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20" tabRatio="1000" activeTab="0"/>
  </bookViews>
  <sheets>
    <sheet name="01_12_2017" sheetId="1" r:id="rId1"/>
    <sheet name="01_26_2017" sheetId="2" r:id="rId2"/>
    <sheet name="02_09_2017" sheetId="3" r:id="rId3"/>
    <sheet name="02_23_2017" sheetId="4" r:id="rId4"/>
    <sheet name="03_09_2017" sheetId="5" r:id="rId5"/>
    <sheet name="03_23_2017" sheetId="6" r:id="rId6"/>
    <sheet name="04_06_2017" sheetId="7" r:id="rId7"/>
    <sheet name="04_20_2017" sheetId="8" r:id="rId8"/>
    <sheet name="05_04_2017" sheetId="9" r:id="rId9"/>
    <sheet name="05_18_2017" sheetId="10" r:id="rId10"/>
    <sheet name="06_01_2017" sheetId="11" r:id="rId11"/>
    <sheet name="06_15_2017" sheetId="12" r:id="rId12"/>
    <sheet name="06_29_2017" sheetId="13" r:id="rId13"/>
    <sheet name="07_13_2017" sheetId="14" r:id="rId14"/>
    <sheet name="07_27_2017" sheetId="15" r:id="rId15"/>
    <sheet name="08_10_2017" sheetId="16" r:id="rId16"/>
    <sheet name="08_24_2017" sheetId="17" r:id="rId17"/>
    <sheet name="09_07_2017" sheetId="18" r:id="rId18"/>
    <sheet name="09_21_2017" sheetId="19" r:id="rId19"/>
    <sheet name="10_05_2017" sheetId="20" r:id="rId20"/>
    <sheet name="10_19_2017" sheetId="21" r:id="rId21"/>
    <sheet name="11_02_2017" sheetId="22" r:id="rId22"/>
    <sheet name="11_16_2017" sheetId="23" r:id="rId23"/>
    <sheet name="11_30_2017" sheetId="24" r:id="rId24"/>
    <sheet name="12_14_2017" sheetId="25" r:id="rId25"/>
    <sheet name="12_28_2017" sheetId="26" r:id="rId26"/>
  </sheets>
  <definedNames>
    <definedName name="Floating_Holiday">#REF!</definedName>
    <definedName name="_xlnm.Print_Area" localSheetId="0">'01_12_2017'!$B$1:$T$56</definedName>
    <definedName name="_xlnm.Print_Area" localSheetId="1">'01_26_2017'!$B$1:$T$56</definedName>
    <definedName name="_xlnm.Print_Area" localSheetId="2">'02_09_2017'!$B$1:$T$56</definedName>
    <definedName name="_xlnm.Print_Area" localSheetId="3">'02_23_2017'!$B$1:$T$56</definedName>
    <definedName name="_xlnm.Print_Area" localSheetId="4">'03_09_2017'!$B$1:$T$56</definedName>
    <definedName name="_xlnm.Print_Area" localSheetId="5">'03_23_2017'!$B$1:$T$56</definedName>
    <definedName name="_xlnm.Print_Area" localSheetId="6">'04_06_2017'!$B$1:$T$56</definedName>
    <definedName name="_xlnm.Print_Area" localSheetId="7">'04_20_2017'!$B$1:$T$56</definedName>
    <definedName name="_xlnm.Print_Area" localSheetId="8">'05_04_2017'!$B$1:$T$56</definedName>
    <definedName name="_xlnm.Print_Area" localSheetId="9">'05_18_2017'!$B$1:$T$56</definedName>
    <definedName name="_xlnm.Print_Area" localSheetId="10">'06_01_2017'!$B$1:$T$56</definedName>
    <definedName name="_xlnm.Print_Area" localSheetId="11">'06_15_2017'!$B$1:$T$56</definedName>
    <definedName name="_xlnm.Print_Area" localSheetId="12">'06_29_2017'!$B$1:$T$56</definedName>
    <definedName name="_xlnm.Print_Area" localSheetId="13">'07_13_2017'!$B$1:$T$56</definedName>
    <definedName name="_xlnm.Print_Area" localSheetId="14">'07_27_2017'!$B$1:$T$56</definedName>
    <definedName name="_xlnm.Print_Area" localSheetId="15">'08_10_2017'!$B$1:$T$56</definedName>
    <definedName name="_xlnm.Print_Area" localSheetId="16">'08_24_2017'!$B$1:$T$56</definedName>
    <definedName name="_xlnm.Print_Area" localSheetId="17">'09_07_2017'!$B$1:$T$56</definedName>
    <definedName name="_xlnm.Print_Area" localSheetId="18">'09_21_2017'!$B$1:$T$56</definedName>
    <definedName name="_xlnm.Print_Area" localSheetId="19">'10_05_2017'!$B$1:$T$56</definedName>
    <definedName name="_xlnm.Print_Area" localSheetId="20">'10_19_2017'!$B$1:$T$56</definedName>
    <definedName name="_xlnm.Print_Area" localSheetId="21">'11_02_2017'!$B$1:$T$56</definedName>
    <definedName name="_xlnm.Print_Area" localSheetId="22">'11_16_2017'!$B$1:$T$56</definedName>
    <definedName name="_xlnm.Print_Area" localSheetId="23">'11_30_2017'!$B$1:$T$56</definedName>
    <definedName name="_xlnm.Print_Area" localSheetId="24">'12_14_2017'!$B$1:$T$56</definedName>
    <definedName name="_xlnm.Print_Area" localSheetId="25">'12_28_2017'!$B$1:$T$56</definedName>
  </definedNames>
  <calcPr fullCalcOnLoad="1"/>
</workbook>
</file>

<file path=xl/sharedStrings.xml><?xml version="1.0" encoding="utf-8"?>
<sst xmlns="http://schemas.openxmlformats.org/spreadsheetml/2006/main" count="2187" uniqueCount="59">
  <si>
    <t>Pay Period:</t>
  </si>
  <si>
    <t>Date</t>
  </si>
  <si>
    <t>Day</t>
  </si>
  <si>
    <t>Comp Time Earned</t>
  </si>
  <si>
    <t>Overtime Paid</t>
  </si>
  <si>
    <t>FRI</t>
  </si>
  <si>
    <t>SAT</t>
  </si>
  <si>
    <t>SUN</t>
  </si>
  <si>
    <t>MON</t>
  </si>
  <si>
    <t>TUE</t>
  </si>
  <si>
    <t>WED</t>
  </si>
  <si>
    <t>THU</t>
  </si>
  <si>
    <t>TOTAL</t>
  </si>
  <si>
    <t>"I certify that the hours shown on this sheet are accurate and reflect the time worked and/or time earned for pay purposes during the period indicated."</t>
  </si>
  <si>
    <t>"I certify that the person named hereon is due the amounts shown for services performed during the period indicated and that these conform to leave policies."</t>
  </si>
  <si>
    <t>Employee's Signature</t>
  </si>
  <si>
    <t>Supervisor's Signature</t>
  </si>
  <si>
    <t>Total Daily Hours</t>
  </si>
  <si>
    <t>LEAVE TYPE USED</t>
  </si>
  <si>
    <t>ADMIN LEAVE (Specify Type):</t>
  </si>
  <si>
    <t>Sick Leave Pool</t>
  </si>
  <si>
    <t>to:</t>
  </si>
  <si>
    <t>Department ID:</t>
  </si>
  <si>
    <t>Name:</t>
  </si>
  <si>
    <t>Department:</t>
  </si>
  <si>
    <t>Overtime / Reg Comp</t>
  </si>
  <si>
    <t xml:space="preserve">Daily Hours Worked </t>
  </si>
  <si>
    <t>Sick Leave Pool Member:</t>
  </si>
  <si>
    <t>Special Comp / Delayed Hol</t>
  </si>
  <si>
    <t xml:space="preserve">Overtime Comp @1.5  </t>
  </si>
  <si>
    <t xml:space="preserve">Overtime Comp @ 1.5  </t>
  </si>
  <si>
    <t>Overtime:</t>
  </si>
  <si>
    <t xml:space="preserve">Special/Regular Comp @ 1 for 1  </t>
  </si>
  <si>
    <t>(Y / N)</t>
  </si>
  <si>
    <t>Rec#:</t>
  </si>
  <si>
    <t>FTE:</t>
  </si>
  <si>
    <t>Personal Holiday:</t>
  </si>
  <si>
    <t>Reg. Pay Hours</t>
  </si>
  <si>
    <t>Admin. Leave</t>
  </si>
  <si>
    <t xml:space="preserve">     Floating Holiday:</t>
  </si>
  <si>
    <t>Comp Time Calculations</t>
  </si>
  <si>
    <t>Other</t>
  </si>
  <si>
    <t>Holiday</t>
  </si>
  <si>
    <t>Empl. ID:</t>
  </si>
  <si>
    <t>Annual</t>
  </si>
  <si>
    <t>Sick</t>
  </si>
  <si>
    <t xml:space="preserve">Tracking Workers' Comp </t>
  </si>
  <si>
    <t xml:space="preserve">Tracking FMLA </t>
  </si>
  <si>
    <t xml:space="preserve">Tracking FMLA  </t>
  </si>
  <si>
    <r>
      <t xml:space="preserve">All overtime must be </t>
    </r>
    <r>
      <rPr>
        <b/>
        <sz val="8"/>
        <rFont val="Arial"/>
        <family val="2"/>
      </rPr>
      <t>PRE-APPROVED</t>
    </r>
    <r>
      <rPr>
        <b/>
        <sz val="8"/>
        <color indexed="10"/>
        <rFont val="Arial"/>
        <family val="2"/>
      </rPr>
      <t xml:space="preserve"> by your immediate supervisor.</t>
    </r>
  </si>
  <si>
    <t>Staff Timesheet</t>
  </si>
  <si>
    <t/>
  </si>
  <si>
    <t>Personal Holiday</t>
  </si>
  <si>
    <t>Non Exempt</t>
  </si>
  <si>
    <t xml:space="preserve"> </t>
  </si>
  <si>
    <t>Note: Enter daily total hours to the nearest 1/4 hour.  Round 7 minutes down, 8 minutes up.</t>
  </si>
  <si>
    <t>PP#:</t>
  </si>
  <si>
    <t>Rev:12/1/16</t>
  </si>
  <si>
    <t>Rev: 12/1/16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</si>
</sst>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quot;%&quot;"/>
    <numFmt numFmtId="166" formatCode="0.00;\-0.00;;@"/>
    <numFmt numFmtId="167" formatCode="00000000000"/>
    <numFmt numFmtId="168" formatCode="mm/dd/yy"/>
    <numFmt numFmtId="169" formatCode="&quot;%&quot;00000"/>
    <numFmt numFmtId="170" formatCode="0.000"/>
    <numFmt numFmtId="171" formatCode="&quot;&quot;"/>
    <numFmt numFmtId="172" formatCode="0;\-0;;@\ "/>
    <numFmt numFmtId="173" formatCode="0%;\-0%;&quot;%&quot;"/>
  </numFmts>
  <fonts count="63">
    <font>
      <sz val="10"/>
      <name val="Arial"/>
      <family val="0"/>
    </font>
    <font>
      <sz val="11"/>
      <color indexed="8"/>
      <name val="Calibri"/>
      <family val="2"/>
    </font>
    <font>
      <sz val="8"/>
      <name val="Arial"/>
      <family val="2"/>
    </font>
    <font>
      <sz val="7"/>
      <name val="Arial"/>
      <family val="2"/>
    </font>
    <font>
      <b/>
      <sz val="9"/>
      <name val="Arial"/>
      <family val="2"/>
    </font>
    <font>
      <b/>
      <sz val="9"/>
      <color indexed="12"/>
      <name val="Arial"/>
      <family val="2"/>
    </font>
    <font>
      <b/>
      <sz val="7"/>
      <name val="Arial"/>
      <family val="2"/>
    </font>
    <font>
      <b/>
      <sz val="8"/>
      <color indexed="12"/>
      <name val="Arial"/>
      <family val="2"/>
    </font>
    <font>
      <b/>
      <sz val="8"/>
      <color indexed="10"/>
      <name val="Arial"/>
      <family val="2"/>
    </font>
    <font>
      <b/>
      <sz val="8"/>
      <name val="Arial"/>
      <family val="2"/>
    </font>
    <font>
      <sz val="8"/>
      <color indexed="12"/>
      <name val="Arial"/>
      <family val="2"/>
    </font>
    <font>
      <sz val="8"/>
      <color indexed="10"/>
      <name val="Arial"/>
      <family val="2"/>
    </font>
    <font>
      <sz val="8"/>
      <color indexed="8"/>
      <name val="Arial"/>
      <family val="2"/>
    </font>
    <font>
      <sz val="9"/>
      <color indexed="10"/>
      <name val="Arial"/>
      <family val="2"/>
    </font>
    <font>
      <sz val="6"/>
      <color indexed="10"/>
      <name val="Arial"/>
      <family val="2"/>
    </font>
    <font>
      <sz val="9"/>
      <name val="Arial"/>
      <family val="2"/>
    </font>
    <font>
      <b/>
      <sz val="16"/>
      <name val="Arial"/>
      <family val="2"/>
    </font>
    <font>
      <b/>
      <sz val="7"/>
      <color indexed="10"/>
      <name val="Arial"/>
      <family val="2"/>
    </font>
    <font>
      <b/>
      <sz val="10"/>
      <color indexed="12"/>
      <name val="Arial"/>
      <family val="2"/>
    </font>
    <font>
      <sz val="5"/>
      <name val="Arial"/>
      <family val="2"/>
    </font>
    <font>
      <sz val="5"/>
      <color indexed="10"/>
      <name val="Arial"/>
      <family val="2"/>
    </font>
    <font>
      <sz val="12"/>
      <name val="Arial"/>
      <family val="2"/>
    </font>
    <font>
      <b/>
      <sz val="5"/>
      <name val="Arial"/>
      <family val="2"/>
    </font>
    <font>
      <sz val="10"/>
      <color indexed="9"/>
      <name val="Arial"/>
      <family val="2"/>
    </font>
    <font>
      <sz val="5"/>
      <color indexed="9"/>
      <name val="Arial"/>
      <family val="2"/>
    </font>
    <font>
      <sz val="7"/>
      <color indexed="9"/>
      <name val="Arial"/>
      <family val="2"/>
    </font>
    <font>
      <b/>
      <sz val="8"/>
      <color indexed="9"/>
      <name val="Arial"/>
      <family val="2"/>
    </font>
    <font>
      <sz val="6"/>
      <color indexed="9"/>
      <name val="Arial"/>
      <family val="2"/>
    </font>
    <font>
      <b/>
      <sz val="5"/>
      <color indexed="9"/>
      <name val="Arial"/>
      <family val="2"/>
    </font>
    <font>
      <sz val="10"/>
      <color indexed="2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style="thin"/>
      <top style="thin"/>
      <bottom style="thin"/>
    </border>
    <border>
      <left/>
      <right/>
      <top style="thin"/>
      <bottom style="thin"/>
    </border>
    <border>
      <left style="medium"/>
      <right style="medium"/>
      <top style="medium"/>
      <bottom style="medium"/>
    </border>
    <border>
      <left style="thin"/>
      <right/>
      <top style="thin"/>
      <bottom style="thin"/>
    </border>
    <border>
      <left/>
      <right style="thin"/>
      <top style="thin"/>
      <bottom style="thin"/>
    </border>
    <border>
      <left style="thin"/>
      <right style="thin"/>
      <top style="thin"/>
      <bottom/>
    </border>
    <border>
      <left style="medium">
        <color indexed="10"/>
      </left>
      <right style="medium">
        <color indexed="10"/>
      </right>
      <top style="medium">
        <color indexed="10"/>
      </top>
      <bottom style="medium">
        <color indexed="10"/>
      </bottom>
    </border>
    <border>
      <left style="thin"/>
      <right/>
      <top/>
      <bottom style="thin"/>
    </border>
    <border>
      <left style="thin"/>
      <right/>
      <top style="thin"/>
      <bottom/>
    </border>
    <border>
      <left style="medium"/>
      <right/>
      <top style="medium"/>
      <bottom style="medium"/>
    </border>
    <border>
      <left style="double"/>
      <right style="medium"/>
      <top/>
      <bottom style="thin"/>
    </border>
    <border>
      <left style="double"/>
      <right style="medium"/>
      <top style="thin"/>
      <bottom style="thin"/>
    </border>
    <border>
      <left style="double"/>
      <right style="medium"/>
      <top style="thin"/>
      <bottom style="medium"/>
    </border>
    <border>
      <left style="medium"/>
      <right style="thin"/>
      <top style="thin"/>
      <bottom style="thin"/>
    </border>
    <border>
      <left style="medium"/>
      <right/>
      <top style="thin"/>
      <bottom style="medium"/>
    </border>
    <border>
      <left/>
      <right/>
      <top style="thin"/>
      <bottom style="medium"/>
    </border>
    <border>
      <left/>
      <right/>
      <top/>
      <bottom style="medium"/>
    </border>
    <border>
      <left/>
      <right/>
      <top style="medium"/>
      <bottom style="medium"/>
    </border>
    <border>
      <left style="medium"/>
      <right/>
      <top style="thin"/>
      <bottom style="thin"/>
    </border>
    <border>
      <left/>
      <right/>
      <top style="medium"/>
      <bottom/>
    </border>
    <border>
      <left style="medium"/>
      <right style="thin"/>
      <top/>
      <bottom style="thin"/>
    </border>
    <border>
      <left style="thin"/>
      <right/>
      <top/>
      <bottom/>
    </border>
    <border>
      <left style="thin"/>
      <right/>
      <top/>
      <bottom style="medium"/>
    </border>
    <border>
      <left style="thin"/>
      <right style="thin"/>
      <top style="medium"/>
      <bottom/>
    </border>
    <border>
      <left style="thin"/>
      <right style="thin"/>
      <top/>
      <bottom/>
    </border>
    <border>
      <left style="medium"/>
      <right style="thin"/>
      <top style="medium"/>
      <bottom/>
    </border>
    <border>
      <left style="medium"/>
      <right style="thin"/>
      <top/>
      <bottom/>
    </border>
    <border>
      <left style="double"/>
      <right style="medium"/>
      <top style="medium"/>
      <bottom/>
    </border>
    <border>
      <left style="double"/>
      <right style="medium"/>
      <top/>
      <bottom/>
    </border>
    <border>
      <left style="thin"/>
      <right/>
      <top style="medium"/>
      <bottom style="thin"/>
    </border>
    <border>
      <left/>
      <right/>
      <top style="medium"/>
      <bottom style="thin"/>
    </border>
    <border>
      <left/>
      <right style="thin"/>
      <top style="medium"/>
      <bottom style="thin"/>
    </border>
    <border>
      <left/>
      <right style="medium"/>
      <top style="medium"/>
      <bottom style="medium"/>
    </border>
    <border>
      <left style="thin"/>
      <right/>
      <top style="medium"/>
      <bottom/>
    </border>
    <border>
      <left/>
      <right style="thin"/>
      <top style="medium"/>
      <bottom/>
    </border>
    <border>
      <left/>
      <right style="thin"/>
      <top/>
      <bottom/>
    </border>
    <border>
      <left/>
      <right style="thin"/>
      <top/>
      <bottom style="thin"/>
    </border>
    <border>
      <left style="thin"/>
      <right style="thin"/>
      <top/>
      <bottom style="medium"/>
    </border>
    <border>
      <left style="medium"/>
      <right style="thin"/>
      <top/>
      <bottom style="mediu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2">
    <xf numFmtId="0" fontId="0" fillId="0" borderId="0" xfId="0" applyAlignment="1">
      <alignment/>
    </xf>
    <xf numFmtId="0" fontId="0" fillId="0" borderId="10" xfId="0" applyBorder="1" applyAlignment="1" applyProtection="1">
      <alignment horizontal="center"/>
      <protection locked="0"/>
    </xf>
    <xf numFmtId="166" fontId="7" fillId="33" borderId="11" xfId="0" applyNumberFormat="1" applyFont="1" applyFill="1" applyBorder="1" applyAlignment="1" applyProtection="1">
      <alignment horizontal="center"/>
      <protection/>
    </xf>
    <xf numFmtId="166" fontId="7" fillId="33" borderId="12" xfId="0" applyNumberFormat="1" applyFont="1" applyFill="1" applyBorder="1" applyAlignment="1" applyProtection="1">
      <alignment horizontal="center"/>
      <protection/>
    </xf>
    <xf numFmtId="165" fontId="0" fillId="0" borderId="10" xfId="0" applyNumberFormat="1" applyFont="1" applyBorder="1" applyAlignment="1" applyProtection="1">
      <alignment horizontal="right"/>
      <protection locked="0"/>
    </xf>
    <xf numFmtId="0" fontId="4" fillId="0" borderId="0" xfId="0" applyFont="1" applyAlignment="1" applyProtection="1">
      <alignment/>
      <protection/>
    </xf>
    <xf numFmtId="0" fontId="0" fillId="0" borderId="0" xfId="0" applyAlignment="1" applyProtection="1">
      <alignment/>
      <protection/>
    </xf>
    <xf numFmtId="0" fontId="5" fillId="0" borderId="0" xfId="0" applyFont="1" applyBorder="1" applyAlignment="1" applyProtection="1">
      <alignment horizontal="center"/>
      <protection/>
    </xf>
    <xf numFmtId="0" fontId="0" fillId="0" borderId="0" xfId="0" applyBorder="1" applyAlignment="1" applyProtection="1">
      <alignment horizontal="center"/>
      <protection/>
    </xf>
    <xf numFmtId="0" fontId="4" fillId="0" borderId="0" xfId="0" applyFont="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protection/>
    </xf>
    <xf numFmtId="14" fontId="0" fillId="0" borderId="0" xfId="0" applyNumberFormat="1" applyAlignment="1" applyProtection="1">
      <alignment/>
      <protection/>
    </xf>
    <xf numFmtId="0" fontId="3" fillId="0" borderId="0" xfId="0" applyFont="1" applyAlignment="1" applyProtection="1">
      <alignment horizontal="lef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vertical="center" wrapText="1"/>
      <protection/>
    </xf>
    <xf numFmtId="0" fontId="9" fillId="0" borderId="0" xfId="0" applyFont="1" applyBorder="1" applyAlignment="1" applyProtection="1">
      <alignment horizontal="center"/>
      <protection/>
    </xf>
    <xf numFmtId="0" fontId="0" fillId="0" borderId="0" xfId="0" applyAlignment="1" applyProtection="1">
      <alignment horizontal="center"/>
      <protection/>
    </xf>
    <xf numFmtId="166" fontId="11" fillId="0" borderId="12" xfId="0" applyNumberFormat="1" applyFont="1" applyBorder="1" applyAlignment="1" applyProtection="1">
      <alignment horizontal="center"/>
      <protection locked="0"/>
    </xf>
    <xf numFmtId="0" fontId="0" fillId="0" borderId="10" xfId="0" applyNumberFormat="1" applyBorder="1" applyAlignment="1" applyProtection="1">
      <alignment horizontal="center"/>
      <protection locked="0"/>
    </xf>
    <xf numFmtId="166" fontId="10" fillId="0" borderId="12" xfId="0" applyNumberFormat="1" applyFont="1" applyFill="1" applyBorder="1" applyAlignment="1" applyProtection="1">
      <alignment horizontal="center"/>
      <protection locked="0"/>
    </xf>
    <xf numFmtId="166" fontId="11" fillId="0" borderId="12" xfId="0" applyNumberFormat="1" applyFont="1" applyFill="1" applyBorder="1" applyAlignment="1" applyProtection="1">
      <alignment horizontal="center"/>
      <protection locked="0"/>
    </xf>
    <xf numFmtId="0" fontId="0" fillId="0" borderId="0" xfId="0" applyAlignment="1" applyProtection="1">
      <alignment horizontal="right"/>
      <protection/>
    </xf>
    <xf numFmtId="0" fontId="0" fillId="0" borderId="0" xfId="0" applyBorder="1" applyAlignment="1" applyProtection="1">
      <alignment horizontal="right"/>
      <protection/>
    </xf>
    <xf numFmtId="167" fontId="0" fillId="0" borderId="0" xfId="0" applyNumberFormat="1" applyBorder="1" applyAlignment="1" applyProtection="1">
      <alignment horizontal="right"/>
      <protection/>
    </xf>
    <xf numFmtId="0" fontId="4" fillId="0" borderId="0" xfId="0" applyFont="1" applyBorder="1" applyAlignment="1" applyProtection="1">
      <alignment horizontal="left"/>
      <protection/>
    </xf>
    <xf numFmtId="0" fontId="13" fillId="0" borderId="0" xfId="0" applyFont="1" applyBorder="1" applyAlignment="1" applyProtection="1">
      <alignment horizontal="center"/>
      <protection/>
    </xf>
    <xf numFmtId="0" fontId="4" fillId="0" borderId="0" xfId="0" applyFont="1" applyBorder="1" applyAlignment="1" applyProtection="1">
      <alignment horizontal="center"/>
      <protection/>
    </xf>
    <xf numFmtId="166" fontId="7" fillId="33" borderId="13" xfId="0" applyNumberFormat="1" applyFont="1" applyFill="1" applyBorder="1" applyAlignment="1" applyProtection="1">
      <alignment horizontal="center"/>
      <protection/>
    </xf>
    <xf numFmtId="166" fontId="18" fillId="33" borderId="14" xfId="0" applyNumberFormat="1" applyFont="1" applyFill="1" applyBorder="1" applyAlignment="1" applyProtection="1">
      <alignment horizontal="center"/>
      <protection/>
    </xf>
    <xf numFmtId="166" fontId="9" fillId="33" borderId="11" xfId="0" applyNumberFormat="1" applyFont="1" applyFill="1" applyBorder="1" applyAlignment="1" applyProtection="1">
      <alignment horizontal="center"/>
      <protection/>
    </xf>
    <xf numFmtId="166" fontId="11" fillId="0" borderId="15" xfId="0" applyNumberFormat="1" applyFont="1" applyFill="1" applyBorder="1" applyAlignment="1" applyProtection="1">
      <alignment horizontal="center"/>
      <protection locked="0"/>
    </xf>
    <xf numFmtId="166" fontId="11" fillId="0" borderId="16" xfId="0" applyNumberFormat="1" applyFont="1" applyFill="1" applyBorder="1" applyAlignment="1" applyProtection="1">
      <alignment horizontal="center"/>
      <protection locked="0"/>
    </xf>
    <xf numFmtId="166" fontId="11" fillId="0" borderId="17" xfId="0" applyNumberFormat="1" applyFont="1" applyFill="1" applyBorder="1" applyAlignment="1" applyProtection="1">
      <alignment horizontal="center"/>
      <protection locked="0"/>
    </xf>
    <xf numFmtId="166" fontId="11" fillId="0" borderId="11" xfId="0" applyNumberFormat="1" applyFont="1" applyFill="1" applyBorder="1" applyAlignment="1" applyProtection="1">
      <alignment horizontal="center"/>
      <protection locked="0"/>
    </xf>
    <xf numFmtId="166" fontId="11" fillId="0" borderId="15" xfId="0" applyNumberFormat="1" applyFont="1" applyBorder="1" applyAlignment="1" applyProtection="1">
      <alignment horizontal="center"/>
      <protection locked="0"/>
    </xf>
    <xf numFmtId="166" fontId="11" fillId="0" borderId="16" xfId="0" applyNumberFormat="1" applyFont="1" applyBorder="1" applyAlignment="1" applyProtection="1">
      <alignment horizontal="center"/>
      <protection locked="0"/>
    </xf>
    <xf numFmtId="166" fontId="11" fillId="0" borderId="17" xfId="0" applyNumberFormat="1" applyFont="1" applyBorder="1" applyAlignment="1" applyProtection="1">
      <alignment horizontal="center"/>
      <protection locked="0"/>
    </xf>
    <xf numFmtId="166" fontId="11" fillId="0" borderId="11" xfId="0" applyNumberFormat="1" applyFont="1" applyBorder="1" applyAlignment="1" applyProtection="1">
      <alignment horizontal="center"/>
      <protection locked="0"/>
    </xf>
    <xf numFmtId="166" fontId="11" fillId="0" borderId="18" xfId="0" applyNumberFormat="1" applyFont="1" applyBorder="1" applyAlignment="1" applyProtection="1">
      <alignment horizontal="center"/>
      <protection locked="0"/>
    </xf>
    <xf numFmtId="166" fontId="9" fillId="34" borderId="11" xfId="0" applyNumberFormat="1" applyFont="1" applyFill="1" applyBorder="1" applyAlignment="1" applyProtection="1">
      <alignment horizontal="center"/>
      <protection/>
    </xf>
    <xf numFmtId="166" fontId="2" fillId="0" borderId="19" xfId="0" applyNumberFormat="1" applyFont="1" applyBorder="1" applyAlignment="1" applyProtection="1" quotePrefix="1">
      <alignment horizontal="center"/>
      <protection locked="0"/>
    </xf>
    <xf numFmtId="166" fontId="2" fillId="0" borderId="15" xfId="0" applyNumberFormat="1" applyFont="1" applyBorder="1" applyAlignment="1" applyProtection="1" quotePrefix="1">
      <alignment horizontal="center"/>
      <protection locked="0"/>
    </xf>
    <xf numFmtId="166" fontId="2" fillId="0" borderId="20" xfId="0" applyNumberFormat="1" applyFont="1" applyBorder="1" applyAlignment="1" applyProtection="1" quotePrefix="1">
      <alignment horizontal="center"/>
      <protection locked="0"/>
    </xf>
    <xf numFmtId="166" fontId="18" fillId="33" borderId="21" xfId="0" applyNumberFormat="1" applyFont="1" applyFill="1" applyBorder="1" applyAlignment="1" applyProtection="1">
      <alignment horizontal="center"/>
      <protection/>
    </xf>
    <xf numFmtId="166" fontId="2" fillId="0" borderId="22" xfId="0" applyNumberFormat="1" applyFont="1" applyBorder="1" applyAlignment="1" applyProtection="1" quotePrefix="1">
      <alignment horizontal="center"/>
      <protection locked="0"/>
    </xf>
    <xf numFmtId="166" fontId="2" fillId="0" borderId="23" xfId="0" applyNumberFormat="1" applyFont="1" applyBorder="1" applyAlignment="1" applyProtection="1" quotePrefix="1">
      <alignment horizontal="center"/>
      <protection locked="0"/>
    </xf>
    <xf numFmtId="0" fontId="0" fillId="34" borderId="23" xfId="0" applyFill="1" applyBorder="1" applyAlignment="1" applyProtection="1">
      <alignment/>
      <protection/>
    </xf>
    <xf numFmtId="0" fontId="0" fillId="34" borderId="24" xfId="0" applyFill="1" applyBorder="1" applyAlignment="1" applyProtection="1">
      <alignment/>
      <protection/>
    </xf>
    <xf numFmtId="166" fontId="2" fillId="0" borderId="15" xfId="0" applyNumberFormat="1" applyFont="1" applyBorder="1" applyAlignment="1" applyProtection="1" quotePrefix="1">
      <alignment horizontal="center"/>
      <protection locked="0"/>
    </xf>
    <xf numFmtId="166" fontId="2" fillId="0" borderId="20" xfId="0" applyNumberFormat="1" applyFont="1" applyBorder="1" applyAlignment="1" applyProtection="1" quotePrefix="1">
      <alignment horizontal="center"/>
      <protection locked="0"/>
    </xf>
    <xf numFmtId="166" fontId="2" fillId="0" borderId="23" xfId="0" applyNumberFormat="1" applyFont="1" applyBorder="1" applyAlignment="1" applyProtection="1" quotePrefix="1">
      <alignment horizontal="center"/>
      <protection locked="0"/>
    </xf>
    <xf numFmtId="0" fontId="16" fillId="0" borderId="0" xfId="0" applyFont="1" applyFill="1" applyBorder="1" applyAlignment="1" applyProtection="1">
      <alignment/>
      <protection/>
    </xf>
    <xf numFmtId="0" fontId="16"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xf>
    <xf numFmtId="0" fontId="8" fillId="0" borderId="0" xfId="0" applyFont="1" applyBorder="1" applyAlignment="1" applyProtection="1">
      <alignment/>
      <protection/>
    </xf>
    <xf numFmtId="0" fontId="0" fillId="0" borderId="0" xfId="0" applyFont="1" applyAlignment="1" applyProtection="1">
      <alignment horizontal="left"/>
      <protection/>
    </xf>
    <xf numFmtId="0" fontId="3" fillId="0" borderId="0" xfId="0" applyFont="1" applyAlignment="1" applyProtection="1">
      <alignment horizontal="center" vertical="top"/>
      <protection/>
    </xf>
    <xf numFmtId="0" fontId="6" fillId="0" borderId="25" xfId="0" applyFont="1" applyBorder="1" applyAlignment="1" applyProtection="1">
      <alignment/>
      <protection/>
    </xf>
    <xf numFmtId="0" fontId="6" fillId="0" borderId="25" xfId="0" applyFont="1" applyBorder="1" applyAlignment="1" applyProtection="1">
      <alignment horizontal="left"/>
      <protection/>
    </xf>
    <xf numFmtId="0" fontId="12" fillId="35" borderId="12" xfId="0" applyFont="1" applyFill="1" applyBorder="1" applyAlignment="1" applyProtection="1">
      <alignment horizontal="center"/>
      <protection/>
    </xf>
    <xf numFmtId="166" fontId="7" fillId="33" borderId="23" xfId="0" applyNumberFormat="1" applyFont="1" applyFill="1" applyBorder="1" applyAlignment="1" applyProtection="1">
      <alignment horizontal="center"/>
      <protection/>
    </xf>
    <xf numFmtId="0" fontId="3" fillId="0" borderId="26" xfId="0" applyFont="1" applyBorder="1" applyAlignment="1" applyProtection="1">
      <alignment vertical="center"/>
      <protection/>
    </xf>
    <xf numFmtId="0" fontId="3" fillId="0" borderId="27" xfId="0" applyFont="1" applyBorder="1" applyAlignment="1" applyProtection="1">
      <alignment horizontal="righ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2" fontId="15" fillId="0" borderId="29" xfId="0" applyNumberFormat="1" applyFont="1" applyBorder="1" applyAlignment="1" applyProtection="1">
      <alignment vertical="center"/>
      <protection/>
    </xf>
    <xf numFmtId="2" fontId="2" fillId="0" borderId="29" xfId="0" applyNumberFormat="1" applyFont="1" applyFill="1" applyBorder="1" applyAlignment="1" applyProtection="1">
      <alignment horizontal="center"/>
      <protection/>
    </xf>
    <xf numFmtId="0" fontId="9" fillId="35" borderId="12" xfId="0" applyFont="1" applyFill="1" applyBorder="1" applyAlignment="1" applyProtection="1">
      <alignment horizontal="center"/>
      <protection/>
    </xf>
    <xf numFmtId="166" fontId="11" fillId="33" borderId="12" xfId="0" applyNumberFormat="1" applyFont="1" applyFill="1" applyBorder="1" applyAlignment="1" applyProtection="1">
      <alignment horizontal="center"/>
      <protection/>
    </xf>
    <xf numFmtId="166" fontId="11" fillId="33" borderId="15" xfId="0" applyNumberFormat="1" applyFont="1" applyFill="1" applyBorder="1" applyAlignment="1" applyProtection="1">
      <alignment horizontal="center"/>
      <protection/>
    </xf>
    <xf numFmtId="166" fontId="7" fillId="33" borderId="15" xfId="0" applyNumberFormat="1" applyFont="1" applyFill="1" applyBorder="1" applyAlignment="1" applyProtection="1">
      <alignment horizontal="center"/>
      <protection/>
    </xf>
    <xf numFmtId="0" fontId="3" fillId="0" borderId="30" xfId="0" applyFont="1" applyBorder="1" applyAlignment="1" applyProtection="1">
      <alignment/>
      <protection/>
    </xf>
    <xf numFmtId="0" fontId="3" fillId="0" borderId="13" xfId="0" applyFont="1" applyBorder="1" applyAlignment="1" applyProtection="1">
      <alignment/>
      <protection/>
    </xf>
    <xf numFmtId="0" fontId="3" fillId="0" borderId="31" xfId="0" applyFont="1" applyBorder="1" applyAlignment="1" applyProtection="1">
      <alignment vertical="center"/>
      <protection/>
    </xf>
    <xf numFmtId="0" fontId="3" fillId="0" borderId="31" xfId="0" applyFont="1" applyBorder="1" applyAlignment="1" applyProtection="1">
      <alignment horizontal="center" vertical="center"/>
      <protection/>
    </xf>
    <xf numFmtId="2" fontId="15" fillId="0" borderId="31" xfId="0" applyNumberFormat="1" applyFont="1" applyBorder="1" applyAlignment="1" applyProtection="1">
      <alignment vertical="center"/>
      <protection/>
    </xf>
    <xf numFmtId="2" fontId="2" fillId="0" borderId="31" xfId="0" applyNumberFormat="1" applyFont="1" applyFill="1" applyBorder="1" applyAlignment="1" applyProtection="1">
      <alignment horizontal="center"/>
      <protection/>
    </xf>
    <xf numFmtId="0" fontId="4" fillId="0" borderId="21" xfId="0" applyFont="1" applyBorder="1" applyAlignment="1" applyProtection="1">
      <alignment horizontal="left"/>
      <protection/>
    </xf>
    <xf numFmtId="0" fontId="4" fillId="0" borderId="29" xfId="0" applyFont="1" applyBorder="1" applyAlignment="1" applyProtection="1">
      <alignment horizontal="left"/>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Alignment="1" applyProtection="1">
      <alignment horizontal="left" vertical="top" wrapText="1"/>
      <protection/>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16" fillId="0" borderId="0" xfId="0" applyFont="1" applyFill="1" applyBorder="1" applyAlignment="1" applyProtection="1">
      <alignment horizontal="right"/>
      <protection/>
    </xf>
    <xf numFmtId="0" fontId="3" fillId="0" borderId="13" xfId="0" applyFont="1" applyBorder="1" applyAlignment="1" applyProtection="1">
      <alignment horizontal="right"/>
      <protection/>
    </xf>
    <xf numFmtId="2" fontId="3" fillId="0" borderId="27" xfId="0" applyNumberFormat="1" applyFont="1" applyBorder="1" applyAlignment="1" applyProtection="1">
      <alignment vertical="center"/>
      <protection/>
    </xf>
    <xf numFmtId="2" fontId="3" fillId="0" borderId="13" xfId="0" applyNumberFormat="1" applyFont="1" applyBorder="1" applyAlignment="1" applyProtection="1">
      <alignment horizontal="right"/>
      <protection/>
    </xf>
    <xf numFmtId="0" fontId="3" fillId="0" borderId="27" xfId="0" applyFont="1" applyBorder="1" applyAlignment="1" applyProtection="1">
      <alignment horizontal="right"/>
      <protection/>
    </xf>
    <xf numFmtId="0" fontId="3" fillId="0" borderId="13" xfId="0" applyFont="1" applyBorder="1" applyAlignment="1" applyProtection="1">
      <alignment horizontal="left"/>
      <protection/>
    </xf>
    <xf numFmtId="0" fontId="3" fillId="0" borderId="10" xfId="0" applyFont="1" applyBorder="1" applyAlignment="1" applyProtection="1">
      <alignment horizontal="right"/>
      <protection/>
    </xf>
    <xf numFmtId="0" fontId="0" fillId="0" borderId="0" xfId="0" applyFont="1" applyAlignment="1" applyProtection="1">
      <alignment horizontal="left" vertical="top"/>
      <protection/>
    </xf>
    <xf numFmtId="0" fontId="0" fillId="0" borderId="0" xfId="0" applyFill="1" applyAlignment="1" applyProtection="1">
      <alignment/>
      <protection/>
    </xf>
    <xf numFmtId="166" fontId="2" fillId="0" borderId="12" xfId="0" applyNumberFormat="1" applyFont="1" applyBorder="1" applyAlignment="1" applyProtection="1" quotePrefix="1">
      <alignment horizontal="center"/>
      <protection/>
    </xf>
    <xf numFmtId="0" fontId="19" fillId="0" borderId="0" xfId="0" applyFont="1" applyAlignment="1" applyProtection="1">
      <alignment/>
      <protection/>
    </xf>
    <xf numFmtId="0" fontId="19" fillId="0" borderId="0" xfId="0" applyFont="1" applyAlignment="1" applyProtection="1">
      <alignment horizontal="right"/>
      <protection/>
    </xf>
    <xf numFmtId="0" fontId="19" fillId="0" borderId="0" xfId="0" applyFont="1" applyBorder="1" applyAlignment="1" applyProtection="1">
      <alignment/>
      <protection/>
    </xf>
    <xf numFmtId="0" fontId="19" fillId="0" borderId="0" xfId="0" applyFont="1" applyBorder="1" applyAlignment="1" applyProtection="1">
      <alignment/>
      <protection/>
    </xf>
    <xf numFmtId="166" fontId="2" fillId="0" borderId="11" xfId="0" applyNumberFormat="1" applyFont="1" applyBorder="1" applyAlignment="1" applyProtection="1" quotePrefix="1">
      <alignment horizontal="center"/>
      <protection/>
    </xf>
    <xf numFmtId="171" fontId="0" fillId="0" borderId="10" xfId="0" applyNumberFormat="1" applyBorder="1" applyAlignment="1" applyProtection="1">
      <alignment horizontal="center"/>
      <protection/>
    </xf>
    <xf numFmtId="171" fontId="0" fillId="0" borderId="0" xfId="0" applyNumberFormat="1" applyBorder="1" applyAlignment="1" applyProtection="1">
      <alignment horizontal="center"/>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7" fillId="0" borderId="0" xfId="0" applyFont="1" applyBorder="1" applyAlignment="1" applyProtection="1">
      <alignment horizontal="center"/>
      <protection/>
    </xf>
    <xf numFmtId="0" fontId="3" fillId="0" borderId="30" xfId="0" applyFont="1" applyBorder="1" applyAlignment="1" applyProtection="1">
      <alignment/>
      <protection/>
    </xf>
    <xf numFmtId="0" fontId="0" fillId="0" borderId="0" xfId="0" applyFont="1" applyBorder="1" applyAlignment="1" applyProtection="1">
      <alignment horizontal="right"/>
      <protection/>
    </xf>
    <xf numFmtId="166" fontId="10" fillId="0" borderId="11" xfId="0" applyNumberFormat="1" applyFont="1" applyFill="1" applyBorder="1" applyAlignment="1" applyProtection="1">
      <alignment horizontal="center"/>
      <protection locked="0"/>
    </xf>
    <xf numFmtId="173" fontId="0" fillId="0" borderId="10" xfId="0" applyNumberFormat="1" applyFont="1" applyBorder="1" applyAlignment="1" applyProtection="1">
      <alignment horizontal="right"/>
      <protection locked="0"/>
    </xf>
    <xf numFmtId="0" fontId="0" fillId="0" borderId="0" xfId="0" applyAlignment="1" applyProtection="1">
      <alignment/>
      <protection locked="0"/>
    </xf>
    <xf numFmtId="172" fontId="0" fillId="0" borderId="10" xfId="0" applyNumberFormat="1" applyBorder="1" applyAlignment="1" applyProtection="1">
      <alignment horizontal="center"/>
      <protection locked="0"/>
    </xf>
    <xf numFmtId="171" fontId="0" fillId="0" borderId="10" xfId="0" applyNumberFormat="1" applyBorder="1" applyAlignment="1" applyProtection="1">
      <alignment horizontal="center"/>
      <protection locked="0"/>
    </xf>
    <xf numFmtId="0" fontId="0" fillId="0" borderId="10" xfId="0" applyNumberFormat="1" applyFont="1" applyBorder="1" applyAlignment="1" applyProtection="1">
      <alignment horizontal="center"/>
      <protection locked="0"/>
    </xf>
    <xf numFmtId="165" fontId="0" fillId="0" borderId="0" xfId="0" applyNumberFormat="1" applyFont="1" applyBorder="1" applyAlignment="1" applyProtection="1">
      <alignment horizontal="right"/>
      <protection/>
    </xf>
    <xf numFmtId="0" fontId="0" fillId="0" borderId="0" xfId="0" applyBorder="1" applyAlignment="1" applyProtection="1">
      <alignment/>
      <protection locked="0"/>
    </xf>
    <xf numFmtId="0" fontId="0" fillId="0" borderId="0" xfId="0" applyNumberFormat="1" applyFont="1" applyBorder="1" applyAlignment="1" applyProtection="1">
      <alignment/>
      <protection/>
    </xf>
    <xf numFmtId="0" fontId="0" fillId="0" borderId="10" xfId="0" applyNumberFormat="1" applyFont="1" applyBorder="1" applyAlignment="1" applyProtection="1">
      <alignment horizontal="right"/>
      <protection locked="0"/>
    </xf>
    <xf numFmtId="165" fontId="0" fillId="0" borderId="0" xfId="0" applyNumberFormat="1" applyFont="1" applyBorder="1" applyAlignment="1" applyProtection="1">
      <alignment/>
      <protection/>
    </xf>
    <xf numFmtId="0" fontId="0" fillId="0" borderId="0" xfId="0" applyBorder="1" applyAlignment="1" applyProtection="1">
      <alignment/>
      <protection locked="0"/>
    </xf>
    <xf numFmtId="0" fontId="0" fillId="0" borderId="0" xfId="0" applyNumberFormat="1" applyFont="1" applyBorder="1" applyAlignment="1" applyProtection="1">
      <alignment/>
      <protection locked="0"/>
    </xf>
    <xf numFmtId="173" fontId="0" fillId="0" borderId="10" xfId="0" applyNumberFormat="1" applyBorder="1" applyAlignment="1" applyProtection="1">
      <alignment horizontal="right"/>
      <protection locked="0"/>
    </xf>
    <xf numFmtId="172" fontId="0" fillId="0" borderId="0" xfId="0" applyNumberFormat="1" applyBorder="1" applyAlignment="1" applyProtection="1">
      <alignment horizontal="center"/>
      <protection/>
    </xf>
    <xf numFmtId="172" fontId="0" fillId="0" borderId="0" xfId="0" applyNumberFormat="1" applyBorder="1" applyAlignment="1" applyProtection="1">
      <alignment/>
      <protection/>
    </xf>
    <xf numFmtId="172" fontId="0" fillId="0" borderId="0" xfId="0" applyNumberFormat="1" applyFont="1" applyBorder="1" applyAlignment="1" applyProtection="1">
      <alignment horizontal="right"/>
      <protection/>
    </xf>
    <xf numFmtId="172" fontId="0" fillId="0" borderId="0" xfId="0" applyNumberFormat="1" applyFont="1" applyBorder="1" applyAlignment="1" applyProtection="1">
      <alignment horizontal="right"/>
      <protection locked="0"/>
    </xf>
    <xf numFmtId="0" fontId="21" fillId="0" borderId="0" xfId="0" applyFont="1" applyAlignment="1" applyProtection="1">
      <alignment/>
      <protection/>
    </xf>
    <xf numFmtId="0" fontId="19" fillId="0" borderId="0" xfId="0" applyFont="1" applyBorder="1" applyAlignment="1" applyProtection="1">
      <alignment horizontal="right"/>
      <protection/>
    </xf>
    <xf numFmtId="0" fontId="19" fillId="0" borderId="0" xfId="0" applyFont="1" applyAlignment="1" applyProtection="1">
      <alignment horizontal="left" vertical="top" wrapText="1"/>
      <protection/>
    </xf>
    <xf numFmtId="0" fontId="22" fillId="0" borderId="0" xfId="0" applyFont="1" applyBorder="1" applyAlignment="1" applyProtection="1">
      <alignment horizontal="center"/>
      <protection/>
    </xf>
    <xf numFmtId="171" fontId="0" fillId="0" borderId="0" xfId="0" applyNumberFormat="1" applyBorder="1" applyAlignment="1" applyProtection="1">
      <alignment horizontal="center"/>
      <protection locked="0"/>
    </xf>
    <xf numFmtId="0" fontId="3" fillId="0" borderId="32" xfId="0" applyFont="1" applyBorder="1" applyAlignment="1" applyProtection="1">
      <alignment/>
      <protection/>
    </xf>
    <xf numFmtId="0" fontId="3" fillId="0" borderId="25" xfId="0" applyFont="1" applyBorder="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right"/>
      <protection/>
    </xf>
    <xf numFmtId="0" fontId="24" fillId="0" borderId="0" xfId="0" applyFont="1" applyAlignment="1" applyProtection="1">
      <alignment/>
      <protection/>
    </xf>
    <xf numFmtId="0" fontId="24" fillId="0" borderId="0" xfId="0" applyFont="1" applyAlignment="1" applyProtection="1">
      <alignment horizontal="right"/>
      <protection/>
    </xf>
    <xf numFmtId="0" fontId="24" fillId="0" borderId="0" xfId="0" applyFont="1" applyBorder="1" applyAlignment="1" applyProtection="1">
      <alignment/>
      <protection/>
    </xf>
    <xf numFmtId="0" fontId="25" fillId="0" borderId="0" xfId="0" applyFont="1" applyBorder="1" applyAlignment="1" applyProtection="1">
      <alignment/>
      <protection/>
    </xf>
    <xf numFmtId="0" fontId="23" fillId="0" borderId="0" xfId="0" applyFont="1" applyBorder="1" applyAlignment="1" applyProtection="1">
      <alignment/>
      <protection/>
    </xf>
    <xf numFmtId="0" fontId="23" fillId="0" borderId="0" xfId="0" applyFont="1" applyBorder="1" applyAlignment="1" applyProtection="1">
      <alignment horizontal="right"/>
      <protection/>
    </xf>
    <xf numFmtId="0" fontId="23" fillId="0" borderId="0" xfId="0" applyFont="1" applyBorder="1" applyAlignment="1" applyProtection="1">
      <alignment/>
      <protection/>
    </xf>
    <xf numFmtId="0" fontId="23" fillId="0" borderId="0" xfId="0" applyFont="1" applyAlignment="1" applyProtection="1">
      <alignment horizontal="left" vertical="top" wrapText="1"/>
      <protection/>
    </xf>
    <xf numFmtId="0" fontId="26" fillId="0" borderId="0" xfId="0" applyFont="1" applyBorder="1" applyAlignment="1" applyProtection="1">
      <alignment horizontal="center"/>
      <protection/>
    </xf>
    <xf numFmtId="0" fontId="24" fillId="0" borderId="0" xfId="0" applyFont="1" applyBorder="1" applyAlignment="1" applyProtection="1">
      <alignment horizontal="right"/>
      <protection/>
    </xf>
    <xf numFmtId="0" fontId="24" fillId="0" borderId="0" xfId="0" applyFont="1" applyBorder="1" applyAlignment="1" applyProtection="1">
      <alignment/>
      <protection/>
    </xf>
    <xf numFmtId="0" fontId="24" fillId="0" borderId="0" xfId="0" applyFont="1" applyAlignment="1" applyProtection="1">
      <alignment horizontal="left" vertical="top" wrapText="1"/>
      <protection/>
    </xf>
    <xf numFmtId="0" fontId="28" fillId="0" borderId="0" xfId="0" applyFont="1" applyBorder="1" applyAlignment="1" applyProtection="1">
      <alignment horizontal="center"/>
      <protection/>
    </xf>
    <xf numFmtId="0" fontId="23"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protection/>
    </xf>
    <xf numFmtId="0" fontId="0" fillId="0" borderId="0" xfId="0" applyFont="1" applyBorder="1" applyAlignment="1" applyProtection="1">
      <alignment horizontal="right"/>
      <protection/>
    </xf>
    <xf numFmtId="170" fontId="29" fillId="0" borderId="0" xfId="0" applyNumberFormat="1" applyFont="1" applyAlignment="1" applyProtection="1">
      <alignment horizontal="right"/>
      <protection/>
    </xf>
    <xf numFmtId="0" fontId="29" fillId="0" borderId="0" xfId="0" applyFont="1" applyAlignment="1" applyProtection="1">
      <alignment/>
      <protection/>
    </xf>
    <xf numFmtId="166" fontId="29" fillId="0" borderId="12" xfId="0" applyNumberFormat="1" applyFont="1" applyBorder="1" applyAlignment="1" applyProtection="1" quotePrefix="1">
      <alignment horizontal="left"/>
      <protection/>
    </xf>
    <xf numFmtId="2" fontId="29" fillId="0" borderId="0" xfId="0" applyNumberFormat="1" applyFont="1" applyAlignment="1" applyProtection="1">
      <alignment/>
      <protection/>
    </xf>
    <xf numFmtId="166" fontId="29" fillId="0" borderId="12" xfId="0" applyNumberFormat="1" applyFont="1" applyBorder="1" applyAlignment="1" applyProtection="1" quotePrefix="1">
      <alignment horizontal="center"/>
      <protection/>
    </xf>
    <xf numFmtId="0" fontId="29" fillId="0" borderId="0" xfId="0" applyFont="1" applyAlignment="1" applyProtection="1">
      <alignment horizontal="right"/>
      <protection/>
    </xf>
    <xf numFmtId="0" fontId="23" fillId="0" borderId="0" xfId="0" applyFont="1" applyAlignment="1" applyProtection="1">
      <alignment/>
      <protection locked="0"/>
    </xf>
    <xf numFmtId="166" fontId="2" fillId="0" borderId="12" xfId="0" applyNumberFormat="1" applyFont="1" applyBorder="1" applyAlignment="1" applyProtection="1" quotePrefix="1">
      <alignment horizontal="center"/>
      <protection locked="0"/>
    </xf>
    <xf numFmtId="166" fontId="10" fillId="33" borderId="12" xfId="0" applyNumberFormat="1" applyFont="1" applyFill="1" applyBorder="1" applyAlignment="1" applyProtection="1">
      <alignment horizontal="center"/>
      <protection/>
    </xf>
    <xf numFmtId="166" fontId="29" fillId="0" borderId="12" xfId="0" applyNumberFormat="1" applyFont="1" applyFill="1" applyBorder="1" applyAlignment="1" applyProtection="1" quotePrefix="1">
      <alignment horizontal="center"/>
      <protection/>
    </xf>
    <xf numFmtId="173" fontId="0" fillId="0" borderId="10" xfId="0" applyNumberFormat="1" applyFill="1" applyBorder="1" applyAlignment="1" applyProtection="1">
      <alignment horizontal="right"/>
      <protection locked="0"/>
    </xf>
    <xf numFmtId="14" fontId="19" fillId="0" borderId="0" xfId="0" applyNumberFormat="1" applyFont="1" applyAlignment="1" applyProtection="1">
      <alignment/>
      <protection/>
    </xf>
    <xf numFmtId="0" fontId="0" fillId="0" borderId="10" xfId="0" applyBorder="1" applyAlignment="1" applyProtection="1" quotePrefix="1">
      <alignment horizontal="left"/>
      <protection locked="0"/>
    </xf>
    <xf numFmtId="0" fontId="0" fillId="0" borderId="10" xfId="0" applyBorder="1" applyAlignment="1" applyProtection="1">
      <alignment horizontal="left"/>
      <protection locked="0"/>
    </xf>
    <xf numFmtId="0" fontId="14" fillId="0" borderId="0" xfId="0" applyFont="1" applyAlignment="1" applyProtection="1">
      <alignment horizontal="center"/>
      <protection/>
    </xf>
    <xf numFmtId="168" fontId="2" fillId="0" borderId="15" xfId="0" applyNumberFormat="1" applyFont="1" applyBorder="1" applyAlignment="1" applyProtection="1">
      <alignment horizontal="center"/>
      <protection/>
    </xf>
    <xf numFmtId="168" fontId="2" fillId="0" borderId="16" xfId="0" applyNumberFormat="1" applyFont="1" applyBorder="1" applyAlignment="1" applyProtection="1">
      <alignment horizontal="center"/>
      <protection/>
    </xf>
    <xf numFmtId="166" fontId="4" fillId="35" borderId="33" xfId="0" applyNumberFormat="1" applyFont="1" applyFill="1" applyBorder="1" applyAlignment="1" applyProtection="1">
      <alignment horizontal="center" vertical="center"/>
      <protection/>
    </xf>
    <xf numFmtId="166" fontId="4" fillId="35" borderId="34" xfId="0" applyNumberFormat="1" applyFont="1" applyFill="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0" xfId="0" applyAlignment="1" applyProtection="1">
      <alignment wrapText="1"/>
      <protection/>
    </xf>
    <xf numFmtId="0" fontId="6" fillId="36" borderId="35" xfId="0" applyFont="1" applyFill="1" applyBorder="1" applyAlignment="1" applyProtection="1">
      <alignment horizontal="center" vertical="center" wrapText="1"/>
      <protection/>
    </xf>
    <xf numFmtId="0" fontId="6" fillId="36" borderId="36" xfId="0"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wrapText="1"/>
      <protection/>
    </xf>
    <xf numFmtId="0" fontId="6" fillId="36" borderId="17" xfId="0" applyFont="1" applyFill="1" applyBorder="1" applyAlignment="1" applyProtection="1">
      <alignment horizontal="center" textRotation="90" wrapText="1"/>
      <protection/>
    </xf>
    <xf numFmtId="0" fontId="6" fillId="36" borderId="36" xfId="0" applyFont="1" applyFill="1" applyBorder="1" applyAlignment="1" applyProtection="1">
      <alignment horizontal="center" textRotation="90" wrapText="1"/>
      <protection/>
    </xf>
    <xf numFmtId="0" fontId="6" fillId="36" borderId="11" xfId="0" applyFont="1" applyFill="1" applyBorder="1" applyAlignment="1" applyProtection="1">
      <alignment horizontal="center" textRotation="90" wrapText="1"/>
      <protection/>
    </xf>
    <xf numFmtId="0" fontId="16" fillId="0" borderId="0" xfId="0" applyFont="1" applyFill="1" applyBorder="1" applyAlignment="1" applyProtection="1">
      <alignment horizontal="right"/>
      <protection/>
    </xf>
    <xf numFmtId="0" fontId="0" fillId="0" borderId="0" xfId="0" applyAlignment="1" applyProtection="1">
      <alignment/>
      <protection/>
    </xf>
    <xf numFmtId="0" fontId="0" fillId="0" borderId="0" xfId="0" applyFont="1" applyFill="1" applyBorder="1" applyAlignment="1" applyProtection="1">
      <alignment horizontal="center"/>
      <protection/>
    </xf>
    <xf numFmtId="0" fontId="0" fillId="0" borderId="0" xfId="0" applyNumberFormat="1" applyBorder="1" applyAlignment="1" applyProtection="1">
      <alignment horizontal="center"/>
      <protection locked="0"/>
    </xf>
    <xf numFmtId="0" fontId="6" fillId="36" borderId="37" xfId="0" applyFont="1" applyFill="1" applyBorder="1" applyAlignment="1" applyProtection="1">
      <alignment horizontal="center" vertical="center" wrapText="1"/>
      <protection/>
    </xf>
    <xf numFmtId="0" fontId="6" fillId="36" borderId="38" xfId="0" applyFont="1" applyFill="1" applyBorder="1" applyAlignment="1" applyProtection="1">
      <alignment horizontal="center" vertical="center" wrapText="1"/>
      <protection/>
    </xf>
    <xf numFmtId="0" fontId="6" fillId="36" borderId="32" xfId="0" applyFont="1" applyFill="1" applyBorder="1" applyAlignment="1" applyProtection="1">
      <alignment horizontal="center" vertical="center" wrapText="1"/>
      <protection/>
    </xf>
    <xf numFmtId="14" fontId="0" fillId="0" borderId="0" xfId="0" applyNumberFormat="1" applyBorder="1" applyAlignment="1" applyProtection="1">
      <alignment horizontal="center"/>
      <protection/>
    </xf>
    <xf numFmtId="0" fontId="6" fillId="36" borderId="35" xfId="0" applyFont="1" applyFill="1" applyBorder="1" applyAlignment="1" applyProtection="1">
      <alignment horizontal="center" textRotation="90" wrapText="1"/>
      <protection/>
    </xf>
    <xf numFmtId="14" fontId="0" fillId="0" borderId="10" xfId="0" applyNumberFormat="1" applyBorder="1" applyAlignment="1" applyProtection="1">
      <alignment horizontal="center"/>
      <protection/>
    </xf>
    <xf numFmtId="0" fontId="8" fillId="0" borderId="15"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16" xfId="0" applyFont="1" applyBorder="1" applyAlignment="1" applyProtection="1">
      <alignment horizontal="left"/>
      <protection/>
    </xf>
    <xf numFmtId="0" fontId="6" fillId="36" borderId="39" xfId="0" applyFont="1" applyFill="1" applyBorder="1" applyAlignment="1" applyProtection="1">
      <alignment horizontal="center" textRotation="90" wrapText="1"/>
      <protection/>
    </xf>
    <xf numFmtId="0" fontId="6" fillId="36" borderId="40" xfId="0" applyFont="1" applyFill="1" applyBorder="1" applyAlignment="1" applyProtection="1">
      <alignment horizontal="center" textRotation="90" wrapText="1"/>
      <protection/>
    </xf>
    <xf numFmtId="0" fontId="6" fillId="36" borderId="22" xfId="0" applyFont="1" applyFill="1" applyBorder="1" applyAlignment="1" applyProtection="1">
      <alignment horizontal="center" textRotation="90" wrapText="1"/>
      <protection/>
    </xf>
    <xf numFmtId="0" fontId="9" fillId="0" borderId="0" xfId="0" applyFont="1" applyBorder="1" applyAlignment="1" applyProtection="1">
      <alignment horizontal="left"/>
      <protection/>
    </xf>
    <xf numFmtId="0" fontId="0" fillId="0" borderId="0" xfId="0" applyFont="1" applyAlignment="1">
      <alignment horizontal="left"/>
    </xf>
    <xf numFmtId="0" fontId="3" fillId="0" borderId="36" xfId="0" applyFont="1" applyBorder="1" applyAlignment="1" applyProtection="1">
      <alignment horizontal="center" textRotation="90" wrapText="1"/>
      <protection/>
    </xf>
    <xf numFmtId="0" fontId="3" fillId="0" borderId="11" xfId="0" applyFont="1" applyBorder="1" applyAlignment="1" applyProtection="1">
      <alignment horizontal="center" textRotation="90" wrapText="1"/>
      <protection/>
    </xf>
    <xf numFmtId="172" fontId="0" fillId="0" borderId="10" xfId="0" applyNumberFormat="1" applyBorder="1" applyAlignment="1" applyProtection="1">
      <alignment horizontal="center"/>
      <protection locked="0"/>
    </xf>
    <xf numFmtId="164" fontId="0" fillId="0" borderId="0" xfId="0" applyNumberFormat="1" applyFont="1" applyBorder="1" applyAlignment="1" applyProtection="1">
      <alignment horizontal="center"/>
      <protection locked="0"/>
    </xf>
    <xf numFmtId="0" fontId="6" fillId="36" borderId="17" xfId="0" applyFont="1" applyFill="1" applyBorder="1" applyAlignment="1" applyProtection="1">
      <alignment horizontal="center" textRotation="90"/>
      <protection/>
    </xf>
    <xf numFmtId="0" fontId="6" fillId="36" borderId="36" xfId="0" applyFont="1" applyFill="1" applyBorder="1" applyAlignment="1" applyProtection="1">
      <alignment horizontal="center" textRotation="90"/>
      <protection/>
    </xf>
    <xf numFmtId="0" fontId="6" fillId="36" borderId="11" xfId="0" applyFont="1" applyFill="1" applyBorder="1" applyAlignment="1" applyProtection="1">
      <alignment horizontal="center" textRotation="90"/>
      <protection/>
    </xf>
    <xf numFmtId="0" fontId="0" fillId="0" borderId="10" xfId="0" applyBorder="1" applyAlignment="1" applyProtection="1">
      <alignment/>
      <protection/>
    </xf>
    <xf numFmtId="0" fontId="6" fillId="36" borderId="41" xfId="0" applyFont="1" applyFill="1" applyBorder="1" applyAlignment="1" applyProtection="1">
      <alignment horizontal="center"/>
      <protection/>
    </xf>
    <xf numFmtId="0" fontId="3" fillId="0" borderId="42" xfId="0" applyFont="1" applyBorder="1" applyAlignment="1" applyProtection="1">
      <alignment horizontal="center"/>
      <protection/>
    </xf>
    <xf numFmtId="0" fontId="3" fillId="0" borderId="43" xfId="0" applyFont="1" applyBorder="1" applyAlignment="1" applyProtection="1">
      <alignment horizontal="center"/>
      <protection/>
    </xf>
    <xf numFmtId="0" fontId="4" fillId="0" borderId="29"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0" fillId="0" borderId="10" xfId="0" applyBorder="1" applyAlignment="1" applyProtection="1">
      <alignment/>
      <protection locked="0"/>
    </xf>
    <xf numFmtId="0" fontId="0" fillId="0" borderId="10" xfId="0" applyBorder="1" applyAlignment="1" applyProtection="1">
      <alignment horizontal="center"/>
      <protection/>
    </xf>
    <xf numFmtId="0" fontId="6" fillId="36" borderId="45" xfId="0" applyFont="1" applyFill="1" applyBorder="1" applyAlignment="1" applyProtection="1">
      <alignment horizontal="center" textRotation="90" wrapText="1"/>
      <protection/>
    </xf>
    <xf numFmtId="0" fontId="6" fillId="36" borderId="33" xfId="0" applyFont="1" applyFill="1" applyBorder="1" applyAlignment="1" applyProtection="1">
      <alignment horizontal="center" textRotation="90" wrapText="1"/>
      <protection/>
    </xf>
    <xf numFmtId="0" fontId="6" fillId="36" borderId="19" xfId="0" applyFont="1" applyFill="1" applyBorder="1" applyAlignment="1" applyProtection="1">
      <alignment horizontal="center" textRotation="90" wrapText="1"/>
      <protection/>
    </xf>
    <xf numFmtId="169" fontId="2" fillId="0" borderId="10" xfId="0" applyNumberFormat="1" applyFont="1" applyBorder="1" applyAlignment="1" applyProtection="1">
      <alignment horizontal="center"/>
      <protection locked="0"/>
    </xf>
    <xf numFmtId="0" fontId="6" fillId="36" borderId="45" xfId="0" applyFont="1" applyFill="1" applyBorder="1" applyAlignment="1" applyProtection="1">
      <alignment horizontal="center" vertical="center" wrapText="1"/>
      <protection/>
    </xf>
    <xf numFmtId="0" fontId="6" fillId="36" borderId="46" xfId="0" applyFont="1" applyFill="1" applyBorder="1" applyAlignment="1" applyProtection="1">
      <alignment horizontal="center" vertical="center" wrapText="1"/>
      <protection/>
    </xf>
    <xf numFmtId="0" fontId="6" fillId="36" borderId="33" xfId="0" applyFont="1" applyFill="1" applyBorder="1" applyAlignment="1" applyProtection="1">
      <alignment horizontal="center" vertical="center" wrapText="1"/>
      <protection/>
    </xf>
    <xf numFmtId="0" fontId="6" fillId="36" borderId="47" xfId="0" applyFont="1" applyFill="1" applyBorder="1" applyAlignment="1" applyProtection="1">
      <alignment horizontal="center" vertical="center" wrapText="1"/>
      <protection/>
    </xf>
    <xf numFmtId="0" fontId="6" fillId="36" borderId="19" xfId="0" applyFont="1" applyFill="1" applyBorder="1" applyAlignment="1" applyProtection="1">
      <alignment horizontal="center" vertical="center" wrapText="1"/>
      <protection/>
    </xf>
    <xf numFmtId="0" fontId="6" fillId="36" borderId="48" xfId="0" applyFont="1" applyFill="1" applyBorder="1" applyAlignment="1" applyProtection="1">
      <alignment horizontal="center" vertical="center" wrapText="1"/>
      <protection/>
    </xf>
    <xf numFmtId="0" fontId="0" fillId="0" borderId="10" xfId="0" applyBorder="1" applyAlignment="1" applyProtection="1">
      <alignment horizontal="center"/>
      <protection locked="0"/>
    </xf>
    <xf numFmtId="168" fontId="2" fillId="0" borderId="19" xfId="0" applyNumberFormat="1" applyFont="1" applyBorder="1" applyAlignment="1" applyProtection="1">
      <alignment horizontal="center"/>
      <protection/>
    </xf>
    <xf numFmtId="168" fontId="2" fillId="0" borderId="48" xfId="0" applyNumberFormat="1" applyFont="1" applyBorder="1" applyAlignment="1" applyProtection="1">
      <alignment horizontal="center"/>
      <protection/>
    </xf>
    <xf numFmtId="0" fontId="0" fillId="0" borderId="10" xfId="0" applyNumberFormat="1" applyFont="1" applyBorder="1" applyAlignment="1" applyProtection="1">
      <alignment horizontal="center"/>
      <protection locked="0"/>
    </xf>
    <xf numFmtId="0" fontId="6" fillId="36" borderId="49" xfId="0" applyFont="1" applyFill="1" applyBorder="1" applyAlignment="1" applyProtection="1">
      <alignment horizontal="center" vertical="center" wrapText="1"/>
      <protection/>
    </xf>
    <xf numFmtId="0" fontId="6" fillId="36" borderId="49" xfId="0" applyFont="1" applyFill="1" applyBorder="1" applyAlignment="1" applyProtection="1">
      <alignment horizontal="center" textRotation="90" wrapText="1"/>
      <protection/>
    </xf>
    <xf numFmtId="0" fontId="0" fillId="0" borderId="10" xfId="0" applyNumberFormat="1" applyBorder="1" applyAlignment="1" applyProtection="1">
      <alignment horizontal="center"/>
      <protection locked="0"/>
    </xf>
    <xf numFmtId="164" fontId="0" fillId="0" borderId="10" xfId="0" applyNumberFormat="1" applyFont="1" applyBorder="1" applyAlignment="1" applyProtection="1">
      <alignment horizontal="center"/>
      <protection locked="0"/>
    </xf>
    <xf numFmtId="169" fontId="2" fillId="0" borderId="10" xfId="0" applyNumberFormat="1" applyFont="1" applyBorder="1" applyAlignment="1" applyProtection="1">
      <alignment horizontal="right"/>
      <protection locked="0"/>
    </xf>
    <xf numFmtId="0" fontId="6" fillId="36" borderId="50" xfId="0" applyFont="1" applyFill="1" applyBorder="1" applyAlignment="1" applyProtection="1">
      <alignment horizontal="center" vertical="center" wrapText="1"/>
      <protection/>
    </xf>
    <xf numFmtId="0" fontId="6" fillId="36" borderId="34" xfId="0" applyFont="1" applyFill="1" applyBorder="1" applyAlignment="1" applyProtection="1">
      <alignment horizontal="center" vertical="center" wrapText="1"/>
      <protection/>
    </xf>
    <xf numFmtId="0" fontId="6" fillId="36" borderId="51" xfId="0" applyFont="1" applyFill="1" applyBorder="1" applyAlignment="1" applyProtection="1">
      <alignment horizontal="center" vertical="center" wrapText="1"/>
      <protection/>
    </xf>
    <xf numFmtId="0" fontId="3" fillId="0" borderId="49" xfId="0" applyFont="1" applyBorder="1" applyAlignment="1" applyProtection="1">
      <alignment horizontal="center" textRotation="90" wrapText="1"/>
      <protection/>
    </xf>
    <xf numFmtId="0" fontId="6" fillId="36" borderId="34" xfId="0" applyFont="1" applyFill="1" applyBorder="1" applyAlignment="1" applyProtection="1">
      <alignment horizontal="center" textRotation="90" wrapText="1"/>
      <protection/>
    </xf>
    <xf numFmtId="168" fontId="2" fillId="0" borderId="41" xfId="0" applyNumberFormat="1" applyFont="1" applyBorder="1" applyAlignment="1" applyProtection="1">
      <alignment horizontal="center"/>
      <protection/>
    </xf>
    <xf numFmtId="168" fontId="2" fillId="0" borderId="43" xfId="0" applyNumberFormat="1" applyFont="1" applyBorder="1" applyAlignment="1" applyProtection="1">
      <alignment horizontal="center"/>
      <protection/>
    </xf>
    <xf numFmtId="0" fontId="4" fillId="0" borderId="29" xfId="0" applyFont="1" applyBorder="1" applyAlignment="1" applyProtection="1">
      <alignment horizontal="center"/>
      <protection locked="0"/>
    </xf>
    <xf numFmtId="0" fontId="0" fillId="0" borderId="29" xfId="0" applyBorder="1" applyAlignment="1" applyProtection="1">
      <alignment/>
      <protection locked="0"/>
    </xf>
    <xf numFmtId="0" fontId="0" fillId="0" borderId="44" xfId="0" applyBorder="1" applyAlignment="1" applyProtection="1">
      <alignment/>
      <protection locked="0"/>
    </xf>
    <xf numFmtId="15" fontId="0" fillId="0" borderId="10" xfId="0" applyNumberFormat="1" applyBorder="1" applyAlignment="1" applyProtection="1">
      <alignment horizontal="left"/>
      <protection locked="0"/>
    </xf>
    <xf numFmtId="164" fontId="0" fillId="0" borderId="10" xfId="0" applyNumberFormat="1" applyFont="1" applyBorder="1" applyAlignment="1" applyProtection="1">
      <alignment horizontal="center"/>
      <protection/>
    </xf>
    <xf numFmtId="0" fontId="0" fillId="0" borderId="10" xfId="0" applyNumberFormat="1" applyFont="1" applyBorder="1" applyAlignment="1" applyProtection="1">
      <alignment horizontal="center"/>
      <protection/>
    </xf>
    <xf numFmtId="0" fontId="0" fillId="0" borderId="36" xfId="0" applyBorder="1" applyAlignment="1" applyProtection="1">
      <alignment horizontal="center" textRotation="90" wrapText="1"/>
      <protection/>
    </xf>
    <xf numFmtId="0" fontId="0" fillId="0" borderId="49" xfId="0" applyBorder="1" applyAlignment="1" applyProtection="1">
      <alignment horizontal="center" textRotation="90" wrapText="1"/>
      <protection/>
    </xf>
    <xf numFmtId="0" fontId="0" fillId="0" borderId="42" xfId="0" applyBorder="1" applyAlignment="1" applyProtection="1">
      <alignment horizontal="center"/>
      <protection/>
    </xf>
    <xf numFmtId="0" fontId="0" fillId="0" borderId="43" xfId="0" applyBorder="1" applyAlignment="1" applyProtection="1">
      <alignment horizontal="center"/>
      <protection/>
    </xf>
    <xf numFmtId="0" fontId="24" fillId="0" borderId="0" xfId="0" applyFont="1" applyAlignment="1" applyProtection="1">
      <alignment horizontal="center"/>
      <protection/>
    </xf>
    <xf numFmtId="171" fontId="0" fillId="0" borderId="10" xfId="0" applyNumberFormat="1" applyBorder="1" applyAlignment="1" applyProtection="1">
      <alignment horizontal="center"/>
      <protection locked="0"/>
    </xf>
    <xf numFmtId="0" fontId="27" fillId="0" borderId="0" xfId="0" applyFont="1" applyAlignment="1" applyProtection="1">
      <alignment horizontal="center"/>
      <protection/>
    </xf>
    <xf numFmtId="0" fontId="20" fillId="0" borderId="0" xfId="0" applyFont="1" applyAlignment="1" applyProtection="1">
      <alignment horizontal="center"/>
      <protection/>
    </xf>
    <xf numFmtId="172" fontId="0" fillId="0" borderId="10" xfId="0" applyNumberFormat="1" applyBorder="1" applyAlignment="1" applyProtection="1">
      <alignment horizontal="center"/>
      <protection/>
    </xf>
    <xf numFmtId="164" fontId="0" fillId="0" borderId="10" xfId="0" applyNumberFormat="1" applyBorder="1" applyAlignment="1" applyProtection="1">
      <alignment horizontal="center"/>
      <protection locked="0"/>
    </xf>
    <xf numFmtId="0" fontId="6" fillId="0" borderId="36" xfId="0" applyFont="1" applyBorder="1" applyAlignment="1" applyProtection="1">
      <alignment horizontal="center" textRotation="90" wrapText="1"/>
      <protection/>
    </xf>
    <xf numFmtId="0" fontId="6" fillId="0" borderId="49" xfId="0" applyFont="1" applyBorder="1" applyAlignment="1" applyProtection="1">
      <alignment horizontal="center" textRotation="90"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wmf" /></Relationships>
</file>

<file path=xl/drawings/_rels/drawing19.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0.xml.rels><?xml version="1.0" encoding="utf-8" standalone="yes"?><Relationships xmlns="http://schemas.openxmlformats.org/package/2006/relationships"><Relationship Id="rId1" Type="http://schemas.openxmlformats.org/officeDocument/2006/relationships/image" Target="../media/image1.wmf" /></Relationships>
</file>

<file path=xl/drawings/_rels/drawing2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3.xml.rels><?xml version="1.0" encoding="utf-8" standalone="yes"?><Relationships xmlns="http://schemas.openxmlformats.org/package/2006/relationships"><Relationship Id="rId1" Type="http://schemas.openxmlformats.org/officeDocument/2006/relationships/image" Target="../media/image1.wmf"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5.xml.rels><?xml version="1.0" encoding="utf-8" standalone="yes"?><Relationships xmlns="http://schemas.openxmlformats.org/package/2006/relationships"><Relationship Id="rId1" Type="http://schemas.openxmlformats.org/officeDocument/2006/relationships/image" Target="../media/image1.wmf" /></Relationships>
</file>

<file path=xl/drawings/_rels/drawing26.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0</xdr:rowOff>
    </xdr:from>
    <xdr:to>
      <xdr:col>9</xdr:col>
      <xdr:colOff>0</xdr:colOff>
      <xdr:row>5</xdr:row>
      <xdr:rowOff>0</xdr:rowOff>
    </xdr:to>
    <xdr:sp>
      <xdr:nvSpPr>
        <xdr:cNvPr id="1" name="Line 28"/>
        <xdr:cNvSpPr>
          <a:spLocks/>
        </xdr:cNvSpPr>
      </xdr:nvSpPr>
      <xdr:spPr>
        <a:xfrm>
          <a:off x="1028700" y="752475"/>
          <a:ext cx="2333625" cy="0"/>
        </a:xfrm>
        <a:prstGeom prst="line">
          <a:avLst/>
        </a:prstGeom>
        <a:noFill/>
        <a:ln w="139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0</xdr:row>
      <xdr:rowOff>0</xdr:rowOff>
    </xdr:from>
    <xdr:to>
      <xdr:col>8</xdr:col>
      <xdr:colOff>66675</xdr:colOff>
      <xdr:row>3</xdr:row>
      <xdr:rowOff>0</xdr:rowOff>
    </xdr:to>
    <xdr:pic>
      <xdr:nvPicPr>
        <xdr:cNvPr id="2" name="Picture 30" descr="USFblkH NEW 03"/>
        <xdr:cNvPicPr preferRelativeResize="1">
          <a:picLocks noChangeAspect="1"/>
        </xdr:cNvPicPr>
      </xdr:nvPicPr>
      <xdr:blipFill>
        <a:blip r:embed="rId1"/>
        <a:stretch>
          <a:fillRect/>
        </a:stretch>
      </xdr:blipFill>
      <xdr:spPr>
        <a:xfrm>
          <a:off x="609600" y="0"/>
          <a:ext cx="2447925" cy="485775"/>
        </a:xfrm>
        <a:prstGeom prst="rect">
          <a:avLst/>
        </a:prstGeom>
        <a:noFill/>
        <a:ln w="9525" cmpd="sng">
          <a:noFill/>
        </a:ln>
      </xdr:spPr>
    </xdr:pic>
    <xdr:clientData/>
  </xdr:twoCellAnchor>
  <xdr:twoCellAnchor>
    <xdr:from>
      <xdr:col>15</xdr:col>
      <xdr:colOff>171450</xdr:colOff>
      <xdr:row>9</xdr:row>
      <xdr:rowOff>0</xdr:rowOff>
    </xdr:from>
    <xdr:to>
      <xdr:col>20</xdr:col>
      <xdr:colOff>0</xdr:colOff>
      <xdr:row>9</xdr:row>
      <xdr:rowOff>0</xdr:rowOff>
    </xdr:to>
    <xdr:sp>
      <xdr:nvSpPr>
        <xdr:cNvPr id="3" name="Line 39"/>
        <xdr:cNvSpPr>
          <a:spLocks/>
        </xdr:cNvSpPr>
      </xdr:nvSpPr>
      <xdr:spPr>
        <a:xfrm>
          <a:off x="5762625" y="1362075"/>
          <a:ext cx="1676400" cy="0"/>
        </a:xfrm>
        <a:prstGeom prst="line">
          <a:avLst/>
        </a:prstGeom>
        <a:noFill/>
        <a:ln w="139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0</xdr:rowOff>
    </xdr:to>
    <xdr:pic>
      <xdr:nvPicPr>
        <xdr:cNvPr id="1" name="Picture 23" descr="USFblkH NEW 03"/>
        <xdr:cNvPicPr preferRelativeResize="1">
          <a:picLocks noChangeAspect="1"/>
        </xdr:cNvPicPr>
      </xdr:nvPicPr>
      <xdr:blipFill>
        <a:blip r:embed="rId1"/>
        <a:stretch>
          <a:fillRect/>
        </a:stretch>
      </xdr:blipFill>
      <xdr:spPr>
        <a:xfrm>
          <a:off x="609600" y="0"/>
          <a:ext cx="2428875"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9525</xdr:rowOff>
    </xdr:to>
    <xdr:pic>
      <xdr:nvPicPr>
        <xdr:cNvPr id="1" name="Picture 23" descr="USFblkH NEW 03"/>
        <xdr:cNvPicPr preferRelativeResize="1">
          <a:picLocks noChangeAspect="1"/>
        </xdr:cNvPicPr>
      </xdr:nvPicPr>
      <xdr:blipFill>
        <a:blip r:embed="rId1"/>
        <a:stretch>
          <a:fillRect/>
        </a:stretch>
      </xdr:blipFill>
      <xdr:spPr>
        <a:xfrm>
          <a:off x="609600" y="0"/>
          <a:ext cx="2428875"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142875</xdr:rowOff>
    </xdr:to>
    <xdr:pic>
      <xdr:nvPicPr>
        <xdr:cNvPr id="1" name="Picture 24" descr="USFblkH NEW 03"/>
        <xdr:cNvPicPr preferRelativeResize="1">
          <a:picLocks noChangeAspect="1"/>
        </xdr:cNvPicPr>
      </xdr:nvPicPr>
      <xdr:blipFill>
        <a:blip r:embed="rId1"/>
        <a:stretch>
          <a:fillRect/>
        </a:stretch>
      </xdr:blipFill>
      <xdr:spPr>
        <a:xfrm>
          <a:off x="609600" y="0"/>
          <a:ext cx="2428875"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38100</xdr:colOff>
      <xdr:row>2</xdr:row>
      <xdr:rowOff>152400</xdr:rowOff>
    </xdr:to>
    <xdr:pic>
      <xdr:nvPicPr>
        <xdr:cNvPr id="1" name="Picture 23" descr="USFblkH NEW 03"/>
        <xdr:cNvPicPr preferRelativeResize="1">
          <a:picLocks noChangeAspect="1"/>
        </xdr:cNvPicPr>
      </xdr:nvPicPr>
      <xdr:blipFill>
        <a:blip r:embed="rId1"/>
        <a:stretch>
          <a:fillRect/>
        </a:stretch>
      </xdr:blipFill>
      <xdr:spPr>
        <a:xfrm>
          <a:off x="609600" y="0"/>
          <a:ext cx="2428875"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0</xdr:rowOff>
    </xdr:to>
    <xdr:pic>
      <xdr:nvPicPr>
        <xdr:cNvPr id="1" name="Picture 23" descr="USFblkH NEW 03"/>
        <xdr:cNvPicPr preferRelativeResize="1">
          <a:picLocks noChangeAspect="1"/>
        </xdr:cNvPicPr>
      </xdr:nvPicPr>
      <xdr:blipFill>
        <a:blip r:embed="rId1"/>
        <a:stretch>
          <a:fillRect/>
        </a:stretch>
      </xdr:blipFill>
      <xdr:spPr>
        <a:xfrm>
          <a:off x="609600" y="0"/>
          <a:ext cx="2428875" cy="4857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142875</xdr:rowOff>
    </xdr:to>
    <xdr:pic>
      <xdr:nvPicPr>
        <xdr:cNvPr id="1" name="Picture 23" descr="USFblkH NEW 03"/>
        <xdr:cNvPicPr preferRelativeResize="1">
          <a:picLocks noChangeAspect="1"/>
        </xdr:cNvPicPr>
      </xdr:nvPicPr>
      <xdr:blipFill>
        <a:blip r:embed="rId1"/>
        <a:stretch>
          <a:fillRect/>
        </a:stretch>
      </xdr:blipFill>
      <xdr:spPr>
        <a:xfrm>
          <a:off x="609600" y="0"/>
          <a:ext cx="2428875"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19050</xdr:rowOff>
    </xdr:to>
    <xdr:pic>
      <xdr:nvPicPr>
        <xdr:cNvPr id="1" name="Picture 23" descr="USFblkH NEW 03"/>
        <xdr:cNvPicPr preferRelativeResize="1">
          <a:picLocks noChangeAspect="1"/>
        </xdr:cNvPicPr>
      </xdr:nvPicPr>
      <xdr:blipFill>
        <a:blip r:embed="rId1"/>
        <a:stretch>
          <a:fillRect/>
        </a:stretch>
      </xdr:blipFill>
      <xdr:spPr>
        <a:xfrm>
          <a:off x="609600" y="0"/>
          <a:ext cx="2428875" cy="504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104775</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428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152400</xdr:rowOff>
    </xdr:to>
    <xdr:pic>
      <xdr:nvPicPr>
        <xdr:cNvPr id="1" name="Picture 23" descr="USFblkH NEW 03"/>
        <xdr:cNvPicPr preferRelativeResize="1">
          <a:picLocks noChangeAspect="1"/>
        </xdr:cNvPicPr>
      </xdr:nvPicPr>
      <xdr:blipFill>
        <a:blip r:embed="rId1"/>
        <a:stretch>
          <a:fillRect/>
        </a:stretch>
      </xdr:blipFill>
      <xdr:spPr>
        <a:xfrm>
          <a:off x="609600" y="0"/>
          <a:ext cx="2428875" cy="4762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142875</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0</xdr:rowOff>
    </xdr:to>
    <xdr:pic>
      <xdr:nvPicPr>
        <xdr:cNvPr id="1" name="Picture 6" descr="USFblkH NEW 03"/>
        <xdr:cNvPicPr preferRelativeResize="1">
          <a:picLocks noChangeAspect="1"/>
        </xdr:cNvPicPr>
      </xdr:nvPicPr>
      <xdr:blipFill>
        <a:blip r:embed="rId1"/>
        <a:stretch>
          <a:fillRect/>
        </a:stretch>
      </xdr:blipFill>
      <xdr:spPr>
        <a:xfrm>
          <a:off x="609600" y="0"/>
          <a:ext cx="2428875" cy="4857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133350</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4572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142875</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114300</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4381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0</xdr:rowOff>
    </xdr:from>
    <xdr:to>
      <xdr:col>9</xdr:col>
      <xdr:colOff>0</xdr:colOff>
      <xdr:row>5</xdr:row>
      <xdr:rowOff>0</xdr:rowOff>
    </xdr:to>
    <xdr:sp>
      <xdr:nvSpPr>
        <xdr:cNvPr id="1" name="Line 20"/>
        <xdr:cNvSpPr>
          <a:spLocks/>
        </xdr:cNvSpPr>
      </xdr:nvSpPr>
      <xdr:spPr>
        <a:xfrm>
          <a:off x="1028700" y="752475"/>
          <a:ext cx="2333625" cy="0"/>
        </a:xfrm>
        <a:prstGeom prst="line">
          <a:avLst/>
        </a:prstGeom>
        <a:noFill/>
        <a:ln w="139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0</xdr:row>
      <xdr:rowOff>0</xdr:rowOff>
    </xdr:from>
    <xdr:to>
      <xdr:col>8</xdr:col>
      <xdr:colOff>47625</xdr:colOff>
      <xdr:row>3</xdr:row>
      <xdr:rowOff>0</xdr:rowOff>
    </xdr:to>
    <xdr:pic>
      <xdr:nvPicPr>
        <xdr:cNvPr id="2" name="Picture 22" descr="USFblkH NEW 03"/>
        <xdr:cNvPicPr preferRelativeResize="1">
          <a:picLocks noChangeAspect="1"/>
        </xdr:cNvPicPr>
      </xdr:nvPicPr>
      <xdr:blipFill>
        <a:blip r:embed="rId1"/>
        <a:stretch>
          <a:fillRect/>
        </a:stretch>
      </xdr:blipFill>
      <xdr:spPr>
        <a:xfrm>
          <a:off x="609600" y="0"/>
          <a:ext cx="2428875" cy="4857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19050</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5048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9525</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4953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142875</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0</xdr:rowOff>
    </xdr:from>
    <xdr:to>
      <xdr:col>9</xdr:col>
      <xdr:colOff>0</xdr:colOff>
      <xdr:row>5</xdr:row>
      <xdr:rowOff>0</xdr:rowOff>
    </xdr:to>
    <xdr:sp>
      <xdr:nvSpPr>
        <xdr:cNvPr id="1" name="Line 14"/>
        <xdr:cNvSpPr>
          <a:spLocks/>
        </xdr:cNvSpPr>
      </xdr:nvSpPr>
      <xdr:spPr>
        <a:xfrm>
          <a:off x="1028700" y="752475"/>
          <a:ext cx="2333625" cy="0"/>
        </a:xfrm>
        <a:prstGeom prst="line">
          <a:avLst/>
        </a:prstGeom>
        <a:noFill/>
        <a:ln w="139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0</xdr:row>
      <xdr:rowOff>0</xdr:rowOff>
    </xdr:from>
    <xdr:to>
      <xdr:col>8</xdr:col>
      <xdr:colOff>47625</xdr:colOff>
      <xdr:row>3</xdr:row>
      <xdr:rowOff>0</xdr:rowOff>
    </xdr:to>
    <xdr:pic>
      <xdr:nvPicPr>
        <xdr:cNvPr id="2" name="Picture 16" descr="USFblkH NEW 03"/>
        <xdr:cNvPicPr preferRelativeResize="1">
          <a:picLocks noChangeAspect="1"/>
        </xdr:cNvPicPr>
      </xdr:nvPicPr>
      <xdr:blipFill>
        <a:blip r:embed="rId1"/>
        <a:stretch>
          <a:fillRect/>
        </a:stretch>
      </xdr:blipFill>
      <xdr:spPr>
        <a:xfrm>
          <a:off x="609600" y="0"/>
          <a:ext cx="2428875" cy="485775"/>
        </a:xfrm>
        <a:prstGeom prst="rect">
          <a:avLst/>
        </a:prstGeom>
        <a:noFill/>
        <a:ln w="9525" cmpd="sng">
          <a:noFill/>
        </a:ln>
      </xdr:spPr>
    </xdr:pic>
    <xdr:clientData/>
  </xdr:twoCellAnchor>
  <xdr:twoCellAnchor>
    <xdr:from>
      <xdr:col>2</xdr:col>
      <xdr:colOff>38100</xdr:colOff>
      <xdr:row>5</xdr:row>
      <xdr:rowOff>0</xdr:rowOff>
    </xdr:from>
    <xdr:to>
      <xdr:col>9</xdr:col>
      <xdr:colOff>0</xdr:colOff>
      <xdr:row>5</xdr:row>
      <xdr:rowOff>0</xdr:rowOff>
    </xdr:to>
    <xdr:sp>
      <xdr:nvSpPr>
        <xdr:cNvPr id="3" name="Line 19"/>
        <xdr:cNvSpPr>
          <a:spLocks/>
        </xdr:cNvSpPr>
      </xdr:nvSpPr>
      <xdr:spPr>
        <a:xfrm>
          <a:off x="1028700" y="752475"/>
          <a:ext cx="2333625" cy="0"/>
        </a:xfrm>
        <a:prstGeom prst="line">
          <a:avLst/>
        </a:prstGeom>
        <a:noFill/>
        <a:ln w="139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0</xdr:rowOff>
    </xdr:from>
    <xdr:to>
      <xdr:col>9</xdr:col>
      <xdr:colOff>0</xdr:colOff>
      <xdr:row>5</xdr:row>
      <xdr:rowOff>0</xdr:rowOff>
    </xdr:to>
    <xdr:sp>
      <xdr:nvSpPr>
        <xdr:cNvPr id="1" name="Line 14"/>
        <xdr:cNvSpPr>
          <a:spLocks/>
        </xdr:cNvSpPr>
      </xdr:nvSpPr>
      <xdr:spPr>
        <a:xfrm>
          <a:off x="1028700" y="752475"/>
          <a:ext cx="2333625" cy="0"/>
        </a:xfrm>
        <a:prstGeom prst="line">
          <a:avLst/>
        </a:prstGeom>
        <a:noFill/>
        <a:ln w="139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0</xdr:row>
      <xdr:rowOff>0</xdr:rowOff>
    </xdr:from>
    <xdr:to>
      <xdr:col>8</xdr:col>
      <xdr:colOff>47625</xdr:colOff>
      <xdr:row>3</xdr:row>
      <xdr:rowOff>19050</xdr:rowOff>
    </xdr:to>
    <xdr:pic>
      <xdr:nvPicPr>
        <xdr:cNvPr id="2" name="Picture 16" descr="USFblkH NEW 03"/>
        <xdr:cNvPicPr preferRelativeResize="1">
          <a:picLocks noChangeAspect="1"/>
        </xdr:cNvPicPr>
      </xdr:nvPicPr>
      <xdr:blipFill>
        <a:blip r:embed="rId1"/>
        <a:stretch>
          <a:fillRect/>
        </a:stretch>
      </xdr:blipFill>
      <xdr:spPr>
        <a:xfrm>
          <a:off x="609600" y="0"/>
          <a:ext cx="242887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19050</xdr:rowOff>
    </xdr:to>
    <xdr:pic>
      <xdr:nvPicPr>
        <xdr:cNvPr id="1" name="Picture 21" descr="USFblkH NEW 03"/>
        <xdr:cNvPicPr preferRelativeResize="1">
          <a:picLocks noChangeAspect="1"/>
        </xdr:cNvPicPr>
      </xdr:nvPicPr>
      <xdr:blipFill>
        <a:blip r:embed="rId1"/>
        <a:stretch>
          <a:fillRect/>
        </a:stretch>
      </xdr:blipFill>
      <xdr:spPr>
        <a:xfrm>
          <a:off x="609600" y="0"/>
          <a:ext cx="242887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76200</xdr:rowOff>
    </xdr:to>
    <xdr:pic>
      <xdr:nvPicPr>
        <xdr:cNvPr id="1" name="Picture 26" descr="USFblkH NEW 03"/>
        <xdr:cNvPicPr preferRelativeResize="1">
          <a:picLocks noChangeAspect="1"/>
        </xdr:cNvPicPr>
      </xdr:nvPicPr>
      <xdr:blipFill>
        <a:blip r:embed="rId1"/>
        <a:stretch>
          <a:fillRect/>
        </a:stretch>
      </xdr:blipFill>
      <xdr:spPr>
        <a:xfrm>
          <a:off x="609600" y="0"/>
          <a:ext cx="2428875"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28575</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38100</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152400</xdr:rowOff>
    </xdr:to>
    <xdr:pic>
      <xdr:nvPicPr>
        <xdr:cNvPr id="1" name="Picture 22" descr="USFblkH NEW 03"/>
        <xdr:cNvPicPr preferRelativeResize="1">
          <a:picLocks noChangeAspect="1"/>
        </xdr:cNvPicPr>
      </xdr:nvPicPr>
      <xdr:blipFill>
        <a:blip r:embed="rId1"/>
        <a:stretch>
          <a:fillRect/>
        </a:stretch>
      </xdr:blipFill>
      <xdr:spPr>
        <a:xfrm>
          <a:off x="609600" y="0"/>
          <a:ext cx="24288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F62"/>
  <sheetViews>
    <sheetView showGridLines="0" showRowColHeaders="0" tabSelected="1"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198"/>
      <c r="D5" s="198"/>
      <c r="E5" s="198"/>
      <c r="F5" s="198"/>
      <c r="G5" s="198"/>
      <c r="H5" s="198"/>
      <c r="I5" s="198"/>
      <c r="J5" s="17"/>
      <c r="N5" s="6" t="s">
        <v>0</v>
      </c>
      <c r="P5" s="204">
        <v>42734</v>
      </c>
      <c r="Q5" s="204"/>
      <c r="R5" s="20" t="s">
        <v>21</v>
      </c>
      <c r="S5" s="204">
        <f>IF(P5&gt;1,P5+13,"")</f>
        <v>42747</v>
      </c>
      <c r="T5" s="204"/>
      <c r="Z5" s="6"/>
    </row>
    <row r="6" spans="2:21" ht="11.25" customHeight="1">
      <c r="B6" s="5"/>
      <c r="J6" s="7"/>
      <c r="N6" s="63" t="s">
        <v>56</v>
      </c>
      <c r="O6" s="60">
        <v>1714</v>
      </c>
      <c r="R6" s="202"/>
      <c r="S6" s="202"/>
      <c r="T6" s="8"/>
      <c r="U6" s="17"/>
    </row>
    <row r="7" spans="2:21" ht="12.75">
      <c r="B7" s="6" t="s">
        <v>43</v>
      </c>
      <c r="D7" s="231"/>
      <c r="E7" s="231"/>
      <c r="F7" s="27" t="s">
        <v>34</v>
      </c>
      <c r="G7" s="22"/>
      <c r="H7" s="26" t="s">
        <v>35</v>
      </c>
      <c r="I7" s="124"/>
      <c r="J7" s="60"/>
      <c r="K7" s="61"/>
      <c r="N7" s="61" t="s">
        <v>31</v>
      </c>
      <c r="P7" s="215" t="s">
        <v>53</v>
      </c>
      <c r="Q7" s="215"/>
      <c r="S7" s="62"/>
      <c r="T7" s="116"/>
      <c r="U7" s="118"/>
    </row>
    <row r="8" spans="2:21" ht="11.25" customHeight="1">
      <c r="B8" s="9"/>
      <c r="C8" s="9"/>
      <c r="D8" s="9"/>
      <c r="E8" s="9"/>
      <c r="F8" s="7"/>
      <c r="G8" s="10"/>
      <c r="H8" s="10"/>
      <c r="I8" s="10"/>
      <c r="J8" s="10"/>
      <c r="U8" s="17"/>
    </row>
    <row r="9" spans="2:21" ht="12.75">
      <c r="B9" s="6" t="s">
        <v>24</v>
      </c>
      <c r="D9" s="130"/>
      <c r="E9" s="238"/>
      <c r="F9" s="238"/>
      <c r="G9" s="238"/>
      <c r="H9" s="238"/>
      <c r="I9" s="238"/>
      <c r="J9" s="13"/>
      <c r="K9" s="63"/>
      <c r="N9" s="63" t="s">
        <v>22</v>
      </c>
      <c r="O9" s="64"/>
      <c r="P9" s="17"/>
      <c r="Q9" s="216"/>
      <c r="R9" s="216"/>
      <c r="S9" s="216"/>
      <c r="T9" s="216"/>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7"/>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48</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48"/>
      <c r="Y15" s="148"/>
      <c r="Z15" s="151"/>
      <c r="AA15" s="150"/>
      <c r="AB15" s="150"/>
      <c r="AC15" s="148"/>
    </row>
    <row r="16" spans="2:32" ht="12.75" customHeight="1">
      <c r="B16" s="200"/>
      <c r="C16" s="234"/>
      <c r="D16" s="235"/>
      <c r="E16" s="193"/>
      <c r="F16" s="193"/>
      <c r="G16" s="193"/>
      <c r="H16" s="193"/>
      <c r="I16" s="193"/>
      <c r="J16" s="193"/>
      <c r="K16" s="193"/>
      <c r="L16" s="193"/>
      <c r="M16" s="193"/>
      <c r="N16" s="193"/>
      <c r="O16" s="190"/>
      <c r="P16" s="190"/>
      <c r="Q16" s="193"/>
      <c r="R16" s="229"/>
      <c r="S16" s="193"/>
      <c r="T16" s="193"/>
      <c r="X16" s="148"/>
      <c r="Y16" s="148"/>
      <c r="Z16" s="151"/>
      <c r="AA16" s="150"/>
      <c r="AB16" s="150"/>
      <c r="AC16" s="148"/>
      <c r="AD16" s="111"/>
      <c r="AE16" s="110"/>
      <c r="AF16" s="110"/>
    </row>
    <row r="17" spans="2:29" ht="12.75" customHeight="1" thickBot="1">
      <c r="B17" s="201"/>
      <c r="C17" s="236"/>
      <c r="D17" s="237"/>
      <c r="E17" s="194"/>
      <c r="F17" s="194"/>
      <c r="G17" s="194"/>
      <c r="H17" s="194"/>
      <c r="I17" s="194"/>
      <c r="J17" s="194"/>
      <c r="K17" s="194"/>
      <c r="L17" s="194"/>
      <c r="M17" s="194"/>
      <c r="N17" s="194"/>
      <c r="O17" s="191"/>
      <c r="P17" s="191"/>
      <c r="Q17" s="194"/>
      <c r="R17" s="230"/>
      <c r="S17" s="194"/>
      <c r="T17" s="194"/>
      <c r="X17" s="148"/>
      <c r="Y17" s="148"/>
      <c r="Z17" s="168" t="s">
        <v>40</v>
      </c>
      <c r="AA17" s="169"/>
      <c r="AB17" s="169"/>
      <c r="AC17" s="148"/>
    </row>
    <row r="18" spans="2:29" ht="14.25" customHeight="1" thickBot="1">
      <c r="B18" s="146" t="s">
        <v>5</v>
      </c>
      <c r="C18" s="239">
        <v>42734</v>
      </c>
      <c r="D18" s="240"/>
      <c r="E18" s="123"/>
      <c r="F18" s="37"/>
      <c r="G18" s="37"/>
      <c r="H18" s="37"/>
      <c r="I18" s="37"/>
      <c r="J18" s="42"/>
      <c r="K18" s="37"/>
      <c r="L18" s="37"/>
      <c r="M18" s="37"/>
      <c r="N18" s="37"/>
      <c r="O18" s="2">
        <f aca="true" t="shared" si="0" ref="O18:O24">SUM(E18:N18)</f>
        <v>0</v>
      </c>
      <c r="P18" s="33">
        <f aca="true" t="shared" si="1" ref="P18:P24">SUM(E18:N18)-Q18-R18</f>
        <v>0</v>
      </c>
      <c r="Q18" s="114">
        <f>AB18</f>
        <v>0</v>
      </c>
      <c r="R18" s="44"/>
      <c r="S18" s="48"/>
      <c r="T18" s="48"/>
      <c r="X18" s="148"/>
      <c r="Y18" s="148"/>
      <c r="Z18" s="170">
        <f>IF(((SUM($E$18:$N$24)-E24-E23-E22-E21-E20-E19-AA25)&lt;40),0,(IF((SUM($E$18:$N$24)-40-E24-E23-E22-E21-E20-E19-AA25)&gt;$E$18,$E$18-R18,(SUM($E$18:$N$24)-40-E24-E23-E22-E21-E20-E19-AA25-R18))))</f>
        <v>0</v>
      </c>
      <c r="AA18" s="169">
        <f>IF((J18&lt;0.0003),0,(IF((E18&gt;J18),J18,E18)))</f>
        <v>0</v>
      </c>
      <c r="AB18" s="171">
        <f>Z18+AA18</f>
        <v>0</v>
      </c>
      <c r="AC18" s="148"/>
    </row>
    <row r="19" spans="2:29" ht="14.25" customHeight="1">
      <c r="B19" s="147" t="s">
        <v>6</v>
      </c>
      <c r="C19" s="183">
        <f aca="true" t="shared" si="2" ref="C19:C24">IF(ISERROR(C18+1),"",C18+1)</f>
        <v>42735</v>
      </c>
      <c r="D19" s="184"/>
      <c r="E19" s="23"/>
      <c r="F19" s="24"/>
      <c r="G19" s="24"/>
      <c r="H19" s="24"/>
      <c r="I19" s="24"/>
      <c r="J19" s="36"/>
      <c r="K19" s="24"/>
      <c r="L19" s="24"/>
      <c r="M19" s="24"/>
      <c r="N19" s="24"/>
      <c r="O19" s="3">
        <f>SUM(E19:N19)</f>
        <v>0</v>
      </c>
      <c r="P19" s="33">
        <f>SUM(E19:N19)-Q19-R19</f>
        <v>0</v>
      </c>
      <c r="Q19" s="114">
        <f aca="true" t="shared" si="3" ref="Q19:Q24">AB19</f>
        <v>0</v>
      </c>
      <c r="R19" s="45"/>
      <c r="S19" s="49"/>
      <c r="T19" s="49"/>
      <c r="X19" s="148"/>
      <c r="Y19" s="148"/>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48"/>
    </row>
    <row r="20" spans="2:29" ht="14.25" customHeight="1" thickBot="1">
      <c r="B20" s="147" t="s">
        <v>7</v>
      </c>
      <c r="C20" s="183">
        <f t="shared" si="2"/>
        <v>42736</v>
      </c>
      <c r="D20" s="184"/>
      <c r="E20" s="23"/>
      <c r="F20" s="24"/>
      <c r="G20" s="24"/>
      <c r="H20" s="24"/>
      <c r="I20" s="34"/>
      <c r="J20" s="36"/>
      <c r="K20" s="35"/>
      <c r="L20" s="24"/>
      <c r="M20" s="24"/>
      <c r="N20" s="24"/>
      <c r="O20" s="3">
        <f t="shared" si="0"/>
        <v>0</v>
      </c>
      <c r="P20" s="33">
        <f t="shared" si="1"/>
        <v>0</v>
      </c>
      <c r="Q20" s="114">
        <f t="shared" si="3"/>
        <v>0</v>
      </c>
      <c r="R20" s="45"/>
      <c r="S20" s="49"/>
      <c r="T20" s="49"/>
      <c r="X20" s="148"/>
      <c r="Y20" s="148"/>
      <c r="Z20" s="172">
        <f>IF(((SUM($E$18:$N$24)-E24-E23-E22-E21-AA25)&lt;40),0,(IF((SUM($E$18:$N$24)-40-E24-E23-E22-E21-AA25)&gt;$E$20,$E$20-R20,(SUM($E$18:$N$24)-40-E24-E23-E22-E21-AA25-R20))))</f>
        <v>0</v>
      </c>
      <c r="AA20" s="169">
        <f t="shared" si="4"/>
        <v>0</v>
      </c>
      <c r="AB20" s="171">
        <f t="shared" si="5"/>
        <v>0</v>
      </c>
      <c r="AC20" s="148"/>
    </row>
    <row r="21" spans="2:29" ht="14.25" customHeight="1" thickBot="1">
      <c r="B21" s="147" t="s">
        <v>8</v>
      </c>
      <c r="C21" s="183">
        <f t="shared" si="2"/>
        <v>42737</v>
      </c>
      <c r="D21" s="184"/>
      <c r="E21" s="23"/>
      <c r="F21" s="24"/>
      <c r="G21" s="24"/>
      <c r="H21" s="24"/>
      <c r="I21" s="34"/>
      <c r="J21" s="42"/>
      <c r="K21" s="35"/>
      <c r="L21" s="24"/>
      <c r="M21" s="24"/>
      <c r="N21" s="24"/>
      <c r="O21" s="3">
        <f t="shared" si="0"/>
        <v>0</v>
      </c>
      <c r="P21" s="33">
        <f t="shared" si="1"/>
        <v>0</v>
      </c>
      <c r="Q21" s="114">
        <f t="shared" si="3"/>
        <v>0</v>
      </c>
      <c r="R21" s="45"/>
      <c r="S21" s="49"/>
      <c r="T21" s="49"/>
      <c r="X21" s="148"/>
      <c r="Y21" s="148"/>
      <c r="Z21" s="172">
        <f>IF(((SUM($E$18:$N$24)-E24-E23-E22-AA25)&lt;40),0,(IF((SUM($E$18:$N$24)-40-E24-E23-E22-AA25)&gt;$E$21,$E$21-R21,(SUM($E$18:$N$24)-40-E24-E23-E22-AA25-R21))))</f>
        <v>0</v>
      </c>
      <c r="AA21" s="169">
        <f t="shared" si="4"/>
        <v>0</v>
      </c>
      <c r="AB21" s="171">
        <f t="shared" si="5"/>
        <v>0</v>
      </c>
      <c r="AC21" s="148"/>
    </row>
    <row r="22" spans="2:29" ht="14.25" customHeight="1">
      <c r="B22" s="147" t="s">
        <v>9</v>
      </c>
      <c r="C22" s="183">
        <f t="shared" si="2"/>
        <v>42738</v>
      </c>
      <c r="D22" s="184"/>
      <c r="E22" s="23"/>
      <c r="F22" s="24"/>
      <c r="G22" s="24"/>
      <c r="H22" s="24"/>
      <c r="I22" s="24"/>
      <c r="J22" s="36"/>
      <c r="K22" s="24"/>
      <c r="L22" s="24"/>
      <c r="M22" s="24"/>
      <c r="N22" s="24"/>
      <c r="O22" s="3">
        <f t="shared" si="0"/>
        <v>0</v>
      </c>
      <c r="P22" s="33">
        <f t="shared" si="1"/>
        <v>0</v>
      </c>
      <c r="Q22" s="114">
        <f t="shared" si="3"/>
        <v>0</v>
      </c>
      <c r="R22" s="45"/>
      <c r="S22" s="49"/>
      <c r="T22" s="49"/>
      <c r="X22" s="148"/>
      <c r="Y22" s="148"/>
      <c r="Z22" s="172">
        <f>IF(((SUM($E$18:$N$24)-E24-E23-AA25)&lt;40),0,(IF((SUM($E$18:$N$24)-40-E24-E23-AA25)&gt;$E$22,$E$22-R22,(SUM($E$18:$N$24)-40-E24-E23-AA25-R22))))</f>
        <v>0</v>
      </c>
      <c r="AA22" s="169">
        <f t="shared" si="4"/>
        <v>0</v>
      </c>
      <c r="AB22" s="171">
        <f t="shared" si="5"/>
        <v>0</v>
      </c>
      <c r="AC22" s="148"/>
    </row>
    <row r="23" spans="2:29" ht="14.25" customHeight="1">
      <c r="B23" s="147" t="s">
        <v>10</v>
      </c>
      <c r="C23" s="183">
        <f t="shared" si="2"/>
        <v>42739</v>
      </c>
      <c r="D23" s="184"/>
      <c r="E23" s="23"/>
      <c r="F23" s="24"/>
      <c r="G23" s="24"/>
      <c r="H23" s="24"/>
      <c r="I23" s="24"/>
      <c r="J23" s="24"/>
      <c r="K23" s="24"/>
      <c r="L23" s="24"/>
      <c r="M23" s="24"/>
      <c r="N23" s="24"/>
      <c r="O23" s="3">
        <f t="shared" si="0"/>
        <v>0</v>
      </c>
      <c r="P23" s="33">
        <f t="shared" si="1"/>
        <v>0</v>
      </c>
      <c r="Q23" s="114">
        <f t="shared" si="3"/>
        <v>0</v>
      </c>
      <c r="R23" s="45"/>
      <c r="S23" s="49"/>
      <c r="T23" s="49"/>
      <c r="X23" s="148"/>
      <c r="Y23" s="148"/>
      <c r="Z23" s="172">
        <f>IF(((SUM($E$18:$N$24)-E24-AA25)&lt;40),0,(IF((SUM($E$18:$N$24)-40-E24-AA25)&gt;$E$23,$E$23-R23,(SUM($E$18:$N$24)-40-E24-AA25-R23))))</f>
        <v>0</v>
      </c>
      <c r="AA23" s="169">
        <f t="shared" si="4"/>
        <v>0</v>
      </c>
      <c r="AB23" s="171">
        <f t="shared" si="5"/>
        <v>0</v>
      </c>
      <c r="AC23" s="148"/>
    </row>
    <row r="24" spans="2:29" ht="14.25" customHeight="1" thickBot="1">
      <c r="B24" s="147" t="s">
        <v>11</v>
      </c>
      <c r="C24" s="183">
        <f t="shared" si="2"/>
        <v>42740</v>
      </c>
      <c r="D24" s="184"/>
      <c r="E24" s="23"/>
      <c r="F24" s="24"/>
      <c r="G24" s="24"/>
      <c r="H24" s="24"/>
      <c r="I24" s="24"/>
      <c r="J24" s="24"/>
      <c r="K24" s="24"/>
      <c r="L24" s="24"/>
      <c r="M24" s="24"/>
      <c r="N24" s="24"/>
      <c r="O24" s="3">
        <f t="shared" si="0"/>
        <v>0</v>
      </c>
      <c r="P24" s="33">
        <f t="shared" si="1"/>
        <v>0</v>
      </c>
      <c r="Q24" s="114">
        <f t="shared" si="3"/>
        <v>0</v>
      </c>
      <c r="R24" s="46"/>
      <c r="S24" s="49"/>
      <c r="T24" s="49"/>
      <c r="X24" s="148"/>
      <c r="Y24" s="148"/>
      <c r="Z24" s="172">
        <f>IF(((SUM($E$18:$N$24)-AA25)&lt;40),0,(IF((SUM($E$18:$N$24)-40-AA25)&gt;$E$24,$E$24-R24,(SUM($E$18:$N$24)-40-AA25-R24))))</f>
        <v>0</v>
      </c>
      <c r="AA24" s="169">
        <f t="shared" si="4"/>
        <v>0</v>
      </c>
      <c r="AB24" s="171">
        <f t="shared" si="5"/>
        <v>0</v>
      </c>
      <c r="AC24" s="148"/>
    </row>
    <row r="25" spans="2:29" ht="14.25" customHeight="1" thickBot="1">
      <c r="B25" s="70" t="s">
        <v>12</v>
      </c>
      <c r="C25" s="71"/>
      <c r="D25" s="71"/>
      <c r="E25" s="176">
        <f>SUM(E18:E24)</f>
        <v>0</v>
      </c>
      <c r="F25" s="84">
        <f aca="true" t="shared" si="6" ref="F25:T25">SUM(F18:F24)</f>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SUM(Q18:Q24)</f>
        <v>0</v>
      </c>
      <c r="R25" s="47">
        <f t="shared" si="6"/>
        <v>0</v>
      </c>
      <c r="S25" s="72">
        <f t="shared" si="6"/>
        <v>0</v>
      </c>
      <c r="T25" s="72">
        <f t="shared" si="6"/>
        <v>0</v>
      </c>
      <c r="X25" s="148"/>
      <c r="Y25" s="148"/>
      <c r="Z25" s="173"/>
      <c r="AA25" s="169">
        <f>SUM(AA18:AA24)</f>
        <v>0</v>
      </c>
      <c r="AB25" s="169"/>
      <c r="AC25" s="148"/>
    </row>
    <row r="26" spans="2:32" ht="14.25" customHeight="1">
      <c r="B26" s="121"/>
      <c r="C26" s="101"/>
      <c r="D26" s="101"/>
      <c r="E26" s="101"/>
      <c r="F26" s="101"/>
      <c r="G26" s="101"/>
      <c r="H26" s="106"/>
      <c r="I26" s="101"/>
      <c r="J26" s="103"/>
      <c r="K26" s="101"/>
      <c r="L26" s="101"/>
      <c r="M26" s="101"/>
      <c r="N26" s="101"/>
      <c r="O26" s="101"/>
      <c r="P26" s="101" t="s">
        <v>32</v>
      </c>
      <c r="Q26" s="43">
        <f>IF($Q25&gt;0,$Q25-($Q27*(2/3)),0)</f>
        <v>0</v>
      </c>
      <c r="R26" s="185"/>
      <c r="S26" s="50"/>
      <c r="T26" s="50"/>
      <c r="X26" s="148"/>
      <c r="Y26" s="148"/>
      <c r="Z26" s="173"/>
      <c r="AA26" s="169"/>
      <c r="AB26" s="169"/>
      <c r="AC26" s="148"/>
      <c r="AD26" s="110"/>
      <c r="AE26" s="110"/>
      <c r="AF26" s="110"/>
    </row>
    <row r="27" spans="2:32" ht="14.25" customHeight="1" thickBot="1">
      <c r="B27" s="73"/>
      <c r="C27" s="74"/>
      <c r="D27" s="74"/>
      <c r="E27" s="75"/>
      <c r="F27" s="75"/>
      <c r="G27" s="75"/>
      <c r="H27" s="76"/>
      <c r="I27" s="104"/>
      <c r="J27" s="102"/>
      <c r="K27" s="76"/>
      <c r="L27" s="76"/>
      <c r="M27" s="76"/>
      <c r="N27" s="74"/>
      <c r="O27" s="74"/>
      <c r="P27" s="74" t="s">
        <v>29</v>
      </c>
      <c r="Q27" s="43">
        <f>IF(($Q25&lt;0.0001),0,IF(($E25&lt;40),0,(IF(($P$7="Exempt"),0,(($E25-40-$R25)*1.5)))))</f>
        <v>0</v>
      </c>
      <c r="R27" s="186"/>
      <c r="S27" s="51"/>
      <c r="T27" s="51"/>
      <c r="X27" s="148"/>
      <c r="Y27" s="148"/>
      <c r="Z27" s="173"/>
      <c r="AA27" s="169"/>
      <c r="AB27" s="169"/>
      <c r="AC27" s="148"/>
      <c r="AD27" s="110"/>
      <c r="AE27" s="110"/>
      <c r="AF27" s="110"/>
    </row>
    <row r="28" spans="2:32" ht="9.75" customHeight="1" thickBot="1">
      <c r="B28" s="77"/>
      <c r="C28" s="78"/>
      <c r="D28" s="78"/>
      <c r="E28" s="79"/>
      <c r="F28" s="79"/>
      <c r="G28" s="79"/>
      <c r="H28" s="79"/>
      <c r="I28" s="79"/>
      <c r="J28" s="79"/>
      <c r="K28" s="79"/>
      <c r="L28" s="79"/>
      <c r="M28" s="79"/>
      <c r="N28" s="80"/>
      <c r="O28" s="80"/>
      <c r="P28" s="80"/>
      <c r="Q28" s="81"/>
      <c r="R28" s="82"/>
      <c r="X28" s="148"/>
      <c r="Y28" s="148"/>
      <c r="Z28" s="173"/>
      <c r="AA28" s="169"/>
      <c r="AB28" s="169"/>
      <c r="AC28" s="148"/>
      <c r="AD28" s="110"/>
      <c r="AE28" s="110"/>
      <c r="AF28" s="110"/>
    </row>
    <row r="29" spans="2:32"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48"/>
      <c r="Y29" s="148"/>
      <c r="Z29" s="173"/>
      <c r="AA29" s="169"/>
      <c r="AB29" s="169"/>
      <c r="AC29" s="148"/>
      <c r="AD29" s="110"/>
      <c r="AE29" s="110"/>
      <c r="AF29" s="110"/>
    </row>
    <row r="30" spans="2:32"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48"/>
      <c r="Y30" s="148"/>
      <c r="Z30" s="173"/>
      <c r="AA30" s="169"/>
      <c r="AB30" s="169"/>
      <c r="AC30" s="148"/>
      <c r="AD30" s="110"/>
      <c r="AE30" s="110"/>
      <c r="AF30" s="110"/>
    </row>
    <row r="31" spans="2:32" ht="12.75" customHeight="1">
      <c r="B31" s="200"/>
      <c r="C31" s="234"/>
      <c r="D31" s="235"/>
      <c r="E31" s="193"/>
      <c r="F31" s="218"/>
      <c r="G31" s="218"/>
      <c r="H31" s="193"/>
      <c r="I31" s="193"/>
      <c r="J31" s="193"/>
      <c r="K31" s="193"/>
      <c r="L31" s="213"/>
      <c r="M31" s="213"/>
      <c r="N31" s="213"/>
      <c r="O31" s="190"/>
      <c r="P31" s="190"/>
      <c r="Q31" s="193"/>
      <c r="R31" s="229"/>
      <c r="S31" s="209"/>
      <c r="T31" s="209"/>
      <c r="X31" s="148"/>
      <c r="Y31" s="148"/>
      <c r="Z31" s="173"/>
      <c r="AA31" s="169"/>
      <c r="AB31" s="169"/>
      <c r="AC31" s="148"/>
      <c r="AD31" s="110"/>
      <c r="AE31" s="110"/>
      <c r="AF31" s="110"/>
    </row>
    <row r="32" spans="2:32" ht="12.75" customHeight="1">
      <c r="B32" s="200"/>
      <c r="C32" s="234"/>
      <c r="D32" s="235"/>
      <c r="E32" s="193"/>
      <c r="F32" s="218"/>
      <c r="G32" s="218"/>
      <c r="H32" s="193"/>
      <c r="I32" s="193"/>
      <c r="J32" s="193"/>
      <c r="K32" s="193"/>
      <c r="L32" s="213"/>
      <c r="M32" s="213"/>
      <c r="N32" s="213"/>
      <c r="O32" s="190"/>
      <c r="P32" s="190"/>
      <c r="Q32" s="193"/>
      <c r="R32" s="229"/>
      <c r="S32" s="209"/>
      <c r="T32" s="209"/>
      <c r="X32" s="148"/>
      <c r="Y32" s="148"/>
      <c r="Z32" s="173"/>
      <c r="AA32" s="169"/>
      <c r="AB32" s="169"/>
      <c r="AC32" s="148"/>
      <c r="AD32" s="110"/>
      <c r="AE32" s="110"/>
      <c r="AF32" s="110"/>
    </row>
    <row r="33" spans="2:32" ht="12.75" customHeight="1">
      <c r="B33" s="200"/>
      <c r="C33" s="234"/>
      <c r="D33" s="235"/>
      <c r="E33" s="193"/>
      <c r="F33" s="218"/>
      <c r="G33" s="218"/>
      <c r="H33" s="193"/>
      <c r="I33" s="193"/>
      <c r="J33" s="193"/>
      <c r="K33" s="193"/>
      <c r="L33" s="213"/>
      <c r="M33" s="213"/>
      <c r="N33" s="213"/>
      <c r="O33" s="190"/>
      <c r="P33" s="190"/>
      <c r="Q33" s="193"/>
      <c r="R33" s="229"/>
      <c r="S33" s="209"/>
      <c r="T33" s="209"/>
      <c r="X33" s="148"/>
      <c r="Y33" s="148"/>
      <c r="Z33" s="173"/>
      <c r="AA33" s="169"/>
      <c r="AB33" s="169"/>
      <c r="AC33" s="148"/>
      <c r="AD33" s="110"/>
      <c r="AE33" s="110"/>
      <c r="AF33" s="110"/>
    </row>
    <row r="34" spans="2:32" ht="12.75" customHeight="1">
      <c r="B34" s="201"/>
      <c r="C34" s="236"/>
      <c r="D34" s="237"/>
      <c r="E34" s="194"/>
      <c r="F34" s="219"/>
      <c r="G34" s="219"/>
      <c r="H34" s="194"/>
      <c r="I34" s="194"/>
      <c r="J34" s="194"/>
      <c r="K34" s="194"/>
      <c r="L34" s="214"/>
      <c r="M34" s="214"/>
      <c r="N34" s="214"/>
      <c r="O34" s="191"/>
      <c r="P34" s="191"/>
      <c r="Q34" s="194"/>
      <c r="R34" s="230"/>
      <c r="S34" s="210"/>
      <c r="T34" s="210"/>
      <c r="X34" s="148"/>
      <c r="Y34" s="148"/>
      <c r="Z34" s="173"/>
      <c r="AA34" s="169"/>
      <c r="AB34" s="169"/>
      <c r="AC34" s="148"/>
      <c r="AD34" s="110"/>
      <c r="AE34" s="110"/>
      <c r="AF34" s="110"/>
    </row>
    <row r="35" spans="2:29" ht="13.5" customHeight="1">
      <c r="B35" s="147" t="s">
        <v>5</v>
      </c>
      <c r="C35" s="183">
        <f>IF(ISERROR(C24+1),"",C24+1)</f>
        <v>42741</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X35" s="148"/>
      <c r="Y35" s="148"/>
      <c r="Z35" s="172">
        <f>IF(((SUM($E$35:$N$41)-E41-E40-E39-E38-E37-E36-AA42)&lt;40),0,(IF((SUM($E$35:$N$41)-40-E41-E40-E39-E38-E37-E36-AA42)&gt;E35,E35-R35,(SUM($E$35:$N$41)-40-E41-E40-E39-E38-E37-E36-AA42-R35))))</f>
        <v>0</v>
      </c>
      <c r="AA35" s="169">
        <f>IF((J35&lt;0.0003),0,(IF((E35&gt;J35),J35,E35)))</f>
        <v>0</v>
      </c>
      <c r="AB35" s="171">
        <f aca="true" t="shared" si="10" ref="AB35:AB41">Z35+AA35</f>
        <v>0</v>
      </c>
      <c r="AC35" s="148"/>
    </row>
    <row r="36" spans="2:29" ht="13.5" customHeight="1">
      <c r="B36" s="147" t="s">
        <v>6</v>
      </c>
      <c r="C36" s="183">
        <f aca="true" t="shared" si="11" ref="C36:C41">IF(ISERROR(C35+1),"",C35+1)</f>
        <v>42742</v>
      </c>
      <c r="D36" s="184"/>
      <c r="E36" s="23"/>
      <c r="F36" s="21"/>
      <c r="G36" s="21"/>
      <c r="H36" s="21"/>
      <c r="I36" s="21"/>
      <c r="J36" s="21"/>
      <c r="K36" s="21"/>
      <c r="L36" s="21"/>
      <c r="M36" s="21"/>
      <c r="N36" s="21"/>
      <c r="O36" s="3">
        <f t="shared" si="7"/>
        <v>0</v>
      </c>
      <c r="P36" s="33">
        <f t="shared" si="8"/>
        <v>0</v>
      </c>
      <c r="Q36" s="109">
        <f t="shared" si="9"/>
        <v>0</v>
      </c>
      <c r="R36" s="52"/>
      <c r="S36" s="54"/>
      <c r="T36" s="54"/>
      <c r="X36" s="148"/>
      <c r="Y36" s="148"/>
      <c r="Z36" s="177">
        <f>IF(((SUM($E$35:$N$41)-E41-E40-E39-E38-E37-AA42)&lt;40),0,(IF((SUM($E$35:$N$41)-40-E41-E40-E39-E38-E37-AA42)&gt;E36,E36-R36,(SUM($E$35:$N$41)-40-E41-E40-E39-E38-E37-AA42-R36))))</f>
        <v>0</v>
      </c>
      <c r="AA36" s="169">
        <f aca="true" t="shared" si="12" ref="AA36:AA41">IF((J36&lt;0.0003),0,(IF((E36&gt;J36),J36,E36)))</f>
        <v>0</v>
      </c>
      <c r="AB36" s="171">
        <f t="shared" si="10"/>
        <v>0</v>
      </c>
      <c r="AC36" s="148"/>
    </row>
    <row r="37" spans="2:29" ht="13.5" customHeight="1">
      <c r="B37" s="147" t="s">
        <v>7</v>
      </c>
      <c r="C37" s="183">
        <f t="shared" si="11"/>
        <v>42743</v>
      </c>
      <c r="D37" s="184"/>
      <c r="E37" s="23"/>
      <c r="F37" s="21"/>
      <c r="G37" s="21"/>
      <c r="H37" s="21"/>
      <c r="I37" s="21"/>
      <c r="J37" s="21"/>
      <c r="K37" s="21"/>
      <c r="L37" s="21"/>
      <c r="M37" s="21"/>
      <c r="N37" s="21"/>
      <c r="O37" s="3">
        <f t="shared" si="7"/>
        <v>0</v>
      </c>
      <c r="P37" s="33">
        <f t="shared" si="8"/>
        <v>0</v>
      </c>
      <c r="Q37" s="109">
        <f t="shared" si="9"/>
        <v>0</v>
      </c>
      <c r="R37" s="52"/>
      <c r="S37" s="54"/>
      <c r="T37" s="54"/>
      <c r="X37" s="148"/>
      <c r="Y37" s="148"/>
      <c r="Z37" s="177">
        <f>IF(((SUM($E$35:$N$41)-E41-E40-E39-E38-AA42)&lt;40),0,(IF((SUM($E$35:$N$41)-40-E41-E40-E39-E38-AA42)&gt;E37,E37-R37,(SUM($E$35:$N$41)-40-E41-E40-E39-E38-AA42-R37))))</f>
        <v>0</v>
      </c>
      <c r="AA37" s="169">
        <f t="shared" si="12"/>
        <v>0</v>
      </c>
      <c r="AB37" s="171">
        <f t="shared" si="10"/>
        <v>0</v>
      </c>
      <c r="AC37" s="148"/>
    </row>
    <row r="38" spans="2:29" ht="13.5" customHeight="1">
      <c r="B38" s="147" t="s">
        <v>8</v>
      </c>
      <c r="C38" s="183">
        <f t="shared" si="11"/>
        <v>42744</v>
      </c>
      <c r="D38" s="184"/>
      <c r="E38" s="23"/>
      <c r="F38" s="21"/>
      <c r="G38" s="21"/>
      <c r="H38" s="21"/>
      <c r="I38" s="21"/>
      <c r="J38" s="21"/>
      <c r="K38" s="21"/>
      <c r="L38" s="21"/>
      <c r="M38" s="21"/>
      <c r="N38" s="21"/>
      <c r="O38" s="3">
        <f t="shared" si="7"/>
        <v>0</v>
      </c>
      <c r="P38" s="33">
        <f t="shared" si="8"/>
        <v>0</v>
      </c>
      <c r="Q38" s="109">
        <f t="shared" si="9"/>
        <v>0</v>
      </c>
      <c r="R38" s="52"/>
      <c r="S38" s="54"/>
      <c r="T38" s="54"/>
      <c r="X38" s="148"/>
      <c r="Y38" s="148"/>
      <c r="Z38" s="177">
        <f>IF(((SUM($E$35:$N$41)-E41-E40-E39-AA42)&lt;40),0,(IF((SUM($E$35:$N$41)-40-E41-E40-E39-AA42)&gt;E38,E38-R38,(SUM(E35:N41)-40-E41-E40-E39-AA42-R38))))</f>
        <v>0</v>
      </c>
      <c r="AA38" s="169">
        <f t="shared" si="12"/>
        <v>0</v>
      </c>
      <c r="AB38" s="171">
        <f t="shared" si="10"/>
        <v>0</v>
      </c>
      <c r="AC38" s="148"/>
    </row>
    <row r="39" spans="2:29" ht="13.5" customHeight="1">
      <c r="B39" s="147" t="s">
        <v>9</v>
      </c>
      <c r="C39" s="183">
        <f t="shared" si="11"/>
        <v>42745</v>
      </c>
      <c r="D39" s="184"/>
      <c r="E39" s="23"/>
      <c r="F39" s="21"/>
      <c r="G39" s="21"/>
      <c r="H39" s="21"/>
      <c r="I39" s="21"/>
      <c r="J39" s="21"/>
      <c r="K39" s="21"/>
      <c r="L39" s="21"/>
      <c r="M39" s="21"/>
      <c r="N39" s="21"/>
      <c r="O39" s="3">
        <f t="shared" si="7"/>
        <v>0</v>
      </c>
      <c r="P39" s="33">
        <f t="shared" si="8"/>
        <v>0</v>
      </c>
      <c r="Q39" s="109">
        <f t="shared" si="9"/>
        <v>0</v>
      </c>
      <c r="R39" s="52"/>
      <c r="S39" s="54"/>
      <c r="T39" s="54"/>
      <c r="X39" s="148"/>
      <c r="Y39" s="148"/>
      <c r="Z39" s="177">
        <f>IF(((SUM($E$35:$N$41)-E41-E40-AA42)&lt;40),0,(IF((SUM($E$35:$N$41)-40-E41-E40-AA42)&gt;E39,E39-R39,(SUM($E$35:$N$41)-40-E41-E40-AA42-R39))))</f>
        <v>0</v>
      </c>
      <c r="AA39" s="169">
        <f t="shared" si="12"/>
        <v>0</v>
      </c>
      <c r="AB39" s="171">
        <f t="shared" si="10"/>
        <v>0</v>
      </c>
      <c r="AC39" s="148"/>
    </row>
    <row r="40" spans="2:29" ht="13.5" customHeight="1">
      <c r="B40" s="147" t="s">
        <v>10</v>
      </c>
      <c r="C40" s="183">
        <f t="shared" si="11"/>
        <v>42746</v>
      </c>
      <c r="D40" s="184"/>
      <c r="E40" s="23"/>
      <c r="F40" s="21"/>
      <c r="G40" s="21"/>
      <c r="H40" s="21"/>
      <c r="I40" s="21"/>
      <c r="J40" s="21"/>
      <c r="K40" s="21"/>
      <c r="L40" s="21"/>
      <c r="M40" s="21"/>
      <c r="N40" s="21"/>
      <c r="O40" s="3">
        <f t="shared" si="7"/>
        <v>0</v>
      </c>
      <c r="P40" s="33">
        <f t="shared" si="8"/>
        <v>0</v>
      </c>
      <c r="Q40" s="109">
        <f t="shared" si="9"/>
        <v>0</v>
      </c>
      <c r="R40" s="52"/>
      <c r="S40" s="54"/>
      <c r="T40" s="54"/>
      <c r="X40" s="148"/>
      <c r="Y40" s="148"/>
      <c r="Z40" s="172">
        <f>IF(((SUM($E$35:$N$41)-E41-AA42)&lt;40),0,(IF((SUM($E$35:$N$41)-40-E41-AA42)&gt;E40,E40-R40,(SUM($E$35:$N$41)-40-E41-AA42-R40))))</f>
        <v>0</v>
      </c>
      <c r="AA40" s="169">
        <f t="shared" si="12"/>
        <v>0</v>
      </c>
      <c r="AB40" s="171">
        <f t="shared" si="10"/>
        <v>0</v>
      </c>
      <c r="AC40" s="148"/>
    </row>
    <row r="41" spans="2:29" ht="13.5" customHeight="1" thickBot="1">
      <c r="B41" s="147" t="s">
        <v>11</v>
      </c>
      <c r="C41" s="183">
        <f t="shared" si="11"/>
        <v>42747</v>
      </c>
      <c r="D41" s="184"/>
      <c r="E41" s="23"/>
      <c r="F41" s="21"/>
      <c r="G41" s="21"/>
      <c r="H41" s="21"/>
      <c r="I41" s="21"/>
      <c r="J41" s="21"/>
      <c r="K41" s="21"/>
      <c r="L41" s="21"/>
      <c r="M41" s="21"/>
      <c r="N41" s="21"/>
      <c r="O41" s="3">
        <f t="shared" si="7"/>
        <v>0</v>
      </c>
      <c r="P41" s="33">
        <f t="shared" si="8"/>
        <v>0</v>
      </c>
      <c r="Q41" s="109">
        <f t="shared" si="9"/>
        <v>0</v>
      </c>
      <c r="R41" s="53"/>
      <c r="S41" s="54">
        <v>0</v>
      </c>
      <c r="T41" s="54">
        <v>0</v>
      </c>
      <c r="X41" s="148"/>
      <c r="Y41" s="148"/>
      <c r="Z41" s="172">
        <f>IF(((SUM($E$35:$N$41)-AA42)&lt;40),0,(IF((SUM($E$35:$N$41)-40-AA42)&gt;E41,E41-R41,(SUM($E$35:$N$41)-40-AA42-R41))))</f>
        <v>0</v>
      </c>
      <c r="AA41" s="169">
        <f t="shared" si="12"/>
        <v>0</v>
      </c>
      <c r="AB41" s="171">
        <f t="shared" si="10"/>
        <v>0</v>
      </c>
      <c r="AC41" s="148"/>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48"/>
      <c r="Y42" s="148"/>
      <c r="Z42" s="148"/>
      <c r="AA42" s="169">
        <f>SUM(AA35:AA41)</f>
        <v>0</v>
      </c>
      <c r="AB42" s="148"/>
      <c r="AC42" s="148"/>
    </row>
    <row r="43" spans="2:32" ht="13.5" customHeight="1">
      <c r="B43" s="87"/>
      <c r="C43" s="88"/>
      <c r="D43" s="88"/>
      <c r="E43" s="88"/>
      <c r="F43" s="88"/>
      <c r="H43" s="101"/>
      <c r="I43" s="101"/>
      <c r="J43" s="103"/>
      <c r="K43" s="105"/>
      <c r="L43" s="101"/>
      <c r="M43" s="101"/>
      <c r="N43" s="101"/>
      <c r="O43" s="101"/>
      <c r="P43" s="101" t="s">
        <v>32</v>
      </c>
      <c r="Q43" s="43">
        <f>IF($Q42&gt;0,$Q42-($Q44*(2/3)),0)</f>
        <v>0</v>
      </c>
      <c r="R43" s="185"/>
      <c r="S43" s="50"/>
      <c r="T43" s="50"/>
      <c r="X43" s="148"/>
      <c r="Y43" s="148"/>
      <c r="Z43" s="62"/>
      <c r="AA43" s="63"/>
      <c r="AB43" s="63"/>
      <c r="AC43" s="148"/>
      <c r="AD43" s="110"/>
      <c r="AE43" s="110"/>
      <c r="AF43" s="110"/>
    </row>
    <row r="44" spans="2:32"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48"/>
      <c r="Y44" s="164"/>
      <c r="Z44" s="165"/>
      <c r="AA44" s="164"/>
      <c r="AB44" s="164"/>
      <c r="AC44" s="164"/>
      <c r="AD44" s="111"/>
      <c r="AE44" s="110"/>
      <c r="AF44" s="110"/>
    </row>
    <row r="45" spans="2:29" ht="11.25" customHeight="1" thickBot="1">
      <c r="B45" s="89"/>
      <c r="C45" s="89"/>
      <c r="D45" s="89"/>
      <c r="E45" s="89"/>
      <c r="F45" s="89"/>
      <c r="G45" s="89"/>
      <c r="H45" s="89"/>
      <c r="I45" s="89"/>
      <c r="J45" s="89"/>
      <c r="K45" s="89"/>
      <c r="L45" s="89"/>
      <c r="M45" s="89"/>
      <c r="N45" s="90"/>
      <c r="O45" s="90"/>
      <c r="P45" s="90"/>
      <c r="Q45" s="91"/>
      <c r="R45" s="92"/>
      <c r="X45" s="148"/>
      <c r="Y45" s="164"/>
      <c r="Z45" s="165"/>
      <c r="AA45" s="164"/>
      <c r="AB45" s="164"/>
      <c r="AC45" s="164"/>
    </row>
    <row r="46" spans="2:29" ht="13.5" thickBot="1">
      <c r="B46" s="93" t="s">
        <v>19</v>
      </c>
      <c r="C46" s="94"/>
      <c r="D46" s="94"/>
      <c r="E46" s="94"/>
      <c r="F46" s="94"/>
      <c r="G46" s="224"/>
      <c r="H46" s="224"/>
      <c r="I46" s="224"/>
      <c r="J46" s="224"/>
      <c r="K46" s="224"/>
      <c r="L46" s="224"/>
      <c r="M46" s="224"/>
      <c r="N46" s="224"/>
      <c r="O46" s="224"/>
      <c r="P46" s="224"/>
      <c r="Q46" s="224"/>
      <c r="R46" s="224"/>
      <c r="S46" s="224"/>
      <c r="T46" s="225"/>
      <c r="Y46" s="164"/>
      <c r="Z46" s="165"/>
      <c r="AA46" s="164"/>
      <c r="AB46" s="164"/>
      <c r="AC46" s="164"/>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
      <c r="Z47" s="165"/>
      <c r="AA47" s="166"/>
      <c r="AB47" s="166"/>
      <c r="AC47" s="166"/>
    </row>
    <row r="48" spans="2:29" ht="12.75">
      <c r="B48" s="28" t="s">
        <v>36</v>
      </c>
      <c r="C48" s="95"/>
      <c r="D48" s="95"/>
      <c r="E48" s="117"/>
      <c r="F48" s="181"/>
      <c r="G48" s="226"/>
      <c r="H48" s="226"/>
      <c r="I48" s="226"/>
      <c r="J48" s="226"/>
      <c r="K48" s="28" t="s">
        <v>39</v>
      </c>
      <c r="N48" s="180" t="s">
        <v>54</v>
      </c>
      <c r="O48" s="181"/>
      <c r="P48" s="181"/>
      <c r="Q48" s="181"/>
      <c r="R48" s="181"/>
      <c r="S48" s="181"/>
      <c r="T48" s="181"/>
      <c r="Y48" s="164"/>
      <c r="Z48" s="167"/>
      <c r="AA48" s="164"/>
      <c r="AB48" s="164"/>
      <c r="AC48" s="164"/>
    </row>
    <row r="49" spans="2:29" s="17" customFormat="1" ht="14.25" customHeight="1">
      <c r="B49" s="96"/>
      <c r="C49" s="96"/>
      <c r="D49" s="96"/>
      <c r="E49" s="96"/>
      <c r="F49" s="96"/>
      <c r="G49" s="96"/>
      <c r="H49" s="96"/>
      <c r="I49" s="96"/>
      <c r="J49" s="18"/>
      <c r="S49" s="11"/>
      <c r="T49" s="11"/>
      <c r="U49" s="11"/>
      <c r="V49" s="11"/>
      <c r="W49" s="11"/>
      <c r="X49" s="11"/>
      <c r="Y49" s="11"/>
      <c r="Z49" s="25"/>
      <c r="AA49" s="11"/>
      <c r="AB49" s="11"/>
      <c r="AC49" s="11"/>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97"/>
      <c r="Z50" s="97"/>
      <c r="AA50" s="19"/>
      <c r="AB50" s="182"/>
      <c r="AC50" s="182"/>
    </row>
    <row r="51" spans="2:26"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s="97"/>
    </row>
    <row r="52" spans="2:26"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s="97"/>
    </row>
    <row r="53" spans="2:26" ht="12.75">
      <c r="B53" s="97"/>
      <c r="C53" s="97"/>
      <c r="D53" s="97"/>
      <c r="E53" s="97"/>
      <c r="F53" s="97"/>
      <c r="G53" s="97"/>
      <c r="H53" s="97"/>
      <c r="I53" s="97"/>
      <c r="K53" s="97"/>
      <c r="L53" s="97"/>
      <c r="M53" s="97"/>
      <c r="N53" s="97"/>
      <c r="O53" s="97"/>
      <c r="P53" s="97"/>
      <c r="Q53" s="97"/>
      <c r="R53" s="97"/>
      <c r="S53" s="18"/>
      <c r="T53" s="97"/>
      <c r="U53" s="97"/>
      <c r="V53" s="97"/>
      <c r="W53" s="97"/>
      <c r="X53" s="97"/>
      <c r="Y53" s="97"/>
      <c r="Z53" s="97"/>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H56" s="99"/>
      <c r="I56" s="99" t="s">
        <v>1</v>
      </c>
      <c r="L56" s="99" t="s">
        <v>16</v>
      </c>
      <c r="M56" s="99"/>
      <c r="N56" s="99"/>
      <c r="O56" s="99"/>
      <c r="P56" s="99"/>
      <c r="S56" s="6" t="s">
        <v>1</v>
      </c>
      <c r="T56" s="110" t="s">
        <v>57</v>
      </c>
    </row>
    <row r="62" ht="12.75">
      <c r="S62" s="20"/>
    </row>
  </sheetData>
  <sheetProtection selectLockedCells="1"/>
  <mergeCells count="74">
    <mergeCell ref="I30:I34"/>
    <mergeCell ref="K30:K34"/>
    <mergeCell ref="Q29:Q34"/>
    <mergeCell ref="J30:J34"/>
    <mergeCell ref="B29:B34"/>
    <mergeCell ref="E29:E34"/>
    <mergeCell ref="L30:L34"/>
    <mergeCell ref="C20:D20"/>
    <mergeCell ref="E9:I9"/>
    <mergeCell ref="R29:R34"/>
    <mergeCell ref="R26:R27"/>
    <mergeCell ref="O29:O34"/>
    <mergeCell ref="P29:P34"/>
    <mergeCell ref="H30:H34"/>
    <mergeCell ref="M30:M34"/>
    <mergeCell ref="C18:D18"/>
    <mergeCell ref="C14:D17"/>
    <mergeCell ref="C35:D35"/>
    <mergeCell ref="C21:D21"/>
    <mergeCell ref="F15:F17"/>
    <mergeCell ref="G30:G34"/>
    <mergeCell ref="C19:D19"/>
    <mergeCell ref="D7:E7"/>
    <mergeCell ref="C22:D22"/>
    <mergeCell ref="C23:D23"/>
    <mergeCell ref="C24:D24"/>
    <mergeCell ref="C29:D34"/>
    <mergeCell ref="C36:D36"/>
    <mergeCell ref="F30:F34"/>
    <mergeCell ref="L55:T55"/>
    <mergeCell ref="F14:N14"/>
    <mergeCell ref="F29:N29"/>
    <mergeCell ref="G46:T46"/>
    <mergeCell ref="F48:J48"/>
    <mergeCell ref="B55:J55"/>
    <mergeCell ref="B50:J52"/>
    <mergeCell ref="R14:R17"/>
    <mergeCell ref="T29:T34"/>
    <mergeCell ref="P7:Q7"/>
    <mergeCell ref="Q9:T9"/>
    <mergeCell ref="S14:S17"/>
    <mergeCell ref="T14:T17"/>
    <mergeCell ref="P14:P17"/>
    <mergeCell ref="Q14:Q17"/>
    <mergeCell ref="P5:Q5"/>
    <mergeCell ref="S5:T5"/>
    <mergeCell ref="B11:L11"/>
    <mergeCell ref="L15:L17"/>
    <mergeCell ref="M15:M17"/>
    <mergeCell ref="S29:S34"/>
    <mergeCell ref="H15:H17"/>
    <mergeCell ref="B12:O12"/>
    <mergeCell ref="I15:I17"/>
    <mergeCell ref="N30:N34"/>
    <mergeCell ref="C39:D39"/>
    <mergeCell ref="P1:T2"/>
    <mergeCell ref="N15:N17"/>
    <mergeCell ref="B1:H3"/>
    <mergeCell ref="C5:I5"/>
    <mergeCell ref="B14:B17"/>
    <mergeCell ref="R6:S6"/>
    <mergeCell ref="E14:E17"/>
    <mergeCell ref="J15:J17"/>
    <mergeCell ref="G15:G17"/>
    <mergeCell ref="N48:T48"/>
    <mergeCell ref="AB50:AC50"/>
    <mergeCell ref="C41:D41"/>
    <mergeCell ref="R43:R44"/>
    <mergeCell ref="L50:T52"/>
    <mergeCell ref="O14:O17"/>
    <mergeCell ref="K15:K17"/>
    <mergeCell ref="C40:D40"/>
    <mergeCell ref="C37:D37"/>
    <mergeCell ref="C38:D38"/>
  </mergeCells>
  <dataValidations count="7">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 allowBlank="1" showInputMessage="1" showErrorMessage="1" prompt="New Year's Day Holiday" sqref="J21"/>
    <dataValidation type="list" allowBlank="1" showErrorMessage="1" sqref="N48:T48">
      <formula1>"xxxx"</formula1>
    </dataValidation>
    <dataValidation allowBlank="1" showInputMessage="1" showErrorMessage="1" prompt="Floating Holiday" sqref="J18"/>
  </dataValidations>
  <printOptions verticalCentered="1"/>
  <pageMargins left="0.41" right="0.41" top="0.4" bottom="0.25" header="0.5" footer="0.5"/>
  <pageSetup fitToHeight="1" fitToWidth="1" horizontalDpi="600" verticalDpi="600" orientation="portrait" scale="9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4">
        <f>'05_04_2017'!C5:I5</f>
        <v>0</v>
      </c>
      <c r="D5" s="244"/>
      <c r="E5" s="244"/>
      <c r="F5" s="244"/>
      <c r="G5" s="244"/>
      <c r="H5" s="244"/>
      <c r="I5" s="244"/>
      <c r="J5" s="17"/>
      <c r="N5" s="6" t="s">
        <v>0</v>
      </c>
      <c r="P5" s="204">
        <v>42860</v>
      </c>
      <c r="Q5" s="204"/>
      <c r="R5" s="20" t="s">
        <v>21</v>
      </c>
      <c r="S5" s="204">
        <f>IF(P5&gt;1,P5+13,"")</f>
        <v>42873</v>
      </c>
      <c r="T5" s="204"/>
      <c r="Z5" s="6"/>
    </row>
    <row r="6" spans="2:21" ht="11.25" customHeight="1">
      <c r="B6" s="5"/>
      <c r="J6" s="7"/>
      <c r="N6" s="6" t="s">
        <v>56</v>
      </c>
      <c r="O6" s="60">
        <f>'05_04_2017'!O6+1</f>
        <v>1723</v>
      </c>
      <c r="R6" s="202"/>
      <c r="S6" s="202"/>
      <c r="T6" s="8"/>
      <c r="U6" s="17"/>
    </row>
    <row r="7" spans="2:21" ht="12.75">
      <c r="B7" s="6" t="s">
        <v>43</v>
      </c>
      <c r="D7" s="246">
        <f>'05_04_2017'!D7:E7</f>
        <v>0</v>
      </c>
      <c r="E7" s="246"/>
      <c r="F7" s="27" t="s">
        <v>34</v>
      </c>
      <c r="G7" s="22">
        <f>'05_04_2017'!G7</f>
        <v>0</v>
      </c>
      <c r="H7" s="26" t="s">
        <v>35</v>
      </c>
      <c r="I7" s="136">
        <f>'05_04_2017'!I7</f>
        <v>0</v>
      </c>
      <c r="J7" s="60"/>
      <c r="K7" s="61"/>
      <c r="N7" s="61" t="s">
        <v>31</v>
      </c>
      <c r="P7" s="265" t="str">
        <f>'05_04_2017'!P7:Q7</f>
        <v>Non Exempt</v>
      </c>
      <c r="Q7" s="265"/>
      <c r="S7" s="62"/>
      <c r="T7" s="116"/>
      <c r="U7" s="118"/>
    </row>
    <row r="8" spans="2:21" ht="11.25" customHeight="1">
      <c r="B8" s="9"/>
      <c r="C8" s="9"/>
      <c r="D8" s="9"/>
      <c r="E8" s="9"/>
      <c r="F8" s="7"/>
      <c r="G8" s="10"/>
      <c r="H8" s="10"/>
      <c r="I8" s="10"/>
      <c r="J8" s="10"/>
      <c r="U8" s="17"/>
    </row>
    <row r="9" spans="2:21" ht="12.75">
      <c r="B9" s="6" t="s">
        <v>24</v>
      </c>
      <c r="D9" s="137"/>
      <c r="E9" s="244">
        <f>'05_04_2017'!E9:I9</f>
        <v>0</v>
      </c>
      <c r="F9" s="244"/>
      <c r="G9" s="244"/>
      <c r="H9" s="244"/>
      <c r="I9" s="244"/>
      <c r="J9" s="13"/>
      <c r="K9" s="63"/>
      <c r="N9" s="63" t="s">
        <v>22</v>
      </c>
      <c r="O9" s="64"/>
      <c r="P9" s="17"/>
      <c r="Q9" s="245">
        <f>'05_04_2017'!Q9:T9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'05_04_2017'!T11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48"/>
      <c r="Z15" s="149"/>
      <c r="AA15" s="148"/>
      <c r="AB15" s="148"/>
      <c r="AC15" s="148"/>
    </row>
    <row r="16" spans="2:29" ht="12.75" customHeight="1">
      <c r="B16" s="200"/>
      <c r="C16" s="234"/>
      <c r="D16" s="235"/>
      <c r="E16" s="193"/>
      <c r="F16" s="193"/>
      <c r="G16" s="193"/>
      <c r="H16" s="193"/>
      <c r="I16" s="193"/>
      <c r="J16" s="193"/>
      <c r="K16" s="193"/>
      <c r="L16" s="213"/>
      <c r="M16" s="213"/>
      <c r="N16" s="213"/>
      <c r="O16" s="190"/>
      <c r="P16" s="190"/>
      <c r="Q16" s="193"/>
      <c r="R16" s="229"/>
      <c r="S16" s="193"/>
      <c r="T16" s="193"/>
      <c r="Y16" s="148"/>
      <c r="Z16" s="149"/>
      <c r="AA16" s="148"/>
      <c r="AB16" s="148"/>
      <c r="AC16" s="148"/>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Y17" s="150"/>
      <c r="Z17" s="168" t="s">
        <v>40</v>
      </c>
      <c r="AA17" s="169"/>
      <c r="AB17" s="169"/>
      <c r="AC17" s="150"/>
    </row>
    <row r="18" spans="2:29" ht="14.25" customHeight="1">
      <c r="B18" s="146" t="s">
        <v>5</v>
      </c>
      <c r="C18" s="252">
        <f>IF(P5&gt;1,P5,"")</f>
        <v>42860</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3" ref="C19:C24">IF(ISERROR(C18+1),"",C18+1)</f>
        <v>42861</v>
      </c>
      <c r="D19" s="184"/>
      <c r="E19" s="23"/>
      <c r="F19" s="24"/>
      <c r="G19" s="24"/>
      <c r="H19" s="24"/>
      <c r="I19" s="24"/>
      <c r="J19" s="24"/>
      <c r="K19" s="24"/>
      <c r="L19" s="24"/>
      <c r="M19" s="24"/>
      <c r="N19" s="24"/>
      <c r="O19" s="3">
        <f t="shared" si="0"/>
        <v>0</v>
      </c>
      <c r="P19" s="33">
        <f t="shared" si="1"/>
        <v>0</v>
      </c>
      <c r="Q19" s="114">
        <f t="shared" si="2"/>
        <v>0</v>
      </c>
      <c r="R19" s="45"/>
      <c r="S19" s="49"/>
      <c r="T19" s="49"/>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3"/>
        <v>42862</v>
      </c>
      <c r="D20" s="184"/>
      <c r="E20" s="23"/>
      <c r="F20" s="24"/>
      <c r="G20" s="24"/>
      <c r="H20" s="24"/>
      <c r="I20" s="24"/>
      <c r="J20" s="24"/>
      <c r="K20" s="24"/>
      <c r="L20" s="24"/>
      <c r="M20" s="24"/>
      <c r="N20" s="24"/>
      <c r="O20" s="3">
        <f t="shared" si="0"/>
        <v>0</v>
      </c>
      <c r="P20" s="33">
        <f t="shared" si="1"/>
        <v>0</v>
      </c>
      <c r="Q20" s="114">
        <f t="shared" si="2"/>
        <v>0</v>
      </c>
      <c r="R20" s="45"/>
      <c r="S20" s="49"/>
      <c r="T20" s="49"/>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3"/>
        <v>42863</v>
      </c>
      <c r="D21" s="184"/>
      <c r="E21" s="23"/>
      <c r="F21" s="24"/>
      <c r="G21" s="24"/>
      <c r="H21" s="24"/>
      <c r="I21" s="24"/>
      <c r="J21" s="24"/>
      <c r="K21" s="24"/>
      <c r="L21" s="24"/>
      <c r="M21" s="24"/>
      <c r="N21" s="24"/>
      <c r="O21" s="3">
        <f t="shared" si="0"/>
        <v>0</v>
      </c>
      <c r="P21" s="33">
        <f t="shared" si="1"/>
        <v>0</v>
      </c>
      <c r="Q21" s="114">
        <f t="shared" si="2"/>
        <v>0</v>
      </c>
      <c r="R21" s="45"/>
      <c r="S21" s="49"/>
      <c r="T21" s="49"/>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3"/>
        <v>42864</v>
      </c>
      <c r="D22" s="184"/>
      <c r="E22" s="23"/>
      <c r="F22" s="24"/>
      <c r="G22" s="24"/>
      <c r="H22" s="24"/>
      <c r="I22" s="24"/>
      <c r="J22" s="24"/>
      <c r="K22" s="24"/>
      <c r="L22" s="24"/>
      <c r="M22" s="24"/>
      <c r="N22" s="24"/>
      <c r="O22" s="3">
        <f t="shared" si="0"/>
        <v>0</v>
      </c>
      <c r="P22" s="33">
        <f t="shared" si="1"/>
        <v>0</v>
      </c>
      <c r="Q22" s="114">
        <f t="shared" si="2"/>
        <v>0</v>
      </c>
      <c r="R22" s="45"/>
      <c r="S22" s="49"/>
      <c r="T22" s="49"/>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3"/>
        <v>42865</v>
      </c>
      <c r="D23" s="184"/>
      <c r="E23" s="23"/>
      <c r="F23" s="24"/>
      <c r="G23" s="24"/>
      <c r="H23" s="24"/>
      <c r="I23" s="24"/>
      <c r="J23" s="24"/>
      <c r="K23" s="24"/>
      <c r="L23" s="24"/>
      <c r="M23" s="24"/>
      <c r="N23" s="24"/>
      <c r="O23" s="3">
        <f t="shared" si="0"/>
        <v>0</v>
      </c>
      <c r="P23" s="33">
        <f t="shared" si="1"/>
        <v>0</v>
      </c>
      <c r="Q23" s="114">
        <f t="shared" si="2"/>
        <v>0</v>
      </c>
      <c r="R23" s="45"/>
      <c r="S23" s="49"/>
      <c r="T23" s="49"/>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3"/>
        <v>42866</v>
      </c>
      <c r="D24" s="184"/>
      <c r="E24" s="23"/>
      <c r="F24" s="24"/>
      <c r="G24" s="24"/>
      <c r="H24" s="24"/>
      <c r="I24" s="24"/>
      <c r="J24" s="24"/>
      <c r="K24" s="24"/>
      <c r="L24" s="24"/>
      <c r="M24" s="24"/>
      <c r="N24" s="24"/>
      <c r="O24" s="3">
        <f t="shared" si="0"/>
        <v>0</v>
      </c>
      <c r="P24" s="33">
        <f t="shared" si="1"/>
        <v>0</v>
      </c>
      <c r="Q24" s="114">
        <f t="shared" si="2"/>
        <v>0</v>
      </c>
      <c r="R24" s="46"/>
      <c r="S24" s="49"/>
      <c r="T24" s="49"/>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Y34" s="150"/>
      <c r="Z34" s="173"/>
      <c r="AA34" s="169"/>
      <c r="AB34" s="169"/>
      <c r="AC34" s="150"/>
    </row>
    <row r="35" spans="2:29" ht="13.5" customHeight="1">
      <c r="B35" s="147" t="s">
        <v>5</v>
      </c>
      <c r="C35" s="183">
        <f>IF(ISERROR(C24+1),"",C24+1)</f>
        <v>42867</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Y35" s="150"/>
      <c r="Z35" s="172">
        <f>IF(((SUM($E$35:$N$41)-E41-E40-E39-E38-E37-E36-AA42)&lt;40),0,(IF((SUM($E$35:$N$41)-40-E41-E40-E39-E38-E37-E36-AA42)&gt;E35,E35-R35,(SUM($E$35:$N$41)-40-E41-E40-E39-E38-E37-E36-AA42-R35))))</f>
        <v>0</v>
      </c>
      <c r="AA35" s="169">
        <f>IF((J35&lt;0.0003),0,(IF((E35&gt;J35),J35,E35)))</f>
        <v>0</v>
      </c>
      <c r="AB35" s="171">
        <f aca="true" t="shared" si="10" ref="AB35:AB41">Z35+AA35</f>
        <v>0</v>
      </c>
      <c r="AC35" s="150"/>
    </row>
    <row r="36" spans="2:29" ht="13.5" customHeight="1">
      <c r="B36" s="147" t="s">
        <v>6</v>
      </c>
      <c r="C36" s="183">
        <f aca="true" t="shared" si="11" ref="C36:C41">IF(ISERROR(C35+1),"",C35+1)</f>
        <v>42868</v>
      </c>
      <c r="D36" s="184"/>
      <c r="E36" s="23"/>
      <c r="F36" s="21"/>
      <c r="G36" s="21"/>
      <c r="H36" s="21"/>
      <c r="I36" s="21"/>
      <c r="J36" s="21"/>
      <c r="K36" s="21"/>
      <c r="L36" s="21"/>
      <c r="M36" s="21"/>
      <c r="N36" s="21"/>
      <c r="O36" s="3">
        <f t="shared" si="7"/>
        <v>0</v>
      </c>
      <c r="P36" s="33">
        <f t="shared" si="8"/>
        <v>0</v>
      </c>
      <c r="Q36" s="109">
        <f t="shared" si="9"/>
        <v>0</v>
      </c>
      <c r="R36" s="52"/>
      <c r="S36" s="54"/>
      <c r="T36" s="54"/>
      <c r="Y36" s="150"/>
      <c r="Z36" s="177">
        <f>IF(((SUM($E$35:$N$41)-E41-E40-E39-E38-E37-AA42)&lt;40),0,(IF((SUM($E$35:$N$41)-40-E41-E40-E39-E38-E37-AA42)&gt;E36,E36-R36,(SUM($E$35:$N$41)-40-E41-E40-E39-E38-E37-AA42-R36))))</f>
        <v>0</v>
      </c>
      <c r="AA36" s="169">
        <f aca="true" t="shared" si="12" ref="AA36:AA41">IF((J36&lt;0.0003),0,(IF((E36&gt;J36),J36,E36)))</f>
        <v>0</v>
      </c>
      <c r="AB36" s="171">
        <f t="shared" si="10"/>
        <v>0</v>
      </c>
      <c r="AC36" s="150"/>
    </row>
    <row r="37" spans="2:29" ht="13.5" customHeight="1">
      <c r="B37" s="147" t="s">
        <v>7</v>
      </c>
      <c r="C37" s="183">
        <f t="shared" si="11"/>
        <v>42869</v>
      </c>
      <c r="D37" s="184"/>
      <c r="E37" s="23"/>
      <c r="F37" s="21"/>
      <c r="G37" s="21"/>
      <c r="H37" s="21"/>
      <c r="I37" s="21"/>
      <c r="J37" s="21"/>
      <c r="K37" s="21"/>
      <c r="L37" s="21"/>
      <c r="M37" s="21"/>
      <c r="N37" s="21"/>
      <c r="O37" s="3">
        <f t="shared" si="7"/>
        <v>0</v>
      </c>
      <c r="P37" s="33">
        <f t="shared" si="8"/>
        <v>0</v>
      </c>
      <c r="Q37" s="109">
        <f t="shared" si="9"/>
        <v>0</v>
      </c>
      <c r="R37" s="52"/>
      <c r="S37" s="54"/>
      <c r="T37" s="54"/>
      <c r="Y37" s="150"/>
      <c r="Z37" s="177">
        <f>IF(((SUM($E$35:$N$41)-E41-E40-E39-E38-AA42)&lt;40),0,(IF((SUM($E$35:$N$41)-40-E41-E40-E39-E38-AA42)&gt;E37,E37-R37,(SUM($E$35:$N$41)-40-E41-E40-E39-E38-AA42-R37))))</f>
        <v>0</v>
      </c>
      <c r="AA37" s="169">
        <f t="shared" si="12"/>
        <v>0</v>
      </c>
      <c r="AB37" s="171">
        <f t="shared" si="10"/>
        <v>0</v>
      </c>
      <c r="AC37" s="150"/>
    </row>
    <row r="38" spans="2:29" ht="13.5" customHeight="1">
      <c r="B38" s="147" t="s">
        <v>8</v>
      </c>
      <c r="C38" s="183">
        <f t="shared" si="11"/>
        <v>42870</v>
      </c>
      <c r="D38" s="184"/>
      <c r="E38" s="23"/>
      <c r="F38" s="21"/>
      <c r="G38" s="21"/>
      <c r="H38" s="21"/>
      <c r="I38" s="21"/>
      <c r="J38" s="21"/>
      <c r="K38" s="21"/>
      <c r="L38" s="21"/>
      <c r="M38" s="21"/>
      <c r="N38" s="21"/>
      <c r="O38" s="3">
        <f t="shared" si="7"/>
        <v>0</v>
      </c>
      <c r="P38" s="33">
        <f t="shared" si="8"/>
        <v>0</v>
      </c>
      <c r="Q38" s="109">
        <f t="shared" si="9"/>
        <v>0</v>
      </c>
      <c r="R38" s="52"/>
      <c r="S38" s="54"/>
      <c r="T38" s="54"/>
      <c r="Y38" s="150"/>
      <c r="Z38" s="177">
        <f>IF(((SUM($E$35:$N$41)-E41-E40-E39-AA42)&lt;40),0,(IF((SUM($E$35:$N$41)-40-E41-E40-E39-AA42)&gt;E38,E38-R38,(SUM(E35:N41)-40-E41-E40-E39-AA42-R38))))</f>
        <v>0</v>
      </c>
      <c r="AA38" s="169">
        <f t="shared" si="12"/>
        <v>0</v>
      </c>
      <c r="AB38" s="171">
        <f t="shared" si="10"/>
        <v>0</v>
      </c>
      <c r="AC38" s="150"/>
    </row>
    <row r="39" spans="2:29" ht="13.5" customHeight="1">
      <c r="B39" s="147" t="s">
        <v>9</v>
      </c>
      <c r="C39" s="183">
        <f t="shared" si="11"/>
        <v>42871</v>
      </c>
      <c r="D39" s="184"/>
      <c r="E39" s="23"/>
      <c r="F39" s="21"/>
      <c r="G39" s="21"/>
      <c r="H39" s="21"/>
      <c r="I39" s="21"/>
      <c r="J39" s="21"/>
      <c r="K39" s="21"/>
      <c r="L39" s="21"/>
      <c r="M39" s="21"/>
      <c r="N39" s="21"/>
      <c r="O39" s="3">
        <f t="shared" si="7"/>
        <v>0</v>
      </c>
      <c r="P39" s="33">
        <f t="shared" si="8"/>
        <v>0</v>
      </c>
      <c r="Q39" s="109">
        <f t="shared" si="9"/>
        <v>0</v>
      </c>
      <c r="R39" s="52"/>
      <c r="S39" s="54"/>
      <c r="T39" s="54"/>
      <c r="Y39" s="150"/>
      <c r="Z39" s="177">
        <f>IF(((SUM($E$35:$N$41)-E41-E40-AA42)&lt;40),0,(IF((SUM($E$35:$N$41)-40-E41-E40-AA42)&gt;E39,E39-R39,(SUM($E$35:$N$41)-40-E41-E40-AA42-R39))))</f>
        <v>0</v>
      </c>
      <c r="AA39" s="169">
        <f t="shared" si="12"/>
        <v>0</v>
      </c>
      <c r="AB39" s="171">
        <f t="shared" si="10"/>
        <v>0</v>
      </c>
      <c r="AC39" s="150"/>
    </row>
    <row r="40" spans="2:29" ht="13.5" customHeight="1">
      <c r="B40" s="147" t="s">
        <v>10</v>
      </c>
      <c r="C40" s="183">
        <f t="shared" si="11"/>
        <v>42872</v>
      </c>
      <c r="D40" s="184"/>
      <c r="E40" s="23"/>
      <c r="F40" s="21"/>
      <c r="G40" s="21"/>
      <c r="H40" s="21"/>
      <c r="I40" s="21"/>
      <c r="J40" s="21"/>
      <c r="K40" s="21"/>
      <c r="L40" s="21"/>
      <c r="M40" s="21"/>
      <c r="N40" s="21"/>
      <c r="O40" s="3">
        <f t="shared" si="7"/>
        <v>0</v>
      </c>
      <c r="P40" s="33">
        <f t="shared" si="8"/>
        <v>0</v>
      </c>
      <c r="Q40" s="109">
        <f t="shared" si="9"/>
        <v>0</v>
      </c>
      <c r="R40" s="52"/>
      <c r="S40" s="54"/>
      <c r="T40" s="54"/>
      <c r="Y40" s="150"/>
      <c r="Z40" s="172">
        <f>IF(((SUM($E$35:$N$41)-E41-AA42)&lt;40),0,(IF((SUM($E$35:$N$41)-40-E41-AA42)&gt;E40,E40-R40,(SUM($E$35:$N$41)-40-E41-AA42-R40))))</f>
        <v>0</v>
      </c>
      <c r="AA40" s="169">
        <f t="shared" si="12"/>
        <v>0</v>
      </c>
      <c r="AB40" s="171">
        <f t="shared" si="10"/>
        <v>0</v>
      </c>
      <c r="AC40" s="150"/>
    </row>
    <row r="41" spans="2:29" ht="13.5" customHeight="1" thickBot="1">
      <c r="B41" s="147" t="s">
        <v>11</v>
      </c>
      <c r="C41" s="183">
        <f t="shared" si="11"/>
        <v>42873</v>
      </c>
      <c r="D41" s="184"/>
      <c r="E41" s="23"/>
      <c r="F41" s="21"/>
      <c r="G41" s="21"/>
      <c r="H41" s="21"/>
      <c r="I41" s="21"/>
      <c r="J41" s="21"/>
      <c r="K41" s="21"/>
      <c r="L41" s="21"/>
      <c r="M41" s="21"/>
      <c r="N41" s="21"/>
      <c r="O41" s="3">
        <f t="shared" si="7"/>
        <v>0</v>
      </c>
      <c r="P41" s="33">
        <f t="shared" si="8"/>
        <v>0</v>
      </c>
      <c r="Q41" s="109">
        <f t="shared" si="9"/>
        <v>0</v>
      </c>
      <c r="R41" s="53"/>
      <c r="S41" s="54"/>
      <c r="T41" s="54"/>
      <c r="Y41" s="150"/>
      <c r="Z41" s="172">
        <f>IF(((SUM($E$35:$N$41)-AA42)&lt;40),0,(IF((SUM($E$35:$N$41)-40-AA42)&gt;E41,E41-R41,(SUM($E$35:$N$41)-40-AA42-R41))))</f>
        <v>0</v>
      </c>
      <c r="AA41" s="169">
        <f t="shared" si="12"/>
        <v>0</v>
      </c>
      <c r="AB41" s="171">
        <f t="shared" si="10"/>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10"/>
      <c r="Z44" s="62"/>
      <c r="AA44" s="63"/>
      <c r="AB44" s="63"/>
      <c r="AC44" s="110"/>
    </row>
    <row r="45" spans="2:29" ht="11.25" customHeight="1" thickBot="1">
      <c r="B45" s="89"/>
      <c r="C45" s="89"/>
      <c r="D45" s="89"/>
      <c r="E45" s="89"/>
      <c r="F45" s="89"/>
      <c r="G45" s="89"/>
      <c r="H45" s="89"/>
      <c r="I45" s="89"/>
      <c r="J45" s="89"/>
      <c r="K45" s="89"/>
      <c r="L45" s="89"/>
      <c r="M45" s="89"/>
      <c r="N45" s="90"/>
      <c r="O45" s="90"/>
      <c r="P45" s="90"/>
      <c r="Q45" s="91"/>
      <c r="R45" s="92"/>
      <c r="Y45" s="110"/>
      <c r="Z45" s="111"/>
      <c r="AA45" s="110"/>
      <c r="AB45" s="110"/>
      <c r="AC45" s="110"/>
    </row>
    <row r="46" spans="2:20" ht="13.5" thickBot="1">
      <c r="B46" s="93" t="s">
        <v>19</v>
      </c>
      <c r="C46" s="94"/>
      <c r="D46" s="94"/>
      <c r="E46" s="94"/>
      <c r="F46" s="94"/>
      <c r="G46" s="254"/>
      <c r="H46" s="255"/>
      <c r="I46" s="255"/>
      <c r="J46" s="255"/>
      <c r="K46" s="255"/>
      <c r="L46" s="255"/>
      <c r="M46" s="255"/>
      <c r="N46" s="255"/>
      <c r="O46" s="255"/>
      <c r="P46" s="255"/>
      <c r="Q46" s="255"/>
      <c r="R46" s="255"/>
      <c r="S46" s="255"/>
      <c r="T46" s="256"/>
    </row>
    <row r="47" spans="2:26"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
      <c r="Z47" s="25"/>
    </row>
    <row r="48" spans="2:26" ht="12.75">
      <c r="B48" s="28" t="s">
        <v>36</v>
      </c>
      <c r="C48" s="95"/>
      <c r="D48" s="95"/>
      <c r="E48" s="117"/>
      <c r="F48" s="181"/>
      <c r="G48" s="226"/>
      <c r="H48" s="226"/>
      <c r="I48" s="226"/>
      <c r="J48" s="226"/>
      <c r="K48" s="28" t="s">
        <v>39</v>
      </c>
      <c r="N48" s="181"/>
      <c r="O48" s="181"/>
      <c r="P48" s="181"/>
      <c r="Q48" s="181"/>
      <c r="R48" s="181"/>
      <c r="S48" s="181"/>
      <c r="T48" s="181"/>
      <c r="Z48" s="26"/>
    </row>
    <row r="49" spans="2:29" s="17" customFormat="1" ht="14.25" customHeight="1">
      <c r="B49" s="96"/>
      <c r="C49" s="96"/>
      <c r="D49" s="96"/>
      <c r="E49" s="96"/>
      <c r="F49" s="96"/>
      <c r="G49" s="96"/>
      <c r="H49" s="96"/>
      <c r="I49" s="96"/>
      <c r="J49" s="18"/>
      <c r="S49" s="11"/>
      <c r="T49" s="11"/>
      <c r="U49" s="11"/>
      <c r="V49" s="11"/>
      <c r="W49" s="11"/>
      <c r="X49" s="11"/>
      <c r="Y49" s="11"/>
      <c r="Z49" s="25"/>
      <c r="AA49" s="11"/>
      <c r="AB49" s="11"/>
      <c r="AC49" s="11"/>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97"/>
      <c r="Z50" s="97"/>
      <c r="AA50" s="19"/>
      <c r="AB50" s="182"/>
      <c r="AC50" s="182"/>
    </row>
    <row r="51" spans="2:26"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s="97"/>
    </row>
    <row r="52" spans="2:26"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s="97"/>
    </row>
    <row r="53" spans="2:26" ht="12.75">
      <c r="B53" s="97"/>
      <c r="C53" s="97"/>
      <c r="D53" s="97"/>
      <c r="E53" s="97"/>
      <c r="F53" s="97"/>
      <c r="G53" s="97"/>
      <c r="H53" s="97"/>
      <c r="I53" s="97"/>
      <c r="K53" s="97"/>
      <c r="L53" s="97"/>
      <c r="M53" s="97"/>
      <c r="N53" s="97"/>
      <c r="O53" s="97"/>
      <c r="P53" s="97"/>
      <c r="Q53" s="97"/>
      <c r="R53" s="97"/>
      <c r="S53" s="18"/>
      <c r="T53" s="97"/>
      <c r="U53" s="97"/>
      <c r="V53" s="97"/>
      <c r="W53" s="97"/>
      <c r="X53" s="97"/>
      <c r="Y53" s="97"/>
      <c r="Z53" s="97"/>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B29:B34"/>
    <mergeCell ref="C18:D18"/>
    <mergeCell ref="C35:D35"/>
    <mergeCell ref="C36:D36"/>
    <mergeCell ref="C37:D37"/>
    <mergeCell ref="C19:D19"/>
    <mergeCell ref="C20:D20"/>
    <mergeCell ref="C21:D21"/>
    <mergeCell ref="C29:D34"/>
    <mergeCell ref="C22:D22"/>
    <mergeCell ref="R29:R34"/>
    <mergeCell ref="N30:N34"/>
    <mergeCell ref="L30:L34"/>
    <mergeCell ref="M30:M34"/>
    <mergeCell ref="F30:F34"/>
    <mergeCell ref="G30:G34"/>
    <mergeCell ref="L55:T55"/>
    <mergeCell ref="F14:N14"/>
    <mergeCell ref="F29:N29"/>
    <mergeCell ref="G46:T46"/>
    <mergeCell ref="F48:J48"/>
    <mergeCell ref="B55:J55"/>
    <mergeCell ref="B50:J52"/>
    <mergeCell ref="Q29:Q34"/>
    <mergeCell ref="K30:K34"/>
    <mergeCell ref="C24:D24"/>
    <mergeCell ref="Q9:T9"/>
    <mergeCell ref="M15:M17"/>
    <mergeCell ref="R26:R27"/>
    <mergeCell ref="R14:R17"/>
    <mergeCell ref="N15:N17"/>
    <mergeCell ref="P14:P17"/>
    <mergeCell ref="B12:O12"/>
    <mergeCell ref="C14:D17"/>
    <mergeCell ref="C23:D23"/>
    <mergeCell ref="C38:D38"/>
    <mergeCell ref="P1:T2"/>
    <mergeCell ref="T14:T17"/>
    <mergeCell ref="T29:T34"/>
    <mergeCell ref="J30:J34"/>
    <mergeCell ref="O29:O34"/>
    <mergeCell ref="P29:P34"/>
    <mergeCell ref="E29:E34"/>
    <mergeCell ref="D7:E7"/>
    <mergeCell ref="S14:S17"/>
    <mergeCell ref="AB50:AC50"/>
    <mergeCell ref="L50:T52"/>
    <mergeCell ref="H30:H34"/>
    <mergeCell ref="I30:I34"/>
    <mergeCell ref="C39:D39"/>
    <mergeCell ref="C40:D40"/>
    <mergeCell ref="C41:D41"/>
    <mergeCell ref="R43:R44"/>
    <mergeCell ref="N48:T48"/>
    <mergeCell ref="S29:S34"/>
    <mergeCell ref="B1:H3"/>
    <mergeCell ref="O14:O17"/>
    <mergeCell ref="F15:F17"/>
    <mergeCell ref="G15:G17"/>
    <mergeCell ref="H15:H17"/>
    <mergeCell ref="I15:I17"/>
    <mergeCell ref="J15:J17"/>
    <mergeCell ref="K15:K17"/>
    <mergeCell ref="B14:B17"/>
    <mergeCell ref="R6:S6"/>
    <mergeCell ref="P5:Q5"/>
    <mergeCell ref="S5:T5"/>
    <mergeCell ref="P7:Q7"/>
    <mergeCell ref="E9:I9"/>
    <mergeCell ref="Q14:Q17"/>
    <mergeCell ref="B11:L11"/>
    <mergeCell ref="C5:I5"/>
    <mergeCell ref="E14:E17"/>
    <mergeCell ref="L15:L17"/>
  </mergeCells>
  <dataValidations count="4">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244">
        <f>'05_18_2017'!C5:I5</f>
        <v>0</v>
      </c>
      <c r="D5" s="244"/>
      <c r="E5" s="244"/>
      <c r="F5" s="244"/>
      <c r="G5" s="244"/>
      <c r="H5" s="244"/>
      <c r="I5" s="244"/>
      <c r="J5" s="17"/>
      <c r="N5" s="6" t="s">
        <v>0</v>
      </c>
      <c r="P5" s="204">
        <v>42874</v>
      </c>
      <c r="Q5" s="204"/>
      <c r="R5" s="20" t="s">
        <v>21</v>
      </c>
      <c r="S5" s="204">
        <f>IF(P5&gt;1,P5+13,"")</f>
        <v>42887</v>
      </c>
      <c r="T5" s="204"/>
    </row>
    <row r="6" spans="2:21" ht="11.25" customHeight="1">
      <c r="B6" s="5"/>
      <c r="J6" s="7"/>
      <c r="N6" s="6" t="s">
        <v>56</v>
      </c>
      <c r="O6" s="60">
        <f>'05_18_2017'!O6+1</f>
        <v>1724</v>
      </c>
      <c r="R6" s="202"/>
      <c r="S6" s="202"/>
      <c r="T6" s="8"/>
      <c r="U6" s="17"/>
    </row>
    <row r="7" spans="2:21" ht="12.75">
      <c r="B7" s="6" t="s">
        <v>43</v>
      </c>
      <c r="D7" s="246">
        <f>'05_18_2017'!D7:E7</f>
        <v>0</v>
      </c>
      <c r="E7" s="246"/>
      <c r="F7" s="27" t="s">
        <v>34</v>
      </c>
      <c r="G7" s="22">
        <f>'05_18_2017'!G7</f>
        <v>0</v>
      </c>
      <c r="H7" s="26" t="s">
        <v>35</v>
      </c>
      <c r="I7" s="136">
        <f>'05_18_2017'!I7</f>
        <v>0</v>
      </c>
      <c r="J7" s="60"/>
      <c r="K7" s="61"/>
      <c r="N7" s="61" t="s">
        <v>31</v>
      </c>
      <c r="P7" s="215" t="str">
        <f>'05_18_2017'!P7:Q7</f>
        <v>Non Exempt</v>
      </c>
      <c r="Q7" s="215"/>
      <c r="S7" s="62"/>
      <c r="T7" s="116"/>
      <c r="U7" s="118"/>
    </row>
    <row r="8" spans="2:21" ht="11.25" customHeight="1">
      <c r="B8" s="9"/>
      <c r="C8" s="9"/>
      <c r="D8" s="9"/>
      <c r="E8" s="9"/>
      <c r="F8" s="7"/>
      <c r="G8" s="10"/>
      <c r="H8" s="10"/>
      <c r="I8" s="10"/>
      <c r="J8" s="10"/>
      <c r="U8" s="17"/>
    </row>
    <row r="9" spans="2:21" ht="12.75">
      <c r="B9" s="6" t="s">
        <v>24</v>
      </c>
      <c r="D9" s="138"/>
      <c r="E9" s="244">
        <f>'05_18_2017'!E9:I9</f>
        <v>0</v>
      </c>
      <c r="F9" s="244"/>
      <c r="G9" s="244"/>
      <c r="H9" s="244"/>
      <c r="I9" s="244"/>
      <c r="J9" s="13"/>
      <c r="K9" s="63"/>
      <c r="N9" s="63" t="s">
        <v>22</v>
      </c>
      <c r="O9" s="64"/>
      <c r="P9" s="17"/>
      <c r="Q9" s="245">
        <f>'05_18_2017'!Q9:T9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'05_18_2017'!T11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62"/>
      <c r="H14" s="262"/>
      <c r="I14" s="262"/>
      <c r="J14" s="262"/>
      <c r="K14" s="262"/>
      <c r="L14" s="262"/>
      <c r="M14" s="262"/>
      <c r="N14" s="26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48"/>
      <c r="Z15" s="149"/>
      <c r="AA15" s="148"/>
      <c r="AB15" s="148"/>
      <c r="AC15" s="148"/>
    </row>
    <row r="16" spans="2:29" ht="12.75" customHeight="1">
      <c r="B16" s="200"/>
      <c r="C16" s="234"/>
      <c r="D16" s="235"/>
      <c r="E16" s="193"/>
      <c r="F16" s="193"/>
      <c r="G16" s="193"/>
      <c r="H16" s="193"/>
      <c r="I16" s="193"/>
      <c r="J16" s="193"/>
      <c r="K16" s="193"/>
      <c r="L16" s="260"/>
      <c r="M16" s="260"/>
      <c r="N16" s="260"/>
      <c r="O16" s="190"/>
      <c r="P16" s="190"/>
      <c r="Q16" s="193"/>
      <c r="R16" s="229"/>
      <c r="S16" s="193"/>
      <c r="T16" s="193"/>
      <c r="Y16" s="148"/>
      <c r="Z16" s="149"/>
      <c r="AA16" s="148"/>
      <c r="AB16" s="148"/>
      <c r="AC16" s="148"/>
    </row>
    <row r="17" spans="2:29" ht="12.75" customHeight="1" thickBot="1">
      <c r="B17" s="247"/>
      <c r="C17" s="248"/>
      <c r="D17" s="249"/>
      <c r="E17" s="243"/>
      <c r="F17" s="243"/>
      <c r="G17" s="243"/>
      <c r="H17" s="243"/>
      <c r="I17" s="243"/>
      <c r="J17" s="243"/>
      <c r="K17" s="243"/>
      <c r="L17" s="261"/>
      <c r="M17" s="261"/>
      <c r="N17" s="261"/>
      <c r="O17" s="242"/>
      <c r="P17" s="242"/>
      <c r="Q17" s="243"/>
      <c r="R17" s="251"/>
      <c r="S17" s="243"/>
      <c r="T17" s="243"/>
      <c r="X17" s="110"/>
      <c r="Y17" s="150"/>
      <c r="Z17" s="168" t="s">
        <v>40</v>
      </c>
      <c r="AA17" s="169"/>
      <c r="AB17" s="169"/>
      <c r="AC17" s="150"/>
    </row>
    <row r="18" spans="2:29" ht="14.25" customHeight="1">
      <c r="B18" s="146" t="s">
        <v>5</v>
      </c>
      <c r="C18" s="252">
        <f>IF(P5&gt;1,P5,"")</f>
        <v>42874</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X18" s="110"/>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3" ref="C19:C24">IF(ISERROR(C18+1),"",C18+1)</f>
        <v>42875</v>
      </c>
      <c r="D19" s="184"/>
      <c r="E19" s="23"/>
      <c r="F19" s="24"/>
      <c r="G19" s="24"/>
      <c r="H19" s="24"/>
      <c r="I19" s="24"/>
      <c r="J19" s="24"/>
      <c r="K19" s="24"/>
      <c r="L19" s="24"/>
      <c r="M19" s="24"/>
      <c r="N19" s="24"/>
      <c r="O19" s="3">
        <f t="shared" si="0"/>
        <v>0</v>
      </c>
      <c r="P19" s="33">
        <f t="shared" si="1"/>
        <v>0</v>
      </c>
      <c r="Q19" s="114">
        <f t="shared" si="2"/>
        <v>0</v>
      </c>
      <c r="R19" s="45"/>
      <c r="S19" s="49"/>
      <c r="T19" s="49"/>
      <c r="X19" s="110"/>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3"/>
        <v>42876</v>
      </c>
      <c r="D20" s="184"/>
      <c r="E20" s="23"/>
      <c r="F20" s="24"/>
      <c r="G20" s="24"/>
      <c r="H20" s="24"/>
      <c r="I20" s="24"/>
      <c r="J20" s="24"/>
      <c r="K20" s="24"/>
      <c r="L20" s="24"/>
      <c r="M20" s="24"/>
      <c r="N20" s="24"/>
      <c r="O20" s="3">
        <f t="shared" si="0"/>
        <v>0</v>
      </c>
      <c r="P20" s="33">
        <f t="shared" si="1"/>
        <v>0</v>
      </c>
      <c r="Q20" s="114">
        <f t="shared" si="2"/>
        <v>0</v>
      </c>
      <c r="R20" s="45"/>
      <c r="S20" s="49"/>
      <c r="T20" s="49"/>
      <c r="X20" s="110"/>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3"/>
        <v>42877</v>
      </c>
      <c r="D21" s="184"/>
      <c r="E21" s="23"/>
      <c r="F21" s="24"/>
      <c r="G21" s="24"/>
      <c r="H21" s="24"/>
      <c r="I21" s="24"/>
      <c r="J21" s="24"/>
      <c r="K21" s="24"/>
      <c r="L21" s="24"/>
      <c r="M21" s="24"/>
      <c r="N21" s="24"/>
      <c r="O21" s="3">
        <f t="shared" si="0"/>
        <v>0</v>
      </c>
      <c r="P21" s="33">
        <f t="shared" si="1"/>
        <v>0</v>
      </c>
      <c r="Q21" s="114">
        <f t="shared" si="2"/>
        <v>0</v>
      </c>
      <c r="R21" s="45"/>
      <c r="S21" s="49"/>
      <c r="T21" s="49"/>
      <c r="X21" s="110"/>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3"/>
        <v>42878</v>
      </c>
      <c r="D22" s="184"/>
      <c r="E22" s="23"/>
      <c r="F22" s="24"/>
      <c r="G22" s="24"/>
      <c r="H22" s="24"/>
      <c r="I22" s="24"/>
      <c r="J22" s="24"/>
      <c r="K22" s="24"/>
      <c r="L22" s="24"/>
      <c r="M22" s="24"/>
      <c r="N22" s="24"/>
      <c r="O22" s="3">
        <f t="shared" si="0"/>
        <v>0</v>
      </c>
      <c r="P22" s="33">
        <f t="shared" si="1"/>
        <v>0</v>
      </c>
      <c r="Q22" s="114">
        <f t="shared" si="2"/>
        <v>0</v>
      </c>
      <c r="R22" s="45"/>
      <c r="S22" s="49"/>
      <c r="T22" s="49"/>
      <c r="X22" s="110"/>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3"/>
        <v>42879</v>
      </c>
      <c r="D23" s="184"/>
      <c r="E23" s="23"/>
      <c r="F23" s="24"/>
      <c r="G23" s="24"/>
      <c r="H23" s="24"/>
      <c r="I23" s="24"/>
      <c r="J23" s="24"/>
      <c r="K23" s="24"/>
      <c r="L23" s="24"/>
      <c r="M23" s="24"/>
      <c r="N23" s="24"/>
      <c r="O23" s="3">
        <f t="shared" si="0"/>
        <v>0</v>
      </c>
      <c r="P23" s="33">
        <f t="shared" si="1"/>
        <v>0</v>
      </c>
      <c r="Q23" s="114">
        <f t="shared" si="2"/>
        <v>0</v>
      </c>
      <c r="R23" s="45"/>
      <c r="S23" s="49"/>
      <c r="T23" s="49"/>
      <c r="X23" s="110"/>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3"/>
        <v>42880</v>
      </c>
      <c r="D24" s="184"/>
      <c r="E24" s="23"/>
      <c r="F24" s="24"/>
      <c r="G24" s="24"/>
      <c r="H24" s="24"/>
      <c r="I24" s="24"/>
      <c r="J24" s="24"/>
      <c r="K24" s="24"/>
      <c r="L24" s="24"/>
      <c r="M24" s="24"/>
      <c r="N24" s="24"/>
      <c r="O24" s="3">
        <f t="shared" si="0"/>
        <v>0</v>
      </c>
      <c r="P24" s="33">
        <f t="shared" si="1"/>
        <v>0</v>
      </c>
      <c r="Q24" s="114">
        <f t="shared" si="2"/>
        <v>0</v>
      </c>
      <c r="R24" s="46"/>
      <c r="S24" s="49"/>
      <c r="T24" s="49"/>
      <c r="X24" s="110"/>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X28" s="110"/>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10"/>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10"/>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10"/>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X34" s="110"/>
      <c r="Y34" s="150"/>
      <c r="Z34" s="173"/>
      <c r="AA34" s="169"/>
      <c r="AB34" s="169"/>
      <c r="AC34" s="150"/>
    </row>
    <row r="35" spans="2:29" ht="13.5" customHeight="1">
      <c r="B35" s="147" t="s">
        <v>5</v>
      </c>
      <c r="C35" s="183">
        <f>IF(ISERROR(C24+1),"",C24+1)</f>
        <v>42881</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X35" s="110"/>
      <c r="Y35" s="150"/>
      <c r="Z35" s="172">
        <f>IF(((SUM($E$35:$N$41)-E41-E40-E39-E38-E37-E36-AA42)&lt;40),0,(IF((SUM($E$35:$N$41)-40-E41-E40-E39-E38-E37-E36-AA42)&gt;E35,E35-R35,(SUM($E$35:$N$41)-40-E41-E40-E39-E38-E37-E36-AA42-R35))))</f>
        <v>0</v>
      </c>
      <c r="AA35" s="169">
        <f>IF((J35&lt;0.0003),0,(IF((E35&gt;J35),J35,E35)))</f>
        <v>0</v>
      </c>
      <c r="AB35" s="171">
        <f aca="true" t="shared" si="10" ref="AB35:AB41">Z35+AA35</f>
        <v>0</v>
      </c>
      <c r="AC35" s="150"/>
    </row>
    <row r="36" spans="2:29" ht="13.5" customHeight="1">
      <c r="B36" s="147" t="s">
        <v>6</v>
      </c>
      <c r="C36" s="183">
        <f aca="true" t="shared" si="11" ref="C36:C41">IF(ISERROR(C35+1),"",C35+1)</f>
        <v>42882</v>
      </c>
      <c r="D36" s="184"/>
      <c r="E36" s="23"/>
      <c r="F36" s="21"/>
      <c r="G36" s="21"/>
      <c r="H36" s="21"/>
      <c r="I36" s="21"/>
      <c r="J36" s="21"/>
      <c r="K36" s="21"/>
      <c r="L36" s="21"/>
      <c r="M36" s="21"/>
      <c r="N36" s="21"/>
      <c r="O36" s="3">
        <f t="shared" si="7"/>
        <v>0</v>
      </c>
      <c r="P36" s="33">
        <f t="shared" si="8"/>
        <v>0</v>
      </c>
      <c r="Q36" s="109">
        <f t="shared" si="9"/>
        <v>0</v>
      </c>
      <c r="R36" s="52"/>
      <c r="S36" s="54"/>
      <c r="T36" s="54"/>
      <c r="X36" s="110"/>
      <c r="Y36" s="150"/>
      <c r="Z36" s="177">
        <f>IF(((SUM($E$35:$N$41)-E41-E40-E39-E38-E37-AA42)&lt;40),0,(IF((SUM($E$35:$N$41)-40-E41-E40-E39-E38-E37-AA42)&gt;E36,E36-R36,(SUM($E$35:$N$41)-40-E41-E40-E39-E38-E37-AA42-R36))))</f>
        <v>0</v>
      </c>
      <c r="AA36" s="169">
        <f aca="true" t="shared" si="12" ref="AA36:AA41">IF((J36&lt;0.0003),0,(IF((E36&gt;J36),J36,E36)))</f>
        <v>0</v>
      </c>
      <c r="AB36" s="171">
        <f t="shared" si="10"/>
        <v>0</v>
      </c>
      <c r="AC36" s="150"/>
    </row>
    <row r="37" spans="2:29" ht="13.5" customHeight="1" thickBot="1">
      <c r="B37" s="147" t="s">
        <v>7</v>
      </c>
      <c r="C37" s="183">
        <f t="shared" si="11"/>
        <v>42883</v>
      </c>
      <c r="D37" s="184"/>
      <c r="E37" s="23"/>
      <c r="F37" s="21"/>
      <c r="G37" s="21"/>
      <c r="H37" s="21"/>
      <c r="I37" s="21"/>
      <c r="J37" s="40"/>
      <c r="K37" s="21"/>
      <c r="L37" s="21"/>
      <c r="M37" s="21"/>
      <c r="N37" s="21"/>
      <c r="O37" s="3">
        <f t="shared" si="7"/>
        <v>0</v>
      </c>
      <c r="P37" s="33">
        <f t="shared" si="8"/>
        <v>0</v>
      </c>
      <c r="Q37" s="109">
        <f t="shared" si="9"/>
        <v>0</v>
      </c>
      <c r="R37" s="52"/>
      <c r="S37" s="54"/>
      <c r="T37" s="54"/>
      <c r="X37" s="110"/>
      <c r="Y37" s="150"/>
      <c r="Z37" s="177">
        <f>IF(((SUM($E$35:$N$41)-E41-E40-E39-E38-AA42)&lt;40),0,(IF((SUM($E$35:$N$41)-40-E41-E40-E39-E38-AA42)&gt;E37,E37-R37,(SUM($E$35:$N$41)-40-E41-E40-E39-E38-AA42-R37))))</f>
        <v>0</v>
      </c>
      <c r="AA37" s="169">
        <f t="shared" si="12"/>
        <v>0</v>
      </c>
      <c r="AB37" s="171">
        <f t="shared" si="10"/>
        <v>0</v>
      </c>
      <c r="AC37" s="150"/>
    </row>
    <row r="38" spans="2:29" ht="13.5" customHeight="1" thickBot="1">
      <c r="B38" s="147" t="s">
        <v>8</v>
      </c>
      <c r="C38" s="183">
        <f t="shared" si="11"/>
        <v>42884</v>
      </c>
      <c r="D38" s="184"/>
      <c r="E38" s="23"/>
      <c r="F38" s="21"/>
      <c r="G38" s="21"/>
      <c r="H38" s="21"/>
      <c r="I38" s="38"/>
      <c r="J38" s="42"/>
      <c r="K38" s="39"/>
      <c r="L38" s="21"/>
      <c r="M38" s="21"/>
      <c r="N38" s="21"/>
      <c r="O38" s="3">
        <f t="shared" si="7"/>
        <v>0</v>
      </c>
      <c r="P38" s="33">
        <f t="shared" si="8"/>
        <v>0</v>
      </c>
      <c r="Q38" s="109">
        <f t="shared" si="9"/>
        <v>0</v>
      </c>
      <c r="R38" s="52"/>
      <c r="S38" s="54"/>
      <c r="T38" s="54"/>
      <c r="X38" s="110"/>
      <c r="Y38" s="150"/>
      <c r="Z38" s="177">
        <f>IF(((SUM($E$35:$N$41)-E41-E40-E39-AA42)&lt;40),0,(IF((SUM($E$35:$N$41)-40-E41-E40-E39-AA42)&gt;E38,E38-R38,(SUM(E35:N41)-40-E41-E40-E39-AA42-R38))))</f>
        <v>0</v>
      </c>
      <c r="AA38" s="169">
        <f t="shared" si="12"/>
        <v>0</v>
      </c>
      <c r="AB38" s="171">
        <f t="shared" si="10"/>
        <v>0</v>
      </c>
      <c r="AC38" s="150"/>
    </row>
    <row r="39" spans="2:29" ht="13.5" customHeight="1">
      <c r="B39" s="147" t="s">
        <v>9</v>
      </c>
      <c r="C39" s="183">
        <f t="shared" si="11"/>
        <v>42885</v>
      </c>
      <c r="D39" s="184"/>
      <c r="E39" s="23"/>
      <c r="F39" s="21"/>
      <c r="G39" s="21"/>
      <c r="H39" s="21"/>
      <c r="I39" s="21"/>
      <c r="J39" s="41"/>
      <c r="K39" s="21"/>
      <c r="L39" s="21"/>
      <c r="M39" s="21"/>
      <c r="N39" s="21"/>
      <c r="O39" s="3">
        <f t="shared" si="7"/>
        <v>0</v>
      </c>
      <c r="P39" s="33">
        <f t="shared" si="8"/>
        <v>0</v>
      </c>
      <c r="Q39" s="109">
        <f t="shared" si="9"/>
        <v>0</v>
      </c>
      <c r="R39" s="52"/>
      <c r="S39" s="54"/>
      <c r="T39" s="54"/>
      <c r="X39" s="110"/>
      <c r="Y39" s="150"/>
      <c r="Z39" s="177">
        <f>IF(((SUM($E$35:$N$41)-E41-E40-AA42)&lt;40),0,(IF((SUM($E$35:$N$41)-40-E41-E40-AA42)&gt;E39,E39-R39,(SUM($E$35:$N$41)-40-E41-E40-AA42-R39))))</f>
        <v>0</v>
      </c>
      <c r="AA39" s="169">
        <f t="shared" si="12"/>
        <v>0</v>
      </c>
      <c r="AB39" s="171">
        <f t="shared" si="10"/>
        <v>0</v>
      </c>
      <c r="AC39" s="150"/>
    </row>
    <row r="40" spans="2:29" ht="13.5" customHeight="1">
      <c r="B40" s="147" t="s">
        <v>10</v>
      </c>
      <c r="C40" s="183">
        <f t="shared" si="11"/>
        <v>42886</v>
      </c>
      <c r="D40" s="184"/>
      <c r="E40" s="23"/>
      <c r="F40" s="21"/>
      <c r="G40" s="21"/>
      <c r="H40" s="21"/>
      <c r="I40" s="21"/>
      <c r="J40" s="21"/>
      <c r="K40" s="21"/>
      <c r="L40" s="21"/>
      <c r="M40" s="21"/>
      <c r="N40" s="21"/>
      <c r="O40" s="3">
        <f t="shared" si="7"/>
        <v>0</v>
      </c>
      <c r="P40" s="33">
        <f t="shared" si="8"/>
        <v>0</v>
      </c>
      <c r="Q40" s="109">
        <f t="shared" si="9"/>
        <v>0</v>
      </c>
      <c r="R40" s="52"/>
      <c r="S40" s="54"/>
      <c r="T40" s="54"/>
      <c r="X40" s="110"/>
      <c r="Y40" s="150"/>
      <c r="Z40" s="172">
        <f>IF(((SUM($E$35:$N$41)-E41-AA42)&lt;40),0,(IF((SUM($E$35:$N$41)-40-E41-AA42)&gt;E40,E40-R40,(SUM($E$35:$N$41)-40-E41-AA42-R40))))</f>
        <v>0</v>
      </c>
      <c r="AA40" s="169">
        <f t="shared" si="12"/>
        <v>0</v>
      </c>
      <c r="AB40" s="171">
        <f t="shared" si="10"/>
        <v>0</v>
      </c>
      <c r="AC40" s="150"/>
    </row>
    <row r="41" spans="2:29" ht="13.5" customHeight="1" thickBot="1">
      <c r="B41" s="147" t="s">
        <v>11</v>
      </c>
      <c r="C41" s="183">
        <f t="shared" si="11"/>
        <v>42887</v>
      </c>
      <c r="D41" s="184"/>
      <c r="E41" s="23"/>
      <c r="F41" s="21"/>
      <c r="G41" s="21"/>
      <c r="H41" s="21"/>
      <c r="I41" s="21"/>
      <c r="J41" s="21"/>
      <c r="K41" s="21"/>
      <c r="L41" s="21"/>
      <c r="M41" s="21"/>
      <c r="N41" s="21"/>
      <c r="O41" s="3">
        <f t="shared" si="7"/>
        <v>0</v>
      </c>
      <c r="P41" s="33">
        <f t="shared" si="8"/>
        <v>0</v>
      </c>
      <c r="Q41" s="109">
        <f t="shared" si="9"/>
        <v>0</v>
      </c>
      <c r="R41" s="53"/>
      <c r="S41" s="54">
        <v>0</v>
      </c>
      <c r="T41" s="54">
        <v>0</v>
      </c>
      <c r="X41" s="110"/>
      <c r="Y41" s="150"/>
      <c r="Z41" s="172">
        <f>IF(((SUM($E$35:$N$41)-AA42)&lt;40),0,(IF((SUM($E$35:$N$41)-40-AA42)&gt;E41,E41-R41,(SUM($E$35:$N$41)-40-AA42-R41))))</f>
        <v>0</v>
      </c>
      <c r="AA41" s="169">
        <f t="shared" si="12"/>
        <v>0</v>
      </c>
      <c r="AB41" s="171">
        <f t="shared" si="10"/>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1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10"/>
      <c r="Y44" s="150"/>
      <c r="Z44" s="149"/>
      <c r="AA44" s="148"/>
      <c r="AB44" s="148"/>
      <c r="AC44" s="150"/>
    </row>
    <row r="45" spans="2:29" ht="11.25" customHeight="1" thickBot="1">
      <c r="B45" s="89"/>
      <c r="C45" s="89"/>
      <c r="D45" s="89"/>
      <c r="E45" s="89"/>
      <c r="F45" s="89"/>
      <c r="G45" s="89"/>
      <c r="H45" s="89"/>
      <c r="I45" s="89"/>
      <c r="J45" s="89"/>
      <c r="K45" s="89"/>
      <c r="L45" s="89"/>
      <c r="M45" s="89"/>
      <c r="N45" s="90"/>
      <c r="O45" s="90"/>
      <c r="P45" s="90"/>
      <c r="Q45" s="91"/>
      <c r="R45" s="92"/>
      <c r="Y45" s="148"/>
      <c r="Z45" s="149"/>
      <c r="AA45" s="148"/>
      <c r="AB45" s="148"/>
      <c r="AC45" s="148"/>
    </row>
    <row r="46" spans="2:29" ht="13.5" thickBot="1">
      <c r="B46" s="93" t="s">
        <v>19</v>
      </c>
      <c r="C46" s="94"/>
      <c r="D46" s="94"/>
      <c r="E46" s="94"/>
      <c r="F46" s="94"/>
      <c r="G46" s="254"/>
      <c r="H46" s="255"/>
      <c r="I46" s="255"/>
      <c r="J46" s="255"/>
      <c r="K46" s="255"/>
      <c r="L46" s="255"/>
      <c r="M46" s="255"/>
      <c r="N46" s="255"/>
      <c r="O46" s="255"/>
      <c r="P46" s="255"/>
      <c r="Q46" s="255"/>
      <c r="R46" s="255"/>
      <c r="S46" s="255"/>
      <c r="T46" s="256"/>
      <c r="Y46" s="148"/>
      <c r="Z46" s="149"/>
      <c r="AA46" s="148"/>
      <c r="AB46" s="148"/>
      <c r="AC46" s="148"/>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3"/>
      <c r="Z47" s="149"/>
      <c r="AA47" s="154"/>
      <c r="AB47" s="154"/>
      <c r="AC47" s="154"/>
    </row>
    <row r="48" spans="2:29" ht="12.75">
      <c r="B48" s="28" t="s">
        <v>36</v>
      </c>
      <c r="C48" s="95"/>
      <c r="D48" s="95"/>
      <c r="E48" s="117"/>
      <c r="F48" s="181"/>
      <c r="G48" s="226"/>
      <c r="H48" s="226"/>
      <c r="I48" s="226"/>
      <c r="J48" s="226"/>
      <c r="K48" s="28" t="s">
        <v>39</v>
      </c>
      <c r="N48" s="181"/>
      <c r="O48" s="181"/>
      <c r="P48" s="181"/>
      <c r="Q48" s="181"/>
      <c r="R48" s="181"/>
      <c r="S48" s="181"/>
      <c r="T48" s="181"/>
      <c r="Y48" s="148"/>
      <c r="Z48" s="155"/>
      <c r="AA48" s="148"/>
      <c r="AB48" s="148"/>
      <c r="AC48" s="148"/>
    </row>
    <row r="49" spans="2:29" s="17" customFormat="1" ht="14.25" customHeight="1">
      <c r="B49" s="96"/>
      <c r="C49" s="96"/>
      <c r="D49" s="96"/>
      <c r="E49" s="96"/>
      <c r="F49" s="96"/>
      <c r="G49" s="96"/>
      <c r="H49" s="96"/>
      <c r="I49" s="96"/>
      <c r="J49" s="18"/>
      <c r="S49" s="11"/>
      <c r="T49" s="11"/>
      <c r="U49" s="11"/>
      <c r="V49" s="11"/>
      <c r="W49" s="11"/>
      <c r="X49" s="11"/>
      <c r="Y49" s="156"/>
      <c r="Z49" s="149"/>
      <c r="AA49" s="156"/>
      <c r="AB49" s="156"/>
      <c r="AC49" s="156"/>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157"/>
      <c r="Z50" s="157"/>
      <c r="AA50" s="158"/>
      <c r="AB50" s="266"/>
      <c r="AC50" s="266"/>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157"/>
      <c r="Z51" s="157"/>
      <c r="AA51" s="148"/>
      <c r="AB51" s="148"/>
      <c r="AC51" s="148"/>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157"/>
      <c r="Z52" s="157"/>
      <c r="AA52" s="148"/>
      <c r="AB52" s="148"/>
      <c r="AC52" s="148"/>
    </row>
    <row r="53" spans="2:29" ht="12.75">
      <c r="B53" s="97"/>
      <c r="C53" s="97"/>
      <c r="D53" s="97"/>
      <c r="E53" s="97"/>
      <c r="F53" s="97"/>
      <c r="G53" s="97"/>
      <c r="H53" s="97"/>
      <c r="I53" s="97"/>
      <c r="K53" s="97"/>
      <c r="L53" s="97"/>
      <c r="M53" s="97"/>
      <c r="N53" s="97"/>
      <c r="O53" s="97"/>
      <c r="P53" s="97"/>
      <c r="Q53" s="97"/>
      <c r="R53" s="97"/>
      <c r="S53" s="18"/>
      <c r="T53" s="97"/>
      <c r="U53" s="97"/>
      <c r="V53" s="97"/>
      <c r="W53" s="97"/>
      <c r="X53" s="97"/>
      <c r="Y53" s="157"/>
      <c r="Z53" s="157"/>
      <c r="AA53" s="148"/>
      <c r="AB53" s="148"/>
      <c r="AC53" s="148"/>
    </row>
    <row r="54" spans="10:29" ht="12.75">
      <c r="J54" s="11"/>
      <c r="K54" s="97"/>
      <c r="L54" s="107"/>
      <c r="M54" s="59"/>
      <c r="N54" s="59"/>
      <c r="O54" s="59"/>
      <c r="P54" s="59"/>
      <c r="Q54" s="59"/>
      <c r="R54" s="59"/>
      <c r="S54" s="59"/>
      <c r="T54" s="59"/>
      <c r="U54" s="97"/>
      <c r="V54" s="97"/>
      <c r="W54" s="97"/>
      <c r="X54" s="97"/>
      <c r="Y54" s="157"/>
      <c r="Z54" s="157"/>
      <c r="AA54" s="148"/>
      <c r="AB54" s="148"/>
      <c r="AC54" s="148"/>
    </row>
    <row r="55" spans="2:29" ht="12.75">
      <c r="B55" s="227"/>
      <c r="C55" s="227"/>
      <c r="D55" s="227"/>
      <c r="E55" s="227"/>
      <c r="F55" s="227"/>
      <c r="G55" s="227"/>
      <c r="H55" s="227"/>
      <c r="I55" s="227"/>
      <c r="J55" s="220"/>
      <c r="K55" s="8"/>
      <c r="L55" s="220"/>
      <c r="M55" s="220"/>
      <c r="N55" s="220"/>
      <c r="O55" s="220"/>
      <c r="P55" s="220"/>
      <c r="Q55" s="220"/>
      <c r="R55" s="220"/>
      <c r="S55" s="220"/>
      <c r="T55" s="220"/>
      <c r="Y55" s="148"/>
      <c r="Z55" s="149"/>
      <c r="AA55" s="148"/>
      <c r="AB55" s="148"/>
      <c r="AC55" s="148"/>
    </row>
    <row r="56" spans="2:29" ht="12.75">
      <c r="B56" s="98" t="s">
        <v>15</v>
      </c>
      <c r="I56" s="6" t="s">
        <v>1</v>
      </c>
      <c r="L56" s="99" t="s">
        <v>16</v>
      </c>
      <c r="M56" s="99"/>
      <c r="N56" s="99"/>
      <c r="O56" s="99"/>
      <c r="P56" s="99"/>
      <c r="S56" s="6" t="s">
        <v>1</v>
      </c>
      <c r="T56" s="110" t="s">
        <v>57</v>
      </c>
      <c r="Y56" s="148"/>
      <c r="Z56" s="149"/>
      <c r="AA56" s="148"/>
      <c r="AB56" s="148"/>
      <c r="AC56" s="148"/>
    </row>
    <row r="57" spans="25:29" ht="12.75">
      <c r="Y57" s="148"/>
      <c r="Z57" s="149"/>
      <c r="AA57" s="148"/>
      <c r="AB57" s="148"/>
      <c r="AC57" s="148"/>
    </row>
    <row r="58" spans="25:29" ht="12.75">
      <c r="Y58" s="148"/>
      <c r="Z58" s="149"/>
      <c r="AA58" s="148"/>
      <c r="AB58" s="148"/>
      <c r="AC58" s="148"/>
    </row>
    <row r="59" spans="25:29" ht="12.75">
      <c r="Y59" s="148"/>
      <c r="Z59" s="149"/>
      <c r="AA59" s="148"/>
      <c r="AB59" s="148"/>
      <c r="AC59" s="148"/>
    </row>
    <row r="62" ht="12.75">
      <c r="S62" s="20"/>
    </row>
  </sheetData>
  <sheetProtection sheet="1" selectLockedCells="1"/>
  <mergeCells count="74">
    <mergeCell ref="B12:O12"/>
    <mergeCell ref="L55:T55"/>
    <mergeCell ref="F14:N14"/>
    <mergeCell ref="F29:N29"/>
    <mergeCell ref="G46:T46"/>
    <mergeCell ref="F48:J48"/>
    <mergeCell ref="B55:J55"/>
    <mergeCell ref="B50:J52"/>
    <mergeCell ref="M30:M34"/>
    <mergeCell ref="C35:D35"/>
    <mergeCell ref="C23:D23"/>
    <mergeCell ref="P1:T2"/>
    <mergeCell ref="T14:T17"/>
    <mergeCell ref="R6:S6"/>
    <mergeCell ref="P5:Q5"/>
    <mergeCell ref="S5:T5"/>
    <mergeCell ref="B1:H3"/>
    <mergeCell ref="B14:B17"/>
    <mergeCell ref="E14:E17"/>
    <mergeCell ref="P7:Q7"/>
    <mergeCell ref="B11:L11"/>
    <mergeCell ref="C5:I5"/>
    <mergeCell ref="E9:I9"/>
    <mergeCell ref="Q9:T9"/>
    <mergeCell ref="D7:E7"/>
    <mergeCell ref="S14:S17"/>
    <mergeCell ref="R14:R17"/>
    <mergeCell ref="Q14:Q17"/>
    <mergeCell ref="C14:D17"/>
    <mergeCell ref="F15:F17"/>
    <mergeCell ref="C24:D24"/>
    <mergeCell ref="J15:J17"/>
    <mergeCell ref="R26:R27"/>
    <mergeCell ref="K15:K17"/>
    <mergeCell ref="C41:D41"/>
    <mergeCell ref="C36:D36"/>
    <mergeCell ref="C37:D37"/>
    <mergeCell ref="C38:D38"/>
    <mergeCell ref="C40:D40"/>
    <mergeCell ref="C18:D18"/>
    <mergeCell ref="L50:T52"/>
    <mergeCell ref="R29:R34"/>
    <mergeCell ref="C39:D39"/>
    <mergeCell ref="T29:T34"/>
    <mergeCell ref="F30:F34"/>
    <mergeCell ref="G30:G34"/>
    <mergeCell ref="J30:J34"/>
    <mergeCell ref="AB50:AC50"/>
    <mergeCell ref="R43:R44"/>
    <mergeCell ref="Q29:Q34"/>
    <mergeCell ref="K30:K34"/>
    <mergeCell ref="L30:L34"/>
    <mergeCell ref="O29:O34"/>
    <mergeCell ref="N30:N34"/>
    <mergeCell ref="P29:P34"/>
    <mergeCell ref="N48:T48"/>
    <mergeCell ref="S29:S34"/>
    <mergeCell ref="B29:B34"/>
    <mergeCell ref="O14:O17"/>
    <mergeCell ref="C29:D34"/>
    <mergeCell ref="E29:E34"/>
    <mergeCell ref="C22:D22"/>
    <mergeCell ref="H30:H34"/>
    <mergeCell ref="I30:I34"/>
    <mergeCell ref="C19:D19"/>
    <mergeCell ref="C20:D20"/>
    <mergeCell ref="C21:D21"/>
    <mergeCell ref="P14:P17"/>
    <mergeCell ref="G15:G17"/>
    <mergeCell ref="H15:H17"/>
    <mergeCell ref="N15:N17"/>
    <mergeCell ref="L15:L17"/>
    <mergeCell ref="M15:M17"/>
    <mergeCell ref="I15:I17"/>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 allowBlank="1" showInputMessage="1" showErrorMessage="1" prompt="Memorial Day Holiday" sqref="J38"/>
  </dataValidations>
  <printOptions verticalCentered="1"/>
  <pageMargins left="0.41" right="0.41" top="0.4" bottom="0.25" header="0.5" footer="0.5"/>
  <pageSetup fitToHeight="1" fitToWidth="1" horizontalDpi="600" verticalDpi="600" orientation="portrait" scale="9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AD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244">
        <f>'06_01_2017'!C5:I5</f>
        <v>0</v>
      </c>
      <c r="D5" s="244"/>
      <c r="E5" s="244"/>
      <c r="F5" s="244"/>
      <c r="G5" s="244"/>
      <c r="H5" s="244"/>
      <c r="I5" s="244"/>
      <c r="J5" s="17"/>
      <c r="N5" s="6" t="s">
        <v>0</v>
      </c>
      <c r="P5" s="204">
        <v>42888</v>
      </c>
      <c r="Q5" s="204"/>
      <c r="R5" s="20" t="s">
        <v>21</v>
      </c>
      <c r="S5" s="204">
        <f>IF(P5&gt;1,P5+13,"")</f>
        <v>42901</v>
      </c>
      <c r="T5" s="204"/>
    </row>
    <row r="6" spans="2:21" ht="11.25" customHeight="1">
      <c r="B6" s="5"/>
      <c r="J6" s="7"/>
      <c r="N6" s="6" t="s">
        <v>56</v>
      </c>
      <c r="O6" s="60">
        <f>'06_01_2017'!O6+1</f>
        <v>1725</v>
      </c>
      <c r="R6" s="202"/>
      <c r="S6" s="202"/>
      <c r="T6" s="8"/>
      <c r="U6" s="17"/>
    </row>
    <row r="7" spans="2:21" ht="12.75">
      <c r="B7" s="6" t="s">
        <v>43</v>
      </c>
      <c r="D7" s="246">
        <f>'06_01_2017'!D7:E7</f>
        <v>0</v>
      </c>
      <c r="E7" s="246"/>
      <c r="F7" s="27" t="s">
        <v>34</v>
      </c>
      <c r="G7" s="22">
        <f>'06_01_2017'!G7</f>
        <v>0</v>
      </c>
      <c r="H7" s="26" t="s">
        <v>35</v>
      </c>
      <c r="I7" s="136">
        <f>'06_01_2017'!I7</f>
        <v>0</v>
      </c>
      <c r="J7" s="60"/>
      <c r="K7" s="61"/>
      <c r="N7" s="61" t="s">
        <v>31</v>
      </c>
      <c r="P7" s="265" t="str">
        <f>'06_01_2017'!P7:Q7</f>
        <v>Non Exempt</v>
      </c>
      <c r="Q7" s="265"/>
      <c r="S7" s="62"/>
      <c r="T7" s="116"/>
      <c r="U7" s="118"/>
    </row>
    <row r="8" spans="2:21" ht="11.25" customHeight="1">
      <c r="B8" s="9"/>
      <c r="C8" s="9"/>
      <c r="D8" s="9"/>
      <c r="E8" s="9"/>
      <c r="F8" s="7"/>
      <c r="G8" s="10"/>
      <c r="H8" s="10"/>
      <c r="I8" s="10"/>
      <c r="J8" s="10"/>
      <c r="U8" s="17"/>
    </row>
    <row r="9" spans="2:21" ht="12.75">
      <c r="B9" s="6" t="s">
        <v>24</v>
      </c>
      <c r="D9" s="138"/>
      <c r="E9" s="244">
        <f>'06_01_2017'!E9:I9</f>
        <v>0</v>
      </c>
      <c r="F9" s="244"/>
      <c r="G9" s="244"/>
      <c r="H9" s="244"/>
      <c r="I9" s="244"/>
      <c r="J9" s="13"/>
      <c r="K9" s="63"/>
      <c r="N9" s="63" t="s">
        <v>22</v>
      </c>
      <c r="O9" s="64"/>
      <c r="P9" s="17"/>
      <c r="Q9" s="245">
        <f>'06_01_2017'!Q9:T9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'06_01_2017'!T11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30" ht="12.75" customHeight="1" thickBot="1">
      <c r="B13" s="66"/>
      <c r="C13" s="66"/>
      <c r="D13" s="66"/>
      <c r="E13" s="66"/>
      <c r="F13" s="66"/>
      <c r="G13" s="66"/>
      <c r="H13" s="66"/>
      <c r="I13" s="66"/>
      <c r="J13" s="66"/>
      <c r="K13" s="66"/>
      <c r="N13" s="66"/>
      <c r="O13" s="66"/>
      <c r="P13" s="17"/>
      <c r="U13" s="66"/>
      <c r="X13" s="110"/>
      <c r="Y13" s="110"/>
      <c r="Z13" s="111"/>
      <c r="AA13" s="110"/>
      <c r="AB13" s="110"/>
      <c r="AC13" s="110"/>
      <c r="AD13" s="110"/>
    </row>
    <row r="14" spans="2:3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c r="X14" s="110"/>
      <c r="Y14" s="110"/>
      <c r="Z14" s="111"/>
      <c r="AA14" s="110"/>
      <c r="AB14" s="110"/>
      <c r="AC14" s="110"/>
      <c r="AD14" s="110"/>
    </row>
    <row r="15" spans="2:30"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10"/>
      <c r="Y15" s="110"/>
      <c r="Z15" s="151"/>
      <c r="AA15" s="150"/>
      <c r="AB15" s="150"/>
      <c r="AC15" s="110"/>
      <c r="AD15" s="110"/>
    </row>
    <row r="16" spans="2:30" ht="12.75" customHeight="1">
      <c r="B16" s="200"/>
      <c r="C16" s="234"/>
      <c r="D16" s="235"/>
      <c r="E16" s="193"/>
      <c r="F16" s="193"/>
      <c r="G16" s="193"/>
      <c r="H16" s="193"/>
      <c r="I16" s="193"/>
      <c r="J16" s="193"/>
      <c r="K16" s="193"/>
      <c r="L16" s="213"/>
      <c r="M16" s="213"/>
      <c r="N16" s="213"/>
      <c r="O16" s="190"/>
      <c r="P16" s="190"/>
      <c r="Q16" s="193"/>
      <c r="R16" s="229"/>
      <c r="S16" s="193"/>
      <c r="T16" s="193"/>
      <c r="X16" s="110"/>
      <c r="Y16" s="110"/>
      <c r="Z16" s="151"/>
      <c r="AA16" s="150"/>
      <c r="AB16" s="150"/>
      <c r="AC16" s="110"/>
      <c r="AD16" s="110"/>
    </row>
    <row r="17" spans="2:30" ht="12.75" customHeight="1" thickBot="1">
      <c r="B17" s="247"/>
      <c r="C17" s="248"/>
      <c r="D17" s="249"/>
      <c r="E17" s="243"/>
      <c r="F17" s="243"/>
      <c r="G17" s="243"/>
      <c r="H17" s="243"/>
      <c r="I17" s="243"/>
      <c r="J17" s="243"/>
      <c r="K17" s="243"/>
      <c r="L17" s="250"/>
      <c r="M17" s="250"/>
      <c r="N17" s="250"/>
      <c r="O17" s="242"/>
      <c r="P17" s="242"/>
      <c r="Q17" s="243"/>
      <c r="R17" s="251"/>
      <c r="S17" s="243"/>
      <c r="T17" s="243"/>
      <c r="X17" s="110"/>
      <c r="Y17" s="110"/>
      <c r="Z17" s="168" t="s">
        <v>40</v>
      </c>
      <c r="AA17" s="169"/>
      <c r="AB17" s="169"/>
      <c r="AC17" s="110"/>
      <c r="AD17" s="110"/>
    </row>
    <row r="18" spans="2:30" ht="14.25" customHeight="1">
      <c r="B18" s="146" t="s">
        <v>5</v>
      </c>
      <c r="C18" s="252">
        <f>IF(P5&gt;1,P5,"")</f>
        <v>42888</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X18" s="110"/>
      <c r="Y18" s="110"/>
      <c r="Z18" s="170">
        <f>IF(((SUM($E$18:$N$24)-E24-E23-E22-E21-E20-E19-AA25)&lt;40),0,(IF((SUM($E$18:$N$24)-40-E24-E23-E22-E21-E20-E19-AA25)&gt;$E$18,$E$18-R18,(SUM($E$18:$N$24)-40-E24-E23-E22-E21-E20-E19-AA25-R18))))</f>
        <v>0</v>
      </c>
      <c r="AA18" s="169">
        <f>IF((J18&lt;0.0003),0,(IF((E18&gt;J18),J18,E18)))</f>
        <v>0</v>
      </c>
      <c r="AB18" s="171">
        <f>Z18+AA18</f>
        <v>0</v>
      </c>
      <c r="AC18" s="110"/>
      <c r="AD18" s="110"/>
    </row>
    <row r="19" spans="2:30" ht="14.25" customHeight="1">
      <c r="B19" s="147" t="s">
        <v>6</v>
      </c>
      <c r="C19" s="183">
        <f aca="true" t="shared" si="3" ref="C19:C24">IF(ISERROR(C18+1),"",C18+1)</f>
        <v>42889</v>
      </c>
      <c r="D19" s="184"/>
      <c r="E19" s="23"/>
      <c r="F19" s="24"/>
      <c r="G19" s="24"/>
      <c r="H19" s="24"/>
      <c r="I19" s="24"/>
      <c r="J19" s="24"/>
      <c r="K19" s="24"/>
      <c r="L19" s="24"/>
      <c r="M19" s="24"/>
      <c r="N19" s="24"/>
      <c r="O19" s="3">
        <f t="shared" si="0"/>
        <v>0</v>
      </c>
      <c r="P19" s="33">
        <f t="shared" si="1"/>
        <v>0</v>
      </c>
      <c r="Q19" s="114">
        <f t="shared" si="2"/>
        <v>0</v>
      </c>
      <c r="R19" s="45"/>
      <c r="S19" s="49"/>
      <c r="T19" s="49"/>
      <c r="X19" s="110"/>
      <c r="Y19" s="11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10"/>
      <c r="AD19" s="110"/>
    </row>
    <row r="20" spans="2:30" ht="14.25" customHeight="1">
      <c r="B20" s="147" t="s">
        <v>7</v>
      </c>
      <c r="C20" s="183">
        <f t="shared" si="3"/>
        <v>42890</v>
      </c>
      <c r="D20" s="184"/>
      <c r="E20" s="23"/>
      <c r="F20" s="24"/>
      <c r="G20" s="24"/>
      <c r="H20" s="24"/>
      <c r="I20" s="24"/>
      <c r="J20" s="24"/>
      <c r="K20" s="24"/>
      <c r="L20" s="24"/>
      <c r="M20" s="24"/>
      <c r="N20" s="24"/>
      <c r="O20" s="3">
        <f t="shared" si="0"/>
        <v>0</v>
      </c>
      <c r="P20" s="33">
        <f t="shared" si="1"/>
        <v>0</v>
      </c>
      <c r="Q20" s="114">
        <f t="shared" si="2"/>
        <v>0</v>
      </c>
      <c r="R20" s="45"/>
      <c r="S20" s="49"/>
      <c r="T20" s="49"/>
      <c r="X20" s="110"/>
      <c r="Y20" s="110"/>
      <c r="Z20" s="172">
        <f>IF(((SUM($E$18:$N$24)-E24-E23-E22-E21-AA25)&lt;40),0,(IF((SUM($E$18:$N$24)-40-E24-E23-E22-E21-AA25)&gt;$E$20,$E$20-R20,(SUM($E$18:$N$24)-40-E24-E23-E22-E21-AA25-R20))))</f>
        <v>0</v>
      </c>
      <c r="AA20" s="169">
        <f t="shared" si="4"/>
        <v>0</v>
      </c>
      <c r="AB20" s="171">
        <f t="shared" si="5"/>
        <v>0</v>
      </c>
      <c r="AC20" s="110"/>
      <c r="AD20" s="110"/>
    </row>
    <row r="21" spans="2:30" ht="14.25" customHeight="1">
      <c r="B21" s="147" t="s">
        <v>8</v>
      </c>
      <c r="C21" s="183">
        <f t="shared" si="3"/>
        <v>42891</v>
      </c>
      <c r="D21" s="184"/>
      <c r="E21" s="23"/>
      <c r="F21" s="24"/>
      <c r="G21" s="24"/>
      <c r="H21" s="24"/>
      <c r="I21" s="24"/>
      <c r="J21" s="24"/>
      <c r="K21" s="24"/>
      <c r="L21" s="24"/>
      <c r="M21" s="24"/>
      <c r="N21" s="24"/>
      <c r="O21" s="3">
        <f t="shared" si="0"/>
        <v>0</v>
      </c>
      <c r="P21" s="33">
        <f t="shared" si="1"/>
        <v>0</v>
      </c>
      <c r="Q21" s="114">
        <f t="shared" si="2"/>
        <v>0</v>
      </c>
      <c r="R21" s="45"/>
      <c r="S21" s="49"/>
      <c r="T21" s="49"/>
      <c r="X21" s="110"/>
      <c r="Y21" s="110"/>
      <c r="Z21" s="172">
        <f>IF(((SUM($E$18:$N$24)-E24-E23-E22-AA25)&lt;40),0,(IF((SUM($E$18:$N$24)-40-E24-E23-E22-AA25)&gt;$E$21,$E$21-R21,(SUM($E$18:$N$24)-40-E24-E23-E22-AA25-R21))))</f>
        <v>0</v>
      </c>
      <c r="AA21" s="169">
        <f t="shared" si="4"/>
        <v>0</v>
      </c>
      <c r="AB21" s="171">
        <f t="shared" si="5"/>
        <v>0</v>
      </c>
      <c r="AC21" s="110"/>
      <c r="AD21" s="110"/>
    </row>
    <row r="22" spans="2:30" ht="14.25" customHeight="1">
      <c r="B22" s="147" t="s">
        <v>9</v>
      </c>
      <c r="C22" s="183">
        <f t="shared" si="3"/>
        <v>42892</v>
      </c>
      <c r="D22" s="184"/>
      <c r="E22" s="23"/>
      <c r="F22" s="24"/>
      <c r="G22" s="24"/>
      <c r="H22" s="24"/>
      <c r="I22" s="24"/>
      <c r="J22" s="24"/>
      <c r="K22" s="24"/>
      <c r="L22" s="24"/>
      <c r="M22" s="24"/>
      <c r="N22" s="24"/>
      <c r="O22" s="3">
        <f t="shared" si="0"/>
        <v>0</v>
      </c>
      <c r="P22" s="33">
        <f t="shared" si="1"/>
        <v>0</v>
      </c>
      <c r="Q22" s="114">
        <f t="shared" si="2"/>
        <v>0</v>
      </c>
      <c r="R22" s="45"/>
      <c r="S22" s="49"/>
      <c r="T22" s="49"/>
      <c r="X22" s="110"/>
      <c r="Y22" s="110"/>
      <c r="Z22" s="172">
        <f>IF(((SUM($E$18:$N$24)-E24-E23-AA25)&lt;40),0,(IF((SUM($E$18:$N$24)-40-E24-E23-AA25)&gt;$E$22,$E$22-R22,(SUM($E$18:$N$24)-40-E24-E23-AA25-R22))))</f>
        <v>0</v>
      </c>
      <c r="AA22" s="169">
        <f t="shared" si="4"/>
        <v>0</v>
      </c>
      <c r="AB22" s="171">
        <f t="shared" si="5"/>
        <v>0</v>
      </c>
      <c r="AC22" s="110"/>
      <c r="AD22" s="110"/>
    </row>
    <row r="23" spans="2:30" ht="14.25" customHeight="1">
      <c r="B23" s="147" t="s">
        <v>10</v>
      </c>
      <c r="C23" s="183">
        <f t="shared" si="3"/>
        <v>42893</v>
      </c>
      <c r="D23" s="184"/>
      <c r="E23" s="23"/>
      <c r="F23" s="24"/>
      <c r="G23" s="24"/>
      <c r="H23" s="24"/>
      <c r="I23" s="24"/>
      <c r="J23" s="24"/>
      <c r="K23" s="24"/>
      <c r="L23" s="24"/>
      <c r="M23" s="24"/>
      <c r="N23" s="24"/>
      <c r="O23" s="3">
        <f t="shared" si="0"/>
        <v>0</v>
      </c>
      <c r="P23" s="33">
        <f t="shared" si="1"/>
        <v>0</v>
      </c>
      <c r="Q23" s="114">
        <f t="shared" si="2"/>
        <v>0</v>
      </c>
      <c r="R23" s="45"/>
      <c r="S23" s="49"/>
      <c r="T23" s="49"/>
      <c r="X23" s="110"/>
      <c r="Y23" s="110"/>
      <c r="Z23" s="172">
        <f>IF(((SUM($E$18:$N$24)-E24-AA25)&lt;40),0,(IF((SUM($E$18:$N$24)-40-E24-AA25)&gt;$E$23,$E$23-R23,(SUM($E$18:$N$24)-40-E24-AA25-R23))))</f>
        <v>0</v>
      </c>
      <c r="AA23" s="169">
        <f t="shared" si="4"/>
        <v>0</v>
      </c>
      <c r="AB23" s="171">
        <f t="shared" si="5"/>
        <v>0</v>
      </c>
      <c r="AC23" s="110"/>
      <c r="AD23" s="110"/>
    </row>
    <row r="24" spans="2:30" ht="14.25" customHeight="1" thickBot="1">
      <c r="B24" s="147" t="s">
        <v>11</v>
      </c>
      <c r="C24" s="183">
        <f t="shared" si="3"/>
        <v>42894</v>
      </c>
      <c r="D24" s="184"/>
      <c r="E24" s="23"/>
      <c r="F24" s="24"/>
      <c r="G24" s="24"/>
      <c r="H24" s="24"/>
      <c r="I24" s="24"/>
      <c r="J24" s="24"/>
      <c r="K24" s="24"/>
      <c r="L24" s="24"/>
      <c r="M24" s="24"/>
      <c r="N24" s="24"/>
      <c r="O24" s="3">
        <f t="shared" si="0"/>
        <v>0</v>
      </c>
      <c r="P24" s="33">
        <f t="shared" si="1"/>
        <v>0</v>
      </c>
      <c r="Q24" s="114">
        <f t="shared" si="2"/>
        <v>0</v>
      </c>
      <c r="R24" s="46"/>
      <c r="S24" s="49"/>
      <c r="T24" s="49"/>
      <c r="X24" s="110"/>
      <c r="Y24" s="110"/>
      <c r="Z24" s="172">
        <f>IF(((SUM($E$18:$N$24)-AA25)&lt;40),0,(IF((SUM($E$18:$N$24)-40-AA25)&gt;$E$24,$E$24-R24,(SUM($E$18:$N$24)-40-AA25-R24))))</f>
        <v>0</v>
      </c>
      <c r="AA24" s="169">
        <f t="shared" si="4"/>
        <v>0</v>
      </c>
      <c r="AB24" s="171">
        <f t="shared" si="5"/>
        <v>0</v>
      </c>
      <c r="AC24" s="110"/>
      <c r="AD24" s="110"/>
    </row>
    <row r="25" spans="2:30"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s="110"/>
      <c r="Z25" s="173"/>
      <c r="AA25" s="169">
        <f>SUM(AA18:AA24)</f>
        <v>0</v>
      </c>
      <c r="AB25" s="169"/>
      <c r="AC25" s="110"/>
      <c r="AD25" s="110"/>
    </row>
    <row r="26" spans="2:30"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s="110"/>
      <c r="Z26" s="173"/>
      <c r="AA26" s="169"/>
      <c r="AB26" s="169"/>
      <c r="AC26" s="110"/>
      <c r="AD26" s="110"/>
    </row>
    <row r="27" spans="2:30"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s="110"/>
      <c r="Z27" s="173"/>
      <c r="AA27" s="169"/>
      <c r="AB27" s="169"/>
      <c r="AC27" s="110"/>
      <c r="AD27" s="110"/>
    </row>
    <row r="28" spans="2:30" ht="9.75" customHeight="1" thickBot="1">
      <c r="B28" s="77"/>
      <c r="C28" s="78"/>
      <c r="D28" s="78"/>
      <c r="E28" s="79"/>
      <c r="F28" s="79"/>
      <c r="G28" s="79"/>
      <c r="H28" s="79"/>
      <c r="I28" s="79"/>
      <c r="J28" s="79"/>
      <c r="K28" s="79"/>
      <c r="L28" s="79"/>
      <c r="M28" s="79"/>
      <c r="N28" s="80"/>
      <c r="O28" s="80"/>
      <c r="P28" s="80"/>
      <c r="Q28" s="81"/>
      <c r="R28" s="82"/>
      <c r="X28" s="110"/>
      <c r="Y28" s="110"/>
      <c r="Z28" s="173"/>
      <c r="AA28" s="169"/>
      <c r="AB28" s="169"/>
      <c r="AC28" s="110"/>
      <c r="AD28" s="110"/>
    </row>
    <row r="29" spans="2:30"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s="110"/>
      <c r="Z29" s="173"/>
      <c r="AA29" s="169"/>
      <c r="AB29" s="169"/>
      <c r="AC29" s="110"/>
      <c r="AD29" s="110"/>
    </row>
    <row r="30" spans="2:30"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s="110"/>
      <c r="Z30" s="173"/>
      <c r="AA30" s="169"/>
      <c r="AB30" s="169"/>
      <c r="AC30" s="110"/>
      <c r="AD30" s="110"/>
    </row>
    <row r="31" spans="2:30" ht="12.75" customHeight="1">
      <c r="B31" s="200"/>
      <c r="C31" s="234"/>
      <c r="D31" s="235"/>
      <c r="E31" s="193"/>
      <c r="F31" s="218"/>
      <c r="G31" s="218"/>
      <c r="H31" s="193"/>
      <c r="I31" s="193"/>
      <c r="J31" s="193"/>
      <c r="K31" s="193"/>
      <c r="L31" s="213"/>
      <c r="M31" s="213"/>
      <c r="N31" s="213"/>
      <c r="O31" s="190"/>
      <c r="P31" s="190"/>
      <c r="Q31" s="193"/>
      <c r="R31" s="229"/>
      <c r="S31" s="209"/>
      <c r="T31" s="209"/>
      <c r="X31" s="110"/>
      <c r="Y31" s="110"/>
      <c r="Z31" s="173"/>
      <c r="AA31" s="169"/>
      <c r="AB31" s="169"/>
      <c r="AC31" s="110"/>
      <c r="AD31" s="110"/>
    </row>
    <row r="32" spans="2:30" ht="12.75" customHeight="1">
      <c r="B32" s="200"/>
      <c r="C32" s="234"/>
      <c r="D32" s="235"/>
      <c r="E32" s="193"/>
      <c r="F32" s="218"/>
      <c r="G32" s="218"/>
      <c r="H32" s="193"/>
      <c r="I32" s="193"/>
      <c r="J32" s="193"/>
      <c r="K32" s="193"/>
      <c r="L32" s="213"/>
      <c r="M32" s="213"/>
      <c r="N32" s="213"/>
      <c r="O32" s="190"/>
      <c r="P32" s="190"/>
      <c r="Q32" s="193"/>
      <c r="R32" s="229"/>
      <c r="S32" s="209"/>
      <c r="T32" s="209"/>
      <c r="X32" s="110"/>
      <c r="Y32" s="110"/>
      <c r="Z32" s="173"/>
      <c r="AA32" s="169"/>
      <c r="AB32" s="169"/>
      <c r="AC32" s="110"/>
      <c r="AD32" s="110"/>
    </row>
    <row r="33" spans="2:30" ht="12.75" customHeight="1">
      <c r="B33" s="200"/>
      <c r="C33" s="234"/>
      <c r="D33" s="235"/>
      <c r="E33" s="193"/>
      <c r="F33" s="218"/>
      <c r="G33" s="218"/>
      <c r="H33" s="193"/>
      <c r="I33" s="193"/>
      <c r="J33" s="193"/>
      <c r="K33" s="193"/>
      <c r="L33" s="213"/>
      <c r="M33" s="213"/>
      <c r="N33" s="213"/>
      <c r="O33" s="190"/>
      <c r="P33" s="190"/>
      <c r="Q33" s="193"/>
      <c r="R33" s="229"/>
      <c r="S33" s="209"/>
      <c r="T33" s="209"/>
      <c r="X33" s="110"/>
      <c r="Y33" s="110"/>
      <c r="Z33" s="173"/>
      <c r="AA33" s="169"/>
      <c r="AB33" s="169"/>
      <c r="AC33" s="110"/>
      <c r="AD33" s="110"/>
    </row>
    <row r="34" spans="2:30" ht="12.75" customHeight="1">
      <c r="B34" s="201"/>
      <c r="C34" s="236"/>
      <c r="D34" s="237"/>
      <c r="E34" s="194"/>
      <c r="F34" s="219"/>
      <c r="G34" s="219"/>
      <c r="H34" s="194"/>
      <c r="I34" s="194"/>
      <c r="J34" s="194"/>
      <c r="K34" s="194"/>
      <c r="L34" s="214"/>
      <c r="M34" s="214"/>
      <c r="N34" s="214"/>
      <c r="O34" s="191"/>
      <c r="P34" s="191"/>
      <c r="Q34" s="194"/>
      <c r="R34" s="230"/>
      <c r="S34" s="210"/>
      <c r="T34" s="210"/>
      <c r="X34" s="110"/>
      <c r="Y34" s="110"/>
      <c r="Z34" s="173"/>
      <c r="AA34" s="169"/>
      <c r="AB34" s="169"/>
      <c r="AC34" s="110"/>
      <c r="AD34" s="110"/>
    </row>
    <row r="35" spans="2:30" ht="13.5" customHeight="1">
      <c r="B35" s="147" t="s">
        <v>5</v>
      </c>
      <c r="C35" s="183">
        <f>IF(ISERROR(C24+1),"",C24+1)</f>
        <v>42895</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X35" s="110"/>
      <c r="Y35" s="110"/>
      <c r="Z35" s="172">
        <f>IF(((SUM($E$35:$N$41)-E41-E40-E39-E38-E37-E36-AA42)&lt;40),0,(IF((SUM($E$35:$N$41)-40-E41-E40-E39-E38-E37-E36-AA42)&gt;E35,E35-R35,(SUM($E$35:$N$41)-40-E41-E40-E39-E38-E37-E36-AA42-R35))))</f>
        <v>0</v>
      </c>
      <c r="AA35" s="169">
        <f>IF((J35&lt;0.0003),0,(IF((E35&gt;J35),J35,E35)))</f>
        <v>0</v>
      </c>
      <c r="AB35" s="171">
        <f aca="true" t="shared" si="10" ref="AB35:AB41">Z35+AA35</f>
        <v>0</v>
      </c>
      <c r="AC35" s="110"/>
      <c r="AD35" s="110"/>
    </row>
    <row r="36" spans="2:30" ht="13.5" customHeight="1">
      <c r="B36" s="147" t="s">
        <v>6</v>
      </c>
      <c r="C36" s="183">
        <f aca="true" t="shared" si="11" ref="C36:C41">IF(ISERROR(C35+1),"",C35+1)</f>
        <v>42896</v>
      </c>
      <c r="D36" s="184"/>
      <c r="E36" s="23"/>
      <c r="F36" s="21"/>
      <c r="G36" s="21"/>
      <c r="H36" s="21"/>
      <c r="I36" s="21"/>
      <c r="J36" s="21"/>
      <c r="K36" s="21"/>
      <c r="L36" s="21"/>
      <c r="M36" s="21"/>
      <c r="N36" s="21"/>
      <c r="O36" s="3">
        <f t="shared" si="7"/>
        <v>0</v>
      </c>
      <c r="P36" s="33">
        <f t="shared" si="8"/>
        <v>0</v>
      </c>
      <c r="Q36" s="109">
        <f t="shared" si="9"/>
        <v>0</v>
      </c>
      <c r="R36" s="52"/>
      <c r="S36" s="54"/>
      <c r="T36" s="54"/>
      <c r="X36" s="110"/>
      <c r="Y36" s="110"/>
      <c r="Z36" s="177">
        <f>IF(((SUM($E$35:$N$41)-E41-E40-E39-E38-E37-AA42)&lt;40),0,(IF((SUM($E$35:$N$41)-40-E41-E40-E39-E38-E37-AA42)&gt;E36,E36-R36,(SUM($E$35:$N$41)-40-E41-E40-E39-E38-E37-AA42-R36))))</f>
        <v>0</v>
      </c>
      <c r="AA36" s="169">
        <f aca="true" t="shared" si="12" ref="AA36:AA41">IF((J36&lt;0.0003),0,(IF((E36&gt;J36),J36,E36)))</f>
        <v>0</v>
      </c>
      <c r="AB36" s="171">
        <f t="shared" si="10"/>
        <v>0</v>
      </c>
      <c r="AC36" s="110"/>
      <c r="AD36" s="110"/>
    </row>
    <row r="37" spans="2:30" ht="13.5" customHeight="1">
      <c r="B37" s="147" t="s">
        <v>7</v>
      </c>
      <c r="C37" s="183">
        <f t="shared" si="11"/>
        <v>42897</v>
      </c>
      <c r="D37" s="184"/>
      <c r="E37" s="23"/>
      <c r="F37" s="21"/>
      <c r="G37" s="21"/>
      <c r="H37" s="21"/>
      <c r="I37" s="21"/>
      <c r="J37" s="21"/>
      <c r="K37" s="21"/>
      <c r="L37" s="21"/>
      <c r="M37" s="21"/>
      <c r="N37" s="21"/>
      <c r="O37" s="3">
        <f t="shared" si="7"/>
        <v>0</v>
      </c>
      <c r="P37" s="33">
        <f t="shared" si="8"/>
        <v>0</v>
      </c>
      <c r="Q37" s="109">
        <f t="shared" si="9"/>
        <v>0</v>
      </c>
      <c r="R37" s="52"/>
      <c r="S37" s="54"/>
      <c r="T37" s="54"/>
      <c r="X37" s="110"/>
      <c r="Y37" s="110"/>
      <c r="Z37" s="177">
        <f>IF(((SUM($E$35:$N$41)-E41-E40-E39-E38-AA42)&lt;40),0,(IF((SUM($E$35:$N$41)-40-E41-E40-E39-E38-AA42)&gt;E37,E37-R37,(SUM($E$35:$N$41)-40-E41-E40-E39-E38-AA42-R37))))</f>
        <v>0</v>
      </c>
      <c r="AA37" s="169">
        <f t="shared" si="12"/>
        <v>0</v>
      </c>
      <c r="AB37" s="171">
        <f t="shared" si="10"/>
        <v>0</v>
      </c>
      <c r="AC37" s="110"/>
      <c r="AD37" s="110"/>
    </row>
    <row r="38" spans="2:30" ht="13.5" customHeight="1">
      <c r="B38" s="147" t="s">
        <v>8</v>
      </c>
      <c r="C38" s="183">
        <f t="shared" si="11"/>
        <v>42898</v>
      </c>
      <c r="D38" s="184"/>
      <c r="E38" s="23"/>
      <c r="F38" s="21"/>
      <c r="G38" s="21"/>
      <c r="H38" s="21"/>
      <c r="I38" s="21"/>
      <c r="J38" s="21"/>
      <c r="K38" s="21"/>
      <c r="L38" s="21"/>
      <c r="M38" s="21"/>
      <c r="N38" s="21"/>
      <c r="O38" s="3">
        <f t="shared" si="7"/>
        <v>0</v>
      </c>
      <c r="P38" s="33">
        <f t="shared" si="8"/>
        <v>0</v>
      </c>
      <c r="Q38" s="109">
        <f t="shared" si="9"/>
        <v>0</v>
      </c>
      <c r="R38" s="52"/>
      <c r="S38" s="54"/>
      <c r="T38" s="54"/>
      <c r="X38" s="110"/>
      <c r="Y38" s="110"/>
      <c r="Z38" s="177">
        <f>IF(((SUM($E$35:$N$41)-E41-E40-E39-AA42)&lt;40),0,(IF((SUM($E$35:$N$41)-40-E41-E40-E39-AA42)&gt;E38,E38-R38,(SUM(E35:N41)-40-E41-E40-E39-AA42-R38))))</f>
        <v>0</v>
      </c>
      <c r="AA38" s="169">
        <f t="shared" si="12"/>
        <v>0</v>
      </c>
      <c r="AB38" s="171">
        <f t="shared" si="10"/>
        <v>0</v>
      </c>
      <c r="AC38" s="110"/>
      <c r="AD38" s="110"/>
    </row>
    <row r="39" spans="2:30" ht="13.5" customHeight="1">
      <c r="B39" s="147" t="s">
        <v>9</v>
      </c>
      <c r="C39" s="183">
        <f t="shared" si="11"/>
        <v>42899</v>
      </c>
      <c r="D39" s="184"/>
      <c r="E39" s="23"/>
      <c r="F39" s="21"/>
      <c r="G39" s="21"/>
      <c r="H39" s="21"/>
      <c r="I39" s="21"/>
      <c r="J39" s="21"/>
      <c r="K39" s="21"/>
      <c r="L39" s="21"/>
      <c r="M39" s="21"/>
      <c r="N39" s="21"/>
      <c r="O39" s="3">
        <f t="shared" si="7"/>
        <v>0</v>
      </c>
      <c r="P39" s="33">
        <f t="shared" si="8"/>
        <v>0</v>
      </c>
      <c r="Q39" s="109">
        <f t="shared" si="9"/>
        <v>0</v>
      </c>
      <c r="R39" s="52"/>
      <c r="S39" s="54"/>
      <c r="T39" s="54"/>
      <c r="X39" s="110"/>
      <c r="Y39" s="110"/>
      <c r="Z39" s="177">
        <f>IF(((SUM($E$35:$N$41)-E41-E40-AA42)&lt;40),0,(IF((SUM($E$35:$N$41)-40-E41-E40-AA42)&gt;E39,E39-R39,(SUM($E$35:$N$41)-40-E41-E40-AA42-R39))))</f>
        <v>0</v>
      </c>
      <c r="AA39" s="169">
        <f t="shared" si="12"/>
        <v>0</v>
      </c>
      <c r="AB39" s="171">
        <f t="shared" si="10"/>
        <v>0</v>
      </c>
      <c r="AC39" s="110"/>
      <c r="AD39" s="110"/>
    </row>
    <row r="40" spans="2:30" ht="13.5" customHeight="1">
      <c r="B40" s="147" t="s">
        <v>10</v>
      </c>
      <c r="C40" s="183">
        <f t="shared" si="11"/>
        <v>42900</v>
      </c>
      <c r="D40" s="184"/>
      <c r="E40" s="23"/>
      <c r="F40" s="21"/>
      <c r="G40" s="21"/>
      <c r="H40" s="21"/>
      <c r="I40" s="21"/>
      <c r="J40" s="21"/>
      <c r="K40" s="21"/>
      <c r="L40" s="21"/>
      <c r="M40" s="21"/>
      <c r="N40" s="21"/>
      <c r="O40" s="3">
        <f t="shared" si="7"/>
        <v>0</v>
      </c>
      <c r="P40" s="33">
        <f t="shared" si="8"/>
        <v>0</v>
      </c>
      <c r="Q40" s="109">
        <f t="shared" si="9"/>
        <v>0</v>
      </c>
      <c r="R40" s="52"/>
      <c r="S40" s="54"/>
      <c r="T40" s="54"/>
      <c r="X40" s="110"/>
      <c r="Y40" s="110"/>
      <c r="Z40" s="172">
        <f>IF(((SUM($E$35:$N$41)-E41-AA42)&lt;40),0,(IF((SUM($E$35:$N$41)-40-E41-AA42)&gt;E40,E40-R40,(SUM($E$35:$N$41)-40-E41-AA42-R40))))</f>
        <v>0</v>
      </c>
      <c r="AA40" s="169">
        <f t="shared" si="12"/>
        <v>0</v>
      </c>
      <c r="AB40" s="171">
        <f t="shared" si="10"/>
        <v>0</v>
      </c>
      <c r="AC40" s="110"/>
      <c r="AD40" s="110"/>
    </row>
    <row r="41" spans="2:30" ht="13.5" customHeight="1" thickBot="1">
      <c r="B41" s="147" t="s">
        <v>11</v>
      </c>
      <c r="C41" s="183">
        <f t="shared" si="11"/>
        <v>42901</v>
      </c>
      <c r="D41" s="184"/>
      <c r="E41" s="23"/>
      <c r="F41" s="21"/>
      <c r="G41" s="21"/>
      <c r="H41" s="21"/>
      <c r="I41" s="21"/>
      <c r="J41" s="21"/>
      <c r="K41" s="21"/>
      <c r="L41" s="21"/>
      <c r="M41" s="21"/>
      <c r="N41" s="21"/>
      <c r="O41" s="3">
        <f t="shared" si="7"/>
        <v>0</v>
      </c>
      <c r="P41" s="33">
        <f t="shared" si="8"/>
        <v>0</v>
      </c>
      <c r="Q41" s="109">
        <f t="shared" si="9"/>
        <v>0</v>
      </c>
      <c r="R41" s="53"/>
      <c r="S41" s="54">
        <v>0</v>
      </c>
      <c r="T41" s="54">
        <v>0</v>
      </c>
      <c r="X41" s="110"/>
      <c r="Y41" s="110"/>
      <c r="Z41" s="172">
        <f>IF(((SUM($E$35:$N$41)-AA42)&lt;40),0,(IF((SUM($E$35:$N$41)-40-AA42)&gt;E41,E41-R41,(SUM($E$35:$N$41)-40-AA42-R41))))</f>
        <v>0</v>
      </c>
      <c r="AA41" s="169">
        <f t="shared" si="12"/>
        <v>0</v>
      </c>
      <c r="AB41" s="171">
        <f t="shared" si="10"/>
        <v>0</v>
      </c>
      <c r="AC41" s="110"/>
      <c r="AD41" s="110"/>
    </row>
    <row r="42" spans="2:30"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s="110"/>
      <c r="Z42" s="148"/>
      <c r="AA42" s="169">
        <f>SUM(AA35:AA41)</f>
        <v>0</v>
      </c>
      <c r="AB42" s="148"/>
      <c r="AC42" s="110"/>
      <c r="AD42" s="110"/>
    </row>
    <row r="43" spans="2:30" ht="13.5" customHeight="1">
      <c r="B43" s="87"/>
      <c r="C43" s="88"/>
      <c r="D43" s="88"/>
      <c r="E43" s="88"/>
      <c r="F43" s="88"/>
      <c r="H43" s="101"/>
      <c r="I43" s="101"/>
      <c r="J43" s="103"/>
      <c r="K43" s="105"/>
      <c r="L43" s="101"/>
      <c r="M43" s="101"/>
      <c r="N43" s="101"/>
      <c r="O43" s="101"/>
      <c r="P43" s="101" t="s">
        <v>32</v>
      </c>
      <c r="Q43" s="43">
        <f>IF($Q42&gt;0,$Q42-($Q44*(2/3)),0)</f>
        <v>0</v>
      </c>
      <c r="R43" s="185"/>
      <c r="S43" s="50"/>
      <c r="T43" s="50"/>
      <c r="X43" s="110"/>
      <c r="Y43" s="110"/>
      <c r="Z43" s="62"/>
      <c r="AA43" s="63"/>
      <c r="AB43" s="63"/>
      <c r="AC43" s="110"/>
      <c r="AD43" s="110"/>
    </row>
    <row r="44" spans="2:30" ht="13.5" customHeight="1" thickBot="1">
      <c r="B44" s="73"/>
      <c r="C44" s="75"/>
      <c r="D44" s="75"/>
      <c r="E44" s="75"/>
      <c r="F44" s="75"/>
      <c r="G44" s="75"/>
      <c r="H44" s="76"/>
      <c r="I44" s="104"/>
      <c r="J44" s="102"/>
      <c r="K44" s="76"/>
      <c r="M44" s="75"/>
      <c r="O44" s="74"/>
      <c r="P44" s="74" t="s">
        <v>30</v>
      </c>
      <c r="Q44" s="43">
        <f>IF(($Q42&lt;0.0001),0,IF(($E42&lt;40),0,(IF(($P$7="Exempt"),0,(($E42-40-$R42)*1.5)))))</f>
        <v>0</v>
      </c>
      <c r="R44" s="186"/>
      <c r="S44" s="51"/>
      <c r="T44" s="51"/>
      <c r="X44" s="110"/>
      <c r="Y44" s="110"/>
      <c r="Z44" s="149"/>
      <c r="AA44" s="148"/>
      <c r="AB44" s="148"/>
      <c r="AC44" s="110"/>
      <c r="AD44" s="110"/>
    </row>
    <row r="45" spans="2:30" ht="11.25" customHeight="1" thickBot="1">
      <c r="B45" s="89"/>
      <c r="C45" s="89"/>
      <c r="D45" s="89"/>
      <c r="E45" s="89"/>
      <c r="F45" s="89"/>
      <c r="G45" s="89"/>
      <c r="H45" s="89"/>
      <c r="I45" s="89"/>
      <c r="J45" s="89"/>
      <c r="K45" s="89"/>
      <c r="L45" s="89"/>
      <c r="M45" s="89"/>
      <c r="N45" s="90"/>
      <c r="O45" s="90"/>
      <c r="P45" s="90"/>
      <c r="Q45" s="91"/>
      <c r="R45" s="92"/>
      <c r="X45" s="110"/>
      <c r="Y45" s="110"/>
      <c r="Z45" s="151"/>
      <c r="AA45" s="150"/>
      <c r="AB45" s="150"/>
      <c r="AC45" s="110"/>
      <c r="AD45" s="110"/>
    </row>
    <row r="46" spans="2:30" ht="13.5" thickBot="1">
      <c r="B46" s="93" t="s">
        <v>19</v>
      </c>
      <c r="C46" s="94"/>
      <c r="D46" s="94"/>
      <c r="E46" s="94"/>
      <c r="F46" s="94"/>
      <c r="G46" s="254"/>
      <c r="H46" s="255"/>
      <c r="I46" s="255"/>
      <c r="J46" s="255"/>
      <c r="K46" s="255"/>
      <c r="L46" s="255"/>
      <c r="M46" s="255"/>
      <c r="N46" s="255"/>
      <c r="O46" s="255"/>
      <c r="P46" s="255"/>
      <c r="Q46" s="255"/>
      <c r="R46" s="255"/>
      <c r="S46" s="255"/>
      <c r="T46" s="256"/>
      <c r="X46" s="110"/>
      <c r="Y46" s="110"/>
      <c r="Z46" s="111"/>
      <c r="AA46" s="110"/>
      <c r="AB46" s="110"/>
      <c r="AC46" s="110"/>
      <c r="AD46" s="110"/>
    </row>
    <row r="47" spans="2:30" s="17" customFormat="1" ht="12.75">
      <c r="B47" s="28"/>
      <c r="C47" s="28"/>
      <c r="D47" s="28"/>
      <c r="E47" s="29"/>
      <c r="F47" s="29"/>
      <c r="G47" s="29"/>
      <c r="H47" s="29"/>
      <c r="I47" s="29"/>
      <c r="J47" s="29"/>
      <c r="K47" s="29"/>
      <c r="L47" s="28"/>
      <c r="M47" s="28"/>
      <c r="N47" s="28"/>
      <c r="O47" s="30"/>
      <c r="P47" s="30"/>
      <c r="Q47" s="30"/>
      <c r="R47" s="28"/>
      <c r="S47" s="14"/>
      <c r="T47" s="15"/>
      <c r="U47" s="15"/>
      <c r="V47" s="15"/>
      <c r="W47" s="16"/>
      <c r="X47" s="112"/>
      <c r="Y47" s="112"/>
      <c r="Z47" s="111"/>
      <c r="AA47" s="112"/>
      <c r="AB47" s="112"/>
      <c r="AC47" s="112"/>
      <c r="AD47" s="112"/>
    </row>
    <row r="48" spans="2:30" ht="12.75">
      <c r="B48" s="28" t="s">
        <v>36</v>
      </c>
      <c r="C48" s="95"/>
      <c r="D48" s="95"/>
      <c r="E48" s="117"/>
      <c r="F48" s="181"/>
      <c r="G48" s="226"/>
      <c r="H48" s="226"/>
      <c r="I48" s="226"/>
      <c r="J48" s="226"/>
      <c r="K48" s="28" t="s">
        <v>39</v>
      </c>
      <c r="N48" s="181"/>
      <c r="O48" s="181"/>
      <c r="P48" s="181"/>
      <c r="Q48" s="181"/>
      <c r="R48" s="181"/>
      <c r="S48" s="181"/>
      <c r="T48" s="181"/>
      <c r="X48" s="110"/>
      <c r="Y48" s="110"/>
      <c r="Z48" s="142"/>
      <c r="AA48" s="110"/>
      <c r="AB48" s="110"/>
      <c r="AC48" s="110"/>
      <c r="AD48" s="110"/>
    </row>
    <row r="49" spans="2:30" s="17" customFormat="1" ht="14.25" customHeight="1">
      <c r="B49" s="96"/>
      <c r="C49" s="96"/>
      <c r="D49" s="96"/>
      <c r="E49" s="96"/>
      <c r="F49" s="96"/>
      <c r="G49" s="96"/>
      <c r="H49" s="96"/>
      <c r="I49" s="96"/>
      <c r="J49" s="18"/>
      <c r="S49" s="11"/>
      <c r="T49" s="11"/>
      <c r="U49" s="11"/>
      <c r="V49" s="11"/>
      <c r="W49" s="11"/>
      <c r="X49" s="113"/>
      <c r="Y49" s="113"/>
      <c r="Z49" s="111"/>
      <c r="AA49" s="113"/>
      <c r="AB49" s="113"/>
      <c r="AC49" s="113"/>
      <c r="AD49" s="112"/>
    </row>
    <row r="50" spans="2:30"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43"/>
      <c r="Y50" s="143"/>
      <c r="Z50" s="143"/>
      <c r="AA50" s="144"/>
      <c r="AB50" s="267"/>
      <c r="AC50" s="267"/>
      <c r="AD50" s="110"/>
    </row>
    <row r="51" spans="2:30" ht="12.75">
      <c r="B51" s="188"/>
      <c r="C51" s="188"/>
      <c r="D51" s="188"/>
      <c r="E51" s="188"/>
      <c r="F51" s="188"/>
      <c r="G51" s="188"/>
      <c r="H51" s="188"/>
      <c r="I51" s="188"/>
      <c r="J51" s="188"/>
      <c r="K51" s="97"/>
      <c r="L51" s="188"/>
      <c r="M51" s="188"/>
      <c r="N51" s="188"/>
      <c r="O51" s="188"/>
      <c r="P51" s="188"/>
      <c r="Q51" s="188"/>
      <c r="R51" s="188"/>
      <c r="S51" s="188"/>
      <c r="T51" s="188"/>
      <c r="U51" s="97"/>
      <c r="V51" s="97"/>
      <c r="W51" s="97"/>
      <c r="X51" s="143"/>
      <c r="Y51" s="143"/>
      <c r="Z51" s="143"/>
      <c r="AA51" s="110"/>
      <c r="AB51" s="110"/>
      <c r="AC51" s="110"/>
      <c r="AD51" s="110"/>
    </row>
    <row r="52" spans="2:30" ht="12.75">
      <c r="B52" s="188"/>
      <c r="C52" s="188"/>
      <c r="D52" s="188"/>
      <c r="E52" s="188"/>
      <c r="F52" s="188"/>
      <c r="G52" s="188"/>
      <c r="H52" s="188"/>
      <c r="I52" s="188"/>
      <c r="J52" s="188"/>
      <c r="K52" s="97"/>
      <c r="L52" s="188"/>
      <c r="M52" s="188"/>
      <c r="N52" s="188"/>
      <c r="O52" s="188"/>
      <c r="P52" s="188"/>
      <c r="Q52" s="188"/>
      <c r="R52" s="188"/>
      <c r="S52" s="188"/>
      <c r="T52" s="188"/>
      <c r="U52" s="97"/>
      <c r="V52" s="97"/>
      <c r="W52" s="97"/>
      <c r="X52" s="143"/>
      <c r="Y52" s="143"/>
      <c r="Z52" s="143"/>
      <c r="AA52" s="110"/>
      <c r="AB52" s="110"/>
      <c r="AC52" s="110"/>
      <c r="AD52" s="110"/>
    </row>
    <row r="53" spans="2:30" ht="12.75">
      <c r="B53" s="97"/>
      <c r="C53" s="97"/>
      <c r="D53" s="97"/>
      <c r="E53" s="97"/>
      <c r="F53" s="97"/>
      <c r="G53" s="97"/>
      <c r="H53" s="97"/>
      <c r="I53" s="97"/>
      <c r="K53" s="97"/>
      <c r="L53" s="97"/>
      <c r="M53" s="97"/>
      <c r="N53" s="97"/>
      <c r="O53" s="97"/>
      <c r="P53" s="97"/>
      <c r="Q53" s="97"/>
      <c r="R53" s="97"/>
      <c r="S53" s="18"/>
      <c r="T53" s="97"/>
      <c r="U53" s="97"/>
      <c r="V53" s="97"/>
      <c r="W53" s="97"/>
      <c r="X53" s="143"/>
      <c r="Y53" s="143"/>
      <c r="Z53" s="143"/>
      <c r="AA53" s="110"/>
      <c r="AB53" s="110"/>
      <c r="AC53" s="110"/>
      <c r="AD53" s="110"/>
    </row>
    <row r="54" spans="10:30" ht="12.75">
      <c r="J54" s="11"/>
      <c r="K54" s="97"/>
      <c r="L54" s="107"/>
      <c r="M54" s="59"/>
      <c r="N54" s="59"/>
      <c r="O54" s="59"/>
      <c r="P54" s="59"/>
      <c r="Q54" s="59"/>
      <c r="R54" s="59"/>
      <c r="S54" s="59"/>
      <c r="T54" s="59"/>
      <c r="U54" s="97"/>
      <c r="V54" s="97"/>
      <c r="W54" s="97"/>
      <c r="X54" s="143"/>
      <c r="Y54" s="143"/>
      <c r="Z54" s="143"/>
      <c r="AA54" s="110"/>
      <c r="AB54" s="110"/>
      <c r="AC54" s="110"/>
      <c r="AD54" s="110"/>
    </row>
    <row r="55" spans="2:30" ht="12.75">
      <c r="B55" s="227"/>
      <c r="C55" s="227"/>
      <c r="D55" s="227"/>
      <c r="E55" s="227"/>
      <c r="F55" s="227"/>
      <c r="G55" s="227"/>
      <c r="H55" s="227"/>
      <c r="I55" s="227"/>
      <c r="J55" s="220"/>
      <c r="K55" s="8"/>
      <c r="L55" s="220"/>
      <c r="M55" s="220"/>
      <c r="N55" s="220"/>
      <c r="O55" s="220"/>
      <c r="P55" s="220"/>
      <c r="Q55" s="220"/>
      <c r="R55" s="220"/>
      <c r="S55" s="220"/>
      <c r="T55" s="220"/>
      <c r="X55" s="110"/>
      <c r="Y55" s="110"/>
      <c r="Z55" s="111"/>
      <c r="AA55" s="110"/>
      <c r="AB55" s="110"/>
      <c r="AC55" s="110"/>
      <c r="AD55" s="11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C38:D38"/>
    <mergeCell ref="B14:B17"/>
    <mergeCell ref="C19:D19"/>
    <mergeCell ref="P7:Q7"/>
    <mergeCell ref="L55:T55"/>
    <mergeCell ref="F14:N14"/>
    <mergeCell ref="F29:N29"/>
    <mergeCell ref="G46:T46"/>
    <mergeCell ref="F48:J48"/>
    <mergeCell ref="B55:J55"/>
    <mergeCell ref="C35:D35"/>
    <mergeCell ref="C36:D36"/>
    <mergeCell ref="C37:D37"/>
    <mergeCell ref="S14:S17"/>
    <mergeCell ref="S29:S34"/>
    <mergeCell ref="R26:R27"/>
    <mergeCell ref="I30:I34"/>
    <mergeCell ref="M30:M34"/>
    <mergeCell ref="H30:H34"/>
    <mergeCell ref="M15:M17"/>
    <mergeCell ref="R6:S6"/>
    <mergeCell ref="C29:D34"/>
    <mergeCell ref="P5:Q5"/>
    <mergeCell ref="S5:T5"/>
    <mergeCell ref="Q9:T9"/>
    <mergeCell ref="B29:B34"/>
    <mergeCell ref="E29:E34"/>
    <mergeCell ref="N30:N34"/>
    <mergeCell ref="F30:F34"/>
    <mergeCell ref="G30:G34"/>
    <mergeCell ref="P1:T2"/>
    <mergeCell ref="T14:T17"/>
    <mergeCell ref="T29:T34"/>
    <mergeCell ref="J30:J34"/>
    <mergeCell ref="O29:O34"/>
    <mergeCell ref="P29:P34"/>
    <mergeCell ref="Q29:Q34"/>
    <mergeCell ref="K30:K34"/>
    <mergeCell ref="L30:L34"/>
    <mergeCell ref="R29:R34"/>
    <mergeCell ref="AB50:AC50"/>
    <mergeCell ref="C39:D39"/>
    <mergeCell ref="C40:D40"/>
    <mergeCell ref="C41:D41"/>
    <mergeCell ref="R43:R44"/>
    <mergeCell ref="N48:T48"/>
    <mergeCell ref="L50:T52"/>
    <mergeCell ref="B50:J52"/>
    <mergeCell ref="C5:I5"/>
    <mergeCell ref="E9:I9"/>
    <mergeCell ref="D7:E7"/>
    <mergeCell ref="B11:L11"/>
    <mergeCell ref="C14:D17"/>
    <mergeCell ref="B1:H3"/>
    <mergeCell ref="E14:E17"/>
    <mergeCell ref="B12:O12"/>
    <mergeCell ref="O14:O17"/>
    <mergeCell ref="F15:F17"/>
    <mergeCell ref="G15:G17"/>
    <mergeCell ref="H15:H17"/>
    <mergeCell ref="I15:I17"/>
    <mergeCell ref="J15:J17"/>
    <mergeCell ref="K15:K17"/>
    <mergeCell ref="L15:L17"/>
    <mergeCell ref="C22:D22"/>
    <mergeCell ref="C23:D23"/>
    <mergeCell ref="C24:D24"/>
    <mergeCell ref="R14:R17"/>
    <mergeCell ref="N15:N17"/>
    <mergeCell ref="P14:P17"/>
    <mergeCell ref="Q14:Q17"/>
    <mergeCell ref="C18:D18"/>
    <mergeCell ref="C21:D21"/>
    <mergeCell ref="C20:D20"/>
  </mergeCells>
  <dataValidations count="4">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AD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2.00390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244">
        <f>'06_15_2017'!C5:I5</f>
        <v>0</v>
      </c>
      <c r="D5" s="244"/>
      <c r="E5" s="244"/>
      <c r="F5" s="244"/>
      <c r="G5" s="244"/>
      <c r="H5" s="244"/>
      <c r="I5" s="244"/>
      <c r="J5" s="17"/>
      <c r="N5" s="6" t="s">
        <v>0</v>
      </c>
      <c r="P5" s="204">
        <v>42902</v>
      </c>
      <c r="Q5" s="204"/>
      <c r="R5" s="20" t="s">
        <v>21</v>
      </c>
      <c r="S5" s="204">
        <f>IF(P5&gt;1,P5+13,"")</f>
        <v>42915</v>
      </c>
      <c r="T5" s="204"/>
    </row>
    <row r="6" spans="2:21" ht="11.25" customHeight="1">
      <c r="B6" s="5"/>
      <c r="J6" s="7"/>
      <c r="N6" s="6" t="s">
        <v>56</v>
      </c>
      <c r="O6" s="60">
        <f>'06_15_2017'!O6+1</f>
        <v>1726</v>
      </c>
      <c r="R6" s="202"/>
      <c r="S6" s="202"/>
      <c r="T6" s="8"/>
      <c r="U6" s="17"/>
    </row>
    <row r="7" spans="2:21" ht="12.75">
      <c r="B7" s="6" t="s">
        <v>43</v>
      </c>
      <c r="D7" s="246">
        <f>'06_15_2017'!D7:E7</f>
        <v>0</v>
      </c>
      <c r="E7" s="246"/>
      <c r="F7" s="27" t="s">
        <v>34</v>
      </c>
      <c r="G7" s="22">
        <f>'06_15_2017'!G7</f>
        <v>0</v>
      </c>
      <c r="H7" s="26" t="s">
        <v>35</v>
      </c>
      <c r="I7" s="136">
        <f>'06_15_2017'!I7</f>
        <v>0</v>
      </c>
      <c r="J7" s="60"/>
      <c r="K7" s="61"/>
      <c r="N7" s="61" t="s">
        <v>31</v>
      </c>
      <c r="P7" s="265" t="str">
        <f>'06_15_2017'!P7:Q7</f>
        <v>Non Exempt</v>
      </c>
      <c r="Q7" s="265"/>
      <c r="S7" s="62"/>
      <c r="T7" s="116"/>
      <c r="U7" s="118"/>
    </row>
    <row r="8" spans="2:30" ht="11.25" customHeight="1">
      <c r="B8" s="9"/>
      <c r="C8" s="9"/>
      <c r="D8" s="9"/>
      <c r="E8" s="9"/>
      <c r="F8" s="7"/>
      <c r="G8" s="10"/>
      <c r="H8" s="10"/>
      <c r="I8" s="10"/>
      <c r="J8" s="10"/>
      <c r="U8" s="17"/>
      <c r="Y8" s="110"/>
      <c r="Z8" s="111"/>
      <c r="AA8" s="110"/>
      <c r="AB8" s="110"/>
      <c r="AC8" s="110"/>
      <c r="AD8" s="110"/>
    </row>
    <row r="9" spans="2:30" ht="12.75">
      <c r="B9" s="6" t="s">
        <v>24</v>
      </c>
      <c r="D9" s="137"/>
      <c r="E9" s="244">
        <f>'06_15_2017'!E9:I9</f>
        <v>0</v>
      </c>
      <c r="F9" s="244"/>
      <c r="G9" s="244"/>
      <c r="H9" s="244"/>
      <c r="I9" s="244"/>
      <c r="J9" s="13"/>
      <c r="K9" s="63"/>
      <c r="N9" s="63" t="s">
        <v>22</v>
      </c>
      <c r="O9" s="64"/>
      <c r="P9" s="17"/>
      <c r="Q9" s="245">
        <f>'06_15_2017'!Q9:T9</f>
        <v>0</v>
      </c>
      <c r="R9" s="245"/>
      <c r="S9" s="245"/>
      <c r="T9" s="245"/>
      <c r="U9" s="119"/>
      <c r="Y9" s="110"/>
      <c r="Z9" s="111"/>
      <c r="AA9" s="110"/>
      <c r="AB9" s="110"/>
      <c r="AC9" s="110"/>
      <c r="AD9" s="110"/>
    </row>
    <row r="10" spans="2:30" ht="11.25" customHeight="1">
      <c r="B10" s="65"/>
      <c r="C10" s="65"/>
      <c r="D10" s="65"/>
      <c r="E10" s="65"/>
      <c r="F10" s="65"/>
      <c r="G10" s="65"/>
      <c r="H10" s="13"/>
      <c r="I10" s="13"/>
      <c r="J10" s="65"/>
      <c r="K10" s="65"/>
      <c r="N10" s="65"/>
      <c r="O10" s="65"/>
      <c r="P10" s="65"/>
      <c r="Q10" s="65"/>
      <c r="R10" s="13"/>
      <c r="S10" s="13"/>
      <c r="T10" s="13"/>
      <c r="U10" s="96"/>
      <c r="Y10" s="110"/>
      <c r="Z10" s="111"/>
      <c r="AA10" s="110"/>
      <c r="AB10" s="110"/>
      <c r="AC10" s="110"/>
      <c r="AD10" s="110"/>
    </row>
    <row r="11" spans="2:30" ht="12.75">
      <c r="B11" s="205" t="s">
        <v>49</v>
      </c>
      <c r="C11" s="206"/>
      <c r="D11" s="206"/>
      <c r="E11" s="206"/>
      <c r="F11" s="206"/>
      <c r="G11" s="206"/>
      <c r="H11" s="206"/>
      <c r="I11" s="206"/>
      <c r="J11" s="206"/>
      <c r="K11" s="206"/>
      <c r="L11" s="207"/>
      <c r="M11" s="11"/>
      <c r="N11" s="8"/>
      <c r="O11" s="66"/>
      <c r="P11" s="67" t="s">
        <v>27</v>
      </c>
      <c r="Q11" s="13"/>
      <c r="R11" s="64"/>
      <c r="S11" s="64"/>
      <c r="T11" s="126">
        <f>'06_15_2017'!T11</f>
        <v>0</v>
      </c>
      <c r="U11" s="120"/>
      <c r="Y11" s="110"/>
      <c r="Z11" s="111"/>
      <c r="AA11" s="110"/>
      <c r="AB11" s="110"/>
      <c r="AC11" s="110"/>
      <c r="AD11" s="110"/>
    </row>
    <row r="12" spans="2:30" ht="12.75">
      <c r="B12" s="211" t="s">
        <v>55</v>
      </c>
      <c r="C12" s="212"/>
      <c r="D12" s="212"/>
      <c r="E12" s="212"/>
      <c r="F12" s="212"/>
      <c r="G12" s="212"/>
      <c r="H12" s="212"/>
      <c r="I12" s="212"/>
      <c r="J12" s="212"/>
      <c r="K12" s="212"/>
      <c r="L12" s="212"/>
      <c r="M12" s="212"/>
      <c r="N12" s="212"/>
      <c r="O12" s="212"/>
      <c r="P12" s="67"/>
      <c r="Q12" s="13"/>
      <c r="R12" s="64"/>
      <c r="S12" s="64"/>
      <c r="T12" s="68" t="s">
        <v>33</v>
      </c>
      <c r="U12" s="120"/>
      <c r="Y12" s="110"/>
      <c r="Z12" s="111"/>
      <c r="AA12" s="110"/>
      <c r="AB12" s="110"/>
      <c r="AC12" s="110"/>
      <c r="AD12" s="110"/>
    </row>
    <row r="13" spans="2:30" ht="12.75" customHeight="1" thickBot="1">
      <c r="B13" s="66"/>
      <c r="C13" s="66"/>
      <c r="D13" s="66"/>
      <c r="E13" s="66"/>
      <c r="F13" s="66"/>
      <c r="G13" s="66"/>
      <c r="H13" s="66"/>
      <c r="I13" s="66"/>
      <c r="J13" s="66"/>
      <c r="K13" s="66"/>
      <c r="N13" s="66"/>
      <c r="O13" s="66"/>
      <c r="P13" s="17"/>
      <c r="U13" s="66"/>
      <c r="Y13" s="110"/>
      <c r="Z13" s="111"/>
      <c r="AA13" s="110"/>
      <c r="AB13" s="110"/>
      <c r="AC13" s="110"/>
      <c r="AD13" s="110"/>
    </row>
    <row r="14" spans="2:3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c r="Y14" s="110"/>
      <c r="Z14" s="111"/>
      <c r="AA14" s="110"/>
      <c r="AB14" s="110"/>
      <c r="AC14" s="110"/>
      <c r="AD14" s="110"/>
    </row>
    <row r="15" spans="2:30"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50"/>
      <c r="Z15" s="151"/>
      <c r="AA15" s="150"/>
      <c r="AB15" s="150"/>
      <c r="AC15" s="150"/>
      <c r="AD15" s="110"/>
    </row>
    <row r="16" spans="2:30" ht="12.75" customHeight="1">
      <c r="B16" s="200"/>
      <c r="C16" s="234"/>
      <c r="D16" s="235"/>
      <c r="E16" s="193"/>
      <c r="F16" s="193"/>
      <c r="G16" s="193"/>
      <c r="H16" s="193"/>
      <c r="I16" s="193"/>
      <c r="J16" s="193"/>
      <c r="K16" s="193"/>
      <c r="L16" s="213"/>
      <c r="M16" s="213"/>
      <c r="N16" s="213"/>
      <c r="O16" s="190"/>
      <c r="P16" s="190"/>
      <c r="Q16" s="193"/>
      <c r="R16" s="229"/>
      <c r="S16" s="193"/>
      <c r="T16" s="193"/>
      <c r="Y16" s="150"/>
      <c r="Z16" s="151"/>
      <c r="AA16" s="150"/>
      <c r="AB16" s="150"/>
      <c r="AC16" s="150"/>
      <c r="AD16" s="110"/>
    </row>
    <row r="17" spans="2:30" ht="12.75" customHeight="1" thickBot="1">
      <c r="B17" s="247"/>
      <c r="C17" s="248"/>
      <c r="D17" s="249"/>
      <c r="E17" s="243"/>
      <c r="F17" s="243"/>
      <c r="G17" s="243"/>
      <c r="H17" s="243"/>
      <c r="I17" s="243"/>
      <c r="J17" s="243"/>
      <c r="K17" s="243"/>
      <c r="L17" s="250"/>
      <c r="M17" s="250"/>
      <c r="N17" s="250"/>
      <c r="O17" s="242"/>
      <c r="P17" s="242"/>
      <c r="Q17" s="243"/>
      <c r="R17" s="251"/>
      <c r="S17" s="243"/>
      <c r="T17" s="243"/>
      <c r="Y17" s="150"/>
      <c r="Z17" s="168" t="s">
        <v>40</v>
      </c>
      <c r="AA17" s="169"/>
      <c r="AB17" s="169"/>
      <c r="AC17" s="150"/>
      <c r="AD17" s="110"/>
    </row>
    <row r="18" spans="2:30" ht="14.25" customHeight="1">
      <c r="B18" s="146" t="s">
        <v>5</v>
      </c>
      <c r="C18" s="252">
        <f>IF(P5&gt;1,P5,"")</f>
        <v>42902</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Y18" s="150"/>
      <c r="Z18" s="170">
        <f>IF(((SUM($E$18:$N$24)-E24-E23-E22-E21-E20-E19-AA25)&lt;40),0,(IF((SUM($E$18:$N$24)-40-E24-E23-E22-E21-E20-E19-AA25)&gt;$E$18,$E$18-R18,(SUM($E$18:$N$24)-40-E24-E23-E22-E21-E20-E19-AA25-R18))))</f>
        <v>0</v>
      </c>
      <c r="AA18" s="169">
        <f>IF((J18&lt;0.0003),0,(IF((E18&gt;J18),J18,E18)))</f>
        <v>0</v>
      </c>
      <c r="AB18" s="171">
        <f>Z18+AA18</f>
        <v>0</v>
      </c>
      <c r="AC18" s="150"/>
      <c r="AD18" s="110"/>
    </row>
    <row r="19" spans="2:30" ht="14.25" customHeight="1">
      <c r="B19" s="147" t="s">
        <v>6</v>
      </c>
      <c r="C19" s="183">
        <f aca="true" t="shared" si="2" ref="C19:C24">IF(ISERROR(C18+1),"",C18+1)</f>
        <v>42903</v>
      </c>
      <c r="D19" s="184"/>
      <c r="E19" s="23"/>
      <c r="F19" s="24"/>
      <c r="G19" s="24"/>
      <c r="H19" s="24"/>
      <c r="I19" s="24"/>
      <c r="J19" s="24"/>
      <c r="K19" s="24"/>
      <c r="L19" s="24"/>
      <c r="M19" s="24"/>
      <c r="N19" s="24"/>
      <c r="O19" s="3">
        <f t="shared" si="0"/>
        <v>0</v>
      </c>
      <c r="P19" s="33">
        <f t="shared" si="1"/>
        <v>0</v>
      </c>
      <c r="Q19" s="114">
        <f aca="true" t="shared" si="3" ref="Q19:Q24">AB19</f>
        <v>0</v>
      </c>
      <c r="R19" s="45"/>
      <c r="S19" s="49"/>
      <c r="T19" s="49"/>
      <c r="V19" s="108"/>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c r="AD19" s="110"/>
    </row>
    <row r="20" spans="2:30" ht="14.25" customHeight="1">
      <c r="B20" s="147" t="s">
        <v>7</v>
      </c>
      <c r="C20" s="183">
        <f t="shared" si="2"/>
        <v>42904</v>
      </c>
      <c r="D20" s="184"/>
      <c r="E20" s="23"/>
      <c r="F20" s="24"/>
      <c r="G20" s="24"/>
      <c r="H20" s="24"/>
      <c r="I20" s="24"/>
      <c r="J20" s="24"/>
      <c r="K20" s="24"/>
      <c r="L20" s="24"/>
      <c r="M20" s="24"/>
      <c r="N20" s="24"/>
      <c r="O20" s="3">
        <f t="shared" si="0"/>
        <v>0</v>
      </c>
      <c r="P20" s="33">
        <f t="shared" si="1"/>
        <v>0</v>
      </c>
      <c r="Q20" s="114">
        <f t="shared" si="3"/>
        <v>0</v>
      </c>
      <c r="R20" s="45"/>
      <c r="S20" s="49"/>
      <c r="T20" s="49"/>
      <c r="Y20" s="150"/>
      <c r="Z20" s="172">
        <f>IF(((SUM($E$18:$N$24)-E24-E23-E22-E21-AA25)&lt;40),0,(IF((SUM($E$18:$N$24)-40-E24-E23-E22-E21-AA25)&gt;$E$20,$E$20-R20,(SUM($E$18:$N$24)-40-E24-E23-E22-E21-AA25-R20))))</f>
        <v>0</v>
      </c>
      <c r="AA20" s="169">
        <f t="shared" si="4"/>
        <v>0</v>
      </c>
      <c r="AB20" s="171">
        <f t="shared" si="5"/>
        <v>0</v>
      </c>
      <c r="AC20" s="150"/>
      <c r="AD20" s="110"/>
    </row>
    <row r="21" spans="2:30" ht="14.25" customHeight="1">
      <c r="B21" s="147" t="s">
        <v>8</v>
      </c>
      <c r="C21" s="183">
        <f t="shared" si="2"/>
        <v>42905</v>
      </c>
      <c r="D21" s="184"/>
      <c r="E21" s="23"/>
      <c r="F21" s="24"/>
      <c r="G21" s="24"/>
      <c r="H21" s="24"/>
      <c r="I21" s="24"/>
      <c r="J21" s="24"/>
      <c r="K21" s="24"/>
      <c r="L21" s="24"/>
      <c r="M21" s="24"/>
      <c r="N21" s="24"/>
      <c r="O21" s="3">
        <f t="shared" si="0"/>
        <v>0</v>
      </c>
      <c r="P21" s="33">
        <f t="shared" si="1"/>
        <v>0</v>
      </c>
      <c r="Q21" s="114">
        <f t="shared" si="3"/>
        <v>0</v>
      </c>
      <c r="R21" s="45"/>
      <c r="S21" s="49"/>
      <c r="T21" s="49"/>
      <c r="Y21" s="150"/>
      <c r="Z21" s="172">
        <f>IF(((SUM($E$18:$N$24)-E24-E23-E22-AA25)&lt;40),0,(IF((SUM($E$18:$N$24)-40-E24-E23-E22-AA25)&gt;$E$21,$E$21-R21,(SUM($E$18:$N$24)-40-E24-E23-E22-AA25-R21))))</f>
        <v>0</v>
      </c>
      <c r="AA21" s="169">
        <f t="shared" si="4"/>
        <v>0</v>
      </c>
      <c r="AB21" s="171">
        <f t="shared" si="5"/>
        <v>0</v>
      </c>
      <c r="AC21" s="150"/>
      <c r="AD21" s="110"/>
    </row>
    <row r="22" spans="2:30" ht="14.25" customHeight="1">
      <c r="B22" s="147" t="s">
        <v>9</v>
      </c>
      <c r="C22" s="183">
        <f t="shared" si="2"/>
        <v>42906</v>
      </c>
      <c r="D22" s="184"/>
      <c r="E22" s="23"/>
      <c r="F22" s="24"/>
      <c r="G22" s="24"/>
      <c r="H22" s="24"/>
      <c r="I22" s="24"/>
      <c r="J22" s="24"/>
      <c r="K22" s="24"/>
      <c r="L22" s="24"/>
      <c r="M22" s="24"/>
      <c r="N22" s="24"/>
      <c r="O22" s="3">
        <f t="shared" si="0"/>
        <v>0</v>
      </c>
      <c r="P22" s="33">
        <f t="shared" si="1"/>
        <v>0</v>
      </c>
      <c r="Q22" s="114">
        <f t="shared" si="3"/>
        <v>0</v>
      </c>
      <c r="R22" s="45"/>
      <c r="S22" s="49"/>
      <c r="T22" s="49"/>
      <c r="Y22" s="150"/>
      <c r="Z22" s="172">
        <f>IF(((SUM($E$18:$N$24)-E24-E23-AA25)&lt;40),0,(IF((SUM($E$18:$N$24)-40-E24-E23-AA25)&gt;$E$22,$E$22-R22,(SUM($E$18:$N$24)-40-E24-E23-AA25-R22))))</f>
        <v>0</v>
      </c>
      <c r="AA22" s="169">
        <f t="shared" si="4"/>
        <v>0</v>
      </c>
      <c r="AB22" s="171">
        <f t="shared" si="5"/>
        <v>0</v>
      </c>
      <c r="AC22" s="150"/>
      <c r="AD22" s="110"/>
    </row>
    <row r="23" spans="2:30" ht="14.25" customHeight="1">
      <c r="B23" s="147" t="s">
        <v>10</v>
      </c>
      <c r="C23" s="183">
        <f t="shared" si="2"/>
        <v>42907</v>
      </c>
      <c r="D23" s="184"/>
      <c r="E23" s="23"/>
      <c r="F23" s="24"/>
      <c r="G23" s="24"/>
      <c r="H23" s="24"/>
      <c r="I23" s="24"/>
      <c r="J23" s="24"/>
      <c r="K23" s="24"/>
      <c r="L23" s="24"/>
      <c r="M23" s="24"/>
      <c r="N23" s="24"/>
      <c r="O23" s="3">
        <f t="shared" si="0"/>
        <v>0</v>
      </c>
      <c r="P23" s="33">
        <f t="shared" si="1"/>
        <v>0</v>
      </c>
      <c r="Q23" s="114">
        <f t="shared" si="3"/>
        <v>0</v>
      </c>
      <c r="R23" s="45"/>
      <c r="S23" s="49"/>
      <c r="T23" s="49"/>
      <c r="Y23" s="150"/>
      <c r="Z23" s="172">
        <f>IF(((SUM($E$18:$N$24)-E24-AA25)&lt;40),0,(IF((SUM($E$18:$N$24)-40-E24-AA25)&gt;$E$23,$E$23-R23,(SUM($E$18:$N$24)-40-E24-AA25-R23))))</f>
        <v>0</v>
      </c>
      <c r="AA23" s="169">
        <f t="shared" si="4"/>
        <v>0</v>
      </c>
      <c r="AB23" s="171">
        <f t="shared" si="5"/>
        <v>0</v>
      </c>
      <c r="AC23" s="150"/>
      <c r="AD23" s="110"/>
    </row>
    <row r="24" spans="2:30" ht="14.25" customHeight="1" thickBot="1">
      <c r="B24" s="147" t="s">
        <v>11</v>
      </c>
      <c r="C24" s="183">
        <f t="shared" si="2"/>
        <v>42908</v>
      </c>
      <c r="D24" s="184"/>
      <c r="E24" s="23"/>
      <c r="F24" s="24"/>
      <c r="G24" s="24"/>
      <c r="H24" s="24"/>
      <c r="I24" s="24"/>
      <c r="J24" s="24"/>
      <c r="K24" s="24"/>
      <c r="L24" s="24"/>
      <c r="M24" s="24"/>
      <c r="N24" s="24"/>
      <c r="O24" s="3">
        <f t="shared" si="0"/>
        <v>0</v>
      </c>
      <c r="P24" s="33">
        <f t="shared" si="1"/>
        <v>0</v>
      </c>
      <c r="Q24" s="114">
        <f t="shared" si="3"/>
        <v>0</v>
      </c>
      <c r="R24" s="46"/>
      <c r="S24" s="49"/>
      <c r="T24" s="49"/>
      <c r="Y24" s="150"/>
      <c r="Z24" s="172">
        <f>IF(((SUM($E$18:$N$24)-AA25)&lt;40),0,(IF((SUM($E$18:$N$24)-40-AA25)&gt;$E$24,$E$24-R24,(SUM($E$18:$N$24)-40-AA25-R24))))</f>
        <v>0</v>
      </c>
      <c r="AA24" s="169">
        <f t="shared" si="4"/>
        <v>0</v>
      </c>
      <c r="AB24" s="171">
        <f t="shared" si="5"/>
        <v>0</v>
      </c>
      <c r="AC24" s="150"/>
      <c r="AD24" s="110"/>
    </row>
    <row r="25" spans="2:30"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50"/>
      <c r="Z25" s="173"/>
      <c r="AA25" s="169">
        <f>SUM(AA18:AA24)</f>
        <v>0</v>
      </c>
      <c r="AB25" s="169"/>
      <c r="AC25" s="150"/>
      <c r="AD25" s="110"/>
    </row>
    <row r="26" spans="2:30"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50"/>
      <c r="Z26" s="173"/>
      <c r="AA26" s="169"/>
      <c r="AB26" s="169"/>
      <c r="AC26" s="150"/>
      <c r="AD26" s="110"/>
    </row>
    <row r="27" spans="2:30"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50"/>
      <c r="Z27" s="173"/>
      <c r="AA27" s="169"/>
      <c r="AB27" s="169"/>
      <c r="AC27" s="150"/>
      <c r="AD27" s="110"/>
    </row>
    <row r="28" spans="2:30" ht="9.75" customHeight="1" thickBot="1">
      <c r="B28" s="77"/>
      <c r="C28" s="78"/>
      <c r="D28" s="78"/>
      <c r="E28" s="79"/>
      <c r="F28" s="79"/>
      <c r="G28" s="79"/>
      <c r="H28" s="79"/>
      <c r="I28" s="79"/>
      <c r="J28" s="79"/>
      <c r="K28" s="79"/>
      <c r="L28" s="79"/>
      <c r="M28" s="79"/>
      <c r="N28" s="80"/>
      <c r="O28" s="80"/>
      <c r="P28" s="80"/>
      <c r="Q28" s="81"/>
      <c r="R28" s="82"/>
      <c r="Y28" s="150"/>
      <c r="Z28" s="173"/>
      <c r="AA28" s="169"/>
      <c r="AB28" s="169"/>
      <c r="AC28" s="150"/>
      <c r="AD28" s="110"/>
    </row>
    <row r="29" spans="2:30"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50"/>
      <c r="Z29" s="173"/>
      <c r="AA29" s="169"/>
      <c r="AB29" s="169"/>
      <c r="AC29" s="150"/>
      <c r="AD29" s="110"/>
    </row>
    <row r="30" spans="2:30"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50"/>
      <c r="Z30" s="173"/>
      <c r="AA30" s="169"/>
      <c r="AB30" s="169"/>
      <c r="AC30" s="150"/>
      <c r="AD30" s="110"/>
    </row>
    <row r="31" spans="2:30" ht="12.75" customHeight="1">
      <c r="B31" s="200"/>
      <c r="C31" s="234"/>
      <c r="D31" s="235"/>
      <c r="E31" s="193"/>
      <c r="F31" s="218"/>
      <c r="G31" s="218"/>
      <c r="H31" s="193"/>
      <c r="I31" s="193"/>
      <c r="J31" s="193"/>
      <c r="K31" s="193"/>
      <c r="L31" s="213"/>
      <c r="M31" s="213"/>
      <c r="N31" s="213"/>
      <c r="O31" s="190"/>
      <c r="P31" s="190"/>
      <c r="Q31" s="193"/>
      <c r="R31" s="229"/>
      <c r="S31" s="209"/>
      <c r="T31" s="209"/>
      <c r="Y31" s="150"/>
      <c r="Z31" s="173"/>
      <c r="AA31" s="169"/>
      <c r="AB31" s="169"/>
      <c r="AC31" s="150"/>
      <c r="AD31" s="110"/>
    </row>
    <row r="32" spans="2:30" ht="12.75" customHeight="1">
      <c r="B32" s="200"/>
      <c r="C32" s="234"/>
      <c r="D32" s="235"/>
      <c r="E32" s="193"/>
      <c r="F32" s="218"/>
      <c r="G32" s="218"/>
      <c r="H32" s="193"/>
      <c r="I32" s="193"/>
      <c r="J32" s="193"/>
      <c r="K32" s="193"/>
      <c r="L32" s="213"/>
      <c r="M32" s="213"/>
      <c r="N32" s="213"/>
      <c r="O32" s="190"/>
      <c r="P32" s="190"/>
      <c r="Q32" s="193"/>
      <c r="R32" s="229"/>
      <c r="S32" s="209"/>
      <c r="T32" s="209"/>
      <c r="Y32" s="150"/>
      <c r="Z32" s="173"/>
      <c r="AA32" s="169"/>
      <c r="AB32" s="169"/>
      <c r="AC32" s="150"/>
      <c r="AD32" s="110"/>
    </row>
    <row r="33" spans="2:30" ht="12.75" customHeight="1">
      <c r="B33" s="200"/>
      <c r="C33" s="234"/>
      <c r="D33" s="235"/>
      <c r="E33" s="193"/>
      <c r="F33" s="218"/>
      <c r="G33" s="218"/>
      <c r="H33" s="193"/>
      <c r="I33" s="193"/>
      <c r="J33" s="193"/>
      <c r="K33" s="193"/>
      <c r="L33" s="213"/>
      <c r="M33" s="213"/>
      <c r="N33" s="213"/>
      <c r="O33" s="190"/>
      <c r="P33" s="190"/>
      <c r="Q33" s="193"/>
      <c r="R33" s="229"/>
      <c r="S33" s="209"/>
      <c r="T33" s="209"/>
      <c r="Y33" s="150"/>
      <c r="Z33" s="173"/>
      <c r="AA33" s="169"/>
      <c r="AB33" s="169"/>
      <c r="AC33" s="150"/>
      <c r="AD33" s="110"/>
    </row>
    <row r="34" spans="2:30" ht="12.75" customHeight="1">
      <c r="B34" s="201"/>
      <c r="C34" s="236"/>
      <c r="D34" s="237"/>
      <c r="E34" s="194"/>
      <c r="F34" s="219"/>
      <c r="G34" s="219"/>
      <c r="H34" s="194"/>
      <c r="I34" s="194"/>
      <c r="J34" s="194"/>
      <c r="K34" s="194"/>
      <c r="L34" s="214"/>
      <c r="M34" s="214"/>
      <c r="N34" s="214"/>
      <c r="O34" s="191"/>
      <c r="P34" s="191"/>
      <c r="Q34" s="194"/>
      <c r="R34" s="230"/>
      <c r="S34" s="210"/>
      <c r="T34" s="210"/>
      <c r="Y34" s="150"/>
      <c r="Z34" s="173"/>
      <c r="AA34" s="169"/>
      <c r="AB34" s="169"/>
      <c r="AC34" s="150"/>
      <c r="AD34" s="110"/>
    </row>
    <row r="35" spans="2:30" ht="13.5" customHeight="1">
      <c r="B35" s="147" t="s">
        <v>5</v>
      </c>
      <c r="C35" s="183">
        <f>IF(ISERROR(C24+1),"",C24+1)</f>
        <v>42909</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Y35" s="150"/>
      <c r="Z35" s="172">
        <f>IF(((SUM($E$35:$N$41)-E41-E40-E39-E38-E37-E36-AA42)&lt;40),0,(IF((SUM($E$35:$N$41)-40-E41-E40-E39-E38-E37-E36-AA42)&gt;E35,E35-R35,(SUM($E$35:$N$41)-40-E41-E40-E39-E38-E37-E36-AA42-R35))))</f>
        <v>0</v>
      </c>
      <c r="AA35" s="169">
        <f>IF((J35&lt;0.0003),0,(IF((E35&gt;J35),J35,E35)))</f>
        <v>0</v>
      </c>
      <c r="AB35" s="171">
        <f aca="true" t="shared" si="9" ref="AB35:AB41">Z35+AA35</f>
        <v>0</v>
      </c>
      <c r="AC35" s="150"/>
      <c r="AD35" s="110"/>
    </row>
    <row r="36" spans="2:30" ht="13.5" customHeight="1">
      <c r="B36" s="147" t="s">
        <v>6</v>
      </c>
      <c r="C36" s="183">
        <f aca="true" t="shared" si="10" ref="C36:C41">IF(ISERROR(C35+1),"",C35+1)</f>
        <v>42910</v>
      </c>
      <c r="D36" s="184"/>
      <c r="E36" s="23"/>
      <c r="F36" s="21"/>
      <c r="G36" s="21"/>
      <c r="H36" s="21"/>
      <c r="I36" s="21"/>
      <c r="J36" s="21"/>
      <c r="K36" s="21"/>
      <c r="L36" s="21"/>
      <c r="M36" s="21"/>
      <c r="N36" s="21"/>
      <c r="O36" s="3">
        <f t="shared" si="7"/>
        <v>0</v>
      </c>
      <c r="P36" s="33">
        <f t="shared" si="8"/>
        <v>0</v>
      </c>
      <c r="Q36" s="109">
        <f aca="true" t="shared" si="11" ref="Q36:Q41">AB36</f>
        <v>0</v>
      </c>
      <c r="R36" s="52"/>
      <c r="S36" s="54"/>
      <c r="T36" s="54"/>
      <c r="Y36" s="150"/>
      <c r="Z36" s="177">
        <f>IF(((SUM($E$35:$N$41)-E41-E40-E39-E38-E37-AA42)&lt;40),0,(IF((SUM($E$35:$N$41)-40-E41-E40-E39-E38-E37-AA42)&gt;E36,E36-R36,(SUM($E$35:$N$41)-40-E41-E40-E39-E38-E37-AA42-R36))))</f>
        <v>0</v>
      </c>
      <c r="AA36" s="169">
        <f aca="true" t="shared" si="12" ref="AA36:AA41">IF((J36&lt;0.0003),0,(IF((E36&gt;J36),J36,E36)))</f>
        <v>0</v>
      </c>
      <c r="AB36" s="171">
        <f t="shared" si="9"/>
        <v>0</v>
      </c>
      <c r="AC36" s="150"/>
      <c r="AD36" s="110"/>
    </row>
    <row r="37" spans="2:30" ht="13.5" customHeight="1">
      <c r="B37" s="147" t="s">
        <v>7</v>
      </c>
      <c r="C37" s="183">
        <f t="shared" si="10"/>
        <v>42911</v>
      </c>
      <c r="D37" s="184"/>
      <c r="E37" s="23"/>
      <c r="F37" s="21"/>
      <c r="G37" s="21"/>
      <c r="H37" s="21"/>
      <c r="I37" s="21"/>
      <c r="J37" s="21"/>
      <c r="K37" s="21"/>
      <c r="L37" s="21"/>
      <c r="M37" s="21"/>
      <c r="N37" s="21"/>
      <c r="O37" s="3">
        <f t="shared" si="7"/>
        <v>0</v>
      </c>
      <c r="P37" s="33">
        <f t="shared" si="8"/>
        <v>0</v>
      </c>
      <c r="Q37" s="109">
        <f t="shared" si="11"/>
        <v>0</v>
      </c>
      <c r="R37" s="52"/>
      <c r="S37" s="54"/>
      <c r="T37" s="54"/>
      <c r="Y37" s="150"/>
      <c r="Z37" s="177">
        <f>IF(((SUM($E$35:$N$41)-E41-E40-E39-E38-AA42)&lt;40),0,(IF((SUM($E$35:$N$41)-40-E41-E40-E39-E38-AA42)&gt;E37,E37-R37,(SUM($E$35:$N$41)-40-E41-E40-E39-E38-AA42-R37))))</f>
        <v>0</v>
      </c>
      <c r="AA37" s="169">
        <f t="shared" si="12"/>
        <v>0</v>
      </c>
      <c r="AB37" s="171">
        <f t="shared" si="9"/>
        <v>0</v>
      </c>
      <c r="AC37" s="150"/>
      <c r="AD37" s="110"/>
    </row>
    <row r="38" spans="2:30" ht="13.5" customHeight="1">
      <c r="B38" s="147" t="s">
        <v>8</v>
      </c>
      <c r="C38" s="183">
        <f t="shared" si="10"/>
        <v>42912</v>
      </c>
      <c r="D38" s="184"/>
      <c r="E38" s="23"/>
      <c r="F38" s="21"/>
      <c r="G38" s="21"/>
      <c r="H38" s="21"/>
      <c r="I38" s="21"/>
      <c r="J38" s="21"/>
      <c r="K38" s="21"/>
      <c r="L38" s="21"/>
      <c r="M38" s="21"/>
      <c r="N38" s="21"/>
      <c r="O38" s="3">
        <f t="shared" si="7"/>
        <v>0</v>
      </c>
      <c r="P38" s="33">
        <f t="shared" si="8"/>
        <v>0</v>
      </c>
      <c r="Q38" s="109">
        <f t="shared" si="11"/>
        <v>0</v>
      </c>
      <c r="R38" s="52"/>
      <c r="S38" s="54"/>
      <c r="T38" s="54"/>
      <c r="Y38" s="150"/>
      <c r="Z38" s="177">
        <f>IF(((SUM($E$35:$N$41)-E41-E40-E39-AA42)&lt;40),0,(IF((SUM($E$35:$N$41)-40-E41-E40-E39-AA42)&gt;E38,E38-R38,(SUM(E35:N41)-40-E41-E40-E39-AA42-R38))))</f>
        <v>0</v>
      </c>
      <c r="AA38" s="169">
        <f t="shared" si="12"/>
        <v>0</v>
      </c>
      <c r="AB38" s="171">
        <f t="shared" si="9"/>
        <v>0</v>
      </c>
      <c r="AC38" s="150"/>
      <c r="AD38" s="110"/>
    </row>
    <row r="39" spans="2:30" ht="13.5" customHeight="1">
      <c r="B39" s="147" t="s">
        <v>9</v>
      </c>
      <c r="C39" s="183">
        <f t="shared" si="10"/>
        <v>42913</v>
      </c>
      <c r="D39" s="184"/>
      <c r="E39" s="23"/>
      <c r="F39" s="21"/>
      <c r="G39" s="21"/>
      <c r="H39" s="21"/>
      <c r="I39" s="21"/>
      <c r="J39" s="21"/>
      <c r="K39" s="21"/>
      <c r="L39" s="21"/>
      <c r="M39" s="21"/>
      <c r="N39" s="21"/>
      <c r="O39" s="3">
        <f t="shared" si="7"/>
        <v>0</v>
      </c>
      <c r="P39" s="33">
        <f t="shared" si="8"/>
        <v>0</v>
      </c>
      <c r="Q39" s="109">
        <f t="shared" si="11"/>
        <v>0</v>
      </c>
      <c r="R39" s="52"/>
      <c r="S39" s="54"/>
      <c r="T39" s="54"/>
      <c r="Y39" s="150"/>
      <c r="Z39" s="177">
        <f>IF(((SUM($E$35:$N$41)-E41-E40-AA42)&lt;40),0,(IF((SUM($E$35:$N$41)-40-E41-E40-AA42)&gt;E39,E39-R39,(SUM($E$35:$N$41)-40-E41-E40-AA42-R39))))</f>
        <v>0</v>
      </c>
      <c r="AA39" s="169">
        <f t="shared" si="12"/>
        <v>0</v>
      </c>
      <c r="AB39" s="171">
        <f t="shared" si="9"/>
        <v>0</v>
      </c>
      <c r="AC39" s="150"/>
      <c r="AD39" s="110"/>
    </row>
    <row r="40" spans="2:30" ht="13.5" customHeight="1">
      <c r="B40" s="147" t="s">
        <v>10</v>
      </c>
      <c r="C40" s="183">
        <f t="shared" si="10"/>
        <v>42914</v>
      </c>
      <c r="D40" s="184"/>
      <c r="E40" s="23"/>
      <c r="F40" s="21"/>
      <c r="G40" s="21"/>
      <c r="H40" s="21"/>
      <c r="I40" s="21"/>
      <c r="J40" s="21"/>
      <c r="K40" s="21"/>
      <c r="L40" s="21"/>
      <c r="M40" s="21"/>
      <c r="N40" s="21"/>
      <c r="O40" s="3">
        <f t="shared" si="7"/>
        <v>0</v>
      </c>
      <c r="P40" s="33">
        <f t="shared" si="8"/>
        <v>0</v>
      </c>
      <c r="Q40" s="109">
        <f t="shared" si="11"/>
        <v>0</v>
      </c>
      <c r="R40" s="52"/>
      <c r="S40" s="54"/>
      <c r="T40" s="54"/>
      <c r="Y40" s="150"/>
      <c r="Z40" s="172">
        <f>IF(((SUM($E$35:$N$41)-E41-AA42)&lt;40),0,(IF((SUM($E$35:$N$41)-40-E41-AA42)&gt;E40,E40-R40,(SUM($E$35:$N$41)-40-E41-AA42-R40))))</f>
        <v>0</v>
      </c>
      <c r="AA40" s="169">
        <f t="shared" si="12"/>
        <v>0</v>
      </c>
      <c r="AB40" s="171">
        <f t="shared" si="9"/>
        <v>0</v>
      </c>
      <c r="AC40" s="150"/>
      <c r="AD40" s="110"/>
    </row>
    <row r="41" spans="2:30" ht="13.5" customHeight="1" thickBot="1">
      <c r="B41" s="147" t="s">
        <v>11</v>
      </c>
      <c r="C41" s="183">
        <f t="shared" si="10"/>
        <v>42915</v>
      </c>
      <c r="D41" s="184"/>
      <c r="E41" s="23"/>
      <c r="F41" s="21"/>
      <c r="G41" s="21"/>
      <c r="H41" s="21"/>
      <c r="I41" s="21"/>
      <c r="J41" s="21"/>
      <c r="K41" s="21"/>
      <c r="L41" s="21"/>
      <c r="M41" s="21"/>
      <c r="N41" s="21"/>
      <c r="O41" s="3">
        <f t="shared" si="7"/>
        <v>0</v>
      </c>
      <c r="P41" s="33">
        <f t="shared" si="8"/>
        <v>0</v>
      </c>
      <c r="Q41" s="109">
        <f t="shared" si="11"/>
        <v>0</v>
      </c>
      <c r="R41" s="53"/>
      <c r="S41" s="54">
        <v>0</v>
      </c>
      <c r="T41" s="54">
        <v>0</v>
      </c>
      <c r="Y41" s="150"/>
      <c r="Z41" s="172">
        <f>IF(((SUM($E$35:$N$41)-AA42)&lt;40),0,(IF((SUM($E$35:$N$41)-40-AA42)&gt;E41,E41-R41,(SUM($E$35:$N$41)-40-AA42-R41))))</f>
        <v>0</v>
      </c>
      <c r="AA41" s="169">
        <f t="shared" si="12"/>
        <v>0</v>
      </c>
      <c r="AB41" s="171">
        <f t="shared" si="9"/>
        <v>0</v>
      </c>
      <c r="AC41" s="150"/>
      <c r="AD41" s="110"/>
    </row>
    <row r="42" spans="2:30"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50"/>
      <c r="Z42" s="148"/>
      <c r="AA42" s="169">
        <f>SUM(AA35:AA41)</f>
        <v>0</v>
      </c>
      <c r="AB42" s="148"/>
      <c r="AC42" s="150"/>
      <c r="AD42" s="110"/>
    </row>
    <row r="43" spans="2:30" ht="13.5" customHeight="1">
      <c r="B43" s="87"/>
      <c r="C43" s="88"/>
      <c r="D43" s="88"/>
      <c r="E43" s="88"/>
      <c r="F43" s="88"/>
      <c r="H43" s="101"/>
      <c r="I43" s="101"/>
      <c r="J43" s="103"/>
      <c r="K43" s="105"/>
      <c r="L43" s="101"/>
      <c r="M43" s="101"/>
      <c r="N43" s="101"/>
      <c r="O43" s="101"/>
      <c r="P43" s="101" t="s">
        <v>32</v>
      </c>
      <c r="Q43" s="43">
        <f>IF($Q42&gt;0,$Q42-($Q44*(2/3)),0)</f>
        <v>0</v>
      </c>
      <c r="R43" s="185"/>
      <c r="S43" s="50"/>
      <c r="T43" s="50"/>
      <c r="Y43" s="110"/>
      <c r="Z43" s="62"/>
      <c r="AA43" s="63"/>
      <c r="AB43" s="63"/>
      <c r="AC43" s="110"/>
      <c r="AD43" s="110"/>
    </row>
    <row r="44" spans="2:30"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10"/>
      <c r="Z44" s="62"/>
      <c r="AA44" s="63"/>
      <c r="AB44" s="63"/>
      <c r="AC44" s="110"/>
      <c r="AD44" s="110"/>
    </row>
    <row r="45" spans="2:30" ht="11.25" customHeight="1" thickBot="1">
      <c r="B45" s="89"/>
      <c r="C45" s="89"/>
      <c r="D45" s="89"/>
      <c r="E45" s="89"/>
      <c r="F45" s="89"/>
      <c r="G45" s="89"/>
      <c r="H45" s="89"/>
      <c r="I45" s="89"/>
      <c r="J45" s="89"/>
      <c r="K45" s="89"/>
      <c r="L45" s="89"/>
      <c r="M45" s="89"/>
      <c r="N45" s="90"/>
      <c r="O45" s="90"/>
      <c r="P45" s="90"/>
      <c r="Q45" s="91"/>
      <c r="R45" s="92"/>
      <c r="Y45" s="110"/>
      <c r="Z45" s="111"/>
      <c r="AA45" s="110"/>
      <c r="AB45" s="110"/>
      <c r="AC45" s="110"/>
      <c r="AD45" s="110"/>
    </row>
    <row r="46" spans="2:30" ht="13.5" thickBot="1">
      <c r="B46" s="93" t="s">
        <v>19</v>
      </c>
      <c r="C46" s="94"/>
      <c r="D46" s="94"/>
      <c r="E46" s="94"/>
      <c r="F46" s="94"/>
      <c r="G46" s="254"/>
      <c r="H46" s="255"/>
      <c r="I46" s="255"/>
      <c r="J46" s="255"/>
      <c r="K46" s="255"/>
      <c r="L46" s="255"/>
      <c r="M46" s="255"/>
      <c r="N46" s="255"/>
      <c r="O46" s="255"/>
      <c r="P46" s="255"/>
      <c r="Q46" s="255"/>
      <c r="R46" s="255"/>
      <c r="S46" s="255"/>
      <c r="T46" s="256"/>
      <c r="Y46" s="110"/>
      <c r="Z46" s="111"/>
      <c r="AA46" s="110"/>
      <c r="AB46" s="110"/>
      <c r="AC46" s="110"/>
      <c r="AD46" s="110"/>
    </row>
    <row r="47" spans="2:30"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12"/>
      <c r="Z47" s="111"/>
      <c r="AA47" s="112"/>
      <c r="AB47" s="112"/>
      <c r="AC47" s="112"/>
      <c r="AD47" s="112"/>
    </row>
    <row r="48" spans="2:30" ht="12.75">
      <c r="B48" s="28" t="s">
        <v>36</v>
      </c>
      <c r="C48" s="95"/>
      <c r="D48" s="95"/>
      <c r="E48" s="117"/>
      <c r="F48" s="181"/>
      <c r="G48" s="226"/>
      <c r="H48" s="226"/>
      <c r="I48" s="226"/>
      <c r="J48" s="226"/>
      <c r="K48" s="28" t="s">
        <v>39</v>
      </c>
      <c r="N48" s="181"/>
      <c r="O48" s="181"/>
      <c r="P48" s="181"/>
      <c r="Q48" s="181"/>
      <c r="R48" s="181"/>
      <c r="S48" s="181"/>
      <c r="T48" s="181"/>
      <c r="Y48" s="110"/>
      <c r="Z48" s="142"/>
      <c r="AA48" s="110"/>
      <c r="AB48" s="110"/>
      <c r="AC48" s="110"/>
      <c r="AD48" s="110"/>
    </row>
    <row r="49" spans="2:30" s="17" customFormat="1" ht="14.25" customHeight="1">
      <c r="B49" s="96"/>
      <c r="C49" s="96"/>
      <c r="D49" s="96"/>
      <c r="E49" s="96"/>
      <c r="F49" s="96"/>
      <c r="G49" s="96"/>
      <c r="H49" s="96"/>
      <c r="I49" s="96"/>
      <c r="J49" s="18"/>
      <c r="S49" s="11"/>
      <c r="T49" s="11"/>
      <c r="U49" s="11"/>
      <c r="V49" s="11"/>
      <c r="W49" s="11"/>
      <c r="X49" s="11"/>
      <c r="Y49" s="113"/>
      <c r="Z49" s="111"/>
      <c r="AA49" s="113"/>
      <c r="AB49" s="113"/>
      <c r="AC49" s="113"/>
      <c r="AD49" s="112"/>
    </row>
    <row r="50" spans="2:30"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143"/>
      <c r="Z50" s="143"/>
      <c r="AA50" s="144"/>
      <c r="AB50" s="267"/>
      <c r="AC50" s="267"/>
      <c r="AD50" s="110"/>
    </row>
    <row r="51" spans="2:26"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s="97"/>
    </row>
    <row r="52" spans="2:26"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s="97"/>
    </row>
    <row r="53" spans="2:26" ht="12.75">
      <c r="B53" s="97"/>
      <c r="C53" s="97"/>
      <c r="D53" s="97"/>
      <c r="E53" s="97"/>
      <c r="F53" s="97"/>
      <c r="G53" s="97"/>
      <c r="H53" s="97"/>
      <c r="I53" s="97"/>
      <c r="K53" s="97"/>
      <c r="L53" s="97"/>
      <c r="M53" s="97"/>
      <c r="N53" s="97"/>
      <c r="O53" s="97"/>
      <c r="P53" s="97"/>
      <c r="Q53" s="97"/>
      <c r="R53" s="97"/>
      <c r="S53" s="18"/>
      <c r="T53" s="97"/>
      <c r="U53" s="97"/>
      <c r="V53" s="97"/>
      <c r="W53" s="97"/>
      <c r="X53" s="97"/>
      <c r="Y53" s="97"/>
      <c r="Z53" s="97"/>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59" ht="12.75">
      <c r="P59" s="59"/>
    </row>
    <row r="62" ht="12.75">
      <c r="S62" s="20"/>
    </row>
  </sheetData>
  <sheetProtection sheet="1" selectLockedCells="1"/>
  <mergeCells count="74">
    <mergeCell ref="L55:T55"/>
    <mergeCell ref="G46:T46"/>
    <mergeCell ref="F48:J48"/>
    <mergeCell ref="B55:J55"/>
    <mergeCell ref="B50:J52"/>
    <mergeCell ref="C38:D38"/>
    <mergeCell ref="C39:D39"/>
    <mergeCell ref="N48:T48"/>
    <mergeCell ref="L50:T52"/>
    <mergeCell ref="C41:D41"/>
    <mergeCell ref="C35:D35"/>
    <mergeCell ref="N15:N17"/>
    <mergeCell ref="C22:D22"/>
    <mergeCell ref="C23:D23"/>
    <mergeCell ref="R26:R27"/>
    <mergeCell ref="I30:I34"/>
    <mergeCell ref="E14:E17"/>
    <mergeCell ref="C21:D21"/>
    <mergeCell ref="F15:F17"/>
    <mergeCell ref="F29:N29"/>
    <mergeCell ref="C40:D40"/>
    <mergeCell ref="C36:D36"/>
    <mergeCell ref="C37:D37"/>
    <mergeCell ref="AB50:AC50"/>
    <mergeCell ref="R43:R44"/>
    <mergeCell ref="Q29:Q34"/>
    <mergeCell ref="K30:K34"/>
    <mergeCell ref="L30:L34"/>
    <mergeCell ref="T29:T34"/>
    <mergeCell ref="S29:S34"/>
    <mergeCell ref="B29:B34"/>
    <mergeCell ref="C29:D34"/>
    <mergeCell ref="E29:E34"/>
    <mergeCell ref="O29:O34"/>
    <mergeCell ref="P29:P34"/>
    <mergeCell ref="H30:H34"/>
    <mergeCell ref="J30:J34"/>
    <mergeCell ref="F30:F34"/>
    <mergeCell ref="G30:G34"/>
    <mergeCell ref="M30:M34"/>
    <mergeCell ref="R6:S6"/>
    <mergeCell ref="R29:R34"/>
    <mergeCell ref="N30:N34"/>
    <mergeCell ref="Q14:Q17"/>
    <mergeCell ref="S14:S17"/>
    <mergeCell ref="P5:Q5"/>
    <mergeCell ref="S5:T5"/>
    <mergeCell ref="Q9:T9"/>
    <mergeCell ref="P7:Q7"/>
    <mergeCell ref="O14:O17"/>
    <mergeCell ref="P14:P17"/>
    <mergeCell ref="R14:R17"/>
    <mergeCell ref="T14:T17"/>
    <mergeCell ref="P1:T2"/>
    <mergeCell ref="C18:D18"/>
    <mergeCell ref="J15:J17"/>
    <mergeCell ref="K15:K17"/>
    <mergeCell ref="L15:L17"/>
    <mergeCell ref="G15:G17"/>
    <mergeCell ref="H15:H17"/>
    <mergeCell ref="C5:I5"/>
    <mergeCell ref="E9:I9"/>
    <mergeCell ref="B1:H3"/>
    <mergeCell ref="D7:E7"/>
    <mergeCell ref="B11:L11"/>
    <mergeCell ref="I15:I17"/>
    <mergeCell ref="B12:O12"/>
    <mergeCell ref="C24:D24"/>
    <mergeCell ref="F14:N14"/>
    <mergeCell ref="B14:B17"/>
    <mergeCell ref="C20:D20"/>
    <mergeCell ref="C19:D19"/>
    <mergeCell ref="M15:M17"/>
    <mergeCell ref="C14:D17"/>
  </mergeCells>
  <dataValidations count="4">
    <dataValidation type="decimal" operator="lessThanOrEqual" allowBlank="1" showInputMessage="1" showErrorMessage="1" sqref="Q26 Q43">
      <formula1>Q25</formula1>
    </dataValidation>
    <dataValidation type="list" allowBlank="1" showErrorMessage="1" errorTitle="Valid Data Entry" error="  Enter&#10;Y for Yes&#10;N for No&#10;" sqref="T11">
      <formula1>"Y, N"</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D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1:26" ht="12.75" customHeight="1">
      <c r="A1" s="125"/>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244">
        <f>'06_29_2017'!C5:I5</f>
        <v>0</v>
      </c>
      <c r="D5" s="244"/>
      <c r="E5" s="244"/>
      <c r="F5" s="244"/>
      <c r="G5" s="244"/>
      <c r="H5" s="244"/>
      <c r="I5" s="244"/>
      <c r="J5" s="17"/>
      <c r="N5" s="6" t="s">
        <v>0</v>
      </c>
      <c r="P5" s="204">
        <v>42916</v>
      </c>
      <c r="Q5" s="204"/>
      <c r="R5" s="20" t="s">
        <v>21</v>
      </c>
      <c r="S5" s="204">
        <f>IF(P5&gt;1,P5+13,"")</f>
        <v>42929</v>
      </c>
      <c r="T5" s="204"/>
    </row>
    <row r="6" spans="2:21" ht="11.25" customHeight="1">
      <c r="B6" s="5"/>
      <c r="J6" s="7"/>
      <c r="N6" s="6" t="s">
        <v>56</v>
      </c>
      <c r="O6" s="60">
        <v>1801</v>
      </c>
      <c r="R6" s="202"/>
      <c r="S6" s="202"/>
      <c r="T6" s="8"/>
      <c r="U6" s="17"/>
    </row>
    <row r="7" spans="2:21" ht="12.75">
      <c r="B7" s="6" t="s">
        <v>43</v>
      </c>
      <c r="D7" s="246">
        <f>'06_29_2017'!D7:E7</f>
        <v>0</v>
      </c>
      <c r="E7" s="246"/>
      <c r="F7" s="27" t="s">
        <v>34</v>
      </c>
      <c r="G7" s="22">
        <f>'06_29_2017'!G7</f>
        <v>0</v>
      </c>
      <c r="H7" s="26" t="s">
        <v>35</v>
      </c>
      <c r="I7" s="178">
        <f>'06_29_2017'!I7</f>
        <v>0</v>
      </c>
      <c r="J7" s="60"/>
      <c r="K7" s="61"/>
      <c r="N7" s="61" t="s">
        <v>31</v>
      </c>
      <c r="P7" s="265" t="str">
        <f>'06_29_2017'!P7:Q7</f>
        <v>Non Exempt</v>
      </c>
      <c r="Q7" s="265"/>
      <c r="S7" s="62"/>
      <c r="T7" s="116"/>
      <c r="U7" s="118"/>
    </row>
    <row r="8" spans="2:21" ht="11.25" customHeight="1">
      <c r="B8" s="9"/>
      <c r="C8" s="9"/>
      <c r="D8" s="9"/>
      <c r="E8" s="9"/>
      <c r="F8" s="7"/>
      <c r="G8" s="10"/>
      <c r="H8" s="10"/>
      <c r="I8" s="10"/>
      <c r="J8" s="10"/>
      <c r="U8" s="17"/>
    </row>
    <row r="9" spans="2:21" ht="12.75">
      <c r="B9" s="6" t="s">
        <v>24</v>
      </c>
      <c r="D9" s="137"/>
      <c r="E9" s="244">
        <f>'06_29_2017'!E9:I9</f>
        <v>0</v>
      </c>
      <c r="F9" s="244"/>
      <c r="G9" s="244"/>
      <c r="H9" s="244"/>
      <c r="I9" s="244"/>
      <c r="J9" s="13"/>
      <c r="K9" s="63"/>
      <c r="N9" s="63" t="s">
        <v>22</v>
      </c>
      <c r="O9" s="64"/>
      <c r="P9" s="17"/>
      <c r="Q9" s="245">
        <f>'06_29_2017'!Q9:T9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'06_29_2017'!T11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3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c r="Y14" s="110"/>
      <c r="Z14" s="111"/>
      <c r="AA14" s="110"/>
      <c r="AB14" s="110"/>
      <c r="AC14" s="110"/>
      <c r="AD14" s="110"/>
    </row>
    <row r="15" spans="2:30"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50"/>
      <c r="Z15" s="151"/>
      <c r="AA15" s="150"/>
      <c r="AB15" s="150"/>
      <c r="AC15" s="150"/>
      <c r="AD15" s="110"/>
    </row>
    <row r="16" spans="2:30" ht="12.75" customHeight="1">
      <c r="B16" s="200"/>
      <c r="C16" s="234"/>
      <c r="D16" s="235"/>
      <c r="E16" s="193"/>
      <c r="F16" s="193"/>
      <c r="G16" s="193"/>
      <c r="H16" s="193"/>
      <c r="I16" s="193"/>
      <c r="J16" s="193"/>
      <c r="K16" s="193"/>
      <c r="L16" s="213"/>
      <c r="M16" s="213"/>
      <c r="N16" s="213"/>
      <c r="O16" s="190"/>
      <c r="P16" s="190"/>
      <c r="Q16" s="193"/>
      <c r="R16" s="229"/>
      <c r="S16" s="193"/>
      <c r="T16" s="193"/>
      <c r="Y16" s="150"/>
      <c r="Z16" s="151"/>
      <c r="AA16" s="150"/>
      <c r="AB16" s="150"/>
      <c r="AC16" s="150"/>
      <c r="AD16" s="110"/>
    </row>
    <row r="17" spans="2:30" ht="12.75" customHeight="1" thickBot="1">
      <c r="B17" s="247"/>
      <c r="C17" s="248"/>
      <c r="D17" s="249"/>
      <c r="E17" s="243"/>
      <c r="F17" s="243"/>
      <c r="G17" s="243"/>
      <c r="H17" s="243"/>
      <c r="I17" s="243"/>
      <c r="J17" s="243"/>
      <c r="K17" s="243"/>
      <c r="L17" s="250"/>
      <c r="M17" s="250"/>
      <c r="N17" s="250"/>
      <c r="O17" s="242"/>
      <c r="P17" s="242"/>
      <c r="Q17" s="243"/>
      <c r="R17" s="251"/>
      <c r="S17" s="243"/>
      <c r="T17" s="243"/>
      <c r="Y17" s="150"/>
      <c r="Z17" s="168" t="s">
        <v>40</v>
      </c>
      <c r="AA17" s="169"/>
      <c r="AB17" s="169"/>
      <c r="AC17" s="150"/>
      <c r="AD17" s="110"/>
    </row>
    <row r="18" spans="2:30" ht="14.25" customHeight="1">
      <c r="B18" s="146" t="s">
        <v>5</v>
      </c>
      <c r="C18" s="252">
        <f>IF(P5&gt;1,P5,"")</f>
        <v>42916</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Y18" s="150"/>
      <c r="Z18" s="170">
        <f>IF(((SUM($E$18:$N$24)-E24-E23-E22-E21-E20-E19-AA25)&lt;40),0,(IF((SUM($E$18:$N$24)-40-E24-E23-E22-E21-E20-E19-AA25)&gt;$E$18,$E$18-R18,(SUM($E$18:$N$24)-40-E24-E23-E22-E21-E20-E19-AA25-R18))))</f>
        <v>0</v>
      </c>
      <c r="AA18" s="169">
        <f>IF((J18&lt;0.0003),0,(IF((E18&gt;J18),J18,E18)))</f>
        <v>0</v>
      </c>
      <c r="AB18" s="171">
        <f>Z18+AA18</f>
        <v>0</v>
      </c>
      <c r="AC18" s="150"/>
      <c r="AD18" s="110"/>
    </row>
    <row r="19" spans="2:30" ht="14.25" customHeight="1">
      <c r="B19" s="147" t="s">
        <v>6</v>
      </c>
      <c r="C19" s="183">
        <f aca="true" t="shared" si="2" ref="C19:C24">IF(ISERROR(C18+1),"",C18+1)</f>
        <v>42917</v>
      </c>
      <c r="D19" s="184"/>
      <c r="E19" s="23"/>
      <c r="F19" s="24"/>
      <c r="G19" s="24"/>
      <c r="H19" s="24"/>
      <c r="I19" s="24"/>
      <c r="J19" s="24"/>
      <c r="K19" s="24"/>
      <c r="L19" s="24"/>
      <c r="M19" s="24"/>
      <c r="N19" s="24"/>
      <c r="O19" s="3">
        <f t="shared" si="0"/>
        <v>0</v>
      </c>
      <c r="P19" s="33">
        <f t="shared" si="1"/>
        <v>0</v>
      </c>
      <c r="Q19" s="114">
        <f aca="true" t="shared" si="3" ref="Q19:Q24">AB19</f>
        <v>0</v>
      </c>
      <c r="R19" s="45"/>
      <c r="S19" s="49"/>
      <c r="T19" s="49"/>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c r="AD19" s="110"/>
    </row>
    <row r="20" spans="2:30" ht="14.25" customHeight="1">
      <c r="B20" s="147" t="s">
        <v>7</v>
      </c>
      <c r="C20" s="183">
        <f t="shared" si="2"/>
        <v>42918</v>
      </c>
      <c r="D20" s="184"/>
      <c r="E20" s="23"/>
      <c r="F20" s="24"/>
      <c r="G20" s="24"/>
      <c r="H20" s="24"/>
      <c r="I20" s="24"/>
      <c r="J20" s="36"/>
      <c r="K20" s="24"/>
      <c r="L20" s="24"/>
      <c r="M20" s="24"/>
      <c r="N20" s="24"/>
      <c r="O20" s="3">
        <f t="shared" si="0"/>
        <v>0</v>
      </c>
      <c r="P20" s="33">
        <f t="shared" si="1"/>
        <v>0</v>
      </c>
      <c r="Q20" s="114">
        <f t="shared" si="3"/>
        <v>0</v>
      </c>
      <c r="R20" s="45"/>
      <c r="S20" s="49"/>
      <c r="T20" s="49"/>
      <c r="Y20" s="150"/>
      <c r="Z20" s="172">
        <f>IF(((SUM($E$18:$N$24)-E24-E23-E22-E21-AA25)&lt;40),0,(IF((SUM($E$18:$N$24)-40-E24-E23-E22-E21-AA25)&gt;$E$20,$E$20-R20,(SUM($E$18:$N$24)-40-E24-E23-E22-E21-AA25-R20))))</f>
        <v>0</v>
      </c>
      <c r="AA20" s="169">
        <f t="shared" si="4"/>
        <v>0</v>
      </c>
      <c r="AB20" s="171">
        <f t="shared" si="5"/>
        <v>0</v>
      </c>
      <c r="AC20" s="150"/>
      <c r="AD20" s="110"/>
    </row>
    <row r="21" spans="2:30" ht="14.25" customHeight="1" thickBot="1">
      <c r="B21" s="147" t="s">
        <v>8</v>
      </c>
      <c r="C21" s="183">
        <f t="shared" si="2"/>
        <v>42919</v>
      </c>
      <c r="D21" s="184"/>
      <c r="E21" s="23"/>
      <c r="F21" s="24"/>
      <c r="G21" s="24"/>
      <c r="H21" s="24"/>
      <c r="I21" s="34"/>
      <c r="J21" s="36"/>
      <c r="K21" s="35"/>
      <c r="L21" s="24"/>
      <c r="M21" s="24"/>
      <c r="N21" s="24"/>
      <c r="O21" s="3">
        <f t="shared" si="0"/>
        <v>0</v>
      </c>
      <c r="P21" s="33">
        <f t="shared" si="1"/>
        <v>0</v>
      </c>
      <c r="Q21" s="114">
        <f t="shared" si="3"/>
        <v>0</v>
      </c>
      <c r="R21" s="45"/>
      <c r="S21" s="49"/>
      <c r="T21" s="49"/>
      <c r="Y21" s="150"/>
      <c r="Z21" s="172">
        <f>IF(((SUM($E$18:$N$24)-E24-E23-E22-AA25)&lt;40),0,(IF((SUM($E$18:$N$24)-40-E24-E23-E22-AA25)&gt;$E$21,$E$21-R21,(SUM($E$18:$N$24)-40-E24-E23-E22-AA25-R21))))</f>
        <v>0</v>
      </c>
      <c r="AA21" s="169">
        <f t="shared" si="4"/>
        <v>0</v>
      </c>
      <c r="AB21" s="171">
        <f t="shared" si="5"/>
        <v>0</v>
      </c>
      <c r="AC21" s="150"/>
      <c r="AD21" s="110"/>
    </row>
    <row r="22" spans="2:30" ht="14.25" customHeight="1" thickBot="1">
      <c r="B22" s="147" t="s">
        <v>9</v>
      </c>
      <c r="C22" s="183">
        <f t="shared" si="2"/>
        <v>42920</v>
      </c>
      <c r="D22" s="184"/>
      <c r="E22" s="23"/>
      <c r="F22" s="24"/>
      <c r="G22" s="24"/>
      <c r="H22" s="24"/>
      <c r="I22" s="24"/>
      <c r="J22" s="42"/>
      <c r="K22" s="24"/>
      <c r="L22" s="24"/>
      <c r="M22" s="24"/>
      <c r="N22" s="24"/>
      <c r="O22" s="3">
        <f t="shared" si="0"/>
        <v>0</v>
      </c>
      <c r="P22" s="33">
        <f t="shared" si="1"/>
        <v>0</v>
      </c>
      <c r="Q22" s="114">
        <f t="shared" si="3"/>
        <v>0</v>
      </c>
      <c r="R22" s="45"/>
      <c r="S22" s="49"/>
      <c r="T22" s="49"/>
      <c r="Y22" s="150"/>
      <c r="Z22" s="172">
        <f>IF(((SUM($E$18:$N$24)-E24-E23-AA25)&lt;40),0,(IF((SUM($E$18:$N$24)-40-E24-E23-AA25)&gt;$E$22,$E$22-R22,(SUM($E$18:$N$24)-40-E24-E23-AA25-R22))))</f>
        <v>0</v>
      </c>
      <c r="AA22" s="169">
        <f t="shared" si="4"/>
        <v>0</v>
      </c>
      <c r="AB22" s="171">
        <f t="shared" si="5"/>
        <v>0</v>
      </c>
      <c r="AC22" s="150"/>
      <c r="AD22" s="110"/>
    </row>
    <row r="23" spans="2:30" ht="14.25" customHeight="1">
      <c r="B23" s="147" t="s">
        <v>10</v>
      </c>
      <c r="C23" s="183">
        <f t="shared" si="2"/>
        <v>42921</v>
      </c>
      <c r="D23" s="184"/>
      <c r="E23" s="23"/>
      <c r="F23" s="24"/>
      <c r="G23" s="24"/>
      <c r="H23" s="24"/>
      <c r="I23" s="24"/>
      <c r="J23" s="24"/>
      <c r="K23" s="24"/>
      <c r="L23" s="24"/>
      <c r="M23" s="24"/>
      <c r="N23" s="24"/>
      <c r="O23" s="3">
        <f t="shared" si="0"/>
        <v>0</v>
      </c>
      <c r="P23" s="33">
        <f t="shared" si="1"/>
        <v>0</v>
      </c>
      <c r="Q23" s="114">
        <f t="shared" si="3"/>
        <v>0</v>
      </c>
      <c r="R23" s="45"/>
      <c r="S23" s="49"/>
      <c r="T23" s="49"/>
      <c r="Y23" s="150"/>
      <c r="Z23" s="172">
        <f>IF(((SUM($E$18:$N$24)-E24-AA25)&lt;40),0,(IF((SUM($E$18:$N$24)-40-E24-AA25)&gt;$E$23,$E$23-R23,(SUM($E$18:$N$24)-40-E24-AA25-R23))))</f>
        <v>0</v>
      </c>
      <c r="AA23" s="169">
        <f t="shared" si="4"/>
        <v>0</v>
      </c>
      <c r="AB23" s="171">
        <f t="shared" si="5"/>
        <v>0</v>
      </c>
      <c r="AC23" s="150"/>
      <c r="AD23" s="110"/>
    </row>
    <row r="24" spans="2:30" ht="14.25" customHeight="1" thickBot="1">
      <c r="B24" s="147" t="s">
        <v>11</v>
      </c>
      <c r="C24" s="183">
        <f t="shared" si="2"/>
        <v>42922</v>
      </c>
      <c r="D24" s="184"/>
      <c r="E24" s="23"/>
      <c r="F24" s="24"/>
      <c r="G24" s="24"/>
      <c r="H24" s="24"/>
      <c r="I24" s="24"/>
      <c r="J24" s="24"/>
      <c r="K24" s="24"/>
      <c r="L24" s="24"/>
      <c r="M24" s="24"/>
      <c r="N24" s="24"/>
      <c r="O24" s="3">
        <f t="shared" si="0"/>
        <v>0</v>
      </c>
      <c r="P24" s="33">
        <f t="shared" si="1"/>
        <v>0</v>
      </c>
      <c r="Q24" s="114">
        <f t="shared" si="3"/>
        <v>0</v>
      </c>
      <c r="R24" s="46"/>
      <c r="S24" s="49"/>
      <c r="T24" s="49"/>
      <c r="Y24" s="150"/>
      <c r="Z24" s="172">
        <f>IF(((SUM($E$18:$N$24)-AA25)&lt;40),0,(IF((SUM($E$18:$N$24)-40-AA25)&gt;$E$24,$E$24-R24,(SUM($E$18:$N$24)-40-AA25-R24))))</f>
        <v>0</v>
      </c>
      <c r="AA24" s="169">
        <f t="shared" si="4"/>
        <v>0</v>
      </c>
      <c r="AB24" s="171">
        <f t="shared" si="5"/>
        <v>0</v>
      </c>
      <c r="AC24" s="150"/>
      <c r="AD24" s="110"/>
    </row>
    <row r="25" spans="2:30"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50"/>
      <c r="Z25" s="173"/>
      <c r="AA25" s="169">
        <f>SUM(AA18:AA24)</f>
        <v>0</v>
      </c>
      <c r="AB25" s="169"/>
      <c r="AC25" s="150"/>
      <c r="AD25" s="110"/>
    </row>
    <row r="26" spans="2:30"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50"/>
      <c r="Z26" s="173"/>
      <c r="AA26" s="169"/>
      <c r="AB26" s="169"/>
      <c r="AC26" s="150"/>
      <c r="AD26" s="110"/>
    </row>
    <row r="27" spans="2:30"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50"/>
      <c r="Z27" s="173"/>
      <c r="AA27" s="169"/>
      <c r="AB27" s="169"/>
      <c r="AC27" s="150"/>
      <c r="AD27" s="110"/>
    </row>
    <row r="28" spans="2:30" ht="9.75" customHeight="1" thickBot="1">
      <c r="B28" s="77"/>
      <c r="C28" s="78"/>
      <c r="D28" s="78"/>
      <c r="E28" s="79"/>
      <c r="F28" s="79"/>
      <c r="G28" s="79"/>
      <c r="H28" s="79"/>
      <c r="I28" s="79"/>
      <c r="J28" s="79"/>
      <c r="K28" s="79"/>
      <c r="L28" s="79"/>
      <c r="M28" s="79"/>
      <c r="N28" s="80"/>
      <c r="O28" s="80"/>
      <c r="P28" s="80"/>
      <c r="Q28" s="81"/>
      <c r="R28" s="82"/>
      <c r="Y28" s="150"/>
      <c r="Z28" s="173"/>
      <c r="AA28" s="169"/>
      <c r="AB28" s="169"/>
      <c r="AC28" s="150"/>
      <c r="AD28" s="110"/>
    </row>
    <row r="29" spans="2:30"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50"/>
      <c r="Z29" s="173"/>
      <c r="AA29" s="169"/>
      <c r="AB29" s="169"/>
      <c r="AC29" s="150"/>
      <c r="AD29" s="110"/>
    </row>
    <row r="30" spans="2:30"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50"/>
      <c r="Z30" s="173"/>
      <c r="AA30" s="169"/>
      <c r="AB30" s="169"/>
      <c r="AC30" s="150"/>
      <c r="AD30" s="110"/>
    </row>
    <row r="31" spans="2:30" ht="12.75" customHeight="1">
      <c r="B31" s="200"/>
      <c r="C31" s="234"/>
      <c r="D31" s="235"/>
      <c r="E31" s="193"/>
      <c r="F31" s="218"/>
      <c r="G31" s="218"/>
      <c r="H31" s="193"/>
      <c r="I31" s="193"/>
      <c r="J31" s="193"/>
      <c r="K31" s="193"/>
      <c r="L31" s="213"/>
      <c r="M31" s="213"/>
      <c r="N31" s="213"/>
      <c r="O31" s="190"/>
      <c r="P31" s="190"/>
      <c r="Q31" s="193"/>
      <c r="R31" s="229"/>
      <c r="S31" s="209"/>
      <c r="T31" s="209"/>
      <c r="Y31" s="150"/>
      <c r="Z31" s="173"/>
      <c r="AA31" s="169"/>
      <c r="AB31" s="169"/>
      <c r="AC31" s="150"/>
      <c r="AD31" s="110"/>
    </row>
    <row r="32" spans="2:30" ht="12.75" customHeight="1">
      <c r="B32" s="200"/>
      <c r="C32" s="234"/>
      <c r="D32" s="235"/>
      <c r="E32" s="193"/>
      <c r="F32" s="218"/>
      <c r="G32" s="218"/>
      <c r="H32" s="193"/>
      <c r="I32" s="193"/>
      <c r="J32" s="193"/>
      <c r="K32" s="193"/>
      <c r="L32" s="213"/>
      <c r="M32" s="213"/>
      <c r="N32" s="213"/>
      <c r="O32" s="190"/>
      <c r="P32" s="190"/>
      <c r="Q32" s="193"/>
      <c r="R32" s="229"/>
      <c r="S32" s="209"/>
      <c r="T32" s="209"/>
      <c r="Y32" s="150"/>
      <c r="Z32" s="173"/>
      <c r="AA32" s="169"/>
      <c r="AB32" s="169"/>
      <c r="AC32" s="150"/>
      <c r="AD32" s="110"/>
    </row>
    <row r="33" spans="2:30" ht="12.75" customHeight="1">
      <c r="B33" s="200"/>
      <c r="C33" s="234"/>
      <c r="D33" s="235"/>
      <c r="E33" s="193"/>
      <c r="F33" s="218"/>
      <c r="G33" s="218"/>
      <c r="H33" s="193"/>
      <c r="I33" s="193"/>
      <c r="J33" s="193"/>
      <c r="K33" s="193"/>
      <c r="L33" s="213"/>
      <c r="M33" s="213"/>
      <c r="N33" s="213"/>
      <c r="O33" s="190"/>
      <c r="P33" s="190"/>
      <c r="Q33" s="193"/>
      <c r="R33" s="229"/>
      <c r="S33" s="209"/>
      <c r="T33" s="209"/>
      <c r="Y33" s="150"/>
      <c r="Z33" s="173"/>
      <c r="AA33" s="169"/>
      <c r="AB33" s="169"/>
      <c r="AC33" s="150"/>
      <c r="AD33" s="110"/>
    </row>
    <row r="34" spans="2:30" ht="12.75" customHeight="1">
      <c r="B34" s="201"/>
      <c r="C34" s="236"/>
      <c r="D34" s="237"/>
      <c r="E34" s="194"/>
      <c r="F34" s="219"/>
      <c r="G34" s="219"/>
      <c r="H34" s="194"/>
      <c r="I34" s="194"/>
      <c r="J34" s="194"/>
      <c r="K34" s="194"/>
      <c r="L34" s="214"/>
      <c r="M34" s="214"/>
      <c r="N34" s="214"/>
      <c r="O34" s="191"/>
      <c r="P34" s="191"/>
      <c r="Q34" s="194"/>
      <c r="R34" s="230"/>
      <c r="S34" s="210"/>
      <c r="T34" s="210"/>
      <c r="Y34" s="150"/>
      <c r="Z34" s="173"/>
      <c r="AA34" s="169"/>
      <c r="AB34" s="169"/>
      <c r="AC34" s="150"/>
      <c r="AD34" s="110"/>
    </row>
    <row r="35" spans="2:30" ht="13.5" customHeight="1">
      <c r="B35" s="147" t="s">
        <v>5</v>
      </c>
      <c r="C35" s="183">
        <f>IF(ISERROR(C24+1),"",C24+1)</f>
        <v>42923</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Y35" s="150"/>
      <c r="Z35" s="172">
        <f>IF(((SUM($E$35:$N$41)-E41-E40-E39-E38-E37-E36-AA42)&lt;40),0,(IF((SUM($E$35:$N$41)-40-E41-E40-E39-E38-E37-E36-AA42)&gt;E35,E35-R35,(SUM($E$35:$N$41)-40-E41-E40-E39-E38-E37-E36-AA42-R35))))</f>
        <v>0</v>
      </c>
      <c r="AA35" s="169">
        <f>IF((J35&lt;0.0003),0,(IF((E35&gt;J35),J35,E35)))</f>
        <v>0</v>
      </c>
      <c r="AB35" s="171">
        <f aca="true" t="shared" si="9" ref="AB35:AB41">Z35+AA35</f>
        <v>0</v>
      </c>
      <c r="AC35" s="150"/>
      <c r="AD35" s="110"/>
    </row>
    <row r="36" spans="2:30" ht="13.5" customHeight="1">
      <c r="B36" s="147" t="s">
        <v>6</v>
      </c>
      <c r="C36" s="183">
        <f aca="true" t="shared" si="10" ref="C36:C41">IF(ISERROR(C35+1),"",C35+1)</f>
        <v>42924</v>
      </c>
      <c r="D36" s="184"/>
      <c r="E36" s="23"/>
      <c r="F36" s="21"/>
      <c r="G36" s="21"/>
      <c r="H36" s="21"/>
      <c r="I36" s="21"/>
      <c r="J36" s="21"/>
      <c r="K36" s="21"/>
      <c r="L36" s="21"/>
      <c r="M36" s="21"/>
      <c r="N36" s="21"/>
      <c r="O36" s="3">
        <f t="shared" si="7"/>
        <v>0</v>
      </c>
      <c r="P36" s="33">
        <f t="shared" si="8"/>
        <v>0</v>
      </c>
      <c r="Q36" s="109">
        <f aca="true" t="shared" si="11" ref="Q36:Q41">AB36</f>
        <v>0</v>
      </c>
      <c r="R36" s="52"/>
      <c r="S36" s="54"/>
      <c r="T36" s="54"/>
      <c r="Y36" s="150"/>
      <c r="Z36" s="177">
        <f>IF(((SUM($E$35:$N$41)-E41-E40-E39-E38-E37-AA42)&lt;40),0,(IF((SUM($E$35:$N$41)-40-E41-E40-E39-E38-E37-AA42)&gt;E36,E36-R36,(SUM($E$35:$N$41)-40-E41-E40-E39-E38-E37-AA42-R36))))</f>
        <v>0</v>
      </c>
      <c r="AA36" s="169">
        <f aca="true" t="shared" si="12" ref="AA36:AA41">IF((J36&lt;0.0003),0,(IF((E36&gt;J36),J36,E36)))</f>
        <v>0</v>
      </c>
      <c r="AB36" s="171">
        <f t="shared" si="9"/>
        <v>0</v>
      </c>
      <c r="AC36" s="150"/>
      <c r="AD36" s="110"/>
    </row>
    <row r="37" spans="2:30" ht="13.5" customHeight="1">
      <c r="B37" s="147" t="s">
        <v>7</v>
      </c>
      <c r="C37" s="183">
        <f t="shared" si="10"/>
        <v>42925</v>
      </c>
      <c r="D37" s="184"/>
      <c r="E37" s="23"/>
      <c r="F37" s="21"/>
      <c r="G37" s="21"/>
      <c r="H37" s="21"/>
      <c r="I37" s="21"/>
      <c r="J37" s="21"/>
      <c r="K37" s="21"/>
      <c r="L37" s="21"/>
      <c r="M37" s="21"/>
      <c r="N37" s="21"/>
      <c r="O37" s="3">
        <f t="shared" si="7"/>
        <v>0</v>
      </c>
      <c r="P37" s="33">
        <f t="shared" si="8"/>
        <v>0</v>
      </c>
      <c r="Q37" s="109">
        <f t="shared" si="11"/>
        <v>0</v>
      </c>
      <c r="R37" s="52"/>
      <c r="S37" s="54"/>
      <c r="T37" s="54"/>
      <c r="Y37" s="150"/>
      <c r="Z37" s="177">
        <f>IF(((SUM($E$35:$N$41)-E41-E40-E39-E38-AA42)&lt;40),0,(IF((SUM($E$35:$N$41)-40-E41-E40-E39-E38-AA42)&gt;E37,E37-R37,(SUM($E$35:$N$41)-40-E41-E40-E39-E38-AA42-R37))))</f>
        <v>0</v>
      </c>
      <c r="AA37" s="169">
        <f t="shared" si="12"/>
        <v>0</v>
      </c>
      <c r="AB37" s="171">
        <f t="shared" si="9"/>
        <v>0</v>
      </c>
      <c r="AC37" s="150"/>
      <c r="AD37" s="110"/>
    </row>
    <row r="38" spans="2:30" ht="13.5" customHeight="1">
      <c r="B38" s="147" t="s">
        <v>8</v>
      </c>
      <c r="C38" s="183">
        <f t="shared" si="10"/>
        <v>42926</v>
      </c>
      <c r="D38" s="184"/>
      <c r="E38" s="23"/>
      <c r="F38" s="21"/>
      <c r="G38" s="21"/>
      <c r="H38" s="21"/>
      <c r="I38" s="21"/>
      <c r="J38" s="21"/>
      <c r="K38" s="21"/>
      <c r="L38" s="21"/>
      <c r="M38" s="21"/>
      <c r="N38" s="21"/>
      <c r="O38" s="3">
        <f t="shared" si="7"/>
        <v>0</v>
      </c>
      <c r="P38" s="33">
        <f t="shared" si="8"/>
        <v>0</v>
      </c>
      <c r="Q38" s="109">
        <f t="shared" si="11"/>
        <v>0</v>
      </c>
      <c r="R38" s="52"/>
      <c r="S38" s="54"/>
      <c r="T38" s="54"/>
      <c r="Y38" s="150"/>
      <c r="Z38" s="177">
        <f>IF(((SUM($E$35:$N$41)-E41-E40-E39-AA42)&lt;40),0,(IF((SUM($E$35:$N$41)-40-E41-E40-E39-AA42)&gt;E38,E38-R38,(SUM(E35:N41)-40-E41-E40-E39-AA42-R38))))</f>
        <v>0</v>
      </c>
      <c r="AA38" s="169">
        <f t="shared" si="12"/>
        <v>0</v>
      </c>
      <c r="AB38" s="171">
        <f t="shared" si="9"/>
        <v>0</v>
      </c>
      <c r="AC38" s="150"/>
      <c r="AD38" s="110"/>
    </row>
    <row r="39" spans="2:30" ht="13.5" customHeight="1">
      <c r="B39" s="147" t="s">
        <v>9</v>
      </c>
      <c r="C39" s="183">
        <f t="shared" si="10"/>
        <v>42927</v>
      </c>
      <c r="D39" s="184"/>
      <c r="E39" s="23"/>
      <c r="F39" s="21"/>
      <c r="G39" s="21"/>
      <c r="H39" s="21"/>
      <c r="I39" s="21"/>
      <c r="J39" s="21"/>
      <c r="K39" s="21"/>
      <c r="L39" s="21"/>
      <c r="M39" s="21"/>
      <c r="N39" s="21"/>
      <c r="O39" s="3">
        <f t="shared" si="7"/>
        <v>0</v>
      </c>
      <c r="P39" s="33">
        <f t="shared" si="8"/>
        <v>0</v>
      </c>
      <c r="Q39" s="109">
        <f t="shared" si="11"/>
        <v>0</v>
      </c>
      <c r="R39" s="52"/>
      <c r="S39" s="54"/>
      <c r="T39" s="54"/>
      <c r="Y39" s="150"/>
      <c r="Z39" s="177">
        <f>IF(((SUM($E$35:$N$41)-E41-E40-AA42)&lt;40),0,(IF((SUM($E$35:$N$41)-40-E41-E40-AA42)&gt;E39,E39-R39,(SUM($E$35:$N$41)-40-E41-E40-AA42-R39))))</f>
        <v>0</v>
      </c>
      <c r="AA39" s="169">
        <f t="shared" si="12"/>
        <v>0</v>
      </c>
      <c r="AB39" s="171">
        <f t="shared" si="9"/>
        <v>0</v>
      </c>
      <c r="AC39" s="150"/>
      <c r="AD39" s="110"/>
    </row>
    <row r="40" spans="2:30" ht="13.5" customHeight="1">
      <c r="B40" s="147" t="s">
        <v>10</v>
      </c>
      <c r="C40" s="183">
        <f t="shared" si="10"/>
        <v>42928</v>
      </c>
      <c r="D40" s="184"/>
      <c r="E40" s="23"/>
      <c r="F40" s="21"/>
      <c r="G40" s="21"/>
      <c r="H40" s="21"/>
      <c r="I40" s="21"/>
      <c r="J40" s="21"/>
      <c r="K40" s="21"/>
      <c r="L40" s="21"/>
      <c r="M40" s="21"/>
      <c r="N40" s="21"/>
      <c r="O40" s="3">
        <f t="shared" si="7"/>
        <v>0</v>
      </c>
      <c r="P40" s="33">
        <f t="shared" si="8"/>
        <v>0</v>
      </c>
      <c r="Q40" s="109">
        <f t="shared" si="11"/>
        <v>0</v>
      </c>
      <c r="R40" s="52"/>
      <c r="S40" s="54"/>
      <c r="T40" s="54"/>
      <c r="Y40" s="150"/>
      <c r="Z40" s="172">
        <f>IF(((SUM($E$35:$N$41)-E41-AA42)&lt;40),0,(IF((SUM($E$35:$N$41)-40-E41-AA42)&gt;E40,E40-R40,(SUM($E$35:$N$41)-40-E41-AA42-R40))))</f>
        <v>0</v>
      </c>
      <c r="AA40" s="169">
        <f t="shared" si="12"/>
        <v>0</v>
      </c>
      <c r="AB40" s="171">
        <f t="shared" si="9"/>
        <v>0</v>
      </c>
      <c r="AC40" s="150"/>
      <c r="AD40" s="110"/>
    </row>
    <row r="41" spans="2:30" ht="13.5" customHeight="1" thickBot="1">
      <c r="B41" s="147" t="s">
        <v>11</v>
      </c>
      <c r="C41" s="183">
        <f t="shared" si="10"/>
        <v>42929</v>
      </c>
      <c r="D41" s="184"/>
      <c r="E41" s="23"/>
      <c r="F41" s="21"/>
      <c r="G41" s="21"/>
      <c r="H41" s="21"/>
      <c r="I41" s="21"/>
      <c r="J41" s="21"/>
      <c r="K41" s="21"/>
      <c r="L41" s="21"/>
      <c r="M41" s="21"/>
      <c r="N41" s="21"/>
      <c r="O41" s="3">
        <f t="shared" si="7"/>
        <v>0</v>
      </c>
      <c r="P41" s="33">
        <f t="shared" si="8"/>
        <v>0</v>
      </c>
      <c r="Q41" s="109">
        <f t="shared" si="11"/>
        <v>0</v>
      </c>
      <c r="R41" s="53"/>
      <c r="S41" s="54">
        <v>0</v>
      </c>
      <c r="T41" s="54">
        <v>0</v>
      </c>
      <c r="Y41" s="150"/>
      <c r="Z41" s="172">
        <f>IF(((SUM($E$35:$N$41)-AA42)&lt;40),0,(IF((SUM($E$35:$N$41)-40-AA42)&gt;E41,E41-R41,(SUM($E$35:$N$41)-40-AA42-R41))))</f>
        <v>0</v>
      </c>
      <c r="AA41" s="169">
        <f t="shared" si="12"/>
        <v>0</v>
      </c>
      <c r="AB41" s="171">
        <f t="shared" si="9"/>
        <v>0</v>
      </c>
      <c r="AC41" s="150"/>
      <c r="AD41" s="110"/>
    </row>
    <row r="42" spans="2:30"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50"/>
      <c r="Z42" s="148"/>
      <c r="AA42" s="169">
        <f>SUM(AA35:AA41)</f>
        <v>0</v>
      </c>
      <c r="AB42" s="148"/>
      <c r="AC42" s="150"/>
      <c r="AD42" s="110"/>
    </row>
    <row r="43" spans="2:30" ht="13.5" customHeight="1">
      <c r="B43" s="87"/>
      <c r="C43" s="88"/>
      <c r="D43" s="88"/>
      <c r="E43" s="88"/>
      <c r="F43" s="88"/>
      <c r="H43" s="101"/>
      <c r="I43" s="101"/>
      <c r="J43" s="103"/>
      <c r="K43" s="105"/>
      <c r="L43" s="101"/>
      <c r="M43" s="101"/>
      <c r="N43" s="101"/>
      <c r="O43" s="101"/>
      <c r="P43" s="101" t="s">
        <v>32</v>
      </c>
      <c r="Q43" s="43">
        <f>IF($Q42&gt;0,$Q42-($Q44*(2/3)),0)</f>
        <v>0</v>
      </c>
      <c r="R43" s="185"/>
      <c r="S43" s="50"/>
      <c r="T43" s="50"/>
      <c r="Y43" s="110"/>
      <c r="Z43" s="62"/>
      <c r="AA43" s="63"/>
      <c r="AB43" s="63"/>
      <c r="AC43" s="110"/>
      <c r="AD43" s="110"/>
    </row>
    <row r="44" spans="2:30"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10"/>
      <c r="Z44" s="62"/>
      <c r="AA44" s="63"/>
      <c r="AB44" s="63"/>
      <c r="AC44" s="110"/>
      <c r="AD44" s="110"/>
    </row>
    <row r="45" spans="2:30" ht="11.25" customHeight="1" thickBot="1">
      <c r="B45" s="89"/>
      <c r="C45" s="89"/>
      <c r="D45" s="89"/>
      <c r="E45" s="89"/>
      <c r="F45" s="89"/>
      <c r="G45" s="89"/>
      <c r="H45" s="89"/>
      <c r="I45" s="89"/>
      <c r="J45" s="89"/>
      <c r="K45" s="89"/>
      <c r="L45" s="89"/>
      <c r="M45" s="89"/>
      <c r="N45" s="90"/>
      <c r="O45" s="90"/>
      <c r="P45" s="90"/>
      <c r="Q45" s="91"/>
      <c r="R45" s="92"/>
      <c r="Y45" s="110"/>
      <c r="Z45" s="111"/>
      <c r="AA45" s="110"/>
      <c r="AB45" s="110"/>
      <c r="AC45" s="110"/>
      <c r="AD45" s="110"/>
    </row>
    <row r="46" spans="2:30" ht="13.5" thickBot="1">
      <c r="B46" s="93" t="s">
        <v>19</v>
      </c>
      <c r="C46" s="94"/>
      <c r="D46" s="94"/>
      <c r="E46" s="94"/>
      <c r="F46" s="94"/>
      <c r="G46" s="254"/>
      <c r="H46" s="255"/>
      <c r="I46" s="255"/>
      <c r="J46" s="255"/>
      <c r="K46" s="255"/>
      <c r="L46" s="255"/>
      <c r="M46" s="255"/>
      <c r="N46" s="255"/>
      <c r="O46" s="255"/>
      <c r="P46" s="255"/>
      <c r="Q46" s="255"/>
      <c r="R46" s="255"/>
      <c r="S46" s="255"/>
      <c r="T46" s="256"/>
      <c r="Y46" s="110"/>
      <c r="Z46" s="111"/>
      <c r="AA46" s="110"/>
      <c r="AB46" s="110"/>
      <c r="AC46" s="110"/>
      <c r="AD46" s="110"/>
    </row>
    <row r="47" spans="2:30"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12"/>
      <c r="Z47" s="111"/>
      <c r="AA47" s="112"/>
      <c r="AB47" s="112"/>
      <c r="AC47" s="112"/>
      <c r="AD47" s="112"/>
    </row>
    <row r="48" spans="2:26" ht="12.75">
      <c r="B48" s="28" t="s">
        <v>36</v>
      </c>
      <c r="C48" s="95"/>
      <c r="D48" s="95"/>
      <c r="E48" s="117"/>
      <c r="F48" s="181"/>
      <c r="G48" s="226"/>
      <c r="H48" s="226"/>
      <c r="I48" s="226"/>
      <c r="J48" s="226"/>
      <c r="K48" s="28" t="s">
        <v>39</v>
      </c>
      <c r="N48" s="181"/>
      <c r="O48" s="181"/>
      <c r="P48" s="181"/>
      <c r="Q48" s="181"/>
      <c r="R48" s="181"/>
      <c r="S48" s="181"/>
      <c r="T48" s="181"/>
      <c r="Z48" s="26"/>
    </row>
    <row r="49" spans="2:29" s="17" customFormat="1" ht="14.25" customHeight="1">
      <c r="B49" s="96"/>
      <c r="C49" s="96"/>
      <c r="D49" s="96"/>
      <c r="E49" s="96"/>
      <c r="F49" s="96"/>
      <c r="G49" s="96"/>
      <c r="H49" s="96"/>
      <c r="I49" s="96"/>
      <c r="J49" s="18"/>
      <c r="S49" s="11"/>
      <c r="T49" s="11"/>
      <c r="U49" s="11"/>
      <c r="V49" s="11"/>
      <c r="W49" s="11"/>
      <c r="X49" s="11"/>
      <c r="Y49" s="11"/>
      <c r="Z49" s="25"/>
      <c r="AA49" s="11"/>
      <c r="AB49" s="11"/>
      <c r="AC49" s="11"/>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97"/>
      <c r="Z50" s="97"/>
      <c r="AA50" s="19"/>
      <c r="AB50" s="182"/>
      <c r="AC50" s="182"/>
    </row>
    <row r="51" spans="2:26"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s="97"/>
    </row>
    <row r="52" spans="2:26"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s="97"/>
    </row>
    <row r="53" spans="2:26" ht="12.75">
      <c r="B53" s="97"/>
      <c r="C53" s="97"/>
      <c r="D53" s="97"/>
      <c r="E53" s="97"/>
      <c r="F53" s="97"/>
      <c r="G53" s="97"/>
      <c r="H53" s="97"/>
      <c r="I53" s="97"/>
      <c r="K53" s="97"/>
      <c r="L53" s="97"/>
      <c r="M53" s="97"/>
      <c r="N53" s="97"/>
      <c r="O53" s="97"/>
      <c r="P53" s="97"/>
      <c r="Q53" s="97"/>
      <c r="R53" s="97"/>
      <c r="S53" s="18"/>
      <c r="T53" s="97"/>
      <c r="U53" s="97"/>
      <c r="V53" s="97"/>
      <c r="W53" s="97"/>
      <c r="X53" s="97"/>
      <c r="Y53" s="97"/>
      <c r="Z53" s="97"/>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C36:D36"/>
    <mergeCell ref="C37:D37"/>
    <mergeCell ref="C38:D38"/>
    <mergeCell ref="B14:B17"/>
    <mergeCell ref="L55:T55"/>
    <mergeCell ref="F14:N14"/>
    <mergeCell ref="F29:N29"/>
    <mergeCell ref="G46:T46"/>
    <mergeCell ref="F48:J48"/>
    <mergeCell ref="B55:J55"/>
    <mergeCell ref="C35:D35"/>
    <mergeCell ref="B29:B34"/>
    <mergeCell ref="C29:D34"/>
    <mergeCell ref="S14:S17"/>
    <mergeCell ref="N30:N34"/>
    <mergeCell ref="L15:L17"/>
    <mergeCell ref="S29:S34"/>
    <mergeCell ref="C24:D24"/>
    <mergeCell ref="G30:G34"/>
    <mergeCell ref="R14:R17"/>
    <mergeCell ref="R6:S6"/>
    <mergeCell ref="P5:Q5"/>
    <mergeCell ref="S5:T5"/>
    <mergeCell ref="Q9:T9"/>
    <mergeCell ref="P7:Q7"/>
    <mergeCell ref="L50:T52"/>
    <mergeCell ref="B12:O12"/>
    <mergeCell ref="C19:D19"/>
    <mergeCell ref="C20:D20"/>
    <mergeCell ref="C21:D21"/>
    <mergeCell ref="P1:T2"/>
    <mergeCell ref="T14:T17"/>
    <mergeCell ref="T29:T34"/>
    <mergeCell ref="J30:J34"/>
    <mergeCell ref="O29:O34"/>
    <mergeCell ref="E9:I9"/>
    <mergeCell ref="B11:L11"/>
    <mergeCell ref="C14:D17"/>
    <mergeCell ref="C18:D18"/>
    <mergeCell ref="R26:R27"/>
    <mergeCell ref="AB50:AC50"/>
    <mergeCell ref="C39:D39"/>
    <mergeCell ref="C40:D40"/>
    <mergeCell ref="C41:D41"/>
    <mergeCell ref="R43:R44"/>
    <mergeCell ref="N48:T48"/>
    <mergeCell ref="B50:J52"/>
    <mergeCell ref="B1:H3"/>
    <mergeCell ref="O14:O17"/>
    <mergeCell ref="F15:F17"/>
    <mergeCell ref="G15:G17"/>
    <mergeCell ref="H15:H17"/>
    <mergeCell ref="I15:I17"/>
    <mergeCell ref="J15:J17"/>
    <mergeCell ref="K15:K17"/>
    <mergeCell ref="M15:M17"/>
    <mergeCell ref="E14:E17"/>
    <mergeCell ref="C5:I5"/>
    <mergeCell ref="C22:D22"/>
    <mergeCell ref="C23:D23"/>
    <mergeCell ref="P29:P34"/>
    <mergeCell ref="Q29:Q34"/>
    <mergeCell ref="K30:K34"/>
    <mergeCell ref="L30:L34"/>
    <mergeCell ref="E29:E34"/>
    <mergeCell ref="D7:E7"/>
    <mergeCell ref="F30:F34"/>
    <mergeCell ref="R29:R34"/>
    <mergeCell ref="N15:N17"/>
    <mergeCell ref="P14:P17"/>
    <mergeCell ref="Q14:Q17"/>
    <mergeCell ref="H30:H34"/>
    <mergeCell ref="I30:I34"/>
    <mergeCell ref="M30:M34"/>
  </mergeCells>
  <dataValidations count="7">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allowBlank="1" showInputMessage="1" showErrorMessage="1" sqref="T7"/>
    <dataValidation allowBlank="1" showInputMessage="1" showErrorMessage="1" prompt="Indepen-  dence Day Holiday" sqref="J23"/>
    <dataValidation type="list" allowBlank="1" showInputMessage="1" showErrorMessage="1" error="Select&#10;Exempt&#10;   or&#10;Non Exempt" sqref="P7:Q7">
      <formula1>"Exempt, Non Exempt"</formula1>
    </dataValidation>
    <dataValidation type="list" allowBlank="1" showInputMessage="1" showErrorMessage="1" error="Enter&#10;Y for Yes&#10;or&#10;N for No" sqref="T11">
      <formula1>"Y,N"</formula1>
    </dataValidation>
    <dataValidation allowBlank="1" showInputMessage="1" showErrorMessage="1" prompt="Independence Day Holiday" sqref="J22"/>
  </dataValidations>
  <printOptions verticalCentered="1"/>
  <pageMargins left="0.41" right="0.41" top="0.4" bottom="0.25" header="0.5" footer="0.5"/>
  <pageSetup fitToHeight="1" fitToWidth="1" horizontalDpi="600" verticalDpi="600" orientation="portrait" scale="9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1:AC83"/>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244">
        <f>'07_13_2017'!C5:I5</f>
        <v>0</v>
      </c>
      <c r="D5" s="244"/>
      <c r="E5" s="244"/>
      <c r="F5" s="244"/>
      <c r="G5" s="244"/>
      <c r="H5" s="244"/>
      <c r="I5" s="244"/>
      <c r="J5" s="17"/>
      <c r="N5" s="6" t="s">
        <v>0</v>
      </c>
      <c r="P5" s="204">
        <v>42930</v>
      </c>
      <c r="Q5" s="204"/>
      <c r="R5" s="20" t="s">
        <v>21</v>
      </c>
      <c r="S5" s="204">
        <f>IF(P5&gt;1,P5+13,"")</f>
        <v>42943</v>
      </c>
      <c r="T5" s="204"/>
    </row>
    <row r="6" spans="2:21" ht="11.25" customHeight="1">
      <c r="B6" s="5"/>
      <c r="J6" s="7"/>
      <c r="N6" s="6" t="s">
        <v>56</v>
      </c>
      <c r="O6" s="60">
        <f>'07_13_2017'!O6+1</f>
        <v>1802</v>
      </c>
      <c r="R6" s="202"/>
      <c r="S6" s="202"/>
      <c r="T6" s="8"/>
      <c r="U6" s="17"/>
    </row>
    <row r="7" spans="2:21" ht="12.75">
      <c r="B7" s="6" t="s">
        <v>43</v>
      </c>
      <c r="D7" s="246">
        <f>'07_13_2017'!D7:E7</f>
        <v>0</v>
      </c>
      <c r="E7" s="246"/>
      <c r="F7" s="27" t="s">
        <v>34</v>
      </c>
      <c r="G7" s="22">
        <f>'07_13_2017'!G7</f>
        <v>0</v>
      </c>
      <c r="H7" s="26" t="s">
        <v>35</v>
      </c>
      <c r="I7" s="136">
        <f>'07_13_2017'!I7</f>
        <v>0</v>
      </c>
      <c r="J7" s="60"/>
      <c r="K7" s="61"/>
      <c r="N7" s="61" t="s">
        <v>31</v>
      </c>
      <c r="P7" s="215" t="str">
        <f>'07_13_2017'!P7:Q7</f>
        <v>Non Exempt</v>
      </c>
      <c r="Q7" s="215"/>
      <c r="S7" s="62"/>
      <c r="T7" s="116"/>
      <c r="U7" s="118"/>
    </row>
    <row r="8" spans="2:21" ht="11.25" customHeight="1">
      <c r="B8" s="9"/>
      <c r="C8" s="9"/>
      <c r="D8" s="9"/>
      <c r="E8" s="9"/>
      <c r="F8" s="7"/>
      <c r="G8" s="10"/>
      <c r="H8" s="10"/>
      <c r="I8" s="10"/>
      <c r="J8" s="10"/>
      <c r="U8" s="17"/>
    </row>
    <row r="9" spans="2:21" ht="12.75">
      <c r="B9" s="6" t="s">
        <v>24</v>
      </c>
      <c r="D9" s="137"/>
      <c r="E9" s="244">
        <f>'07_13_2017'!E9:I9</f>
        <v>0</v>
      </c>
      <c r="F9" s="244"/>
      <c r="G9" s="244"/>
      <c r="H9" s="244"/>
      <c r="I9" s="244"/>
      <c r="J9" s="13"/>
      <c r="K9" s="63"/>
      <c r="N9" s="63" t="s">
        <v>22</v>
      </c>
      <c r="O9" s="64"/>
      <c r="P9" s="17"/>
      <c r="Q9" s="245">
        <f>'07_13_2017'!Q9:T9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'07_13_2017'!T11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10"/>
      <c r="Y15" s="150"/>
      <c r="Z15" s="151"/>
      <c r="AA15" s="150"/>
      <c r="AB15" s="150"/>
      <c r="AC15" s="150"/>
    </row>
    <row r="16" spans="2:29" ht="12.75" customHeight="1">
      <c r="B16" s="200"/>
      <c r="C16" s="234"/>
      <c r="D16" s="235"/>
      <c r="E16" s="193"/>
      <c r="F16" s="193"/>
      <c r="G16" s="193"/>
      <c r="H16" s="193"/>
      <c r="I16" s="193"/>
      <c r="J16" s="193"/>
      <c r="K16" s="193"/>
      <c r="L16" s="213"/>
      <c r="M16" s="213"/>
      <c r="N16" s="213"/>
      <c r="O16" s="190"/>
      <c r="P16" s="190"/>
      <c r="Q16" s="193"/>
      <c r="R16" s="229"/>
      <c r="S16" s="193"/>
      <c r="T16" s="193"/>
      <c r="X16" s="110"/>
      <c r="Y16" s="150"/>
      <c r="Z16" s="151"/>
      <c r="AA16" s="150"/>
      <c r="AB16" s="150"/>
      <c r="AC16" s="15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X17" s="110"/>
      <c r="Y17" s="150"/>
      <c r="Z17" s="168" t="s">
        <v>40</v>
      </c>
      <c r="AA17" s="169"/>
      <c r="AB17" s="169"/>
      <c r="AC17" s="150"/>
    </row>
    <row r="18" spans="2:29" ht="14.25" customHeight="1">
      <c r="B18" s="146" t="s">
        <v>5</v>
      </c>
      <c r="C18" s="252">
        <f>IF(P5&gt;1,P5,"")</f>
        <v>42930</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X18" s="110"/>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3" ref="C19:C24">IF(ISERROR(C18+1),"",C18+1)</f>
        <v>42931</v>
      </c>
      <c r="D19" s="184"/>
      <c r="E19" s="23"/>
      <c r="F19" s="24"/>
      <c r="G19" s="24"/>
      <c r="H19" s="24"/>
      <c r="I19" s="24"/>
      <c r="J19" s="24"/>
      <c r="K19" s="24"/>
      <c r="L19" s="24"/>
      <c r="M19" s="24"/>
      <c r="N19" s="24"/>
      <c r="O19" s="3">
        <f t="shared" si="0"/>
        <v>0</v>
      </c>
      <c r="P19" s="33">
        <f t="shared" si="1"/>
        <v>0</v>
      </c>
      <c r="Q19" s="114">
        <f t="shared" si="2"/>
        <v>0</v>
      </c>
      <c r="R19" s="45"/>
      <c r="S19" s="49"/>
      <c r="T19" s="49"/>
      <c r="X19" s="110"/>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3"/>
        <v>42932</v>
      </c>
      <c r="D20" s="184"/>
      <c r="E20" s="23"/>
      <c r="F20" s="24"/>
      <c r="G20" s="24"/>
      <c r="H20" s="24"/>
      <c r="I20" s="24"/>
      <c r="J20" s="24"/>
      <c r="K20" s="24"/>
      <c r="L20" s="24"/>
      <c r="M20" s="24"/>
      <c r="N20" s="24"/>
      <c r="O20" s="3">
        <f t="shared" si="0"/>
        <v>0</v>
      </c>
      <c r="P20" s="33">
        <f t="shared" si="1"/>
        <v>0</v>
      </c>
      <c r="Q20" s="114">
        <f t="shared" si="2"/>
        <v>0</v>
      </c>
      <c r="R20" s="45"/>
      <c r="S20" s="49"/>
      <c r="T20" s="49"/>
      <c r="X20" s="110"/>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3"/>
        <v>42933</v>
      </c>
      <c r="D21" s="184"/>
      <c r="E21" s="23"/>
      <c r="F21" s="24"/>
      <c r="G21" s="24"/>
      <c r="H21" s="24"/>
      <c r="I21" s="24"/>
      <c r="J21" s="24"/>
      <c r="K21" s="24"/>
      <c r="L21" s="24"/>
      <c r="M21" s="24"/>
      <c r="N21" s="24"/>
      <c r="O21" s="3">
        <f t="shared" si="0"/>
        <v>0</v>
      </c>
      <c r="P21" s="33">
        <f t="shared" si="1"/>
        <v>0</v>
      </c>
      <c r="Q21" s="114">
        <f t="shared" si="2"/>
        <v>0</v>
      </c>
      <c r="R21" s="45"/>
      <c r="S21" s="49"/>
      <c r="T21" s="49"/>
      <c r="X21" s="110"/>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3"/>
        <v>42934</v>
      </c>
      <c r="D22" s="184"/>
      <c r="E22" s="23"/>
      <c r="F22" s="24"/>
      <c r="G22" s="24"/>
      <c r="H22" s="24"/>
      <c r="I22" s="24"/>
      <c r="J22" s="24"/>
      <c r="K22" s="24"/>
      <c r="L22" s="24"/>
      <c r="M22" s="24"/>
      <c r="N22" s="24"/>
      <c r="O22" s="3">
        <f t="shared" si="0"/>
        <v>0</v>
      </c>
      <c r="P22" s="33">
        <f t="shared" si="1"/>
        <v>0</v>
      </c>
      <c r="Q22" s="114">
        <f t="shared" si="2"/>
        <v>0</v>
      </c>
      <c r="R22" s="45"/>
      <c r="S22" s="49"/>
      <c r="T22" s="49"/>
      <c r="X22" s="110"/>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3"/>
        <v>42935</v>
      </c>
      <c r="D23" s="184"/>
      <c r="E23" s="23"/>
      <c r="F23" s="24"/>
      <c r="G23" s="24"/>
      <c r="H23" s="24"/>
      <c r="I23" s="24"/>
      <c r="J23" s="24"/>
      <c r="K23" s="24"/>
      <c r="L23" s="24"/>
      <c r="M23" s="24"/>
      <c r="N23" s="24"/>
      <c r="O23" s="3">
        <f t="shared" si="0"/>
        <v>0</v>
      </c>
      <c r="P23" s="33">
        <f t="shared" si="1"/>
        <v>0</v>
      </c>
      <c r="Q23" s="114">
        <f t="shared" si="2"/>
        <v>0</v>
      </c>
      <c r="R23" s="45"/>
      <c r="S23" s="49"/>
      <c r="T23" s="49"/>
      <c r="X23" s="110"/>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3"/>
        <v>42936</v>
      </c>
      <c r="D24" s="184"/>
      <c r="E24" s="23"/>
      <c r="F24" s="24"/>
      <c r="G24" s="24"/>
      <c r="H24" s="24"/>
      <c r="I24" s="24"/>
      <c r="J24" s="24"/>
      <c r="K24" s="24"/>
      <c r="L24" s="24"/>
      <c r="M24" s="24"/>
      <c r="N24" s="24"/>
      <c r="O24" s="3">
        <f t="shared" si="0"/>
        <v>0</v>
      </c>
      <c r="P24" s="33">
        <f t="shared" si="1"/>
        <v>0</v>
      </c>
      <c r="Q24" s="114">
        <f t="shared" si="2"/>
        <v>0</v>
      </c>
      <c r="R24" s="46"/>
      <c r="S24" s="49"/>
      <c r="T24" s="49"/>
      <c r="X24" s="110"/>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X28" s="110"/>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10"/>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10"/>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10"/>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X34" s="110"/>
      <c r="Y34" s="150"/>
      <c r="Z34" s="173"/>
      <c r="AA34" s="169"/>
      <c r="AB34" s="169"/>
      <c r="AC34" s="150"/>
    </row>
    <row r="35" spans="2:29" ht="13.5" customHeight="1">
      <c r="B35" s="147" t="s">
        <v>5</v>
      </c>
      <c r="C35" s="183">
        <f>IF(ISERROR(C24+1),"",C24+1)</f>
        <v>42937</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X35" s="110"/>
      <c r="Y35" s="150"/>
      <c r="Z35" s="172">
        <f>IF(((SUM($E$35:$N$41)-E41-E40-E39-E38-E37-E36-AA42)&lt;40),0,(IF((SUM($E$35:$N$41)-40-E41-E40-E39-E38-E37-E36-AA42)&gt;E35,E35-R35,(SUM($E$35:$N$41)-40-E41-E40-E39-E38-E37-E36-AA42-R35))))</f>
        <v>0</v>
      </c>
      <c r="AA35" s="169">
        <f>IF((J35&lt;0.0003),0,(IF((E35&gt;J35),J35,E35)))</f>
        <v>0</v>
      </c>
      <c r="AB35" s="171">
        <f aca="true" t="shared" si="10" ref="AB35:AB41">Z35+AA35</f>
        <v>0</v>
      </c>
      <c r="AC35" s="150"/>
    </row>
    <row r="36" spans="2:29" ht="13.5" customHeight="1">
      <c r="B36" s="147" t="s">
        <v>6</v>
      </c>
      <c r="C36" s="183">
        <f aca="true" t="shared" si="11" ref="C36:C41">IF(ISERROR(C35+1),"",C35+1)</f>
        <v>42938</v>
      </c>
      <c r="D36" s="184"/>
      <c r="E36" s="23"/>
      <c r="F36" s="21"/>
      <c r="G36" s="21"/>
      <c r="H36" s="21"/>
      <c r="I36" s="21"/>
      <c r="J36" s="21"/>
      <c r="K36" s="21"/>
      <c r="L36" s="21"/>
      <c r="M36" s="21"/>
      <c r="N36" s="21"/>
      <c r="O36" s="3">
        <f t="shared" si="7"/>
        <v>0</v>
      </c>
      <c r="P36" s="33">
        <f t="shared" si="8"/>
        <v>0</v>
      </c>
      <c r="Q36" s="109">
        <f t="shared" si="9"/>
        <v>0</v>
      </c>
      <c r="R36" s="52"/>
      <c r="S36" s="54"/>
      <c r="T36" s="54"/>
      <c r="X36" s="110"/>
      <c r="Y36" s="150"/>
      <c r="Z36" s="177">
        <f>IF(((SUM($E$35:$N$41)-E41-E40-E39-E38-E37-AA42)&lt;40),0,(IF((SUM($E$35:$N$41)-40-E41-E40-E39-E38-E37-AA42)&gt;E36,E36-R36,(SUM($E$35:$N$41)-40-E41-E40-E39-E38-E37-AA42-R36))))</f>
        <v>0</v>
      </c>
      <c r="AA36" s="169">
        <f aca="true" t="shared" si="12" ref="AA36:AA41">IF((J36&lt;0.0003),0,(IF((E36&gt;J36),J36,E36)))</f>
        <v>0</v>
      </c>
      <c r="AB36" s="171">
        <f t="shared" si="10"/>
        <v>0</v>
      </c>
      <c r="AC36" s="150"/>
    </row>
    <row r="37" spans="2:29" ht="13.5" customHeight="1">
      <c r="B37" s="147" t="s">
        <v>7</v>
      </c>
      <c r="C37" s="183">
        <f t="shared" si="11"/>
        <v>42939</v>
      </c>
      <c r="D37" s="184"/>
      <c r="E37" s="23"/>
      <c r="F37" s="21"/>
      <c r="G37" s="21"/>
      <c r="H37" s="21"/>
      <c r="I37" s="21"/>
      <c r="J37" s="21"/>
      <c r="K37" s="21"/>
      <c r="L37" s="21"/>
      <c r="M37" s="21"/>
      <c r="N37" s="21"/>
      <c r="O37" s="3">
        <f t="shared" si="7"/>
        <v>0</v>
      </c>
      <c r="P37" s="33">
        <f t="shared" si="8"/>
        <v>0</v>
      </c>
      <c r="Q37" s="109">
        <f t="shared" si="9"/>
        <v>0</v>
      </c>
      <c r="R37" s="52"/>
      <c r="S37" s="54"/>
      <c r="T37" s="54"/>
      <c r="X37" s="110"/>
      <c r="Y37" s="150"/>
      <c r="Z37" s="177">
        <f>IF(((SUM($E$35:$N$41)-E41-E40-E39-E38-AA42)&lt;40),0,(IF((SUM($E$35:$N$41)-40-E41-E40-E39-E38-AA42)&gt;E37,E37-R37,(SUM($E$35:$N$41)-40-E41-E40-E39-E38-AA42-R37))))</f>
        <v>0</v>
      </c>
      <c r="AA37" s="169">
        <f t="shared" si="12"/>
        <v>0</v>
      </c>
      <c r="AB37" s="171">
        <f t="shared" si="10"/>
        <v>0</v>
      </c>
      <c r="AC37" s="150"/>
    </row>
    <row r="38" spans="2:29" ht="13.5" customHeight="1">
      <c r="B38" s="147" t="s">
        <v>8</v>
      </c>
      <c r="C38" s="183">
        <f t="shared" si="11"/>
        <v>42940</v>
      </c>
      <c r="D38" s="184"/>
      <c r="E38" s="23"/>
      <c r="F38" s="21"/>
      <c r="G38" s="21"/>
      <c r="H38" s="21"/>
      <c r="I38" s="21"/>
      <c r="J38" s="21"/>
      <c r="K38" s="21"/>
      <c r="L38" s="21"/>
      <c r="M38" s="21"/>
      <c r="N38" s="21"/>
      <c r="O38" s="3">
        <f t="shared" si="7"/>
        <v>0</v>
      </c>
      <c r="P38" s="33">
        <f t="shared" si="8"/>
        <v>0</v>
      </c>
      <c r="Q38" s="109">
        <f t="shared" si="9"/>
        <v>0</v>
      </c>
      <c r="R38" s="52"/>
      <c r="S38" s="54"/>
      <c r="T38" s="54"/>
      <c r="X38" s="110"/>
      <c r="Y38" s="150"/>
      <c r="Z38" s="177">
        <f>IF(((SUM($E$35:$N$41)-E41-E40-E39-AA42)&lt;40),0,(IF((SUM($E$35:$N$41)-40-E41-E40-E39-AA42)&gt;E38,E38-R38,(SUM(E35:N41)-40-E41-E40-E39-AA42-R38))))</f>
        <v>0</v>
      </c>
      <c r="AA38" s="169">
        <f t="shared" si="12"/>
        <v>0</v>
      </c>
      <c r="AB38" s="171">
        <f t="shared" si="10"/>
        <v>0</v>
      </c>
      <c r="AC38" s="150"/>
    </row>
    <row r="39" spans="2:29" ht="13.5" customHeight="1">
      <c r="B39" s="147" t="s">
        <v>9</v>
      </c>
      <c r="C39" s="183">
        <f t="shared" si="11"/>
        <v>42941</v>
      </c>
      <c r="D39" s="184"/>
      <c r="E39" s="23"/>
      <c r="F39" s="21"/>
      <c r="G39" s="21"/>
      <c r="H39" s="21"/>
      <c r="I39" s="21"/>
      <c r="J39" s="21"/>
      <c r="K39" s="21"/>
      <c r="L39" s="21"/>
      <c r="M39" s="21"/>
      <c r="N39" s="21"/>
      <c r="O39" s="3">
        <f t="shared" si="7"/>
        <v>0</v>
      </c>
      <c r="P39" s="33">
        <f t="shared" si="8"/>
        <v>0</v>
      </c>
      <c r="Q39" s="109">
        <f t="shared" si="9"/>
        <v>0</v>
      </c>
      <c r="R39" s="52"/>
      <c r="S39" s="54"/>
      <c r="T39" s="54"/>
      <c r="X39" s="110"/>
      <c r="Y39" s="150"/>
      <c r="Z39" s="177">
        <f>IF(((SUM($E$35:$N$41)-E41-E40-AA42)&lt;40),0,(IF((SUM($E$35:$N$41)-40-E41-E40-AA42)&gt;E39,E39-R39,(SUM($E$35:$N$41)-40-E41-E40-AA42-R39))))</f>
        <v>0</v>
      </c>
      <c r="AA39" s="169">
        <f t="shared" si="12"/>
        <v>0</v>
      </c>
      <c r="AB39" s="171">
        <f t="shared" si="10"/>
        <v>0</v>
      </c>
      <c r="AC39" s="150"/>
    </row>
    <row r="40" spans="2:29" ht="13.5" customHeight="1">
      <c r="B40" s="147" t="s">
        <v>10</v>
      </c>
      <c r="C40" s="183">
        <f t="shared" si="11"/>
        <v>42942</v>
      </c>
      <c r="D40" s="184"/>
      <c r="E40" s="23"/>
      <c r="F40" s="21"/>
      <c r="G40" s="21"/>
      <c r="H40" s="21"/>
      <c r="I40" s="21"/>
      <c r="J40" s="21"/>
      <c r="K40" s="21"/>
      <c r="L40" s="21"/>
      <c r="M40" s="21"/>
      <c r="N40" s="21"/>
      <c r="O40" s="3">
        <f t="shared" si="7"/>
        <v>0</v>
      </c>
      <c r="P40" s="33">
        <f t="shared" si="8"/>
        <v>0</v>
      </c>
      <c r="Q40" s="109">
        <f t="shared" si="9"/>
        <v>0</v>
      </c>
      <c r="R40" s="52"/>
      <c r="S40" s="54"/>
      <c r="T40" s="54"/>
      <c r="X40" s="110"/>
      <c r="Y40" s="150"/>
      <c r="Z40" s="172">
        <f>IF(((SUM($E$35:$N$41)-E41-AA42)&lt;40),0,(IF((SUM($E$35:$N$41)-40-E41-AA42)&gt;E40,E40-R40,(SUM($E$35:$N$41)-40-E41-AA42-R40))))</f>
        <v>0</v>
      </c>
      <c r="AA40" s="169">
        <f t="shared" si="12"/>
        <v>0</v>
      </c>
      <c r="AB40" s="171">
        <f t="shared" si="10"/>
        <v>0</v>
      </c>
      <c r="AC40" s="150"/>
    </row>
    <row r="41" spans="2:29" ht="13.5" customHeight="1" thickBot="1">
      <c r="B41" s="147" t="s">
        <v>11</v>
      </c>
      <c r="C41" s="183">
        <f t="shared" si="11"/>
        <v>42943</v>
      </c>
      <c r="D41" s="184"/>
      <c r="E41" s="23"/>
      <c r="F41" s="21"/>
      <c r="G41" s="21"/>
      <c r="H41" s="21"/>
      <c r="I41" s="21"/>
      <c r="J41" s="21"/>
      <c r="K41" s="21"/>
      <c r="L41" s="21"/>
      <c r="M41" s="21"/>
      <c r="N41" s="21"/>
      <c r="O41" s="3">
        <f t="shared" si="7"/>
        <v>0</v>
      </c>
      <c r="P41" s="33">
        <f t="shared" si="8"/>
        <v>0</v>
      </c>
      <c r="Q41" s="109">
        <f t="shared" si="9"/>
        <v>0</v>
      </c>
      <c r="R41" s="53"/>
      <c r="S41" s="54">
        <v>0</v>
      </c>
      <c r="T41" s="54">
        <v>0</v>
      </c>
      <c r="X41" s="110"/>
      <c r="Y41" s="150"/>
      <c r="Z41" s="172">
        <f>IF(((SUM($E$35:$N$41)-AA42)&lt;40),0,(IF((SUM($E$35:$N$41)-40-AA42)&gt;E41,E41-R41,(SUM($E$35:$N$41)-40-AA42-R41))))</f>
        <v>0</v>
      </c>
      <c r="AA41" s="169">
        <f t="shared" si="12"/>
        <v>0</v>
      </c>
      <c r="AB41" s="171">
        <f t="shared" si="10"/>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1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10"/>
      <c r="Y44" s="150"/>
      <c r="Z44" s="149"/>
      <c r="AA44" s="148"/>
      <c r="AB44" s="148"/>
      <c r="AC44" s="150"/>
    </row>
    <row r="45" spans="2:29" ht="11.25" customHeight="1" thickBot="1">
      <c r="B45" s="89"/>
      <c r="C45" s="89"/>
      <c r="D45" s="89"/>
      <c r="E45" s="89"/>
      <c r="F45" s="89"/>
      <c r="G45" s="89"/>
      <c r="H45" s="89"/>
      <c r="I45" s="89"/>
      <c r="J45" s="89"/>
      <c r="K45" s="89"/>
      <c r="L45" s="89"/>
      <c r="M45" s="89"/>
      <c r="N45" s="90"/>
      <c r="O45" s="90"/>
      <c r="P45" s="90"/>
      <c r="Q45" s="91"/>
      <c r="R45" s="92"/>
      <c r="X45" s="110"/>
      <c r="Y45" s="150"/>
      <c r="Z45" s="151"/>
      <c r="AA45" s="150"/>
      <c r="AB45" s="150"/>
      <c r="AC45" s="150"/>
    </row>
    <row r="46" spans="2:29" ht="13.5" thickBot="1">
      <c r="B46" s="93" t="s">
        <v>19</v>
      </c>
      <c r="C46" s="94"/>
      <c r="D46" s="94"/>
      <c r="E46" s="94"/>
      <c r="F46" s="94"/>
      <c r="G46" s="254"/>
      <c r="H46" s="255"/>
      <c r="I46" s="255"/>
      <c r="J46" s="255"/>
      <c r="K46" s="255"/>
      <c r="L46" s="255"/>
      <c r="M46" s="255"/>
      <c r="N46" s="255"/>
      <c r="O46" s="255"/>
      <c r="P46" s="255"/>
      <c r="Q46" s="255"/>
      <c r="R46" s="255"/>
      <c r="S46" s="255"/>
      <c r="T46" s="256"/>
      <c r="X46" s="110"/>
      <c r="Y46" s="150"/>
      <c r="Z46" s="151"/>
      <c r="AA46" s="150"/>
      <c r="AB46" s="150"/>
      <c r="AC46" s="150"/>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12"/>
      <c r="Y47" s="152"/>
      <c r="Z47" s="151"/>
      <c r="AA47" s="152"/>
      <c r="AB47" s="152"/>
      <c r="AC47" s="152"/>
    </row>
    <row r="48" spans="2:29" ht="12.75">
      <c r="B48" s="28" t="s">
        <v>36</v>
      </c>
      <c r="C48" s="95"/>
      <c r="D48" s="95"/>
      <c r="E48" s="117"/>
      <c r="F48" s="181"/>
      <c r="G48" s="226"/>
      <c r="H48" s="226"/>
      <c r="I48" s="226"/>
      <c r="J48" s="226"/>
      <c r="K48" s="28" t="s">
        <v>39</v>
      </c>
      <c r="N48" s="181"/>
      <c r="O48" s="181"/>
      <c r="P48" s="181"/>
      <c r="Q48" s="181"/>
      <c r="R48" s="181"/>
      <c r="S48" s="181"/>
      <c r="T48" s="181"/>
      <c r="X48" s="110"/>
      <c r="Y48" s="150"/>
      <c r="Z48" s="159"/>
      <c r="AA48" s="150"/>
      <c r="AB48" s="150"/>
      <c r="AC48" s="150"/>
    </row>
    <row r="49" spans="2:29" s="17" customFormat="1" ht="14.25" customHeight="1">
      <c r="B49" s="96"/>
      <c r="C49" s="96"/>
      <c r="D49" s="96"/>
      <c r="E49" s="96"/>
      <c r="F49" s="96"/>
      <c r="G49" s="96"/>
      <c r="H49" s="96"/>
      <c r="I49" s="96"/>
      <c r="J49" s="18"/>
      <c r="S49" s="11"/>
      <c r="T49" s="11"/>
      <c r="U49" s="11"/>
      <c r="V49" s="11"/>
      <c r="W49" s="11"/>
      <c r="X49" s="113"/>
      <c r="Y49" s="160"/>
      <c r="Z49" s="151"/>
      <c r="AA49" s="160"/>
      <c r="AB49" s="160"/>
      <c r="AC49" s="160"/>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43"/>
      <c r="Y50" s="161"/>
      <c r="Z50" s="161"/>
      <c r="AA50" s="162"/>
      <c r="AB50" s="264"/>
      <c r="AC50" s="264"/>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143"/>
      <c r="Y51" s="161"/>
      <c r="Z51" s="161"/>
      <c r="AA51" s="150"/>
      <c r="AB51" s="150"/>
      <c r="AC51" s="150"/>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157"/>
      <c r="Z52" s="157"/>
      <c r="AA52" s="148"/>
      <c r="AB52" s="148"/>
      <c r="AC52" s="148"/>
    </row>
    <row r="53" spans="2:29" ht="12.75">
      <c r="B53" s="97"/>
      <c r="C53" s="97"/>
      <c r="D53" s="97"/>
      <c r="E53" s="97"/>
      <c r="F53" s="97"/>
      <c r="G53" s="97"/>
      <c r="H53" s="97"/>
      <c r="I53" s="97"/>
      <c r="K53" s="97"/>
      <c r="L53" s="97"/>
      <c r="M53" s="97"/>
      <c r="N53" s="97"/>
      <c r="O53" s="97"/>
      <c r="P53" s="97"/>
      <c r="Q53" s="97"/>
      <c r="R53" s="97"/>
      <c r="S53" s="18"/>
      <c r="T53" s="97"/>
      <c r="U53" s="97"/>
      <c r="V53" s="97"/>
      <c r="W53" s="97"/>
      <c r="X53" s="97"/>
      <c r="Y53" s="157"/>
      <c r="Z53" s="157"/>
      <c r="AA53" s="148"/>
      <c r="AB53" s="148"/>
      <c r="AC53" s="148"/>
    </row>
    <row r="54" spans="10:29" ht="12.75">
      <c r="J54" s="11"/>
      <c r="K54" s="97"/>
      <c r="L54" s="107"/>
      <c r="M54" s="59"/>
      <c r="N54" s="59"/>
      <c r="O54" s="59"/>
      <c r="P54" s="59"/>
      <c r="Q54" s="59"/>
      <c r="R54" s="59"/>
      <c r="S54" s="59"/>
      <c r="T54" s="59"/>
      <c r="U54" s="97"/>
      <c r="V54" s="97"/>
      <c r="W54" s="97"/>
      <c r="X54" s="97"/>
      <c r="Y54" s="157"/>
      <c r="Z54" s="157"/>
      <c r="AA54" s="148"/>
      <c r="AB54" s="148"/>
      <c r="AC54" s="148"/>
    </row>
    <row r="55" spans="2:29" ht="12.75">
      <c r="B55" s="227"/>
      <c r="C55" s="227"/>
      <c r="D55" s="227"/>
      <c r="E55" s="227"/>
      <c r="F55" s="227"/>
      <c r="G55" s="227"/>
      <c r="H55" s="227"/>
      <c r="I55" s="227"/>
      <c r="J55" s="220"/>
      <c r="K55" s="8"/>
      <c r="L55" s="220"/>
      <c r="M55" s="220"/>
      <c r="N55" s="220"/>
      <c r="O55" s="220"/>
      <c r="P55" s="220"/>
      <c r="Q55" s="220"/>
      <c r="R55" s="220"/>
      <c r="S55" s="220"/>
      <c r="T55" s="220"/>
      <c r="Y55" s="148"/>
      <c r="Z55" s="149"/>
      <c r="AA55" s="148"/>
      <c r="AB55" s="148"/>
      <c r="AC55" s="148"/>
    </row>
    <row r="56" spans="2:29" ht="12.75">
      <c r="B56" s="98" t="s">
        <v>15</v>
      </c>
      <c r="I56" s="6" t="s">
        <v>1</v>
      </c>
      <c r="L56" s="99" t="s">
        <v>16</v>
      </c>
      <c r="M56" s="99"/>
      <c r="N56" s="99"/>
      <c r="O56" s="99"/>
      <c r="P56" s="99"/>
      <c r="S56" s="6" t="s">
        <v>1</v>
      </c>
      <c r="T56" s="110" t="s">
        <v>57</v>
      </c>
      <c r="Y56" s="148"/>
      <c r="Z56" s="149"/>
      <c r="AA56" s="148"/>
      <c r="AB56" s="148"/>
      <c r="AC56" s="148"/>
    </row>
    <row r="57" spans="25:29" ht="12.75">
      <c r="Y57" s="148"/>
      <c r="Z57" s="149"/>
      <c r="AA57" s="148"/>
      <c r="AB57" s="148"/>
      <c r="AC57" s="148"/>
    </row>
    <row r="58" spans="25:29" ht="12.75">
      <c r="Y58" s="148"/>
      <c r="Z58" s="149"/>
      <c r="AA58" s="148"/>
      <c r="AB58" s="148"/>
      <c r="AC58" s="148"/>
    </row>
    <row r="59" spans="16:29" ht="12.75">
      <c r="P59" s="59"/>
      <c r="Y59" s="148"/>
      <c r="Z59" s="149"/>
      <c r="AA59" s="148"/>
      <c r="AB59" s="148"/>
      <c r="AC59" s="148"/>
    </row>
    <row r="60" spans="25:29" ht="12.75">
      <c r="Y60" s="148"/>
      <c r="Z60" s="149"/>
      <c r="AA60" s="148"/>
      <c r="AB60" s="148"/>
      <c r="AC60" s="148"/>
    </row>
    <row r="61" spans="25:29" ht="12.75">
      <c r="Y61" s="148"/>
      <c r="Z61" s="149"/>
      <c r="AA61" s="148"/>
      <c r="AB61" s="148"/>
      <c r="AC61" s="148"/>
    </row>
    <row r="62" spans="19:29" ht="12.75">
      <c r="S62" s="20"/>
      <c r="Y62" s="148"/>
      <c r="Z62" s="149"/>
      <c r="AA62" s="148"/>
      <c r="AB62" s="148"/>
      <c r="AC62" s="148"/>
    </row>
    <row r="63" spans="25:29" ht="12.75">
      <c r="Y63" s="148"/>
      <c r="Z63" s="149"/>
      <c r="AA63" s="148"/>
      <c r="AB63" s="148"/>
      <c r="AC63" s="148"/>
    </row>
    <row r="64" spans="25:29" ht="12.75">
      <c r="Y64" s="148"/>
      <c r="Z64" s="149"/>
      <c r="AA64" s="148"/>
      <c r="AB64" s="148"/>
      <c r="AC64" s="148"/>
    </row>
    <row r="65" spans="25:29" ht="12.75">
      <c r="Y65" s="148"/>
      <c r="Z65" s="149"/>
      <c r="AA65" s="148"/>
      <c r="AB65" s="148"/>
      <c r="AC65" s="148"/>
    </row>
    <row r="66" spans="25:29" ht="12.75">
      <c r="Y66" s="148"/>
      <c r="Z66" s="149"/>
      <c r="AA66" s="148"/>
      <c r="AB66" s="148"/>
      <c r="AC66" s="148"/>
    </row>
    <row r="67" spans="25:29" ht="12.75">
      <c r="Y67" s="148"/>
      <c r="Z67" s="149"/>
      <c r="AA67" s="148"/>
      <c r="AB67" s="148"/>
      <c r="AC67" s="148"/>
    </row>
    <row r="68" spans="25:29" ht="12.75">
      <c r="Y68" s="148"/>
      <c r="Z68" s="149"/>
      <c r="AA68" s="148"/>
      <c r="AB68" s="148"/>
      <c r="AC68" s="148"/>
    </row>
    <row r="69" spans="25:29" ht="12.75">
      <c r="Y69" s="148"/>
      <c r="Z69" s="149"/>
      <c r="AA69" s="148"/>
      <c r="AB69" s="148"/>
      <c r="AC69" s="148"/>
    </row>
    <row r="70" spans="25:29" ht="12.75">
      <c r="Y70" s="148"/>
      <c r="Z70" s="149"/>
      <c r="AA70" s="148"/>
      <c r="AB70" s="148"/>
      <c r="AC70" s="148"/>
    </row>
    <row r="71" spans="25:29" ht="12.75">
      <c r="Y71" s="148"/>
      <c r="Z71" s="149"/>
      <c r="AA71" s="148"/>
      <c r="AB71" s="148"/>
      <c r="AC71" s="148"/>
    </row>
    <row r="72" spans="25:29" ht="12.75">
      <c r="Y72" s="148"/>
      <c r="Z72" s="149"/>
      <c r="AA72" s="148"/>
      <c r="AB72" s="148"/>
      <c r="AC72" s="148"/>
    </row>
    <row r="73" spans="25:29" ht="12.75">
      <c r="Y73" s="148"/>
      <c r="Z73" s="149"/>
      <c r="AA73" s="148"/>
      <c r="AB73" s="148"/>
      <c r="AC73" s="148"/>
    </row>
    <row r="74" spans="25:29" ht="12.75">
      <c r="Y74" s="148"/>
      <c r="Z74" s="149"/>
      <c r="AA74" s="148"/>
      <c r="AB74" s="148"/>
      <c r="AC74" s="148"/>
    </row>
    <row r="75" spans="25:29" ht="12.75">
      <c r="Y75" s="148"/>
      <c r="Z75" s="149"/>
      <c r="AA75" s="148"/>
      <c r="AB75" s="148"/>
      <c r="AC75" s="148"/>
    </row>
    <row r="76" spans="25:29" ht="12.75">
      <c r="Y76" s="148"/>
      <c r="Z76" s="149"/>
      <c r="AA76" s="148"/>
      <c r="AB76" s="148"/>
      <c r="AC76" s="148"/>
    </row>
    <row r="77" spans="25:29" ht="12.75">
      <c r="Y77" s="148"/>
      <c r="Z77" s="149"/>
      <c r="AA77" s="148"/>
      <c r="AB77" s="148"/>
      <c r="AC77" s="148"/>
    </row>
    <row r="78" spans="25:29" ht="12.75">
      <c r="Y78" s="148"/>
      <c r="Z78" s="149"/>
      <c r="AA78" s="148"/>
      <c r="AB78" s="148"/>
      <c r="AC78" s="148"/>
    </row>
    <row r="79" spans="25:29" ht="12.75">
      <c r="Y79" s="148"/>
      <c r="Z79" s="149"/>
      <c r="AA79" s="148"/>
      <c r="AB79" s="148"/>
      <c r="AC79" s="148"/>
    </row>
    <row r="80" spans="25:29" ht="12.75">
      <c r="Y80" s="148"/>
      <c r="Z80" s="149"/>
      <c r="AA80" s="148"/>
      <c r="AB80" s="148"/>
      <c r="AC80" s="148"/>
    </row>
    <row r="81" spans="25:29" ht="12.75">
      <c r="Y81" s="148"/>
      <c r="Z81" s="149"/>
      <c r="AA81" s="148"/>
      <c r="AB81" s="148"/>
      <c r="AC81" s="148"/>
    </row>
    <row r="82" spans="25:29" ht="12.75">
      <c r="Y82" s="148"/>
      <c r="Z82" s="149"/>
      <c r="AA82" s="148"/>
      <c r="AB82" s="148"/>
      <c r="AC82" s="148"/>
    </row>
    <row r="83" spans="25:29" ht="12.75">
      <c r="Y83" s="148"/>
      <c r="Z83" s="149"/>
      <c r="AA83" s="148"/>
      <c r="AB83" s="148"/>
      <c r="AC83" s="148"/>
    </row>
  </sheetData>
  <sheetProtection sheet="1" selectLockedCells="1"/>
  <mergeCells count="74">
    <mergeCell ref="B12:O12"/>
    <mergeCell ref="F30:F34"/>
    <mergeCell ref="L50:T52"/>
    <mergeCell ref="C40:D40"/>
    <mergeCell ref="C41:D41"/>
    <mergeCell ref="S14:S17"/>
    <mergeCell ref="R14:R17"/>
    <mergeCell ref="N15:N17"/>
    <mergeCell ref="E14:E17"/>
    <mergeCell ref="C18:D18"/>
    <mergeCell ref="G15:G17"/>
    <mergeCell ref="R6:S6"/>
    <mergeCell ref="P5:Q5"/>
    <mergeCell ref="S5:T5"/>
    <mergeCell ref="L55:T55"/>
    <mergeCell ref="F14:N14"/>
    <mergeCell ref="F29:N29"/>
    <mergeCell ref="G46:T46"/>
    <mergeCell ref="F48:J48"/>
    <mergeCell ref="B55:J55"/>
    <mergeCell ref="B50:J52"/>
    <mergeCell ref="D7:E7"/>
    <mergeCell ref="B11:L11"/>
    <mergeCell ref="C5:I5"/>
    <mergeCell ref="E9:I9"/>
    <mergeCell ref="N48:T48"/>
    <mergeCell ref="S29:S34"/>
    <mergeCell ref="M30:M34"/>
    <mergeCell ref="C20:D20"/>
    <mergeCell ref="C21:D21"/>
    <mergeCell ref="C22:D22"/>
    <mergeCell ref="P1:T2"/>
    <mergeCell ref="T14:T17"/>
    <mergeCell ref="C19:D19"/>
    <mergeCell ref="C14:D17"/>
    <mergeCell ref="F15:F17"/>
    <mergeCell ref="B1:H3"/>
    <mergeCell ref="B14:B17"/>
    <mergeCell ref="O14:O17"/>
    <mergeCell ref="P14:P17"/>
    <mergeCell ref="Q14:Q17"/>
    <mergeCell ref="AB50:AC50"/>
    <mergeCell ref="R43:R44"/>
    <mergeCell ref="Q29:Q34"/>
    <mergeCell ref="K30:K34"/>
    <mergeCell ref="L30:L34"/>
    <mergeCell ref="O29:O34"/>
    <mergeCell ref="P29:P34"/>
    <mergeCell ref="R26:R27"/>
    <mergeCell ref="T29:T34"/>
    <mergeCell ref="H15:H17"/>
    <mergeCell ref="K15:K17"/>
    <mergeCell ref="L15:L17"/>
    <mergeCell ref="I15:I17"/>
    <mergeCell ref="J15:J17"/>
    <mergeCell ref="M15:M17"/>
    <mergeCell ref="C23:D23"/>
    <mergeCell ref="C24:D24"/>
    <mergeCell ref="J30:J34"/>
    <mergeCell ref="C39:D39"/>
    <mergeCell ref="C36:D36"/>
    <mergeCell ref="C37:D37"/>
    <mergeCell ref="C35:D35"/>
    <mergeCell ref="C38:D38"/>
    <mergeCell ref="Q9:T9"/>
    <mergeCell ref="P7:Q7"/>
    <mergeCell ref="B29:B34"/>
    <mergeCell ref="C29:D34"/>
    <mergeCell ref="E29:E34"/>
    <mergeCell ref="R29:R34"/>
    <mergeCell ref="N30:N34"/>
    <mergeCell ref="H30:H34"/>
    <mergeCell ref="I30:I34"/>
    <mergeCell ref="G30:G34"/>
  </mergeCells>
  <dataValidations count="4">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1:AD110"/>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244">
        <f>'07_27_2017'!C5:I5</f>
        <v>0</v>
      </c>
      <c r="D5" s="244"/>
      <c r="E5" s="244"/>
      <c r="F5" s="244"/>
      <c r="G5" s="244"/>
      <c r="H5" s="244"/>
      <c r="I5" s="244"/>
      <c r="J5" s="17"/>
      <c r="N5" s="6" t="s">
        <v>0</v>
      </c>
      <c r="P5" s="204">
        <v>42944</v>
      </c>
      <c r="Q5" s="204"/>
      <c r="R5" s="20" t="s">
        <v>21</v>
      </c>
      <c r="S5" s="204">
        <f>IF(P5&gt;1,P5+13,"")</f>
        <v>42957</v>
      </c>
      <c r="T5" s="204"/>
    </row>
    <row r="6" spans="2:21" ht="11.25" customHeight="1">
      <c r="B6" s="5"/>
      <c r="J6" s="7"/>
      <c r="N6" s="6" t="s">
        <v>56</v>
      </c>
      <c r="O6" s="60">
        <f>'07_27_2017'!O6+1</f>
        <v>1803</v>
      </c>
      <c r="R6" s="202"/>
      <c r="S6" s="202"/>
      <c r="T6" s="8"/>
      <c r="U6" s="17"/>
    </row>
    <row r="7" spans="2:21" ht="12.75">
      <c r="B7" s="6" t="s">
        <v>43</v>
      </c>
      <c r="D7" s="246">
        <f>'07_27_2017'!D7:E7</f>
        <v>0</v>
      </c>
      <c r="E7" s="246"/>
      <c r="F7" s="27" t="s">
        <v>34</v>
      </c>
      <c r="G7" s="22">
        <f>'07_27_2017'!G7</f>
        <v>0</v>
      </c>
      <c r="H7" s="26" t="s">
        <v>35</v>
      </c>
      <c r="I7" s="136">
        <f>'07_27_2017'!I7</f>
        <v>0</v>
      </c>
      <c r="J7" s="60"/>
      <c r="K7" s="61"/>
      <c r="N7" s="61" t="s">
        <v>31</v>
      </c>
      <c r="P7" s="265" t="str">
        <f>'07_27_2017'!P7:Q7</f>
        <v>Non Exempt</v>
      </c>
      <c r="Q7" s="265"/>
      <c r="S7" s="62"/>
      <c r="T7" s="116"/>
      <c r="U7" s="118"/>
    </row>
    <row r="8" spans="2:21" ht="11.25" customHeight="1">
      <c r="B8" s="9"/>
      <c r="C8" s="9"/>
      <c r="D8" s="9"/>
      <c r="E8" s="9"/>
      <c r="F8" s="7"/>
      <c r="G8" s="10"/>
      <c r="H8" s="10"/>
      <c r="I8" s="10"/>
      <c r="J8" s="10"/>
      <c r="U8" s="17"/>
    </row>
    <row r="9" spans="2:21" ht="12.75">
      <c r="B9" s="6" t="s">
        <v>24</v>
      </c>
      <c r="D9" s="137"/>
      <c r="E9" s="244">
        <f>'07_27_2017'!E9:I9</f>
        <v>0</v>
      </c>
      <c r="F9" s="244"/>
      <c r="G9" s="244"/>
      <c r="H9" s="244"/>
      <c r="I9" s="244"/>
      <c r="J9" s="13"/>
      <c r="K9" s="63"/>
      <c r="N9" s="63" t="s">
        <v>22</v>
      </c>
      <c r="O9" s="64"/>
      <c r="P9" s="17"/>
      <c r="Q9" s="245">
        <f>'07_27_2017'!Q9:T9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'07_27_2017'!T11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30"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50"/>
      <c r="Y15" s="150"/>
      <c r="Z15" s="151"/>
      <c r="AA15" s="150"/>
      <c r="AB15" s="150"/>
      <c r="AC15" s="150"/>
      <c r="AD15" s="110"/>
    </row>
    <row r="16" spans="2:30" ht="12.75" customHeight="1">
      <c r="B16" s="200"/>
      <c r="C16" s="234"/>
      <c r="D16" s="235"/>
      <c r="E16" s="193"/>
      <c r="F16" s="193"/>
      <c r="G16" s="193"/>
      <c r="H16" s="193"/>
      <c r="I16" s="193"/>
      <c r="J16" s="193"/>
      <c r="K16" s="193"/>
      <c r="L16" s="213"/>
      <c r="M16" s="213"/>
      <c r="N16" s="213"/>
      <c r="O16" s="190"/>
      <c r="P16" s="190"/>
      <c r="Q16" s="193"/>
      <c r="R16" s="229"/>
      <c r="S16" s="193"/>
      <c r="T16" s="193"/>
      <c r="X16" s="150"/>
      <c r="Y16" s="150"/>
      <c r="Z16" s="151"/>
      <c r="AA16" s="150"/>
      <c r="AB16" s="150"/>
      <c r="AC16" s="150"/>
      <c r="AD16" s="110"/>
    </row>
    <row r="17" spans="2:30" ht="12.75" customHeight="1" thickBot="1">
      <c r="B17" s="247"/>
      <c r="C17" s="248"/>
      <c r="D17" s="249"/>
      <c r="E17" s="243"/>
      <c r="F17" s="243"/>
      <c r="G17" s="243"/>
      <c r="H17" s="243"/>
      <c r="I17" s="243"/>
      <c r="J17" s="243"/>
      <c r="K17" s="243"/>
      <c r="L17" s="250"/>
      <c r="M17" s="250"/>
      <c r="N17" s="250"/>
      <c r="O17" s="242"/>
      <c r="P17" s="242"/>
      <c r="Q17" s="243"/>
      <c r="R17" s="251"/>
      <c r="S17" s="243"/>
      <c r="T17" s="243"/>
      <c r="X17" s="150"/>
      <c r="Y17" s="150"/>
      <c r="Z17" s="168" t="s">
        <v>40</v>
      </c>
      <c r="AA17" s="169"/>
      <c r="AB17" s="169"/>
      <c r="AC17" s="150"/>
      <c r="AD17" s="110"/>
    </row>
    <row r="18" spans="2:30" ht="14.25" customHeight="1">
      <c r="B18" s="146" t="s">
        <v>5</v>
      </c>
      <c r="C18" s="252">
        <f>IF(P5&gt;1,P5,"")</f>
        <v>42944</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X18" s="150"/>
      <c r="Y18" s="150"/>
      <c r="Z18" s="170">
        <f>IF(((SUM($E$18:$N$24)-E24-E23-E22-E21-E20-E19-AA25)&lt;40),0,(IF((SUM($E$18:$N$24)-40-E24-E23-E22-E21-E20-E19-AA25)&gt;$E$18,$E$18-R18,(SUM($E$18:$N$24)-40-E24-E23-E22-E21-E20-E19-AA25-R18))))</f>
        <v>0</v>
      </c>
      <c r="AA18" s="169">
        <f>IF((J18&lt;0.0003),0,(IF((E18&gt;J18),J18,E18)))</f>
        <v>0</v>
      </c>
      <c r="AB18" s="171">
        <f>Z18+AA18</f>
        <v>0</v>
      </c>
      <c r="AC18" s="150"/>
      <c r="AD18" s="110"/>
    </row>
    <row r="19" spans="2:30" ht="14.25" customHeight="1">
      <c r="B19" s="147" t="s">
        <v>6</v>
      </c>
      <c r="C19" s="183">
        <f aca="true" t="shared" si="2" ref="C19:C24">IF(ISERROR(C18+1),"",C18+1)</f>
        <v>42945</v>
      </c>
      <c r="D19" s="184"/>
      <c r="E19" s="23"/>
      <c r="F19" s="24"/>
      <c r="G19" s="24"/>
      <c r="H19" s="24"/>
      <c r="I19" s="24"/>
      <c r="J19" s="24"/>
      <c r="K19" s="24"/>
      <c r="L19" s="24"/>
      <c r="M19" s="24"/>
      <c r="N19" s="24"/>
      <c r="O19" s="3">
        <f t="shared" si="0"/>
        <v>0</v>
      </c>
      <c r="P19" s="33">
        <f t="shared" si="1"/>
        <v>0</v>
      </c>
      <c r="Q19" s="114">
        <f aca="true" t="shared" si="3" ref="Q19:Q24">AB19</f>
        <v>0</v>
      </c>
      <c r="R19" s="45"/>
      <c r="S19" s="49"/>
      <c r="T19" s="49"/>
      <c r="X19" s="150"/>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c r="AD19" s="110"/>
    </row>
    <row r="20" spans="2:30" ht="14.25" customHeight="1">
      <c r="B20" s="147" t="s">
        <v>7</v>
      </c>
      <c r="C20" s="183">
        <f t="shared" si="2"/>
        <v>42946</v>
      </c>
      <c r="D20" s="184"/>
      <c r="E20" s="23"/>
      <c r="F20" s="24"/>
      <c r="G20" s="24"/>
      <c r="H20" s="24"/>
      <c r="I20" s="24"/>
      <c r="J20" s="24"/>
      <c r="K20" s="24"/>
      <c r="L20" s="24"/>
      <c r="M20" s="24"/>
      <c r="N20" s="24"/>
      <c r="O20" s="3">
        <f t="shared" si="0"/>
        <v>0</v>
      </c>
      <c r="P20" s="33">
        <f t="shared" si="1"/>
        <v>0</v>
      </c>
      <c r="Q20" s="114">
        <f t="shared" si="3"/>
        <v>0</v>
      </c>
      <c r="R20" s="45"/>
      <c r="S20" s="49"/>
      <c r="T20" s="49"/>
      <c r="X20" s="150"/>
      <c r="Y20" s="150"/>
      <c r="Z20" s="172">
        <f>IF(((SUM($E$18:$N$24)-E24-E23-E22-E21-AA25)&lt;40),0,(IF((SUM($E$18:$N$24)-40-E24-E23-E22-E21-AA25)&gt;$E$20,$E$20-R20,(SUM($E$18:$N$24)-40-E24-E23-E22-E21-AA25-R20))))</f>
        <v>0</v>
      </c>
      <c r="AA20" s="169">
        <f t="shared" si="4"/>
        <v>0</v>
      </c>
      <c r="AB20" s="171">
        <f t="shared" si="5"/>
        <v>0</v>
      </c>
      <c r="AC20" s="150"/>
      <c r="AD20" s="110"/>
    </row>
    <row r="21" spans="2:30" ht="14.25" customHeight="1">
      <c r="B21" s="147" t="s">
        <v>8</v>
      </c>
      <c r="C21" s="183">
        <f t="shared" si="2"/>
        <v>42947</v>
      </c>
      <c r="D21" s="184"/>
      <c r="E21" s="23"/>
      <c r="F21" s="24"/>
      <c r="G21" s="24"/>
      <c r="H21" s="24"/>
      <c r="I21" s="24"/>
      <c r="J21" s="24"/>
      <c r="K21" s="24"/>
      <c r="L21" s="24"/>
      <c r="M21" s="24"/>
      <c r="N21" s="24"/>
      <c r="O21" s="3">
        <f t="shared" si="0"/>
        <v>0</v>
      </c>
      <c r="P21" s="33">
        <f t="shared" si="1"/>
        <v>0</v>
      </c>
      <c r="Q21" s="114">
        <f t="shared" si="3"/>
        <v>0</v>
      </c>
      <c r="R21" s="45"/>
      <c r="S21" s="49"/>
      <c r="T21" s="49"/>
      <c r="X21" s="150"/>
      <c r="Y21" s="150"/>
      <c r="Z21" s="172">
        <f>IF(((SUM($E$18:$N$24)-E24-E23-E22-AA25)&lt;40),0,(IF((SUM($E$18:$N$24)-40-E24-E23-E22-AA25)&gt;$E$21,$E$21-R21,(SUM($E$18:$N$24)-40-E24-E23-E22-AA25-R21))))</f>
        <v>0</v>
      </c>
      <c r="AA21" s="169">
        <f t="shared" si="4"/>
        <v>0</v>
      </c>
      <c r="AB21" s="171">
        <f t="shared" si="5"/>
        <v>0</v>
      </c>
      <c r="AC21" s="150"/>
      <c r="AD21" s="110"/>
    </row>
    <row r="22" spans="2:30" ht="14.25" customHeight="1">
      <c r="B22" s="147" t="s">
        <v>9</v>
      </c>
      <c r="C22" s="183">
        <f t="shared" si="2"/>
        <v>42948</v>
      </c>
      <c r="D22" s="184"/>
      <c r="E22" s="23"/>
      <c r="F22" s="24"/>
      <c r="G22" s="24"/>
      <c r="H22" s="24"/>
      <c r="I22" s="24"/>
      <c r="J22" s="24"/>
      <c r="K22" s="24"/>
      <c r="L22" s="24"/>
      <c r="M22" s="24"/>
      <c r="N22" s="24"/>
      <c r="O22" s="3">
        <f t="shared" si="0"/>
        <v>0</v>
      </c>
      <c r="P22" s="33">
        <f t="shared" si="1"/>
        <v>0</v>
      </c>
      <c r="Q22" s="114">
        <f t="shared" si="3"/>
        <v>0</v>
      </c>
      <c r="R22" s="45"/>
      <c r="S22" s="49"/>
      <c r="T22" s="49"/>
      <c r="X22" s="150"/>
      <c r="Y22" s="150"/>
      <c r="Z22" s="172">
        <f>IF(((SUM($E$18:$N$24)-E24-E23-AA25)&lt;40),0,(IF((SUM($E$18:$N$24)-40-E24-E23-AA25)&gt;$E$22,$E$22-R22,(SUM($E$18:$N$24)-40-E24-E23-AA25-R22))))</f>
        <v>0</v>
      </c>
      <c r="AA22" s="169">
        <f t="shared" si="4"/>
        <v>0</v>
      </c>
      <c r="AB22" s="171">
        <f t="shared" si="5"/>
        <v>0</v>
      </c>
      <c r="AC22" s="150"/>
      <c r="AD22" s="110"/>
    </row>
    <row r="23" spans="2:30" ht="14.25" customHeight="1">
      <c r="B23" s="147" t="s">
        <v>10</v>
      </c>
      <c r="C23" s="183">
        <f t="shared" si="2"/>
        <v>42949</v>
      </c>
      <c r="D23" s="184"/>
      <c r="E23" s="23"/>
      <c r="F23" s="24"/>
      <c r="G23" s="24"/>
      <c r="H23" s="24"/>
      <c r="I23" s="24"/>
      <c r="J23" s="24"/>
      <c r="K23" s="24"/>
      <c r="L23" s="24"/>
      <c r="M23" s="24"/>
      <c r="N23" s="24"/>
      <c r="O23" s="3">
        <f t="shared" si="0"/>
        <v>0</v>
      </c>
      <c r="P23" s="33">
        <f t="shared" si="1"/>
        <v>0</v>
      </c>
      <c r="Q23" s="114">
        <f t="shared" si="3"/>
        <v>0</v>
      </c>
      <c r="R23" s="45"/>
      <c r="S23" s="49"/>
      <c r="T23" s="49"/>
      <c r="X23" s="150"/>
      <c r="Y23" s="150"/>
      <c r="Z23" s="172">
        <f>IF(((SUM($E$18:$N$24)-E24-AA25)&lt;40),0,(IF((SUM($E$18:$N$24)-40-E24-AA25)&gt;$E$23,$E$23-R23,(SUM($E$18:$N$24)-40-E24-AA25-R23))))</f>
        <v>0</v>
      </c>
      <c r="AA23" s="169">
        <f t="shared" si="4"/>
        <v>0</v>
      </c>
      <c r="AB23" s="171">
        <f t="shared" si="5"/>
        <v>0</v>
      </c>
      <c r="AC23" s="150"/>
      <c r="AD23" s="110"/>
    </row>
    <row r="24" spans="2:30" ht="14.25" customHeight="1" thickBot="1">
      <c r="B24" s="147" t="s">
        <v>11</v>
      </c>
      <c r="C24" s="183">
        <f t="shared" si="2"/>
        <v>42950</v>
      </c>
      <c r="D24" s="184"/>
      <c r="E24" s="23"/>
      <c r="F24" s="24"/>
      <c r="G24" s="24"/>
      <c r="H24" s="24"/>
      <c r="I24" s="24"/>
      <c r="J24" s="24"/>
      <c r="K24" s="24"/>
      <c r="L24" s="24"/>
      <c r="M24" s="24"/>
      <c r="N24" s="24"/>
      <c r="O24" s="3">
        <f t="shared" si="0"/>
        <v>0</v>
      </c>
      <c r="P24" s="33">
        <f t="shared" si="1"/>
        <v>0</v>
      </c>
      <c r="Q24" s="114">
        <f t="shared" si="3"/>
        <v>0</v>
      </c>
      <c r="R24" s="46"/>
      <c r="S24" s="49"/>
      <c r="T24" s="49"/>
      <c r="X24" s="150"/>
      <c r="Y24" s="150"/>
      <c r="Z24" s="172">
        <f>IF(((SUM($E$18:$N$24)-AA25)&lt;40),0,(IF((SUM($E$18:$N$24)-40-AA25)&gt;$E$24,$E$24-R24,(SUM($E$18:$N$24)-40-AA25-R24))))</f>
        <v>0</v>
      </c>
      <c r="AA24" s="169">
        <f t="shared" si="4"/>
        <v>0</v>
      </c>
      <c r="AB24" s="171">
        <f t="shared" si="5"/>
        <v>0</v>
      </c>
      <c r="AC24" s="150"/>
      <c r="AD24" s="110"/>
    </row>
    <row r="25" spans="2:30"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50"/>
      <c r="Y25" s="150"/>
      <c r="Z25" s="173"/>
      <c r="AA25" s="169">
        <f>SUM(AA18:AA24)</f>
        <v>0</v>
      </c>
      <c r="AB25" s="169"/>
      <c r="AC25" s="150"/>
      <c r="AD25" s="110"/>
    </row>
    <row r="26" spans="2:30"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50"/>
      <c r="Y26" s="150"/>
      <c r="Z26" s="173"/>
      <c r="AA26" s="169"/>
      <c r="AB26" s="169"/>
      <c r="AC26" s="150"/>
      <c r="AD26" s="110"/>
    </row>
    <row r="27" spans="2:30"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50"/>
      <c r="Y27" s="150"/>
      <c r="Z27" s="173"/>
      <c r="AA27" s="169"/>
      <c r="AB27" s="169"/>
      <c r="AC27" s="150"/>
      <c r="AD27" s="110"/>
    </row>
    <row r="28" spans="2:30" ht="9.75" customHeight="1" thickBot="1">
      <c r="B28" s="77"/>
      <c r="C28" s="78"/>
      <c r="D28" s="78"/>
      <c r="E28" s="79"/>
      <c r="F28" s="79"/>
      <c r="G28" s="79"/>
      <c r="H28" s="79"/>
      <c r="I28" s="79"/>
      <c r="J28" s="79"/>
      <c r="K28" s="79"/>
      <c r="L28" s="79"/>
      <c r="M28" s="79"/>
      <c r="N28" s="80"/>
      <c r="O28" s="80"/>
      <c r="P28" s="80"/>
      <c r="Q28" s="81"/>
      <c r="R28" s="82"/>
      <c r="X28" s="150"/>
      <c r="Y28" s="150"/>
      <c r="Z28" s="173"/>
      <c r="AA28" s="169"/>
      <c r="AB28" s="169"/>
      <c r="AC28" s="150"/>
      <c r="AD28" s="110"/>
    </row>
    <row r="29" spans="2:30"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50"/>
      <c r="Y29" s="150"/>
      <c r="Z29" s="173"/>
      <c r="AA29" s="169"/>
      <c r="AB29" s="169"/>
      <c r="AC29" s="150"/>
      <c r="AD29" s="110"/>
    </row>
    <row r="30" spans="2:30"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50"/>
      <c r="Y30" s="150"/>
      <c r="Z30" s="173"/>
      <c r="AA30" s="169"/>
      <c r="AB30" s="169"/>
      <c r="AC30" s="150"/>
      <c r="AD30" s="110"/>
    </row>
    <row r="31" spans="2:30" ht="12.75" customHeight="1">
      <c r="B31" s="200"/>
      <c r="C31" s="234"/>
      <c r="D31" s="235"/>
      <c r="E31" s="193"/>
      <c r="F31" s="218"/>
      <c r="G31" s="218"/>
      <c r="H31" s="193"/>
      <c r="I31" s="193"/>
      <c r="J31" s="193"/>
      <c r="K31" s="193"/>
      <c r="L31" s="213"/>
      <c r="M31" s="213"/>
      <c r="N31" s="213"/>
      <c r="O31" s="190"/>
      <c r="P31" s="190"/>
      <c r="Q31" s="193"/>
      <c r="R31" s="229"/>
      <c r="S31" s="209"/>
      <c r="T31" s="209"/>
      <c r="X31" s="150"/>
      <c r="Y31" s="150"/>
      <c r="Z31" s="173"/>
      <c r="AA31" s="169"/>
      <c r="AB31" s="169"/>
      <c r="AC31" s="150"/>
      <c r="AD31" s="110"/>
    </row>
    <row r="32" spans="2:30" ht="12.75" customHeight="1">
      <c r="B32" s="200"/>
      <c r="C32" s="234"/>
      <c r="D32" s="235"/>
      <c r="E32" s="193"/>
      <c r="F32" s="218"/>
      <c r="G32" s="218"/>
      <c r="H32" s="193"/>
      <c r="I32" s="193"/>
      <c r="J32" s="193"/>
      <c r="K32" s="193"/>
      <c r="L32" s="213"/>
      <c r="M32" s="213"/>
      <c r="N32" s="213"/>
      <c r="O32" s="190"/>
      <c r="P32" s="190"/>
      <c r="Q32" s="193"/>
      <c r="R32" s="229"/>
      <c r="S32" s="209"/>
      <c r="T32" s="209"/>
      <c r="X32" s="150"/>
      <c r="Y32" s="150"/>
      <c r="Z32" s="173"/>
      <c r="AA32" s="169"/>
      <c r="AB32" s="169"/>
      <c r="AC32" s="150"/>
      <c r="AD32" s="110"/>
    </row>
    <row r="33" spans="2:30" ht="12.75" customHeight="1">
      <c r="B33" s="200"/>
      <c r="C33" s="234"/>
      <c r="D33" s="235"/>
      <c r="E33" s="193"/>
      <c r="F33" s="218"/>
      <c r="G33" s="218"/>
      <c r="H33" s="193"/>
      <c r="I33" s="193"/>
      <c r="J33" s="193"/>
      <c r="K33" s="193"/>
      <c r="L33" s="213"/>
      <c r="M33" s="213"/>
      <c r="N33" s="213"/>
      <c r="O33" s="190"/>
      <c r="P33" s="190"/>
      <c r="Q33" s="193"/>
      <c r="R33" s="229"/>
      <c r="S33" s="209"/>
      <c r="T33" s="209"/>
      <c r="X33" s="150"/>
      <c r="Y33" s="150"/>
      <c r="Z33" s="173"/>
      <c r="AA33" s="169"/>
      <c r="AB33" s="169"/>
      <c r="AC33" s="150"/>
      <c r="AD33" s="110"/>
    </row>
    <row r="34" spans="2:30" ht="12.75" customHeight="1">
      <c r="B34" s="201"/>
      <c r="C34" s="236"/>
      <c r="D34" s="237"/>
      <c r="E34" s="194"/>
      <c r="F34" s="219"/>
      <c r="G34" s="219"/>
      <c r="H34" s="194"/>
      <c r="I34" s="194"/>
      <c r="J34" s="194"/>
      <c r="K34" s="194"/>
      <c r="L34" s="214"/>
      <c r="M34" s="214"/>
      <c r="N34" s="214"/>
      <c r="O34" s="191"/>
      <c r="P34" s="191"/>
      <c r="Q34" s="194"/>
      <c r="R34" s="230"/>
      <c r="S34" s="210"/>
      <c r="T34" s="210"/>
      <c r="X34" s="150"/>
      <c r="Y34" s="150"/>
      <c r="Z34" s="173"/>
      <c r="AA34" s="169"/>
      <c r="AB34" s="169"/>
      <c r="AC34" s="150"/>
      <c r="AD34" s="110"/>
    </row>
    <row r="35" spans="2:30" ht="13.5" customHeight="1">
      <c r="B35" s="147" t="s">
        <v>5</v>
      </c>
      <c r="C35" s="183">
        <f>IF(ISERROR(C24+1),"",C24+1)</f>
        <v>42951</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X35" s="150"/>
      <c r="Y35" s="150"/>
      <c r="Z35" s="172">
        <f>IF(((SUM($E$35:$N$41)-E41-E40-E39-E38-E37-E36-AA42)&lt;40),0,(IF((SUM($E$35:$N$41)-40-E41-E40-E39-E38-E37-E36-AA42)&gt;E35,E35-R35,(SUM($E$35:$N$41)-40-E41-E40-E39-E38-E37-E36-AA42-R35))))</f>
        <v>0</v>
      </c>
      <c r="AA35" s="169">
        <f>IF((J35&lt;0.0003),0,(IF((E35&gt;J35),J35,E35)))</f>
        <v>0</v>
      </c>
      <c r="AB35" s="171">
        <f aca="true" t="shared" si="10" ref="AB35:AB41">Z35+AA35</f>
        <v>0</v>
      </c>
      <c r="AC35" s="150"/>
      <c r="AD35" s="110"/>
    </row>
    <row r="36" spans="2:30" ht="13.5" customHeight="1">
      <c r="B36" s="147" t="s">
        <v>6</v>
      </c>
      <c r="C36" s="183">
        <f aca="true" t="shared" si="11" ref="C36:C41">IF(ISERROR(C35+1),"",C35+1)</f>
        <v>42952</v>
      </c>
      <c r="D36" s="184"/>
      <c r="E36" s="23"/>
      <c r="F36" s="21"/>
      <c r="G36" s="21"/>
      <c r="H36" s="21"/>
      <c r="I36" s="21"/>
      <c r="J36" s="21"/>
      <c r="K36" s="21"/>
      <c r="L36" s="21"/>
      <c r="M36" s="21"/>
      <c r="N36" s="21"/>
      <c r="O36" s="3">
        <f t="shared" si="7"/>
        <v>0</v>
      </c>
      <c r="P36" s="33">
        <f t="shared" si="8"/>
        <v>0</v>
      </c>
      <c r="Q36" s="109">
        <f t="shared" si="9"/>
        <v>0</v>
      </c>
      <c r="R36" s="52"/>
      <c r="S36" s="54"/>
      <c r="T36" s="54"/>
      <c r="X36" s="150"/>
      <c r="Y36" s="150"/>
      <c r="Z36" s="177">
        <f>IF(((SUM($E$35:$N$41)-E41-E40-E39-E38-E37-AA42)&lt;40),0,(IF((SUM($E$35:$N$41)-40-E41-E40-E39-E38-E37-AA42)&gt;E36,E36-R36,(SUM($E$35:$N$41)-40-E41-E40-E39-E38-E37-AA42-R36))))</f>
        <v>0</v>
      </c>
      <c r="AA36" s="169">
        <f aca="true" t="shared" si="12" ref="AA36:AA41">IF((J36&lt;0.0003),0,(IF((E36&gt;J36),J36,E36)))</f>
        <v>0</v>
      </c>
      <c r="AB36" s="171">
        <f t="shared" si="10"/>
        <v>0</v>
      </c>
      <c r="AC36" s="150"/>
      <c r="AD36" s="110"/>
    </row>
    <row r="37" spans="2:30" ht="13.5" customHeight="1">
      <c r="B37" s="147" t="s">
        <v>7</v>
      </c>
      <c r="C37" s="183">
        <f t="shared" si="11"/>
        <v>42953</v>
      </c>
      <c r="D37" s="184"/>
      <c r="E37" s="23"/>
      <c r="F37" s="21"/>
      <c r="G37" s="21"/>
      <c r="H37" s="21"/>
      <c r="I37" s="21"/>
      <c r="J37" s="21"/>
      <c r="K37" s="21"/>
      <c r="L37" s="21"/>
      <c r="M37" s="21"/>
      <c r="N37" s="21"/>
      <c r="O37" s="3">
        <f t="shared" si="7"/>
        <v>0</v>
      </c>
      <c r="P37" s="33">
        <f t="shared" si="8"/>
        <v>0</v>
      </c>
      <c r="Q37" s="109">
        <f t="shared" si="9"/>
        <v>0</v>
      </c>
      <c r="R37" s="52"/>
      <c r="S37" s="54"/>
      <c r="T37" s="54"/>
      <c r="X37" s="150"/>
      <c r="Y37" s="150"/>
      <c r="Z37" s="177">
        <f>IF(((SUM($E$35:$N$41)-E41-E40-E39-E38-AA42)&lt;40),0,(IF((SUM($E$35:$N$41)-40-E41-E40-E39-E38-AA42)&gt;E37,E37-R37,(SUM($E$35:$N$41)-40-E41-E40-E39-E38-AA42-R37))))</f>
        <v>0</v>
      </c>
      <c r="AA37" s="169">
        <f t="shared" si="12"/>
        <v>0</v>
      </c>
      <c r="AB37" s="171">
        <f t="shared" si="10"/>
        <v>0</v>
      </c>
      <c r="AC37" s="150"/>
      <c r="AD37" s="110"/>
    </row>
    <row r="38" spans="2:30" ht="13.5" customHeight="1">
      <c r="B38" s="147" t="s">
        <v>8</v>
      </c>
      <c r="C38" s="183">
        <f t="shared" si="11"/>
        <v>42954</v>
      </c>
      <c r="D38" s="184"/>
      <c r="E38" s="23"/>
      <c r="F38" s="21"/>
      <c r="G38" s="21"/>
      <c r="H38" s="21"/>
      <c r="I38" s="21"/>
      <c r="J38" s="21"/>
      <c r="K38" s="21"/>
      <c r="L38" s="21"/>
      <c r="M38" s="21"/>
      <c r="N38" s="21"/>
      <c r="O38" s="3">
        <f t="shared" si="7"/>
        <v>0</v>
      </c>
      <c r="P38" s="33">
        <f t="shared" si="8"/>
        <v>0</v>
      </c>
      <c r="Q38" s="109">
        <f t="shared" si="9"/>
        <v>0</v>
      </c>
      <c r="R38" s="52"/>
      <c r="S38" s="54"/>
      <c r="T38" s="54"/>
      <c r="X38" s="150"/>
      <c r="Y38" s="150"/>
      <c r="Z38" s="177">
        <f>IF(((SUM($E$35:$N$41)-E41-E40-E39-AA42)&lt;40),0,(IF((SUM($E$35:$N$41)-40-E41-E40-E39-AA42)&gt;E38,E38-R38,(SUM(E35:N41)-40-E41-E40-E39-AA42-R38))))</f>
        <v>0</v>
      </c>
      <c r="AA38" s="169">
        <f t="shared" si="12"/>
        <v>0</v>
      </c>
      <c r="AB38" s="171">
        <f t="shared" si="10"/>
        <v>0</v>
      </c>
      <c r="AC38" s="150"/>
      <c r="AD38" s="110"/>
    </row>
    <row r="39" spans="2:30" ht="13.5" customHeight="1">
      <c r="B39" s="147" t="s">
        <v>9</v>
      </c>
      <c r="C39" s="183">
        <f t="shared" si="11"/>
        <v>42955</v>
      </c>
      <c r="D39" s="184"/>
      <c r="E39" s="23"/>
      <c r="F39" s="21"/>
      <c r="G39" s="21"/>
      <c r="H39" s="21"/>
      <c r="I39" s="21"/>
      <c r="J39" s="21"/>
      <c r="K39" s="21"/>
      <c r="L39" s="21"/>
      <c r="M39" s="21"/>
      <c r="N39" s="21"/>
      <c r="O39" s="3">
        <f t="shared" si="7"/>
        <v>0</v>
      </c>
      <c r="P39" s="33">
        <f t="shared" si="8"/>
        <v>0</v>
      </c>
      <c r="Q39" s="109">
        <f t="shared" si="9"/>
        <v>0</v>
      </c>
      <c r="R39" s="52"/>
      <c r="S39" s="54"/>
      <c r="T39" s="54"/>
      <c r="X39" s="150"/>
      <c r="Y39" s="150"/>
      <c r="Z39" s="177">
        <f>IF(((SUM($E$35:$N$41)-E41-E40-AA42)&lt;40),0,(IF((SUM($E$35:$N$41)-40-E41-E40-AA42)&gt;E39,E39-R39,(SUM($E$35:$N$41)-40-E41-E40-AA42-R39))))</f>
        <v>0</v>
      </c>
      <c r="AA39" s="169">
        <f t="shared" si="12"/>
        <v>0</v>
      </c>
      <c r="AB39" s="171">
        <f t="shared" si="10"/>
        <v>0</v>
      </c>
      <c r="AC39" s="150"/>
      <c r="AD39" s="110"/>
    </row>
    <row r="40" spans="2:30" ht="13.5" customHeight="1">
      <c r="B40" s="147" t="s">
        <v>10</v>
      </c>
      <c r="C40" s="183">
        <f t="shared" si="11"/>
        <v>42956</v>
      </c>
      <c r="D40" s="184"/>
      <c r="E40" s="23"/>
      <c r="F40" s="21"/>
      <c r="G40" s="21"/>
      <c r="H40" s="21"/>
      <c r="I40" s="21"/>
      <c r="J40" s="21"/>
      <c r="K40" s="21"/>
      <c r="L40" s="21"/>
      <c r="M40" s="21"/>
      <c r="N40" s="21"/>
      <c r="O40" s="3">
        <f t="shared" si="7"/>
        <v>0</v>
      </c>
      <c r="P40" s="33">
        <f t="shared" si="8"/>
        <v>0</v>
      </c>
      <c r="Q40" s="109">
        <f t="shared" si="9"/>
        <v>0</v>
      </c>
      <c r="R40" s="52"/>
      <c r="S40" s="54"/>
      <c r="T40" s="54"/>
      <c r="X40" s="150"/>
      <c r="Y40" s="150"/>
      <c r="Z40" s="172">
        <f>IF(((SUM($E$35:$N$41)-E41-AA42)&lt;40),0,(IF((SUM($E$35:$N$41)-40-E41-AA42)&gt;E40,E40-R40,(SUM($E$35:$N$41)-40-E41-AA42-R40))))</f>
        <v>0</v>
      </c>
      <c r="AA40" s="169">
        <f t="shared" si="12"/>
        <v>0</v>
      </c>
      <c r="AB40" s="171">
        <f t="shared" si="10"/>
        <v>0</v>
      </c>
      <c r="AC40" s="150"/>
      <c r="AD40" s="110"/>
    </row>
    <row r="41" spans="2:30" ht="13.5" customHeight="1" thickBot="1">
      <c r="B41" s="147" t="s">
        <v>11</v>
      </c>
      <c r="C41" s="183">
        <f t="shared" si="11"/>
        <v>42957</v>
      </c>
      <c r="D41" s="184"/>
      <c r="E41" s="23"/>
      <c r="F41" s="21"/>
      <c r="G41" s="21"/>
      <c r="H41" s="21"/>
      <c r="I41" s="21"/>
      <c r="J41" s="21"/>
      <c r="K41" s="21"/>
      <c r="L41" s="21"/>
      <c r="M41" s="21"/>
      <c r="N41" s="21"/>
      <c r="O41" s="3">
        <f t="shared" si="7"/>
        <v>0</v>
      </c>
      <c r="P41" s="33">
        <f t="shared" si="8"/>
        <v>0</v>
      </c>
      <c r="Q41" s="109">
        <f t="shared" si="9"/>
        <v>0</v>
      </c>
      <c r="R41" s="53"/>
      <c r="S41" s="54">
        <v>0</v>
      </c>
      <c r="T41" s="54">
        <v>0</v>
      </c>
      <c r="X41" s="150"/>
      <c r="Y41" s="150"/>
      <c r="Z41" s="172">
        <f>IF(((SUM($E$35:$N$41)-AA42)&lt;40),0,(IF((SUM($E$35:$N$41)-40-AA42)&gt;E41,E41-R41,(SUM($E$35:$N$41)-40-AA42-R41))))</f>
        <v>0</v>
      </c>
      <c r="AA41" s="169">
        <f t="shared" si="12"/>
        <v>0</v>
      </c>
      <c r="AB41" s="171">
        <f t="shared" si="10"/>
        <v>0</v>
      </c>
      <c r="AC41" s="150"/>
      <c r="AD41" s="110"/>
    </row>
    <row r="42" spans="2:30"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50"/>
      <c r="Y42" s="150"/>
      <c r="Z42" s="148"/>
      <c r="AA42" s="169">
        <f>SUM(AA35:AA41)</f>
        <v>0</v>
      </c>
      <c r="AB42" s="148"/>
      <c r="AC42" s="150"/>
      <c r="AD42" s="110"/>
    </row>
    <row r="43" spans="2:30" ht="13.5" customHeight="1">
      <c r="B43" s="87"/>
      <c r="C43" s="88"/>
      <c r="D43" s="88"/>
      <c r="E43" s="88"/>
      <c r="F43" s="88"/>
      <c r="H43" s="101"/>
      <c r="I43" s="101"/>
      <c r="J43" s="103"/>
      <c r="K43" s="105"/>
      <c r="L43" s="101"/>
      <c r="M43" s="101"/>
      <c r="N43" s="101"/>
      <c r="O43" s="101"/>
      <c r="P43" s="101" t="s">
        <v>32</v>
      </c>
      <c r="Q43" s="43">
        <f>IF($Q42&gt;0,$Q42-($Q44*(2/3)),0)</f>
        <v>0</v>
      </c>
      <c r="R43" s="185"/>
      <c r="S43" s="50"/>
      <c r="T43" s="50"/>
      <c r="X43" s="150"/>
      <c r="Y43" s="150"/>
      <c r="Z43" s="62"/>
      <c r="AA43" s="63"/>
      <c r="AB43" s="63"/>
      <c r="AC43" s="150"/>
      <c r="AD43" s="11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48"/>
      <c r="Y44" s="148"/>
      <c r="Z44" s="149"/>
      <c r="AA44" s="148"/>
      <c r="AB44" s="148"/>
      <c r="AC44" s="148"/>
    </row>
    <row r="45" spans="2:29" ht="11.25" customHeight="1" thickBot="1">
      <c r="B45" s="89"/>
      <c r="C45" s="89"/>
      <c r="D45" s="89"/>
      <c r="E45" s="89"/>
      <c r="F45" s="89"/>
      <c r="G45" s="89"/>
      <c r="H45" s="89"/>
      <c r="I45" s="89"/>
      <c r="J45" s="89"/>
      <c r="K45" s="89"/>
      <c r="L45" s="89"/>
      <c r="M45" s="89"/>
      <c r="N45" s="90"/>
      <c r="O45" s="90"/>
      <c r="P45" s="90"/>
      <c r="Q45" s="91"/>
      <c r="R45" s="92"/>
      <c r="X45" s="148"/>
      <c r="Y45" s="148"/>
      <c r="Z45" s="149"/>
      <c r="AA45" s="148"/>
      <c r="AB45" s="148"/>
      <c r="AC45" s="148"/>
    </row>
    <row r="46" spans="2:29" ht="13.5" thickBot="1">
      <c r="B46" s="93" t="s">
        <v>19</v>
      </c>
      <c r="C46" s="94"/>
      <c r="D46" s="94"/>
      <c r="E46" s="94"/>
      <c r="F46" s="94"/>
      <c r="G46" s="254"/>
      <c r="H46" s="255"/>
      <c r="I46" s="255"/>
      <c r="J46" s="255"/>
      <c r="K46" s="255"/>
      <c r="L46" s="255"/>
      <c r="M46" s="255"/>
      <c r="N46" s="255"/>
      <c r="O46" s="255"/>
      <c r="P46" s="255"/>
      <c r="Q46" s="255"/>
      <c r="R46" s="255"/>
      <c r="S46" s="255"/>
      <c r="T46" s="256"/>
      <c r="X46" s="148"/>
      <c r="Y46" s="148"/>
      <c r="Z46" s="149"/>
      <c r="AA46" s="148"/>
      <c r="AB46" s="148"/>
      <c r="AC46" s="148"/>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3"/>
      <c r="Y47" s="153"/>
      <c r="Z47" s="149"/>
      <c r="AA47" s="154"/>
      <c r="AB47" s="154"/>
      <c r="AC47" s="154"/>
    </row>
    <row r="48" spans="2:29" ht="12.75">
      <c r="B48" s="28" t="s">
        <v>36</v>
      </c>
      <c r="C48" s="95"/>
      <c r="D48" s="95"/>
      <c r="E48" s="117"/>
      <c r="F48" s="181"/>
      <c r="G48" s="226"/>
      <c r="H48" s="226"/>
      <c r="I48" s="226"/>
      <c r="J48" s="226"/>
      <c r="K48" s="28" t="s">
        <v>39</v>
      </c>
      <c r="N48" s="181"/>
      <c r="O48" s="181"/>
      <c r="P48" s="181"/>
      <c r="Q48" s="181"/>
      <c r="R48" s="181"/>
      <c r="S48" s="181"/>
      <c r="T48" s="181"/>
      <c r="X48" s="148"/>
      <c r="Y48" s="148"/>
      <c r="Z48" s="155"/>
      <c r="AA48" s="148"/>
      <c r="AB48" s="148"/>
      <c r="AC48" s="148"/>
    </row>
    <row r="49" spans="2:29" s="17" customFormat="1" ht="14.25" customHeight="1">
      <c r="B49" s="96"/>
      <c r="C49" s="96"/>
      <c r="D49" s="96"/>
      <c r="E49" s="96"/>
      <c r="F49" s="96"/>
      <c r="G49" s="96"/>
      <c r="H49" s="96"/>
      <c r="I49" s="96"/>
      <c r="J49" s="18"/>
      <c r="S49" s="11"/>
      <c r="T49" s="11"/>
      <c r="U49" s="11"/>
      <c r="V49" s="11"/>
      <c r="W49" s="11"/>
      <c r="X49" s="156"/>
      <c r="Y49" s="156"/>
      <c r="Z49" s="149"/>
      <c r="AA49" s="156"/>
      <c r="AB49" s="156"/>
      <c r="AC49" s="156"/>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57"/>
      <c r="Y50" s="157"/>
      <c r="Z50" s="157"/>
      <c r="AA50" s="158"/>
      <c r="AB50" s="266"/>
      <c r="AC50" s="266"/>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157"/>
      <c r="Y51" s="157"/>
      <c r="Z51" s="157"/>
      <c r="AA51" s="148"/>
      <c r="AB51" s="148"/>
      <c r="AC51" s="148"/>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157"/>
      <c r="Y52" s="157"/>
      <c r="Z52" s="157"/>
      <c r="AA52" s="148"/>
      <c r="AB52" s="148"/>
      <c r="AC52" s="148"/>
    </row>
    <row r="53" spans="2:29" ht="12.75">
      <c r="B53" s="97"/>
      <c r="C53" s="97"/>
      <c r="D53" s="97"/>
      <c r="E53" s="97"/>
      <c r="F53" s="97"/>
      <c r="G53" s="97"/>
      <c r="H53" s="97"/>
      <c r="I53" s="97"/>
      <c r="K53" s="97"/>
      <c r="L53" s="97"/>
      <c r="M53" s="97"/>
      <c r="N53" s="97"/>
      <c r="O53" s="97"/>
      <c r="P53" s="97"/>
      <c r="Q53" s="97"/>
      <c r="R53" s="97"/>
      <c r="S53" s="18"/>
      <c r="T53" s="97"/>
      <c r="U53" s="97"/>
      <c r="V53" s="97"/>
      <c r="W53" s="97"/>
      <c r="X53" s="157"/>
      <c r="Y53" s="157"/>
      <c r="Z53" s="157"/>
      <c r="AA53" s="148"/>
      <c r="AB53" s="148"/>
      <c r="AC53" s="148"/>
    </row>
    <row r="54" spans="10:29" ht="12.75">
      <c r="J54" s="11"/>
      <c r="K54" s="97"/>
      <c r="L54" s="107"/>
      <c r="M54" s="59"/>
      <c r="N54" s="59"/>
      <c r="O54" s="59"/>
      <c r="P54" s="59"/>
      <c r="Q54" s="59"/>
      <c r="R54" s="59"/>
      <c r="S54" s="59"/>
      <c r="T54" s="59"/>
      <c r="U54" s="97"/>
      <c r="V54" s="97"/>
      <c r="W54" s="97"/>
      <c r="X54" s="157"/>
      <c r="Y54" s="157"/>
      <c r="Z54" s="157"/>
      <c r="AA54" s="148"/>
      <c r="AB54" s="148"/>
      <c r="AC54" s="148"/>
    </row>
    <row r="55" spans="2:29" ht="12.75">
      <c r="B55" s="227"/>
      <c r="C55" s="227"/>
      <c r="D55" s="227"/>
      <c r="E55" s="227"/>
      <c r="F55" s="227"/>
      <c r="G55" s="227"/>
      <c r="H55" s="227"/>
      <c r="I55" s="227"/>
      <c r="J55" s="220"/>
      <c r="K55" s="8"/>
      <c r="L55" s="220"/>
      <c r="M55" s="220"/>
      <c r="N55" s="220"/>
      <c r="O55" s="220"/>
      <c r="P55" s="220"/>
      <c r="Q55" s="220"/>
      <c r="R55" s="220"/>
      <c r="S55" s="220"/>
      <c r="T55" s="220"/>
      <c r="X55" s="148"/>
      <c r="Y55" s="148"/>
      <c r="Z55" s="149"/>
      <c r="AA55" s="148"/>
      <c r="AB55" s="148"/>
      <c r="AC55" s="148"/>
    </row>
    <row r="56" spans="2:29" ht="12.75">
      <c r="B56" s="98" t="s">
        <v>15</v>
      </c>
      <c r="I56" s="6" t="s">
        <v>1</v>
      </c>
      <c r="L56" s="99" t="s">
        <v>16</v>
      </c>
      <c r="M56" s="99"/>
      <c r="N56" s="99"/>
      <c r="O56" s="99"/>
      <c r="P56" s="99"/>
      <c r="S56" s="6" t="s">
        <v>1</v>
      </c>
      <c r="T56" s="110" t="s">
        <v>57</v>
      </c>
      <c r="X56" s="148"/>
      <c r="Y56" s="148"/>
      <c r="Z56" s="149"/>
      <c r="AA56" s="148"/>
      <c r="AB56" s="148"/>
      <c r="AC56" s="148"/>
    </row>
    <row r="57" spans="24:29" ht="12.75">
      <c r="X57" s="148"/>
      <c r="Y57" s="148"/>
      <c r="Z57" s="149"/>
      <c r="AA57" s="148"/>
      <c r="AB57" s="148"/>
      <c r="AC57" s="148"/>
    </row>
    <row r="58" spans="24:29" ht="12.75">
      <c r="X58" s="148"/>
      <c r="Y58" s="148"/>
      <c r="Z58" s="149"/>
      <c r="AA58" s="148"/>
      <c r="AB58" s="148"/>
      <c r="AC58" s="148"/>
    </row>
    <row r="59" spans="24:29" ht="12.75">
      <c r="X59" s="148"/>
      <c r="Y59" s="148"/>
      <c r="Z59" s="149"/>
      <c r="AA59" s="148"/>
      <c r="AB59" s="148"/>
      <c r="AC59" s="148"/>
    </row>
    <row r="60" spans="24:29" ht="12.75">
      <c r="X60" s="148"/>
      <c r="Y60" s="148"/>
      <c r="Z60" s="149"/>
      <c r="AA60" s="148"/>
      <c r="AB60" s="148"/>
      <c r="AC60" s="148"/>
    </row>
    <row r="61" spans="24:29" ht="12.75">
      <c r="X61" s="148"/>
      <c r="Y61" s="148"/>
      <c r="Z61" s="149"/>
      <c r="AA61" s="148"/>
      <c r="AB61" s="148"/>
      <c r="AC61" s="148"/>
    </row>
    <row r="62" spans="19:29" ht="12.75">
      <c r="S62" s="20"/>
      <c r="X62" s="148"/>
      <c r="Y62" s="148"/>
      <c r="Z62" s="149"/>
      <c r="AA62" s="148"/>
      <c r="AB62" s="148"/>
      <c r="AC62" s="148"/>
    </row>
    <row r="63" spans="24:29" ht="12.75">
      <c r="X63" s="148"/>
      <c r="Y63" s="148"/>
      <c r="Z63" s="149"/>
      <c r="AA63" s="148"/>
      <c r="AB63" s="148"/>
      <c r="AC63" s="148"/>
    </row>
    <row r="64" spans="24:29" ht="12.75">
      <c r="X64" s="148"/>
      <c r="Y64" s="148"/>
      <c r="Z64" s="149"/>
      <c r="AA64" s="148"/>
      <c r="AB64" s="148"/>
      <c r="AC64" s="148"/>
    </row>
    <row r="65" spans="24:29" ht="12.75">
      <c r="X65" s="148"/>
      <c r="Y65" s="148"/>
      <c r="Z65" s="149"/>
      <c r="AA65" s="148"/>
      <c r="AB65" s="148"/>
      <c r="AC65" s="148"/>
    </row>
    <row r="66" spans="24:29" ht="12.75">
      <c r="X66" s="148"/>
      <c r="Y66" s="148"/>
      <c r="Z66" s="149"/>
      <c r="AA66" s="148"/>
      <c r="AB66" s="148"/>
      <c r="AC66" s="148"/>
    </row>
    <row r="67" spans="24:29" ht="12.75">
      <c r="X67" s="148"/>
      <c r="Y67" s="148"/>
      <c r="Z67" s="149"/>
      <c r="AA67" s="148"/>
      <c r="AB67" s="148"/>
      <c r="AC67" s="148"/>
    </row>
    <row r="68" spans="24:29" ht="12.75">
      <c r="X68" s="148"/>
      <c r="Y68" s="148"/>
      <c r="Z68" s="149"/>
      <c r="AA68" s="148"/>
      <c r="AB68" s="148"/>
      <c r="AC68" s="148"/>
    </row>
    <row r="69" spans="24:29" ht="12.75">
      <c r="X69" s="148"/>
      <c r="Y69" s="148"/>
      <c r="Z69" s="149"/>
      <c r="AA69" s="148"/>
      <c r="AB69" s="148"/>
      <c r="AC69" s="148"/>
    </row>
    <row r="70" spans="24:29" ht="12.75">
      <c r="X70" s="148"/>
      <c r="Y70" s="148"/>
      <c r="Z70" s="149"/>
      <c r="AA70" s="148"/>
      <c r="AB70" s="148"/>
      <c r="AC70" s="148"/>
    </row>
    <row r="71" spans="24:29" ht="12.75">
      <c r="X71" s="148"/>
      <c r="Y71" s="148"/>
      <c r="Z71" s="149"/>
      <c r="AA71" s="148"/>
      <c r="AB71" s="148"/>
      <c r="AC71" s="148"/>
    </row>
    <row r="72" spans="24:29" ht="12.75">
      <c r="X72" s="148"/>
      <c r="Y72" s="148"/>
      <c r="Z72" s="149"/>
      <c r="AA72" s="148"/>
      <c r="AB72" s="148"/>
      <c r="AC72" s="148"/>
    </row>
    <row r="73" spans="24:29" ht="12.75">
      <c r="X73" s="148"/>
      <c r="Y73" s="148"/>
      <c r="Z73" s="149"/>
      <c r="AA73" s="148"/>
      <c r="AB73" s="148"/>
      <c r="AC73" s="148"/>
    </row>
    <row r="74" spans="24:29" ht="12.75">
      <c r="X74" s="148"/>
      <c r="Y74" s="148"/>
      <c r="Z74" s="149"/>
      <c r="AA74" s="148"/>
      <c r="AB74" s="148"/>
      <c r="AC74" s="148"/>
    </row>
    <row r="75" spans="24:29" ht="12.75">
      <c r="X75" s="148"/>
      <c r="Y75" s="148"/>
      <c r="Z75" s="149"/>
      <c r="AA75" s="148"/>
      <c r="AB75" s="148"/>
      <c r="AC75" s="148"/>
    </row>
    <row r="76" spans="24:29" ht="12.75">
      <c r="X76" s="148"/>
      <c r="Y76" s="148"/>
      <c r="Z76" s="149"/>
      <c r="AA76" s="148"/>
      <c r="AB76" s="148"/>
      <c r="AC76" s="148"/>
    </row>
    <row r="77" spans="24:29" ht="12.75">
      <c r="X77" s="148"/>
      <c r="Y77" s="148"/>
      <c r="Z77" s="149"/>
      <c r="AA77" s="148"/>
      <c r="AB77" s="148"/>
      <c r="AC77" s="148"/>
    </row>
    <row r="78" spans="24:29" ht="12.75">
      <c r="X78" s="148"/>
      <c r="Y78" s="148"/>
      <c r="Z78" s="149"/>
      <c r="AA78" s="148"/>
      <c r="AB78" s="148"/>
      <c r="AC78" s="148"/>
    </row>
    <row r="79" spans="24:29" ht="12.75">
      <c r="X79" s="148"/>
      <c r="Y79" s="148"/>
      <c r="Z79" s="149"/>
      <c r="AA79" s="148"/>
      <c r="AB79" s="148"/>
      <c r="AC79" s="148"/>
    </row>
    <row r="80" spans="24:29" ht="12.75">
      <c r="X80" s="148"/>
      <c r="Y80" s="148"/>
      <c r="Z80" s="149"/>
      <c r="AA80" s="148"/>
      <c r="AB80" s="148"/>
      <c r="AC80" s="148"/>
    </row>
    <row r="81" spans="24:29" ht="12.75">
      <c r="X81" s="148"/>
      <c r="Y81" s="148"/>
      <c r="Z81" s="149"/>
      <c r="AA81" s="148"/>
      <c r="AB81" s="148"/>
      <c r="AC81" s="148"/>
    </row>
    <row r="82" spans="24:29" ht="12.75">
      <c r="X82" s="148"/>
      <c r="Y82" s="148"/>
      <c r="Z82" s="149"/>
      <c r="AA82" s="148"/>
      <c r="AB82" s="148"/>
      <c r="AC82" s="148"/>
    </row>
    <row r="83" spans="24:29" ht="12.75">
      <c r="X83" s="148"/>
      <c r="Y83" s="148"/>
      <c r="Z83" s="149"/>
      <c r="AA83" s="148"/>
      <c r="AB83" s="148"/>
      <c r="AC83" s="148"/>
    </row>
    <row r="84" spans="24:29" ht="12.75">
      <c r="X84" s="148"/>
      <c r="Y84" s="148"/>
      <c r="Z84" s="149"/>
      <c r="AA84" s="148"/>
      <c r="AB84" s="148"/>
      <c r="AC84" s="148"/>
    </row>
    <row r="85" spans="24:29" ht="12.75">
      <c r="X85" s="148"/>
      <c r="Y85" s="148"/>
      <c r="Z85" s="149"/>
      <c r="AA85" s="148"/>
      <c r="AB85" s="148"/>
      <c r="AC85" s="148"/>
    </row>
    <row r="86" spans="24:29" ht="12.75">
      <c r="X86" s="148"/>
      <c r="Y86" s="148"/>
      <c r="Z86" s="149"/>
      <c r="AA86" s="148"/>
      <c r="AB86" s="148"/>
      <c r="AC86" s="148"/>
    </row>
    <row r="87" spans="24:29" ht="12.75">
      <c r="X87" s="148"/>
      <c r="Y87" s="148"/>
      <c r="Z87" s="149"/>
      <c r="AA87" s="148"/>
      <c r="AB87" s="148"/>
      <c r="AC87" s="148"/>
    </row>
    <row r="88" spans="24:29" ht="12.75">
      <c r="X88" s="148"/>
      <c r="Y88" s="148"/>
      <c r="Z88" s="149"/>
      <c r="AA88" s="148"/>
      <c r="AB88" s="148"/>
      <c r="AC88" s="148"/>
    </row>
    <row r="89" spans="24:29" ht="12.75">
      <c r="X89" s="148"/>
      <c r="Y89" s="148"/>
      <c r="Z89" s="149"/>
      <c r="AA89" s="148"/>
      <c r="AB89" s="148"/>
      <c r="AC89" s="148"/>
    </row>
    <row r="90" spans="24:29" ht="12.75">
      <c r="X90" s="148"/>
      <c r="Y90" s="148"/>
      <c r="Z90" s="149"/>
      <c r="AA90" s="148"/>
      <c r="AB90" s="148"/>
      <c r="AC90" s="148"/>
    </row>
    <row r="91" spans="24:29" ht="12.75">
      <c r="X91" s="148"/>
      <c r="Y91" s="148"/>
      <c r="Z91" s="149"/>
      <c r="AA91" s="148"/>
      <c r="AB91" s="148"/>
      <c r="AC91" s="148"/>
    </row>
    <row r="92" spans="24:29" ht="12.75">
      <c r="X92" s="148"/>
      <c r="Y92" s="148"/>
      <c r="Z92" s="149"/>
      <c r="AA92" s="148"/>
      <c r="AB92" s="148"/>
      <c r="AC92" s="148"/>
    </row>
    <row r="93" spans="24:29" ht="12.75">
      <c r="X93" s="148"/>
      <c r="Y93" s="148"/>
      <c r="Z93" s="149"/>
      <c r="AA93" s="148"/>
      <c r="AB93" s="148"/>
      <c r="AC93" s="148"/>
    </row>
    <row r="94" spans="24:29" ht="12.75">
      <c r="X94" s="148"/>
      <c r="Y94" s="148"/>
      <c r="Z94" s="149"/>
      <c r="AA94" s="148"/>
      <c r="AB94" s="148"/>
      <c r="AC94" s="148"/>
    </row>
    <row r="95" spans="24:29" ht="12.75">
      <c r="X95" s="148"/>
      <c r="Y95" s="148"/>
      <c r="Z95" s="149"/>
      <c r="AA95" s="148"/>
      <c r="AB95" s="148"/>
      <c r="AC95" s="148"/>
    </row>
    <row r="96" spans="24:29" ht="12.75">
      <c r="X96" s="148"/>
      <c r="Y96" s="148"/>
      <c r="Z96" s="149"/>
      <c r="AA96" s="148"/>
      <c r="AB96" s="148"/>
      <c r="AC96" s="148"/>
    </row>
    <row r="97" spans="24:29" ht="12.75">
      <c r="X97" s="148"/>
      <c r="Y97" s="148"/>
      <c r="Z97" s="149"/>
      <c r="AA97" s="148"/>
      <c r="AB97" s="148"/>
      <c r="AC97" s="148"/>
    </row>
    <row r="98" spans="24:29" ht="12.75">
      <c r="X98" s="148"/>
      <c r="Y98" s="148"/>
      <c r="Z98" s="149"/>
      <c r="AA98" s="148"/>
      <c r="AB98" s="148"/>
      <c r="AC98" s="148"/>
    </row>
    <row r="99" spans="24:29" ht="12.75">
      <c r="X99" s="148"/>
      <c r="Y99" s="148"/>
      <c r="Z99" s="149"/>
      <c r="AA99" s="148"/>
      <c r="AB99" s="148"/>
      <c r="AC99" s="148"/>
    </row>
    <row r="100" spans="24:29" ht="12.75">
      <c r="X100" s="148"/>
      <c r="Y100" s="148"/>
      <c r="Z100" s="149"/>
      <c r="AA100" s="148"/>
      <c r="AB100" s="148"/>
      <c r="AC100" s="148"/>
    </row>
    <row r="101" spans="24:29" ht="12.75">
      <c r="X101" s="148"/>
      <c r="Y101" s="148"/>
      <c r="Z101" s="149"/>
      <c r="AA101" s="148"/>
      <c r="AB101" s="148"/>
      <c r="AC101" s="148"/>
    </row>
    <row r="102" spans="24:29" ht="12.75">
      <c r="X102" s="148"/>
      <c r="Y102" s="148"/>
      <c r="Z102" s="149"/>
      <c r="AA102" s="148"/>
      <c r="AB102" s="148"/>
      <c r="AC102" s="148"/>
    </row>
    <row r="103" spans="24:29" ht="12.75">
      <c r="X103" s="148"/>
      <c r="Y103" s="148"/>
      <c r="Z103" s="149"/>
      <c r="AA103" s="148"/>
      <c r="AB103" s="148"/>
      <c r="AC103" s="148"/>
    </row>
    <row r="104" spans="24:29" ht="12.75">
      <c r="X104" s="148"/>
      <c r="Y104" s="148"/>
      <c r="Z104" s="149"/>
      <c r="AA104" s="148"/>
      <c r="AB104" s="148"/>
      <c r="AC104" s="148"/>
    </row>
    <row r="105" spans="24:29" ht="12.75">
      <c r="X105" s="148"/>
      <c r="Y105" s="148"/>
      <c r="Z105" s="149"/>
      <c r="AA105" s="148"/>
      <c r="AB105" s="148"/>
      <c r="AC105" s="148"/>
    </row>
    <row r="106" spans="24:29" ht="12.75">
      <c r="X106" s="148"/>
      <c r="Y106" s="148"/>
      <c r="Z106" s="149"/>
      <c r="AA106" s="148"/>
      <c r="AB106" s="148"/>
      <c r="AC106" s="148"/>
    </row>
    <row r="107" spans="24:29" ht="12.75">
      <c r="X107" s="148"/>
      <c r="Y107" s="148"/>
      <c r="Z107" s="149"/>
      <c r="AA107" s="148"/>
      <c r="AB107" s="148"/>
      <c r="AC107" s="148"/>
    </row>
    <row r="108" spans="24:29" ht="12.75">
      <c r="X108" s="148"/>
      <c r="Y108" s="148"/>
      <c r="Z108" s="149"/>
      <c r="AA108" s="148"/>
      <c r="AB108" s="148"/>
      <c r="AC108" s="148"/>
    </row>
    <row r="109" spans="24:29" ht="12.75">
      <c r="X109" s="148"/>
      <c r="Y109" s="148"/>
      <c r="Z109" s="149"/>
      <c r="AA109" s="148"/>
      <c r="AB109" s="148"/>
      <c r="AC109" s="148"/>
    </row>
    <row r="110" spans="24:29" ht="12.75">
      <c r="X110" s="148"/>
      <c r="Y110" s="148"/>
      <c r="Z110" s="149"/>
      <c r="AA110" s="148"/>
      <c r="AB110" s="148"/>
      <c r="AC110" s="148"/>
    </row>
  </sheetData>
  <sheetProtection sheet="1" selectLockedCells="1"/>
  <mergeCells count="74">
    <mergeCell ref="C36:D36"/>
    <mergeCell ref="C37:D37"/>
    <mergeCell ref="C38:D38"/>
    <mergeCell ref="B14:B17"/>
    <mergeCell ref="L55:T55"/>
    <mergeCell ref="F14:N14"/>
    <mergeCell ref="F29:N29"/>
    <mergeCell ref="G46:T46"/>
    <mergeCell ref="F48:J48"/>
    <mergeCell ref="B55:J55"/>
    <mergeCell ref="C35:D35"/>
    <mergeCell ref="B29:B34"/>
    <mergeCell ref="C29:D34"/>
    <mergeCell ref="S14:S17"/>
    <mergeCell ref="N30:N34"/>
    <mergeCell ref="L15:L17"/>
    <mergeCell ref="S29:S34"/>
    <mergeCell ref="C24:D24"/>
    <mergeCell ref="G30:G34"/>
    <mergeCell ref="R14:R17"/>
    <mergeCell ref="R6:S6"/>
    <mergeCell ref="P5:Q5"/>
    <mergeCell ref="S5:T5"/>
    <mergeCell ref="Q9:T9"/>
    <mergeCell ref="P7:Q7"/>
    <mergeCell ref="L50:T52"/>
    <mergeCell ref="B12:O12"/>
    <mergeCell ref="C19:D19"/>
    <mergeCell ref="C20:D20"/>
    <mergeCell ref="C21:D21"/>
    <mergeCell ref="P1:T2"/>
    <mergeCell ref="T14:T17"/>
    <mergeCell ref="T29:T34"/>
    <mergeCell ref="J30:J34"/>
    <mergeCell ref="O29:O34"/>
    <mergeCell ref="E9:I9"/>
    <mergeCell ref="B11:L11"/>
    <mergeCell ref="C14:D17"/>
    <mergeCell ref="C18:D18"/>
    <mergeCell ref="R26:R27"/>
    <mergeCell ref="AB50:AC50"/>
    <mergeCell ref="C39:D39"/>
    <mergeCell ref="C40:D40"/>
    <mergeCell ref="C41:D41"/>
    <mergeCell ref="R43:R44"/>
    <mergeCell ref="N48:T48"/>
    <mergeCell ref="B50:J52"/>
    <mergeCell ref="B1:H3"/>
    <mergeCell ref="O14:O17"/>
    <mergeCell ref="F15:F17"/>
    <mergeCell ref="G15:G17"/>
    <mergeCell ref="H15:H17"/>
    <mergeCell ref="I15:I17"/>
    <mergeCell ref="J15:J17"/>
    <mergeCell ref="K15:K17"/>
    <mergeCell ref="M15:M17"/>
    <mergeCell ref="E14:E17"/>
    <mergeCell ref="C5:I5"/>
    <mergeCell ref="C22:D22"/>
    <mergeCell ref="C23:D23"/>
    <mergeCell ref="P29:P34"/>
    <mergeCell ref="Q29:Q34"/>
    <mergeCell ref="K30:K34"/>
    <mergeCell ref="L30:L34"/>
    <mergeCell ref="E29:E34"/>
    <mergeCell ref="D7:E7"/>
    <mergeCell ref="F30:F34"/>
    <mergeCell ref="R29:R34"/>
    <mergeCell ref="N15:N17"/>
    <mergeCell ref="P14:P17"/>
    <mergeCell ref="Q14:Q17"/>
    <mergeCell ref="H30:H34"/>
    <mergeCell ref="I30:I34"/>
    <mergeCell ref="M30:M34"/>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allowBlank="1" showInputMessage="1" showErrorMessage="1" sqref="T7"/>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4">
        <f>'08_10_2017'!C5:I5</f>
        <v>0</v>
      </c>
      <c r="D5" s="244"/>
      <c r="E5" s="244"/>
      <c r="F5" s="244"/>
      <c r="G5" s="244"/>
      <c r="H5" s="244"/>
      <c r="I5" s="244"/>
      <c r="J5" s="17"/>
      <c r="N5" s="6" t="s">
        <v>0</v>
      </c>
      <c r="P5" s="204">
        <v>42958</v>
      </c>
      <c r="Q5" s="204"/>
      <c r="R5" s="20" t="s">
        <v>21</v>
      </c>
      <c r="S5" s="204">
        <f>IF(P5&gt;1,P5+13,"")</f>
        <v>42971</v>
      </c>
      <c r="T5" s="204"/>
      <c r="Z5" s="6"/>
    </row>
    <row r="6" spans="2:21" ht="11.25" customHeight="1">
      <c r="B6" s="5"/>
      <c r="J6" s="7"/>
      <c r="N6" s="6" t="s">
        <v>56</v>
      </c>
      <c r="O6" s="60">
        <f>'08_10_2017'!O6+1</f>
        <v>1804</v>
      </c>
      <c r="R6" s="202"/>
      <c r="S6" s="202"/>
      <c r="T6" s="8"/>
      <c r="U6" s="17"/>
    </row>
    <row r="7" spans="2:21" ht="12.75">
      <c r="B7" s="6" t="s">
        <v>43</v>
      </c>
      <c r="D7" s="246">
        <f>'08_10_2017'!D7:E7</f>
        <v>0</v>
      </c>
      <c r="E7" s="246"/>
      <c r="F7" s="27" t="s">
        <v>34</v>
      </c>
      <c r="G7" s="22">
        <f>'08_10_2017'!G7</f>
        <v>0</v>
      </c>
      <c r="H7" s="26" t="s">
        <v>35</v>
      </c>
      <c r="I7" s="136">
        <f>'08_10_2017'!I7</f>
        <v>0</v>
      </c>
      <c r="J7" s="60"/>
      <c r="K7" s="61"/>
      <c r="N7" s="61" t="s">
        <v>31</v>
      </c>
      <c r="P7" s="265" t="str">
        <f>'08_10_2017'!P7:Q7</f>
        <v>Non Exempt</v>
      </c>
      <c r="Q7" s="265"/>
      <c r="S7" s="62"/>
      <c r="T7" s="116"/>
      <c r="U7" s="118"/>
    </row>
    <row r="8" spans="2:21" ht="11.25" customHeight="1">
      <c r="B8" s="9"/>
      <c r="C8" s="9"/>
      <c r="D8" s="9"/>
      <c r="E8" s="9"/>
      <c r="F8" s="7"/>
      <c r="G8" s="10"/>
      <c r="H8" s="10"/>
      <c r="I8" s="10"/>
      <c r="J8" s="10"/>
      <c r="U8" s="17"/>
    </row>
    <row r="9" spans="2:21" ht="12.75">
      <c r="B9" s="6" t="s">
        <v>24</v>
      </c>
      <c r="D9" s="137"/>
      <c r="E9" s="244">
        <f>'08_10_2017'!E9:I9</f>
        <v>0</v>
      </c>
      <c r="F9" s="244"/>
      <c r="G9" s="244"/>
      <c r="H9" s="244"/>
      <c r="I9" s="244"/>
      <c r="J9" s="13"/>
      <c r="K9" s="63"/>
      <c r="N9" s="63" t="s">
        <v>22</v>
      </c>
      <c r="O9" s="64"/>
      <c r="P9" s="17"/>
      <c r="Q9" s="245">
        <f>'08_10_2017'!Q9:T9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'08_10_2017'!T11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9" ht="12.75" customHeight="1" thickBot="1">
      <c r="B13" s="66"/>
      <c r="C13" s="66"/>
      <c r="D13" s="66"/>
      <c r="E13" s="66"/>
      <c r="F13" s="66"/>
      <c r="G13" s="66"/>
      <c r="H13" s="66"/>
      <c r="I13" s="66"/>
      <c r="J13" s="66"/>
      <c r="K13" s="66"/>
      <c r="N13" s="66"/>
      <c r="O13" s="66"/>
      <c r="P13" s="17"/>
      <c r="U13" s="66"/>
      <c r="Y13" s="148"/>
      <c r="Z13" s="149"/>
      <c r="AA13" s="148"/>
      <c r="AB13" s="148"/>
      <c r="AC13" s="148"/>
    </row>
    <row r="14" spans="2:29"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c r="Y14" s="148"/>
      <c r="Z14" s="149"/>
      <c r="AA14" s="148"/>
      <c r="AB14" s="148"/>
      <c r="AC14" s="148"/>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10"/>
      <c r="Y15" s="150"/>
      <c r="Z15" s="151"/>
      <c r="AA15" s="150"/>
      <c r="AB15" s="150"/>
      <c r="AC15" s="150"/>
    </row>
    <row r="16" spans="2:29" ht="12.75" customHeight="1">
      <c r="B16" s="200"/>
      <c r="C16" s="234"/>
      <c r="D16" s="235"/>
      <c r="E16" s="193"/>
      <c r="F16" s="193"/>
      <c r="G16" s="193"/>
      <c r="H16" s="193"/>
      <c r="I16" s="193"/>
      <c r="J16" s="193"/>
      <c r="K16" s="193"/>
      <c r="L16" s="213"/>
      <c r="M16" s="213"/>
      <c r="N16" s="213"/>
      <c r="O16" s="190"/>
      <c r="P16" s="190"/>
      <c r="Q16" s="193"/>
      <c r="R16" s="229"/>
      <c r="S16" s="193"/>
      <c r="T16" s="193"/>
      <c r="X16" s="110"/>
      <c r="Y16" s="150"/>
      <c r="Z16" s="151"/>
      <c r="AA16" s="150"/>
      <c r="AB16" s="150"/>
      <c r="AC16" s="15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X17" s="110"/>
      <c r="Y17" s="150"/>
      <c r="Z17" s="168" t="s">
        <v>40</v>
      </c>
      <c r="AA17" s="169"/>
      <c r="AB17" s="169"/>
      <c r="AC17" s="150"/>
    </row>
    <row r="18" spans="2:29" ht="14.25" customHeight="1">
      <c r="B18" s="146" t="s">
        <v>5</v>
      </c>
      <c r="C18" s="252">
        <f>IF(P5&gt;1,P5,"")</f>
        <v>42958</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X18" s="110"/>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2" ref="C19:C24">IF(ISERROR(C18+1),"",C18+1)</f>
        <v>42959</v>
      </c>
      <c r="D19" s="184"/>
      <c r="E19" s="23"/>
      <c r="F19" s="24"/>
      <c r="G19" s="24"/>
      <c r="H19" s="24"/>
      <c r="I19" s="24"/>
      <c r="J19" s="24"/>
      <c r="K19" s="24"/>
      <c r="L19" s="24"/>
      <c r="M19" s="24"/>
      <c r="N19" s="24"/>
      <c r="O19" s="3">
        <f t="shared" si="0"/>
        <v>0</v>
      </c>
      <c r="P19" s="33">
        <f t="shared" si="1"/>
        <v>0</v>
      </c>
      <c r="Q19" s="114">
        <f aca="true" t="shared" si="3" ref="Q19:Q24">AB19</f>
        <v>0</v>
      </c>
      <c r="R19" s="45"/>
      <c r="S19" s="49"/>
      <c r="T19" s="49"/>
      <c r="X19" s="110"/>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2"/>
        <v>42960</v>
      </c>
      <c r="D20" s="184"/>
      <c r="E20" s="23"/>
      <c r="F20" s="24"/>
      <c r="G20" s="24"/>
      <c r="H20" s="24"/>
      <c r="I20" s="24"/>
      <c r="J20" s="24"/>
      <c r="K20" s="24"/>
      <c r="L20" s="24"/>
      <c r="M20" s="24"/>
      <c r="N20" s="24"/>
      <c r="O20" s="3">
        <f t="shared" si="0"/>
        <v>0</v>
      </c>
      <c r="P20" s="33">
        <f t="shared" si="1"/>
        <v>0</v>
      </c>
      <c r="Q20" s="114">
        <f t="shared" si="3"/>
        <v>0</v>
      </c>
      <c r="R20" s="45"/>
      <c r="S20" s="49"/>
      <c r="T20" s="49"/>
      <c r="X20" s="110"/>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2"/>
        <v>42961</v>
      </c>
      <c r="D21" s="184"/>
      <c r="E21" s="23"/>
      <c r="F21" s="24"/>
      <c r="G21" s="24"/>
      <c r="H21" s="24"/>
      <c r="I21" s="24"/>
      <c r="J21" s="24"/>
      <c r="K21" s="24"/>
      <c r="L21" s="24"/>
      <c r="M21" s="24"/>
      <c r="N21" s="24"/>
      <c r="O21" s="3">
        <f t="shared" si="0"/>
        <v>0</v>
      </c>
      <c r="P21" s="33">
        <f t="shared" si="1"/>
        <v>0</v>
      </c>
      <c r="Q21" s="114">
        <f t="shared" si="3"/>
        <v>0</v>
      </c>
      <c r="R21" s="45"/>
      <c r="S21" s="49"/>
      <c r="T21" s="49"/>
      <c r="X21" s="110"/>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2"/>
        <v>42962</v>
      </c>
      <c r="D22" s="184"/>
      <c r="E22" s="23"/>
      <c r="F22" s="24"/>
      <c r="G22" s="24"/>
      <c r="H22" s="24"/>
      <c r="I22" s="24"/>
      <c r="J22" s="24"/>
      <c r="K22" s="24"/>
      <c r="L22" s="24"/>
      <c r="M22" s="24"/>
      <c r="N22" s="24"/>
      <c r="O22" s="3">
        <f t="shared" si="0"/>
        <v>0</v>
      </c>
      <c r="P22" s="33">
        <f t="shared" si="1"/>
        <v>0</v>
      </c>
      <c r="Q22" s="114">
        <f t="shared" si="3"/>
        <v>0</v>
      </c>
      <c r="R22" s="45"/>
      <c r="S22" s="49"/>
      <c r="T22" s="49"/>
      <c r="X22" s="110"/>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2"/>
        <v>42963</v>
      </c>
      <c r="D23" s="184"/>
      <c r="E23" s="23"/>
      <c r="F23" s="24"/>
      <c r="G23" s="24"/>
      <c r="H23" s="24"/>
      <c r="I23" s="24"/>
      <c r="J23" s="24"/>
      <c r="K23" s="24"/>
      <c r="L23" s="24"/>
      <c r="M23" s="24"/>
      <c r="N23" s="24"/>
      <c r="O23" s="3">
        <f t="shared" si="0"/>
        <v>0</v>
      </c>
      <c r="P23" s="33">
        <f t="shared" si="1"/>
        <v>0</v>
      </c>
      <c r="Q23" s="114">
        <f t="shared" si="3"/>
        <v>0</v>
      </c>
      <c r="R23" s="45"/>
      <c r="S23" s="49"/>
      <c r="T23" s="49"/>
      <c r="X23" s="110"/>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2"/>
        <v>42964</v>
      </c>
      <c r="D24" s="184"/>
      <c r="E24" s="23"/>
      <c r="F24" s="24"/>
      <c r="G24" s="24"/>
      <c r="H24" s="24"/>
      <c r="I24" s="24"/>
      <c r="J24" s="24"/>
      <c r="K24" s="24"/>
      <c r="L24" s="24"/>
      <c r="M24" s="24"/>
      <c r="N24" s="24"/>
      <c r="O24" s="3">
        <f t="shared" si="0"/>
        <v>0</v>
      </c>
      <c r="P24" s="33">
        <f t="shared" si="1"/>
        <v>0</v>
      </c>
      <c r="Q24" s="114">
        <f t="shared" si="3"/>
        <v>0</v>
      </c>
      <c r="R24" s="46"/>
      <c r="S24" s="49"/>
      <c r="T24" s="49"/>
      <c r="X24" s="110"/>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X28" s="110"/>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10"/>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10"/>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10"/>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X34" s="110"/>
      <c r="Y34" s="150"/>
      <c r="Z34" s="173"/>
      <c r="AA34" s="169"/>
      <c r="AB34" s="169"/>
      <c r="AC34" s="150"/>
    </row>
    <row r="35" spans="2:29" ht="13.5" customHeight="1">
      <c r="B35" s="147" t="s">
        <v>5</v>
      </c>
      <c r="C35" s="183">
        <f>IF(ISERROR(C24+1),"",C24+1)</f>
        <v>42965</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X35" s="110"/>
      <c r="Y35" s="150"/>
      <c r="Z35" s="172">
        <f>IF(((SUM($E$35:$N$41)-E41-E40-E39-E38-E37-E36-AA42)&lt;40),0,(IF((SUM($E$35:$N$41)-40-E41-E40-E39-E38-E37-E36-AA42)&gt;E35,E35-R35,(SUM($E$35:$N$41)-40-E41-E40-E39-E38-E37-E36-AA42-R35))))</f>
        <v>0</v>
      </c>
      <c r="AA35" s="169">
        <f>IF((J35&lt;0.0003),0,(IF((E35&gt;J35),J35,E35)))</f>
        <v>0</v>
      </c>
      <c r="AB35" s="171">
        <f aca="true" t="shared" si="9" ref="AB35:AB41">Z35+AA35</f>
        <v>0</v>
      </c>
      <c r="AC35" s="150"/>
    </row>
    <row r="36" spans="2:29" ht="13.5" customHeight="1">
      <c r="B36" s="147" t="s">
        <v>6</v>
      </c>
      <c r="C36" s="183">
        <f aca="true" t="shared" si="10" ref="C36:C41">IF(ISERROR(C35+1),"",C35+1)</f>
        <v>42966</v>
      </c>
      <c r="D36" s="184"/>
      <c r="E36" s="23"/>
      <c r="F36" s="21"/>
      <c r="G36" s="21"/>
      <c r="H36" s="21"/>
      <c r="I36" s="21"/>
      <c r="J36" s="21"/>
      <c r="K36" s="21"/>
      <c r="L36" s="21"/>
      <c r="M36" s="21"/>
      <c r="N36" s="21"/>
      <c r="O36" s="3">
        <f t="shared" si="7"/>
        <v>0</v>
      </c>
      <c r="P36" s="33">
        <f t="shared" si="8"/>
        <v>0</v>
      </c>
      <c r="Q36" s="109">
        <f aca="true" t="shared" si="11" ref="Q36:Q41">AB36</f>
        <v>0</v>
      </c>
      <c r="R36" s="52"/>
      <c r="S36" s="54"/>
      <c r="T36" s="54"/>
      <c r="X36" s="110"/>
      <c r="Y36" s="150"/>
      <c r="Z36" s="177">
        <f>IF(((SUM($E$35:$N$41)-E41-E40-E39-E38-E37-AA42)&lt;40),0,(IF((SUM($E$35:$N$41)-40-E41-E40-E39-E38-E37-AA42)&gt;E36,E36-R36,(SUM($E$35:$N$41)-40-E41-E40-E39-E38-E37-AA42-R36))))</f>
        <v>0</v>
      </c>
      <c r="AA36" s="169">
        <f aca="true" t="shared" si="12" ref="AA36:AA41">IF((J36&lt;0.0003),0,(IF((E36&gt;J36),J36,E36)))</f>
        <v>0</v>
      </c>
      <c r="AB36" s="171">
        <f t="shared" si="9"/>
        <v>0</v>
      </c>
      <c r="AC36" s="150"/>
    </row>
    <row r="37" spans="2:29" ht="13.5" customHeight="1">
      <c r="B37" s="147" t="s">
        <v>7</v>
      </c>
      <c r="C37" s="183">
        <f t="shared" si="10"/>
        <v>42967</v>
      </c>
      <c r="D37" s="184"/>
      <c r="E37" s="23"/>
      <c r="F37" s="21"/>
      <c r="G37" s="21"/>
      <c r="H37" s="21"/>
      <c r="I37" s="21"/>
      <c r="J37" s="40"/>
      <c r="K37" s="21"/>
      <c r="L37" s="21"/>
      <c r="M37" s="21"/>
      <c r="N37" s="21"/>
      <c r="O37" s="3">
        <f t="shared" si="7"/>
        <v>0</v>
      </c>
      <c r="P37" s="33">
        <f t="shared" si="8"/>
        <v>0</v>
      </c>
      <c r="Q37" s="109">
        <f t="shared" si="11"/>
        <v>0</v>
      </c>
      <c r="R37" s="52"/>
      <c r="S37" s="54"/>
      <c r="T37" s="54"/>
      <c r="X37" s="110"/>
      <c r="Y37" s="150"/>
      <c r="Z37" s="177">
        <f>IF(((SUM($E$35:$N$41)-E41-E40-E39-E38-AA42)&lt;40),0,(IF((SUM($E$35:$N$41)-40-E41-E40-E39-E38-AA42)&gt;E37,E37-R37,(SUM($E$35:$N$41)-40-E41-E40-E39-E38-AA42-R37))))</f>
        <v>0</v>
      </c>
      <c r="AA37" s="169">
        <f t="shared" si="12"/>
        <v>0</v>
      </c>
      <c r="AB37" s="171">
        <f t="shared" si="9"/>
        <v>0</v>
      </c>
      <c r="AC37" s="150"/>
    </row>
    <row r="38" spans="2:29" ht="13.5" customHeight="1">
      <c r="B38" s="147" t="s">
        <v>8</v>
      </c>
      <c r="C38" s="183">
        <f t="shared" si="10"/>
        <v>42968</v>
      </c>
      <c r="D38" s="184"/>
      <c r="E38" s="23"/>
      <c r="F38" s="21"/>
      <c r="G38" s="21"/>
      <c r="H38" s="21"/>
      <c r="I38" s="38"/>
      <c r="J38" s="21"/>
      <c r="K38" s="39"/>
      <c r="L38" s="21"/>
      <c r="M38" s="21"/>
      <c r="N38" s="21"/>
      <c r="O38" s="3">
        <f t="shared" si="7"/>
        <v>0</v>
      </c>
      <c r="P38" s="33">
        <f t="shared" si="8"/>
        <v>0</v>
      </c>
      <c r="Q38" s="109">
        <f t="shared" si="11"/>
        <v>0</v>
      </c>
      <c r="R38" s="52"/>
      <c r="S38" s="54"/>
      <c r="T38" s="54"/>
      <c r="X38" s="110"/>
      <c r="Y38" s="150"/>
      <c r="Z38" s="177">
        <f>IF(((SUM($E$35:$N$41)-E41-E40-E39-AA42)&lt;40),0,(IF((SUM($E$35:$N$41)-40-E41-E40-E39-AA42)&gt;E38,E38-R38,(SUM(E35:N41)-40-E41-E40-E39-AA42-R38))))</f>
        <v>0</v>
      </c>
      <c r="AA38" s="169">
        <f t="shared" si="12"/>
        <v>0</v>
      </c>
      <c r="AB38" s="171">
        <f t="shared" si="9"/>
        <v>0</v>
      </c>
      <c r="AC38" s="150"/>
    </row>
    <row r="39" spans="2:29" ht="13.5" customHeight="1">
      <c r="B39" s="147" t="s">
        <v>9</v>
      </c>
      <c r="C39" s="183">
        <f t="shared" si="10"/>
        <v>42969</v>
      </c>
      <c r="D39" s="184"/>
      <c r="E39" s="23"/>
      <c r="F39" s="21"/>
      <c r="G39" s="21"/>
      <c r="H39" s="21"/>
      <c r="I39" s="21"/>
      <c r="J39" s="41"/>
      <c r="K39" s="21"/>
      <c r="L39" s="21"/>
      <c r="M39" s="21"/>
      <c r="N39" s="21"/>
      <c r="O39" s="3">
        <f t="shared" si="7"/>
        <v>0</v>
      </c>
      <c r="P39" s="33">
        <f t="shared" si="8"/>
        <v>0</v>
      </c>
      <c r="Q39" s="109">
        <f t="shared" si="11"/>
        <v>0</v>
      </c>
      <c r="R39" s="52"/>
      <c r="S39" s="54"/>
      <c r="T39" s="54"/>
      <c r="X39" s="110"/>
      <c r="Y39" s="150"/>
      <c r="Z39" s="177">
        <f>IF(((SUM($E$35:$N$41)-E41-E40-AA42)&lt;40),0,(IF((SUM($E$35:$N$41)-40-E41-E40-AA42)&gt;E39,E39-R39,(SUM($E$35:$N$41)-40-E41-E40-AA42-R39))))</f>
        <v>0</v>
      </c>
      <c r="AA39" s="169">
        <f t="shared" si="12"/>
        <v>0</v>
      </c>
      <c r="AB39" s="171">
        <f t="shared" si="9"/>
        <v>0</v>
      </c>
      <c r="AC39" s="150"/>
    </row>
    <row r="40" spans="2:29" ht="13.5" customHeight="1">
      <c r="B40" s="147" t="s">
        <v>10</v>
      </c>
      <c r="C40" s="183">
        <f t="shared" si="10"/>
        <v>42970</v>
      </c>
      <c r="D40" s="184"/>
      <c r="E40" s="23"/>
      <c r="F40" s="21"/>
      <c r="G40" s="21"/>
      <c r="H40" s="21"/>
      <c r="I40" s="21"/>
      <c r="J40" s="21"/>
      <c r="K40" s="21"/>
      <c r="L40" s="21"/>
      <c r="M40" s="21"/>
      <c r="N40" s="21"/>
      <c r="O40" s="3">
        <f t="shared" si="7"/>
        <v>0</v>
      </c>
      <c r="P40" s="33">
        <f t="shared" si="8"/>
        <v>0</v>
      </c>
      <c r="Q40" s="109">
        <f t="shared" si="11"/>
        <v>0</v>
      </c>
      <c r="R40" s="52"/>
      <c r="S40" s="54"/>
      <c r="T40" s="54"/>
      <c r="X40" s="110"/>
      <c r="Y40" s="150"/>
      <c r="Z40" s="172">
        <f>IF(((SUM($E$35:$N$41)-E41-AA42)&lt;40),0,(IF((SUM($E$35:$N$41)-40-E41-AA42)&gt;E40,E40-R40,(SUM($E$35:$N$41)-40-E41-AA42-R40))))</f>
        <v>0</v>
      </c>
      <c r="AA40" s="169">
        <f t="shared" si="12"/>
        <v>0</v>
      </c>
      <c r="AB40" s="171">
        <f t="shared" si="9"/>
        <v>0</v>
      </c>
      <c r="AC40" s="150"/>
    </row>
    <row r="41" spans="2:29" ht="13.5" customHeight="1" thickBot="1">
      <c r="B41" s="147" t="s">
        <v>11</v>
      </c>
      <c r="C41" s="183">
        <f t="shared" si="10"/>
        <v>42971</v>
      </c>
      <c r="D41" s="184"/>
      <c r="E41" s="23"/>
      <c r="F41" s="21"/>
      <c r="G41" s="21"/>
      <c r="H41" s="21"/>
      <c r="I41" s="21"/>
      <c r="J41" s="21"/>
      <c r="K41" s="21"/>
      <c r="L41" s="21"/>
      <c r="M41" s="21"/>
      <c r="N41" s="21"/>
      <c r="O41" s="3">
        <f t="shared" si="7"/>
        <v>0</v>
      </c>
      <c r="P41" s="33">
        <f t="shared" si="8"/>
        <v>0</v>
      </c>
      <c r="Q41" s="109">
        <f t="shared" si="11"/>
        <v>0</v>
      </c>
      <c r="R41" s="53"/>
      <c r="S41" s="54">
        <v>0</v>
      </c>
      <c r="T41" s="54">
        <v>0</v>
      </c>
      <c r="X41" s="110"/>
      <c r="Y41" s="150"/>
      <c r="Z41" s="172">
        <f>IF(((SUM($E$35:$N$41)-AA42)&lt;40),0,(IF((SUM($E$35:$N$41)-40-AA42)&gt;E41,E41-R41,(SUM($E$35:$N$41)-40-AA42-R41))))</f>
        <v>0</v>
      </c>
      <c r="AA41" s="169">
        <f t="shared" si="12"/>
        <v>0</v>
      </c>
      <c r="AB41" s="171">
        <f t="shared" si="9"/>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1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10"/>
      <c r="Y44" s="150"/>
      <c r="Z44" s="149"/>
      <c r="AA44" s="148"/>
      <c r="AB44" s="148"/>
      <c r="AC44" s="150"/>
    </row>
    <row r="45" spans="2:29" ht="11.25" customHeight="1" thickBot="1">
      <c r="B45" s="89"/>
      <c r="C45" s="89"/>
      <c r="D45" s="89"/>
      <c r="E45" s="89"/>
      <c r="F45" s="89"/>
      <c r="G45" s="89"/>
      <c r="H45" s="89"/>
      <c r="I45" s="89"/>
      <c r="J45" s="89"/>
      <c r="K45" s="89"/>
      <c r="L45" s="89"/>
      <c r="M45" s="89"/>
      <c r="N45" s="90"/>
      <c r="O45" s="90"/>
      <c r="P45" s="90"/>
      <c r="Q45" s="91"/>
      <c r="R45" s="92"/>
      <c r="X45" s="110"/>
      <c r="Y45" s="110"/>
      <c r="Z45" s="111"/>
      <c r="AA45" s="110"/>
      <c r="AB45" s="110"/>
      <c r="AC45" s="110"/>
    </row>
    <row r="46" spans="2:29" ht="13.5" thickBot="1">
      <c r="B46" s="93" t="s">
        <v>19</v>
      </c>
      <c r="C46" s="94"/>
      <c r="D46" s="94"/>
      <c r="E46" s="94"/>
      <c r="F46" s="94"/>
      <c r="G46" s="254"/>
      <c r="H46" s="255"/>
      <c r="I46" s="255"/>
      <c r="J46" s="255"/>
      <c r="K46" s="255"/>
      <c r="L46" s="255"/>
      <c r="M46" s="255"/>
      <c r="N46" s="255"/>
      <c r="O46" s="255"/>
      <c r="P46" s="255"/>
      <c r="Q46" s="255"/>
      <c r="R46" s="255"/>
      <c r="S46" s="255"/>
      <c r="T46" s="256"/>
      <c r="X46" s="110"/>
      <c r="Y46" s="110"/>
      <c r="Z46" s="111"/>
      <c r="AA46" s="110"/>
      <c r="AB46" s="110"/>
      <c r="AC46" s="110"/>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12"/>
      <c r="Y47" s="112"/>
      <c r="Z47" s="111"/>
      <c r="AA47" s="112"/>
      <c r="AB47" s="112"/>
      <c r="AC47" s="112"/>
    </row>
    <row r="48" spans="2:29" ht="12.75">
      <c r="B48" s="28" t="s">
        <v>36</v>
      </c>
      <c r="C48" s="95"/>
      <c r="D48" s="95"/>
      <c r="E48" s="117"/>
      <c r="F48" s="181"/>
      <c r="G48" s="226"/>
      <c r="H48" s="226"/>
      <c r="I48" s="226"/>
      <c r="J48" s="226"/>
      <c r="K48" s="28" t="s">
        <v>39</v>
      </c>
      <c r="N48" s="181"/>
      <c r="O48" s="181"/>
      <c r="P48" s="181"/>
      <c r="Q48" s="181"/>
      <c r="R48" s="181"/>
      <c r="S48" s="181"/>
      <c r="T48" s="181"/>
      <c r="X48" s="110"/>
      <c r="Y48" s="110"/>
      <c r="Z48" s="142"/>
      <c r="AA48" s="110"/>
      <c r="AB48" s="110"/>
      <c r="AC48" s="110"/>
    </row>
    <row r="49" spans="2:29" s="17" customFormat="1" ht="14.25" customHeight="1">
      <c r="B49" s="96"/>
      <c r="C49" s="96"/>
      <c r="D49" s="96"/>
      <c r="E49" s="96"/>
      <c r="F49" s="96"/>
      <c r="G49" s="96"/>
      <c r="H49" s="96"/>
      <c r="I49" s="96"/>
      <c r="J49" s="18"/>
      <c r="S49" s="11"/>
      <c r="T49" s="11"/>
      <c r="U49" s="11"/>
      <c r="V49" s="11"/>
      <c r="W49" s="11"/>
      <c r="X49" s="113"/>
      <c r="Y49" s="113"/>
      <c r="Z49" s="111"/>
      <c r="AA49" s="113"/>
      <c r="AB49" s="113"/>
      <c r="AC49" s="113"/>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43"/>
      <c r="Y50" s="143"/>
      <c r="Z50" s="143"/>
      <c r="AA50" s="144"/>
      <c r="AB50" s="267"/>
      <c r="AC50" s="267"/>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143"/>
      <c r="Y51" s="143"/>
      <c r="Z51" s="143"/>
      <c r="AA51" s="110"/>
      <c r="AB51" s="110"/>
      <c r="AC51" s="110"/>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143"/>
      <c r="Y52" s="143"/>
      <c r="Z52" s="143"/>
      <c r="AA52" s="110"/>
      <c r="AB52" s="110"/>
      <c r="AC52" s="110"/>
    </row>
    <row r="53" spans="2:29" ht="12.75">
      <c r="B53" s="97"/>
      <c r="C53" s="97"/>
      <c r="D53" s="97"/>
      <c r="E53" s="97"/>
      <c r="F53" s="97"/>
      <c r="G53" s="97"/>
      <c r="H53" s="97"/>
      <c r="I53" s="97"/>
      <c r="K53" s="97"/>
      <c r="L53" s="97"/>
      <c r="M53" s="97"/>
      <c r="N53" s="97"/>
      <c r="O53" s="97"/>
      <c r="P53" s="97"/>
      <c r="Q53" s="97"/>
      <c r="R53" s="97"/>
      <c r="S53" s="18"/>
      <c r="T53" s="97"/>
      <c r="U53" s="97"/>
      <c r="V53" s="97"/>
      <c r="W53" s="97"/>
      <c r="X53" s="143"/>
      <c r="Y53" s="143"/>
      <c r="Z53" s="143"/>
      <c r="AA53" s="110"/>
      <c r="AB53" s="110"/>
      <c r="AC53" s="110"/>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B55:J55"/>
    <mergeCell ref="B50:J52"/>
    <mergeCell ref="H15:H17"/>
    <mergeCell ref="T14:T17"/>
    <mergeCell ref="B14:B17"/>
    <mergeCell ref="C14:D17"/>
    <mergeCell ref="P14:P17"/>
    <mergeCell ref="O14:O17"/>
    <mergeCell ref="M15:M17"/>
    <mergeCell ref="L55:T55"/>
    <mergeCell ref="E9:I9"/>
    <mergeCell ref="B11:L11"/>
    <mergeCell ref="E14:E17"/>
    <mergeCell ref="F15:F17"/>
    <mergeCell ref="D7:E7"/>
    <mergeCell ref="L30:L34"/>
    <mergeCell ref="C18:D18"/>
    <mergeCell ref="C21:D21"/>
    <mergeCell ref="C22:D22"/>
    <mergeCell ref="B12:O12"/>
    <mergeCell ref="F14:N14"/>
    <mergeCell ref="F29:N29"/>
    <mergeCell ref="G46:T46"/>
    <mergeCell ref="F48:J48"/>
    <mergeCell ref="P5:Q5"/>
    <mergeCell ref="J30:J34"/>
    <mergeCell ref="R26:R27"/>
    <mergeCell ref="K30:K34"/>
    <mergeCell ref="N30:N34"/>
    <mergeCell ref="P7:Q7"/>
    <mergeCell ref="P1:T2"/>
    <mergeCell ref="S5:T5"/>
    <mergeCell ref="C5:I5"/>
    <mergeCell ref="R6:S6"/>
    <mergeCell ref="B1:H3"/>
    <mergeCell ref="K15:K17"/>
    <mergeCell ref="R14:R17"/>
    <mergeCell ref="G15:G17"/>
    <mergeCell ref="I15:I17"/>
    <mergeCell ref="J15:J17"/>
    <mergeCell ref="B29:B34"/>
    <mergeCell ref="C29:D34"/>
    <mergeCell ref="E29:E34"/>
    <mergeCell ref="F30:F34"/>
    <mergeCell ref="Q14:Q17"/>
    <mergeCell ref="Q9:T9"/>
    <mergeCell ref="S14:S17"/>
    <mergeCell ref="N15:N17"/>
    <mergeCell ref="L15:L17"/>
    <mergeCell ref="C23:D23"/>
    <mergeCell ref="C24:D24"/>
    <mergeCell ref="H30:H34"/>
    <mergeCell ref="G30:G34"/>
    <mergeCell ref="C19:D19"/>
    <mergeCell ref="C20:D20"/>
    <mergeCell ref="Q29:Q34"/>
    <mergeCell ref="N48:T48"/>
    <mergeCell ref="T29:T34"/>
    <mergeCell ref="R43:R44"/>
    <mergeCell ref="C39:D39"/>
    <mergeCell ref="C40:D40"/>
    <mergeCell ref="C38:D38"/>
    <mergeCell ref="M30:M34"/>
    <mergeCell ref="I30:I34"/>
    <mergeCell ref="AB50:AC50"/>
    <mergeCell ref="P29:P34"/>
    <mergeCell ref="O29:O34"/>
    <mergeCell ref="S29:S34"/>
    <mergeCell ref="L50:T52"/>
    <mergeCell ref="C37:D37"/>
    <mergeCell ref="C35:D35"/>
    <mergeCell ref="C36:D36"/>
    <mergeCell ref="C41:D41"/>
    <mergeCell ref="R29:R34"/>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allowBlank="1" showInputMessage="1" showErrorMessage="1" sqref="T7"/>
    <dataValidation type="list" allowBlank="1" showInputMessage="1" showErrorMessage="1" error="Select&#10;Exempt&#10;   or&#10;Non Exempt" sqref="P7:Q7">
      <formula1>"Exempt, Non Exempt"</formula1>
    </dataValidation>
    <dataValidation type="list" allowBlank="1" showInputMessage="1" showErrorMessage="1"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B1:AC84"/>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4">
        <f>'08_24_2017'!C5:I5</f>
        <v>0</v>
      </c>
      <c r="D5" s="244"/>
      <c r="E5" s="244"/>
      <c r="F5" s="244"/>
      <c r="G5" s="244"/>
      <c r="H5" s="244"/>
      <c r="I5" s="244"/>
      <c r="J5" s="17"/>
      <c r="N5" s="6" t="s">
        <v>0</v>
      </c>
      <c r="P5" s="204">
        <v>42972</v>
      </c>
      <c r="Q5" s="204"/>
      <c r="R5" s="20" t="s">
        <v>21</v>
      </c>
      <c r="S5" s="204">
        <f>IF(P5&gt;1,P5+13,"")</f>
        <v>42985</v>
      </c>
      <c r="T5" s="204"/>
      <c r="Z5" s="6"/>
    </row>
    <row r="6" spans="2:21" ht="11.25" customHeight="1">
      <c r="B6" s="5"/>
      <c r="J6" s="7"/>
      <c r="N6" s="6" t="s">
        <v>56</v>
      </c>
      <c r="O6" s="60">
        <f>'08_24_2017'!O6+1</f>
        <v>1805</v>
      </c>
      <c r="R6" s="202"/>
      <c r="S6" s="202"/>
      <c r="T6" s="8"/>
      <c r="U6" s="17"/>
    </row>
    <row r="7" spans="2:21" ht="12.75">
      <c r="B7" s="6" t="s">
        <v>43</v>
      </c>
      <c r="D7" s="246">
        <f>'08_24_2017'!D7:E7</f>
        <v>0</v>
      </c>
      <c r="E7" s="246"/>
      <c r="F7" s="27" t="s">
        <v>34</v>
      </c>
      <c r="G7" s="22">
        <f>'08_24_2017'!G7</f>
        <v>0</v>
      </c>
      <c r="H7" s="26" t="s">
        <v>35</v>
      </c>
      <c r="I7" s="136">
        <f>'08_24_2017'!I7</f>
        <v>0</v>
      </c>
      <c r="J7" s="60"/>
      <c r="K7" s="61"/>
      <c r="N7" s="61" t="s">
        <v>31</v>
      </c>
      <c r="P7" s="265" t="str">
        <f>'08_24_2017'!P7:Q7</f>
        <v>Non Exempt</v>
      </c>
      <c r="Q7" s="265"/>
      <c r="S7" s="62"/>
      <c r="T7" s="116"/>
      <c r="U7" s="118"/>
    </row>
    <row r="8" spans="2:21" ht="11.25" customHeight="1">
      <c r="B8" s="9"/>
      <c r="C8" s="9"/>
      <c r="D8" s="9"/>
      <c r="E8" s="9"/>
      <c r="F8" s="7"/>
      <c r="G8" s="10"/>
      <c r="H8" s="10"/>
      <c r="I8" s="10"/>
      <c r="J8" s="10"/>
      <c r="U8" s="17"/>
    </row>
    <row r="9" spans="2:21" ht="12.75">
      <c r="B9" s="6" t="s">
        <v>24</v>
      </c>
      <c r="D9" s="137"/>
      <c r="E9" s="244">
        <f>'08_24_2017'!E9:I9</f>
        <v>0</v>
      </c>
      <c r="F9" s="244"/>
      <c r="G9" s="244"/>
      <c r="H9" s="244"/>
      <c r="I9" s="244"/>
      <c r="J9" s="13"/>
      <c r="K9" s="63"/>
      <c r="N9" s="63" t="s">
        <v>22</v>
      </c>
      <c r="O9" s="64"/>
      <c r="P9" s="17"/>
      <c r="Q9" s="245">
        <f>'08_24_2017'!Q9:T9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'08_24_2017'!T11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48"/>
      <c r="Y15" s="150"/>
      <c r="Z15" s="151"/>
      <c r="AA15" s="150"/>
      <c r="AB15" s="150"/>
      <c r="AC15" s="150"/>
    </row>
    <row r="16" spans="2:29" ht="12.75" customHeight="1">
      <c r="B16" s="200"/>
      <c r="C16" s="234"/>
      <c r="D16" s="235"/>
      <c r="E16" s="193"/>
      <c r="F16" s="193"/>
      <c r="G16" s="193"/>
      <c r="H16" s="193"/>
      <c r="I16" s="193"/>
      <c r="J16" s="193"/>
      <c r="K16" s="193"/>
      <c r="L16" s="213"/>
      <c r="M16" s="213"/>
      <c r="N16" s="213"/>
      <c r="O16" s="190"/>
      <c r="P16" s="190"/>
      <c r="Q16" s="193"/>
      <c r="R16" s="229"/>
      <c r="S16" s="193"/>
      <c r="T16" s="193"/>
      <c r="X16" s="148"/>
      <c r="Y16" s="150"/>
      <c r="Z16" s="151"/>
      <c r="AA16" s="150"/>
      <c r="AB16" s="150"/>
      <c r="AC16" s="15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X17" s="148"/>
      <c r="Y17" s="150"/>
      <c r="Z17" s="168" t="s">
        <v>40</v>
      </c>
      <c r="AA17" s="169"/>
      <c r="AB17" s="169"/>
      <c r="AC17" s="150"/>
    </row>
    <row r="18" spans="2:29" ht="14.25" customHeight="1">
      <c r="B18" s="146" t="s">
        <v>5</v>
      </c>
      <c r="C18" s="252">
        <f>IF(P5&gt;1,P5,"")</f>
        <v>42972</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X18" s="148"/>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3" ref="C19:C24">IF(ISERROR(C18+1),"",C18+1)</f>
        <v>42973</v>
      </c>
      <c r="D19" s="184"/>
      <c r="E19" s="23"/>
      <c r="F19" s="24"/>
      <c r="G19" s="24"/>
      <c r="H19" s="24"/>
      <c r="I19" s="24"/>
      <c r="J19" s="24"/>
      <c r="K19" s="24"/>
      <c r="L19" s="24"/>
      <c r="M19" s="24"/>
      <c r="N19" s="24"/>
      <c r="O19" s="3">
        <f t="shared" si="0"/>
        <v>0</v>
      </c>
      <c r="P19" s="33">
        <f t="shared" si="1"/>
        <v>0</v>
      </c>
      <c r="Q19" s="114">
        <f t="shared" si="2"/>
        <v>0</v>
      </c>
      <c r="R19" s="45"/>
      <c r="S19" s="49"/>
      <c r="T19" s="49"/>
      <c r="X19" s="148"/>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3"/>
        <v>42974</v>
      </c>
      <c r="D20" s="184"/>
      <c r="E20" s="23"/>
      <c r="F20" s="24"/>
      <c r="G20" s="24"/>
      <c r="H20" s="24"/>
      <c r="I20" s="24"/>
      <c r="J20" s="24"/>
      <c r="K20" s="24"/>
      <c r="L20" s="24"/>
      <c r="M20" s="24"/>
      <c r="N20" s="24"/>
      <c r="O20" s="3">
        <f t="shared" si="0"/>
        <v>0</v>
      </c>
      <c r="P20" s="33">
        <f t="shared" si="1"/>
        <v>0</v>
      </c>
      <c r="Q20" s="114">
        <f t="shared" si="2"/>
        <v>0</v>
      </c>
      <c r="R20" s="45"/>
      <c r="S20" s="49"/>
      <c r="T20" s="49"/>
      <c r="X20" s="148"/>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3"/>
        <v>42975</v>
      </c>
      <c r="D21" s="184"/>
      <c r="E21" s="23"/>
      <c r="F21" s="24"/>
      <c r="G21" s="24"/>
      <c r="H21" s="24"/>
      <c r="I21" s="24"/>
      <c r="J21" s="24"/>
      <c r="K21" s="24"/>
      <c r="L21" s="24"/>
      <c r="M21" s="24"/>
      <c r="N21" s="24"/>
      <c r="O21" s="3">
        <f t="shared" si="0"/>
        <v>0</v>
      </c>
      <c r="P21" s="33">
        <f t="shared" si="1"/>
        <v>0</v>
      </c>
      <c r="Q21" s="114">
        <f t="shared" si="2"/>
        <v>0</v>
      </c>
      <c r="R21" s="45"/>
      <c r="S21" s="49"/>
      <c r="T21" s="49"/>
      <c r="X21" s="148"/>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3"/>
        <v>42976</v>
      </c>
      <c r="D22" s="184"/>
      <c r="E22" s="23"/>
      <c r="F22" s="24"/>
      <c r="G22" s="24"/>
      <c r="H22" s="24"/>
      <c r="I22" s="24"/>
      <c r="J22" s="24"/>
      <c r="K22" s="24"/>
      <c r="L22" s="24"/>
      <c r="M22" s="24"/>
      <c r="N22" s="24"/>
      <c r="O22" s="3">
        <f t="shared" si="0"/>
        <v>0</v>
      </c>
      <c r="P22" s="33">
        <f t="shared" si="1"/>
        <v>0</v>
      </c>
      <c r="Q22" s="114">
        <f t="shared" si="2"/>
        <v>0</v>
      </c>
      <c r="R22" s="45"/>
      <c r="S22" s="49"/>
      <c r="T22" s="49"/>
      <c r="X22" s="148"/>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3"/>
        <v>42977</v>
      </c>
      <c r="D23" s="184"/>
      <c r="E23" s="23"/>
      <c r="F23" s="24"/>
      <c r="G23" s="24"/>
      <c r="H23" s="24"/>
      <c r="I23" s="24"/>
      <c r="J23" s="24"/>
      <c r="K23" s="24"/>
      <c r="L23" s="24"/>
      <c r="M23" s="24"/>
      <c r="N23" s="24"/>
      <c r="O23" s="3">
        <f t="shared" si="0"/>
        <v>0</v>
      </c>
      <c r="P23" s="33">
        <f t="shared" si="1"/>
        <v>0</v>
      </c>
      <c r="Q23" s="114">
        <f t="shared" si="2"/>
        <v>0</v>
      </c>
      <c r="R23" s="45"/>
      <c r="S23" s="49"/>
      <c r="T23" s="49"/>
      <c r="X23" s="148"/>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3"/>
        <v>42978</v>
      </c>
      <c r="D24" s="184"/>
      <c r="E24" s="23"/>
      <c r="F24" s="24"/>
      <c r="G24" s="24"/>
      <c r="H24" s="24"/>
      <c r="I24" s="24"/>
      <c r="J24" s="24"/>
      <c r="K24" s="24"/>
      <c r="L24" s="24"/>
      <c r="M24" s="24"/>
      <c r="N24" s="24"/>
      <c r="O24" s="3">
        <f t="shared" si="0"/>
        <v>0</v>
      </c>
      <c r="P24" s="33">
        <f t="shared" si="1"/>
        <v>0</v>
      </c>
      <c r="Q24" s="114">
        <f t="shared" si="2"/>
        <v>0</v>
      </c>
      <c r="R24" s="46"/>
      <c r="S24" s="49"/>
      <c r="T24" s="49"/>
      <c r="X24" s="148"/>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48"/>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48"/>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48"/>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X28" s="148"/>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48"/>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48"/>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48"/>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48"/>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48"/>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X34" s="148"/>
      <c r="Y34" s="150"/>
      <c r="Z34" s="173"/>
      <c r="AA34" s="169"/>
      <c r="AB34" s="169"/>
      <c r="AC34" s="150"/>
    </row>
    <row r="35" spans="2:29" ht="13.5" customHeight="1">
      <c r="B35" s="147" t="s">
        <v>5</v>
      </c>
      <c r="C35" s="183">
        <f>IF(ISERROR(C24+1),"",C24+1)</f>
        <v>42979</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X35" s="148"/>
      <c r="Y35" s="150"/>
      <c r="Z35" s="172">
        <f>IF(((SUM($E$35:$N$41)-E41-E40-E39-E38-E37-E36-AA42)&lt;40),0,(IF((SUM($E$35:$N$41)-40-E41-E40-E39-E38-E37-E36-AA42)&gt;E35,E35-R35,(SUM($E$35:$N$41)-40-E41-E40-E39-E38-E37-E36-AA42-R35))))</f>
        <v>0</v>
      </c>
      <c r="AA35" s="169">
        <f>IF((J35&lt;0.0003),0,(IF((E35&gt;J35),J35,E35)))</f>
        <v>0</v>
      </c>
      <c r="AB35" s="171">
        <f aca="true" t="shared" si="10" ref="AB35:AB41">Z35+AA35</f>
        <v>0</v>
      </c>
      <c r="AC35" s="150"/>
    </row>
    <row r="36" spans="2:29" ht="13.5" customHeight="1">
      <c r="B36" s="147" t="s">
        <v>6</v>
      </c>
      <c r="C36" s="183">
        <f aca="true" t="shared" si="11" ref="C36:C41">IF(ISERROR(C35+1),"",C35+1)</f>
        <v>42980</v>
      </c>
      <c r="D36" s="184"/>
      <c r="E36" s="23"/>
      <c r="F36" s="21"/>
      <c r="G36" s="21"/>
      <c r="H36" s="21"/>
      <c r="I36" s="21"/>
      <c r="J36" s="21"/>
      <c r="K36" s="21"/>
      <c r="L36" s="21"/>
      <c r="M36" s="21"/>
      <c r="N36" s="21"/>
      <c r="O36" s="3">
        <f t="shared" si="7"/>
        <v>0</v>
      </c>
      <c r="P36" s="33">
        <f t="shared" si="8"/>
        <v>0</v>
      </c>
      <c r="Q36" s="109">
        <f t="shared" si="9"/>
        <v>0</v>
      </c>
      <c r="R36" s="52"/>
      <c r="S36" s="54"/>
      <c r="T36" s="54"/>
      <c r="X36" s="148"/>
      <c r="Y36" s="150"/>
      <c r="Z36" s="177">
        <f>IF(((SUM($E$35:$N$41)-E41-E40-E39-E38-E37-AA42)&lt;40),0,(IF((SUM($E$35:$N$41)-40-E41-E40-E39-E38-E37-AA42)&gt;E36,E36-R36,(SUM($E$35:$N$41)-40-E41-E40-E39-E38-E37-AA42-R36))))</f>
        <v>0</v>
      </c>
      <c r="AA36" s="169">
        <f aca="true" t="shared" si="12" ref="AA36:AA41">IF((J36&lt;0.0003),0,(IF((E36&gt;J36),J36,E36)))</f>
        <v>0</v>
      </c>
      <c r="AB36" s="171">
        <f t="shared" si="10"/>
        <v>0</v>
      </c>
      <c r="AC36" s="150"/>
    </row>
    <row r="37" spans="2:29" ht="13.5" customHeight="1" thickBot="1">
      <c r="B37" s="147" t="s">
        <v>7</v>
      </c>
      <c r="C37" s="183">
        <f t="shared" si="11"/>
        <v>42981</v>
      </c>
      <c r="D37" s="184"/>
      <c r="E37" s="23"/>
      <c r="F37" s="21"/>
      <c r="G37" s="21"/>
      <c r="H37" s="21"/>
      <c r="I37" s="21"/>
      <c r="J37" s="21"/>
      <c r="K37" s="21"/>
      <c r="L37" s="21"/>
      <c r="M37" s="21"/>
      <c r="N37" s="21"/>
      <c r="O37" s="3">
        <f t="shared" si="7"/>
        <v>0</v>
      </c>
      <c r="P37" s="33">
        <f t="shared" si="8"/>
        <v>0</v>
      </c>
      <c r="Q37" s="109">
        <f t="shared" si="9"/>
        <v>0</v>
      </c>
      <c r="R37" s="52"/>
      <c r="S37" s="54"/>
      <c r="T37" s="54"/>
      <c r="X37" s="148"/>
      <c r="Y37" s="150"/>
      <c r="Z37" s="177">
        <f>IF(((SUM($E$35:$N$41)-E41-E40-E39-E38-AA42)&lt;40),0,(IF((SUM($E$35:$N$41)-40-E41-E40-E39-E38-AA42)&gt;E37,E37-R37,(SUM($E$35:$N$41)-40-E41-E40-E39-E38-AA42-R37))))</f>
        <v>0</v>
      </c>
      <c r="AA37" s="169">
        <f t="shared" si="12"/>
        <v>0</v>
      </c>
      <c r="AB37" s="171">
        <f t="shared" si="10"/>
        <v>0</v>
      </c>
      <c r="AC37" s="150"/>
    </row>
    <row r="38" spans="2:29" ht="13.5" customHeight="1" thickBot="1">
      <c r="B38" s="147" t="s">
        <v>8</v>
      </c>
      <c r="C38" s="183">
        <f t="shared" si="11"/>
        <v>42982</v>
      </c>
      <c r="D38" s="184"/>
      <c r="E38" s="23"/>
      <c r="F38" s="21"/>
      <c r="G38" s="21"/>
      <c r="H38" s="21"/>
      <c r="I38" s="21"/>
      <c r="J38" s="42"/>
      <c r="K38" s="21"/>
      <c r="L38" s="21"/>
      <c r="M38" s="21"/>
      <c r="N38" s="21"/>
      <c r="O38" s="3">
        <f t="shared" si="7"/>
        <v>0</v>
      </c>
      <c r="P38" s="33">
        <f t="shared" si="8"/>
        <v>0</v>
      </c>
      <c r="Q38" s="109">
        <f t="shared" si="9"/>
        <v>0</v>
      </c>
      <c r="R38" s="52"/>
      <c r="S38" s="54"/>
      <c r="T38" s="54"/>
      <c r="X38" s="148"/>
      <c r="Y38" s="150"/>
      <c r="Z38" s="177">
        <f>IF(((SUM($E$35:$N$41)-E41-E40-E39-AA42)&lt;40),0,(IF((SUM($E$35:$N$41)-40-E41-E40-E39-AA42)&gt;E38,E38-R38,(SUM(E35:N41)-40-E41-E40-E39-AA42-R38))))</f>
        <v>0</v>
      </c>
      <c r="AA38" s="169">
        <f t="shared" si="12"/>
        <v>0</v>
      </c>
      <c r="AB38" s="171">
        <f t="shared" si="10"/>
        <v>0</v>
      </c>
      <c r="AC38" s="150"/>
    </row>
    <row r="39" spans="2:29" ht="13.5" customHeight="1">
      <c r="B39" s="147" t="s">
        <v>9</v>
      </c>
      <c r="C39" s="183">
        <f t="shared" si="11"/>
        <v>42983</v>
      </c>
      <c r="D39" s="184"/>
      <c r="E39" s="23"/>
      <c r="F39" s="21"/>
      <c r="G39" s="21"/>
      <c r="H39" s="21"/>
      <c r="I39" s="21"/>
      <c r="J39" s="21"/>
      <c r="K39" s="21"/>
      <c r="L39" s="21"/>
      <c r="M39" s="21"/>
      <c r="N39" s="21"/>
      <c r="O39" s="3">
        <f t="shared" si="7"/>
        <v>0</v>
      </c>
      <c r="P39" s="33">
        <f t="shared" si="8"/>
        <v>0</v>
      </c>
      <c r="Q39" s="109">
        <f t="shared" si="9"/>
        <v>0</v>
      </c>
      <c r="R39" s="52"/>
      <c r="S39" s="54"/>
      <c r="T39" s="54"/>
      <c r="X39" s="148"/>
      <c r="Y39" s="150"/>
      <c r="Z39" s="177">
        <f>IF(((SUM($E$35:$N$41)-E41-E40-AA42)&lt;40),0,(IF((SUM($E$35:$N$41)-40-E41-E40-AA42)&gt;E39,E39-R39,(SUM($E$35:$N$41)-40-E41-E40-AA42-R39))))</f>
        <v>0</v>
      </c>
      <c r="AA39" s="169">
        <f t="shared" si="12"/>
        <v>0</v>
      </c>
      <c r="AB39" s="171">
        <f t="shared" si="10"/>
        <v>0</v>
      </c>
      <c r="AC39" s="150"/>
    </row>
    <row r="40" spans="2:29" ht="13.5" customHeight="1">
      <c r="B40" s="147" t="s">
        <v>10</v>
      </c>
      <c r="C40" s="183">
        <f t="shared" si="11"/>
        <v>42984</v>
      </c>
      <c r="D40" s="184"/>
      <c r="E40" s="23"/>
      <c r="F40" s="21"/>
      <c r="G40" s="21"/>
      <c r="H40" s="21"/>
      <c r="I40" s="21"/>
      <c r="J40" s="21"/>
      <c r="K40" s="21"/>
      <c r="L40" s="21"/>
      <c r="M40" s="21"/>
      <c r="N40" s="21"/>
      <c r="O40" s="3">
        <f t="shared" si="7"/>
        <v>0</v>
      </c>
      <c r="P40" s="33">
        <f t="shared" si="8"/>
        <v>0</v>
      </c>
      <c r="Q40" s="109">
        <f t="shared" si="9"/>
        <v>0</v>
      </c>
      <c r="R40" s="52"/>
      <c r="S40" s="54"/>
      <c r="T40" s="54"/>
      <c r="X40" s="148"/>
      <c r="Y40" s="150"/>
      <c r="Z40" s="172">
        <f>IF(((SUM($E$35:$N$41)-E41-AA42)&lt;40),0,(IF((SUM($E$35:$N$41)-40-E41-AA42)&gt;E40,E40-R40,(SUM($E$35:$N$41)-40-E41-AA42-R40))))</f>
        <v>0</v>
      </c>
      <c r="AA40" s="169">
        <f t="shared" si="12"/>
        <v>0</v>
      </c>
      <c r="AB40" s="171">
        <f t="shared" si="10"/>
        <v>0</v>
      </c>
      <c r="AC40" s="150"/>
    </row>
    <row r="41" spans="2:29" ht="13.5" customHeight="1" thickBot="1">
      <c r="B41" s="147" t="s">
        <v>11</v>
      </c>
      <c r="C41" s="183">
        <f t="shared" si="11"/>
        <v>42985</v>
      </c>
      <c r="D41" s="184"/>
      <c r="E41" s="23"/>
      <c r="F41" s="21"/>
      <c r="G41" s="21"/>
      <c r="H41" s="21"/>
      <c r="I41" s="21"/>
      <c r="J41" s="21"/>
      <c r="K41" s="21"/>
      <c r="L41" s="21"/>
      <c r="M41" s="21"/>
      <c r="N41" s="21"/>
      <c r="O41" s="3">
        <f t="shared" si="7"/>
        <v>0</v>
      </c>
      <c r="P41" s="33">
        <f t="shared" si="8"/>
        <v>0</v>
      </c>
      <c r="Q41" s="109">
        <f t="shared" si="9"/>
        <v>0</v>
      </c>
      <c r="R41" s="53"/>
      <c r="S41" s="54">
        <v>0</v>
      </c>
      <c r="T41" s="54">
        <v>0</v>
      </c>
      <c r="X41" s="148"/>
      <c r="Y41" s="150"/>
      <c r="Z41" s="172">
        <f>IF(((SUM($E$35:$N$41)-AA42)&lt;40),0,(IF((SUM($E$35:$N$41)-40-AA42)&gt;E41,E41-R41,(SUM($E$35:$N$41)-40-AA42-R41))))</f>
        <v>0</v>
      </c>
      <c r="AA41" s="169">
        <f t="shared" si="12"/>
        <v>0</v>
      </c>
      <c r="AB41" s="171">
        <f t="shared" si="10"/>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48"/>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48"/>
      <c r="Y43" s="148"/>
      <c r="Z43" s="62"/>
      <c r="AA43" s="63"/>
      <c r="AB43" s="63"/>
      <c r="AC43" s="148"/>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48"/>
      <c r="Y44" s="148"/>
      <c r="Z44" s="149"/>
      <c r="AA44" s="148"/>
      <c r="AB44" s="148"/>
      <c r="AC44" s="148"/>
    </row>
    <row r="45" spans="2:29" ht="11.25" customHeight="1" thickBot="1">
      <c r="B45" s="89"/>
      <c r="C45" s="89"/>
      <c r="D45" s="89"/>
      <c r="E45" s="89"/>
      <c r="F45" s="89"/>
      <c r="G45" s="89"/>
      <c r="H45" s="89"/>
      <c r="I45" s="89"/>
      <c r="J45" s="89"/>
      <c r="K45" s="89"/>
      <c r="L45" s="89"/>
      <c r="M45" s="89"/>
      <c r="N45" s="90"/>
      <c r="O45" s="90"/>
      <c r="P45" s="90"/>
      <c r="Q45" s="91"/>
      <c r="R45" s="92"/>
      <c r="X45" s="148"/>
      <c r="Y45" s="148"/>
      <c r="Z45" s="149"/>
      <c r="AA45" s="148"/>
      <c r="AB45" s="148"/>
      <c r="AC45" s="148"/>
    </row>
    <row r="46" spans="2:29" ht="13.5" thickBot="1">
      <c r="B46" s="93" t="s">
        <v>19</v>
      </c>
      <c r="C46" s="94"/>
      <c r="D46" s="94"/>
      <c r="E46" s="94"/>
      <c r="F46" s="94"/>
      <c r="G46" s="254"/>
      <c r="H46" s="255"/>
      <c r="I46" s="255"/>
      <c r="J46" s="255"/>
      <c r="K46" s="255"/>
      <c r="L46" s="255"/>
      <c r="M46" s="255"/>
      <c r="N46" s="255"/>
      <c r="O46" s="255"/>
      <c r="P46" s="255"/>
      <c r="Q46" s="255"/>
      <c r="R46" s="255"/>
      <c r="S46" s="255"/>
      <c r="T46" s="256"/>
      <c r="X46" s="148"/>
      <c r="Y46" s="148"/>
      <c r="Z46" s="149"/>
      <c r="AA46" s="148"/>
      <c r="AB46" s="148"/>
      <c r="AC46" s="148"/>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3"/>
      <c r="Y47" s="153"/>
      <c r="Z47" s="149"/>
      <c r="AA47" s="154"/>
      <c r="AB47" s="154"/>
      <c r="AC47" s="154"/>
    </row>
    <row r="48" spans="2:29" ht="12.75">
      <c r="B48" s="28" t="s">
        <v>36</v>
      </c>
      <c r="C48" s="95"/>
      <c r="D48" s="95"/>
      <c r="E48" s="117"/>
      <c r="F48" s="181"/>
      <c r="G48" s="226"/>
      <c r="H48" s="226"/>
      <c r="I48" s="226"/>
      <c r="J48" s="226"/>
      <c r="K48" s="28" t="s">
        <v>39</v>
      </c>
      <c r="N48" s="181"/>
      <c r="O48" s="181"/>
      <c r="P48" s="181"/>
      <c r="Q48" s="181"/>
      <c r="R48" s="181"/>
      <c r="S48" s="181"/>
      <c r="T48" s="181"/>
      <c r="X48" s="148"/>
      <c r="Y48" s="148"/>
      <c r="Z48" s="155"/>
      <c r="AA48" s="148"/>
      <c r="AB48" s="148"/>
      <c r="AC48" s="148"/>
    </row>
    <row r="49" spans="2:29" s="17" customFormat="1" ht="14.25" customHeight="1">
      <c r="B49" s="96"/>
      <c r="C49" s="96"/>
      <c r="D49" s="96"/>
      <c r="E49" s="96"/>
      <c r="F49" s="96"/>
      <c r="G49" s="96"/>
      <c r="H49" s="96"/>
      <c r="I49" s="96"/>
      <c r="J49" s="18"/>
      <c r="S49" s="11"/>
      <c r="T49" s="11"/>
      <c r="U49" s="11"/>
      <c r="V49" s="11"/>
      <c r="W49" s="11"/>
      <c r="X49" s="156"/>
      <c r="Y49" s="156"/>
      <c r="Z49" s="149"/>
      <c r="AA49" s="156"/>
      <c r="AB49" s="156"/>
      <c r="AC49" s="156"/>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57"/>
      <c r="Y50" s="157"/>
      <c r="Z50" s="157"/>
      <c r="AA50" s="158"/>
      <c r="AB50" s="266"/>
      <c r="AC50" s="266"/>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157"/>
      <c r="Y51" s="157"/>
      <c r="Z51" s="157"/>
      <c r="AA51" s="148"/>
      <c r="AB51" s="148"/>
      <c r="AC51" s="148"/>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157"/>
      <c r="Y52" s="157"/>
      <c r="Z52" s="157"/>
      <c r="AA52" s="148"/>
      <c r="AB52" s="148"/>
      <c r="AC52" s="148"/>
    </row>
    <row r="53" spans="2:29" ht="12.75">
      <c r="B53" s="97"/>
      <c r="C53" s="97"/>
      <c r="D53" s="97"/>
      <c r="E53" s="97"/>
      <c r="F53" s="97"/>
      <c r="G53" s="97"/>
      <c r="H53" s="97"/>
      <c r="I53" s="97"/>
      <c r="K53" s="97"/>
      <c r="L53" s="97"/>
      <c r="M53" s="97"/>
      <c r="N53" s="97"/>
      <c r="O53" s="97"/>
      <c r="P53" s="97"/>
      <c r="Q53" s="97"/>
      <c r="R53" s="97"/>
      <c r="S53" s="18"/>
      <c r="T53" s="97"/>
      <c r="U53" s="97"/>
      <c r="V53" s="97"/>
      <c r="W53" s="97"/>
      <c r="X53" s="157"/>
      <c r="Y53" s="157"/>
      <c r="Z53" s="157"/>
      <c r="AA53" s="148"/>
      <c r="AB53" s="148"/>
      <c r="AC53" s="148"/>
    </row>
    <row r="54" spans="10:29" ht="12.75">
      <c r="J54" s="11"/>
      <c r="K54" s="97"/>
      <c r="L54" s="107"/>
      <c r="M54" s="59"/>
      <c r="N54" s="59"/>
      <c r="O54" s="59"/>
      <c r="P54" s="59"/>
      <c r="Q54" s="59"/>
      <c r="R54" s="59"/>
      <c r="S54" s="59"/>
      <c r="T54" s="59"/>
      <c r="U54" s="97"/>
      <c r="V54" s="97"/>
      <c r="W54" s="97"/>
      <c r="X54" s="157"/>
      <c r="Y54" s="157"/>
      <c r="Z54" s="157"/>
      <c r="AA54" s="148"/>
      <c r="AB54" s="148"/>
      <c r="AC54" s="148"/>
    </row>
    <row r="55" spans="2:29" ht="12.75">
      <c r="B55" s="227"/>
      <c r="C55" s="227"/>
      <c r="D55" s="227"/>
      <c r="E55" s="227"/>
      <c r="F55" s="227"/>
      <c r="G55" s="227"/>
      <c r="H55" s="227"/>
      <c r="I55" s="227"/>
      <c r="J55" s="220"/>
      <c r="K55" s="8"/>
      <c r="L55" s="220"/>
      <c r="M55" s="220"/>
      <c r="N55" s="220"/>
      <c r="O55" s="220"/>
      <c r="P55" s="220"/>
      <c r="Q55" s="220"/>
      <c r="R55" s="220"/>
      <c r="S55" s="220"/>
      <c r="T55" s="220"/>
      <c r="X55" s="148"/>
      <c r="Y55" s="148"/>
      <c r="Z55" s="149"/>
      <c r="AA55" s="148"/>
      <c r="AB55" s="148"/>
      <c r="AC55" s="148"/>
    </row>
    <row r="56" spans="2:29" ht="12.75">
      <c r="B56" s="98" t="s">
        <v>15</v>
      </c>
      <c r="I56" s="6" t="s">
        <v>1</v>
      </c>
      <c r="L56" s="99" t="s">
        <v>16</v>
      </c>
      <c r="M56" s="99"/>
      <c r="N56" s="99"/>
      <c r="O56" s="99"/>
      <c r="P56" s="99"/>
      <c r="S56" s="6" t="s">
        <v>1</v>
      </c>
      <c r="T56" s="110" t="s">
        <v>57</v>
      </c>
      <c r="X56" s="148"/>
      <c r="Y56" s="148"/>
      <c r="Z56" s="149"/>
      <c r="AA56" s="148"/>
      <c r="AB56" s="148"/>
      <c r="AC56" s="148"/>
    </row>
    <row r="57" spans="24:29" ht="12.75">
      <c r="X57" s="148"/>
      <c r="Y57" s="148"/>
      <c r="Z57" s="149"/>
      <c r="AA57" s="148"/>
      <c r="AB57" s="148"/>
      <c r="AC57" s="148"/>
    </row>
    <row r="58" spans="24:29" ht="12.75">
      <c r="X58" s="148"/>
      <c r="Y58" s="148"/>
      <c r="Z58" s="149"/>
      <c r="AA58" s="148"/>
      <c r="AB58" s="148"/>
      <c r="AC58" s="148"/>
    </row>
    <row r="59" spans="24:29" ht="12.75">
      <c r="X59" s="148"/>
      <c r="Y59" s="148"/>
      <c r="Z59" s="149"/>
      <c r="AA59" s="148"/>
      <c r="AB59" s="148"/>
      <c r="AC59" s="148"/>
    </row>
    <row r="60" spans="24:29" ht="12.75">
      <c r="X60" s="148"/>
      <c r="Y60" s="148"/>
      <c r="Z60" s="149"/>
      <c r="AA60" s="148"/>
      <c r="AB60" s="148"/>
      <c r="AC60" s="148"/>
    </row>
    <row r="61" spans="24:29" ht="12.75">
      <c r="X61" s="148"/>
      <c r="Y61" s="148"/>
      <c r="Z61" s="149"/>
      <c r="AA61" s="148"/>
      <c r="AB61" s="148"/>
      <c r="AC61" s="148"/>
    </row>
    <row r="62" spans="19:29" ht="12.75">
      <c r="S62" s="20"/>
      <c r="X62" s="148"/>
      <c r="Y62" s="148"/>
      <c r="Z62" s="149"/>
      <c r="AA62" s="148"/>
      <c r="AB62" s="148"/>
      <c r="AC62" s="148"/>
    </row>
    <row r="63" spans="24:29" ht="12.75">
      <c r="X63" s="148"/>
      <c r="Y63" s="148"/>
      <c r="Z63" s="149"/>
      <c r="AA63" s="148"/>
      <c r="AB63" s="148"/>
      <c r="AC63" s="148"/>
    </row>
    <row r="64" spans="24:29" ht="12.75">
      <c r="X64" s="148"/>
      <c r="Y64" s="148"/>
      <c r="Z64" s="149"/>
      <c r="AA64" s="148"/>
      <c r="AB64" s="148"/>
      <c r="AC64" s="148"/>
    </row>
    <row r="65" spans="24:29" ht="12.75">
      <c r="X65" s="148"/>
      <c r="Y65" s="148"/>
      <c r="Z65" s="149"/>
      <c r="AA65" s="148"/>
      <c r="AB65" s="148"/>
      <c r="AC65" s="148"/>
    </row>
    <row r="66" spans="24:29" ht="12.75">
      <c r="X66" s="148"/>
      <c r="Y66" s="148"/>
      <c r="Z66" s="149"/>
      <c r="AA66" s="148"/>
      <c r="AB66" s="148"/>
      <c r="AC66" s="148"/>
    </row>
    <row r="67" spans="24:29" ht="12.75">
      <c r="X67" s="148"/>
      <c r="Y67" s="148"/>
      <c r="Z67" s="149"/>
      <c r="AA67" s="148"/>
      <c r="AB67" s="148"/>
      <c r="AC67" s="148"/>
    </row>
    <row r="68" spans="24:29" ht="12.75">
      <c r="X68" s="148"/>
      <c r="Y68" s="148"/>
      <c r="Z68" s="149"/>
      <c r="AA68" s="148"/>
      <c r="AB68" s="148"/>
      <c r="AC68" s="148"/>
    </row>
    <row r="69" spans="24:29" ht="12.75">
      <c r="X69" s="148"/>
      <c r="Y69" s="148"/>
      <c r="Z69" s="149"/>
      <c r="AA69" s="148"/>
      <c r="AB69" s="148"/>
      <c r="AC69" s="148"/>
    </row>
    <row r="70" spans="24:29" ht="12.75">
      <c r="X70" s="148"/>
      <c r="Y70" s="148"/>
      <c r="Z70" s="149"/>
      <c r="AA70" s="148"/>
      <c r="AB70" s="148"/>
      <c r="AC70" s="148"/>
    </row>
    <row r="71" spans="24:29" ht="12.75">
      <c r="X71" s="148"/>
      <c r="Y71" s="148"/>
      <c r="Z71" s="149"/>
      <c r="AA71" s="148"/>
      <c r="AB71" s="148"/>
      <c r="AC71" s="148"/>
    </row>
    <row r="72" spans="24:29" ht="12.75">
      <c r="X72" s="148"/>
      <c r="Y72" s="148"/>
      <c r="Z72" s="149"/>
      <c r="AA72" s="148"/>
      <c r="AB72" s="148"/>
      <c r="AC72" s="148"/>
    </row>
    <row r="73" spans="24:29" ht="12.75">
      <c r="X73" s="148"/>
      <c r="Y73" s="148"/>
      <c r="Z73" s="149"/>
      <c r="AA73" s="148"/>
      <c r="AB73" s="148"/>
      <c r="AC73" s="148"/>
    </row>
    <row r="74" spans="24:29" ht="12.75">
      <c r="X74" s="148"/>
      <c r="Y74" s="148"/>
      <c r="Z74" s="149"/>
      <c r="AA74" s="148"/>
      <c r="AB74" s="148"/>
      <c r="AC74" s="148"/>
    </row>
    <row r="75" spans="24:29" ht="12.75">
      <c r="X75" s="148"/>
      <c r="Y75" s="148"/>
      <c r="Z75" s="149"/>
      <c r="AA75" s="148"/>
      <c r="AB75" s="148"/>
      <c r="AC75" s="148"/>
    </row>
    <row r="76" spans="24:29" ht="12.75">
      <c r="X76" s="148"/>
      <c r="Y76" s="148"/>
      <c r="Z76" s="149"/>
      <c r="AA76" s="148"/>
      <c r="AB76" s="148"/>
      <c r="AC76" s="148"/>
    </row>
    <row r="77" spans="24:29" ht="12.75">
      <c r="X77" s="148"/>
      <c r="Y77" s="148"/>
      <c r="Z77" s="149"/>
      <c r="AA77" s="148"/>
      <c r="AB77" s="148"/>
      <c r="AC77" s="148"/>
    </row>
    <row r="78" spans="24:29" ht="12.75">
      <c r="X78" s="148"/>
      <c r="Y78" s="148"/>
      <c r="Z78" s="149"/>
      <c r="AA78" s="148"/>
      <c r="AB78" s="148"/>
      <c r="AC78" s="148"/>
    </row>
    <row r="79" spans="24:29" ht="12.75">
      <c r="X79" s="148"/>
      <c r="Y79" s="148"/>
      <c r="Z79" s="149"/>
      <c r="AA79" s="148"/>
      <c r="AB79" s="148"/>
      <c r="AC79" s="148"/>
    </row>
    <row r="80" spans="24:29" ht="12.75">
      <c r="X80" s="148"/>
      <c r="Y80" s="148"/>
      <c r="Z80" s="149"/>
      <c r="AA80" s="148"/>
      <c r="AB80" s="148"/>
      <c r="AC80" s="148"/>
    </row>
    <row r="81" spans="24:29" ht="12.75">
      <c r="X81" s="148"/>
      <c r="Y81" s="148"/>
      <c r="Z81" s="149"/>
      <c r="AA81" s="148"/>
      <c r="AB81" s="148"/>
      <c r="AC81" s="148"/>
    </row>
    <row r="82" spans="24:29" ht="12.75">
      <c r="X82" s="148"/>
      <c r="Y82" s="148"/>
      <c r="Z82" s="149"/>
      <c r="AA82" s="148"/>
      <c r="AB82" s="148"/>
      <c r="AC82" s="148"/>
    </row>
    <row r="83" spans="24:29" ht="12.75">
      <c r="X83" s="148"/>
      <c r="Y83" s="148"/>
      <c r="Z83" s="149"/>
      <c r="AA83" s="148"/>
      <c r="AB83" s="148"/>
      <c r="AC83" s="148"/>
    </row>
    <row r="84" spans="24:29" ht="12.75">
      <c r="X84" s="148"/>
      <c r="Y84" s="148"/>
      <c r="Z84" s="149"/>
      <c r="AA84" s="148"/>
      <c r="AB84" s="148"/>
      <c r="AC84" s="148"/>
    </row>
  </sheetData>
  <sheetProtection sheet="1" selectLockedCells="1"/>
  <mergeCells count="74">
    <mergeCell ref="L55:T55"/>
    <mergeCell ref="G46:T46"/>
    <mergeCell ref="F48:J48"/>
    <mergeCell ref="B55:J55"/>
    <mergeCell ref="B50:J52"/>
    <mergeCell ref="C38:D38"/>
    <mergeCell ref="C39:D39"/>
    <mergeCell ref="N48:T48"/>
    <mergeCell ref="L50:T52"/>
    <mergeCell ref="C41:D41"/>
    <mergeCell ref="C35:D35"/>
    <mergeCell ref="N15:N17"/>
    <mergeCell ref="C22:D22"/>
    <mergeCell ref="C23:D23"/>
    <mergeCell ref="R26:R27"/>
    <mergeCell ref="I30:I34"/>
    <mergeCell ref="E14:E17"/>
    <mergeCell ref="C21:D21"/>
    <mergeCell ref="F15:F17"/>
    <mergeCell ref="F29:N29"/>
    <mergeCell ref="C40:D40"/>
    <mergeCell ref="C36:D36"/>
    <mergeCell ref="C37:D37"/>
    <mergeCell ref="AB50:AC50"/>
    <mergeCell ref="R43:R44"/>
    <mergeCell ref="Q29:Q34"/>
    <mergeCell ref="K30:K34"/>
    <mergeCell ref="L30:L34"/>
    <mergeCell ref="T29:T34"/>
    <mergeCell ref="S29:S34"/>
    <mergeCell ref="B29:B34"/>
    <mergeCell ref="C29:D34"/>
    <mergeCell ref="E29:E34"/>
    <mergeCell ref="O29:O34"/>
    <mergeCell ref="P29:P34"/>
    <mergeCell ref="H30:H34"/>
    <mergeCell ref="J30:J34"/>
    <mergeCell ref="F30:F34"/>
    <mergeCell ref="G30:G34"/>
    <mergeCell ref="M30:M34"/>
    <mergeCell ref="R6:S6"/>
    <mergeCell ref="R29:R34"/>
    <mergeCell ref="N30:N34"/>
    <mergeCell ref="Q14:Q17"/>
    <mergeCell ref="S14:S17"/>
    <mergeCell ref="P5:Q5"/>
    <mergeCell ref="S5:T5"/>
    <mergeCell ref="Q9:T9"/>
    <mergeCell ref="P7:Q7"/>
    <mergeCell ref="O14:O17"/>
    <mergeCell ref="P14:P17"/>
    <mergeCell ref="R14:R17"/>
    <mergeCell ref="T14:T17"/>
    <mergeCell ref="P1:T2"/>
    <mergeCell ref="C18:D18"/>
    <mergeCell ref="J15:J17"/>
    <mergeCell ref="K15:K17"/>
    <mergeCell ref="L15:L17"/>
    <mergeCell ref="G15:G17"/>
    <mergeCell ref="H15:H17"/>
    <mergeCell ref="C5:I5"/>
    <mergeCell ref="E9:I9"/>
    <mergeCell ref="B1:H3"/>
    <mergeCell ref="D7:E7"/>
    <mergeCell ref="B11:L11"/>
    <mergeCell ref="I15:I17"/>
    <mergeCell ref="B12:O12"/>
    <mergeCell ref="C24:D24"/>
    <mergeCell ref="F14:N14"/>
    <mergeCell ref="B14:B17"/>
    <mergeCell ref="C20:D20"/>
    <mergeCell ref="C19:D19"/>
    <mergeCell ref="M15:M17"/>
    <mergeCell ref="C14:D17"/>
  </mergeCells>
  <dataValidations count="6">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allowBlank="1" showInputMessage="1" showErrorMessage="1" sqref="T7"/>
    <dataValidation type="list" allowBlank="1" showInputMessage="1" showErrorMessage="1" sqref="T11">
      <formula1>"Y, N"</formula1>
    </dataValidation>
    <dataValidation type="list" allowBlank="1" showInputMessage="1" showErrorMessage="1" sqref="P7:Q7">
      <formula1>"Exempt, Non Exempt"</formula1>
    </dataValidation>
    <dataValidation allowBlank="1" showInputMessage="1" showErrorMessage="1" prompt="Labor Day Holiday" sqref="J38"/>
  </dataValidations>
  <printOptions verticalCentered="1"/>
  <pageMargins left="0.41" right="0.41" top="0.4" bottom="0.25" header="0.5" footer="0.5"/>
  <pageSetup fitToHeight="1" fitToWidth="1" horizontalDpi="600" verticalDpi="600" orientation="portrait" scale="9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B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244">
        <f>'09_07_2017'!C5:I5</f>
        <v>0</v>
      </c>
      <c r="D5" s="244"/>
      <c r="E5" s="244"/>
      <c r="F5" s="244"/>
      <c r="G5" s="244"/>
      <c r="H5" s="244"/>
      <c r="I5" s="244"/>
      <c r="J5" s="17"/>
      <c r="N5" s="6" t="s">
        <v>0</v>
      </c>
      <c r="P5" s="204">
        <v>42986</v>
      </c>
      <c r="Q5" s="204"/>
      <c r="R5" s="20" t="s">
        <v>21</v>
      </c>
      <c r="S5" s="204">
        <f>IF(P5&gt;1,P5+13,"")</f>
        <v>42999</v>
      </c>
      <c r="T5" s="204"/>
    </row>
    <row r="6" spans="2:21" ht="11.25" customHeight="1">
      <c r="B6" s="5"/>
      <c r="J6" s="7"/>
      <c r="N6" s="6" t="s">
        <v>56</v>
      </c>
      <c r="O6" s="60">
        <f>'09_07_2017'!O6+1</f>
        <v>1806</v>
      </c>
      <c r="R6" s="202"/>
      <c r="S6" s="202"/>
      <c r="T6" s="8"/>
      <c r="U6" s="17"/>
    </row>
    <row r="7" spans="2:21" ht="12.75">
      <c r="B7" s="6" t="s">
        <v>43</v>
      </c>
      <c r="D7" s="246">
        <f>'09_07_2017'!D7:E7</f>
        <v>0</v>
      </c>
      <c r="E7" s="246"/>
      <c r="F7" s="27" t="s">
        <v>34</v>
      </c>
      <c r="G7" s="22">
        <f>'09_07_2017'!G7</f>
        <v>0</v>
      </c>
      <c r="H7" s="26" t="s">
        <v>35</v>
      </c>
      <c r="I7" s="136">
        <f>'09_07_2017'!I7</f>
        <v>0</v>
      </c>
      <c r="J7" s="60"/>
      <c r="K7" s="61"/>
      <c r="N7" s="61" t="s">
        <v>31</v>
      </c>
      <c r="P7" s="265" t="str">
        <f>'09_07_2017'!P7:Q7</f>
        <v>Non Exempt</v>
      </c>
      <c r="Q7" s="265"/>
      <c r="S7" s="62"/>
      <c r="T7" s="116"/>
      <c r="U7" s="118"/>
    </row>
    <row r="8" spans="2:21" ht="11.25" customHeight="1">
      <c r="B8" s="9"/>
      <c r="C8" s="9"/>
      <c r="D8" s="9"/>
      <c r="E8" s="9"/>
      <c r="F8" s="7"/>
      <c r="G8" s="10"/>
      <c r="H8" s="10"/>
      <c r="I8" s="10"/>
      <c r="J8" s="10"/>
      <c r="U8" s="17"/>
    </row>
    <row r="9" spans="2:21" ht="12.75">
      <c r="B9" s="6" t="s">
        <v>24</v>
      </c>
      <c r="D9" s="137"/>
      <c r="E9" s="244">
        <f>'09_07_2017'!E9:I9</f>
        <v>0</v>
      </c>
      <c r="F9" s="244"/>
      <c r="G9" s="244"/>
      <c r="H9" s="244"/>
      <c r="I9" s="244"/>
      <c r="J9" s="13"/>
      <c r="K9" s="63"/>
      <c r="N9" s="63" t="s">
        <v>22</v>
      </c>
      <c r="O9" s="64"/>
      <c r="P9" s="17"/>
      <c r="Q9" s="245">
        <f>'09_07_2017'!Q9:T9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'09_07_2017'!T11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1"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c r="U14" s="59"/>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U15" s="59"/>
      <c r="X15" s="150"/>
      <c r="Y15" s="150"/>
      <c r="Z15" s="151"/>
      <c r="AA15" s="150"/>
      <c r="AB15" s="150"/>
      <c r="AC15" s="150"/>
    </row>
    <row r="16" spans="2:29" ht="12.75" customHeight="1">
      <c r="B16" s="200"/>
      <c r="C16" s="234"/>
      <c r="D16" s="235"/>
      <c r="E16" s="193"/>
      <c r="F16" s="193"/>
      <c r="G16" s="193"/>
      <c r="H16" s="193"/>
      <c r="I16" s="193"/>
      <c r="J16" s="193"/>
      <c r="K16" s="193"/>
      <c r="L16" s="213"/>
      <c r="M16" s="213"/>
      <c r="N16" s="213"/>
      <c r="O16" s="190"/>
      <c r="P16" s="190"/>
      <c r="Q16" s="193"/>
      <c r="R16" s="229"/>
      <c r="S16" s="193"/>
      <c r="T16" s="193"/>
      <c r="U16" s="59"/>
      <c r="X16" s="150"/>
      <c r="Y16" s="150"/>
      <c r="Z16" s="151"/>
      <c r="AA16" s="150"/>
      <c r="AB16" s="150"/>
      <c r="AC16" s="15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U17" s="59"/>
      <c r="X17" s="150"/>
      <c r="Y17" s="150"/>
      <c r="Z17" s="168" t="s">
        <v>40</v>
      </c>
      <c r="AA17" s="169"/>
      <c r="AB17" s="169"/>
      <c r="AC17" s="150"/>
    </row>
    <row r="18" spans="2:29" ht="14.25" customHeight="1">
      <c r="B18" s="146" t="s">
        <v>5</v>
      </c>
      <c r="C18" s="252">
        <f>IF(P5&gt;1,P5,"")</f>
        <v>42986</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X18" s="150"/>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2" ref="C19:C24">IF(ISERROR(C18+1),"",C18+1)</f>
        <v>42987</v>
      </c>
      <c r="D19" s="184"/>
      <c r="E19" s="23"/>
      <c r="F19" s="24"/>
      <c r="G19" s="24"/>
      <c r="H19" s="24"/>
      <c r="I19" s="24"/>
      <c r="J19" s="24"/>
      <c r="K19" s="24"/>
      <c r="L19" s="24"/>
      <c r="M19" s="24"/>
      <c r="N19" s="24"/>
      <c r="O19" s="3">
        <f t="shared" si="0"/>
        <v>0</v>
      </c>
      <c r="P19" s="33">
        <f t="shared" si="1"/>
        <v>0</v>
      </c>
      <c r="Q19" s="114">
        <f aca="true" t="shared" si="3" ref="Q19:Q24">AB19</f>
        <v>0</v>
      </c>
      <c r="R19" s="45"/>
      <c r="S19" s="49"/>
      <c r="T19" s="49"/>
      <c r="X19" s="150"/>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2"/>
        <v>42988</v>
      </c>
      <c r="D20" s="184"/>
      <c r="E20" s="23"/>
      <c r="F20" s="24"/>
      <c r="G20" s="24"/>
      <c r="H20" s="24"/>
      <c r="I20" s="24"/>
      <c r="J20" s="24"/>
      <c r="K20" s="24"/>
      <c r="L20" s="24"/>
      <c r="M20" s="24"/>
      <c r="N20" s="24"/>
      <c r="O20" s="3">
        <f t="shared" si="0"/>
        <v>0</v>
      </c>
      <c r="P20" s="33">
        <f t="shared" si="1"/>
        <v>0</v>
      </c>
      <c r="Q20" s="114">
        <f t="shared" si="3"/>
        <v>0</v>
      </c>
      <c r="R20" s="45"/>
      <c r="S20" s="49"/>
      <c r="T20" s="49"/>
      <c r="X20" s="150"/>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2"/>
        <v>42989</v>
      </c>
      <c r="D21" s="184"/>
      <c r="E21" s="23"/>
      <c r="F21" s="24"/>
      <c r="G21" s="24"/>
      <c r="H21" s="24"/>
      <c r="I21" s="24"/>
      <c r="J21" s="24"/>
      <c r="K21" s="24"/>
      <c r="L21" s="24"/>
      <c r="M21" s="24"/>
      <c r="N21" s="24"/>
      <c r="O21" s="3">
        <f t="shared" si="0"/>
        <v>0</v>
      </c>
      <c r="P21" s="33">
        <f t="shared" si="1"/>
        <v>0</v>
      </c>
      <c r="Q21" s="114">
        <f t="shared" si="3"/>
        <v>0</v>
      </c>
      <c r="R21" s="45"/>
      <c r="S21" s="49"/>
      <c r="T21" s="49"/>
      <c r="X21" s="150"/>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2"/>
        <v>42990</v>
      </c>
      <c r="D22" s="184"/>
      <c r="E22" s="23"/>
      <c r="F22" s="24"/>
      <c r="G22" s="24"/>
      <c r="H22" s="24"/>
      <c r="I22" s="24"/>
      <c r="J22" s="24"/>
      <c r="K22" s="24"/>
      <c r="L22" s="24"/>
      <c r="M22" s="24"/>
      <c r="N22" s="24"/>
      <c r="O22" s="3">
        <f t="shared" si="0"/>
        <v>0</v>
      </c>
      <c r="P22" s="33">
        <f t="shared" si="1"/>
        <v>0</v>
      </c>
      <c r="Q22" s="114">
        <f t="shared" si="3"/>
        <v>0</v>
      </c>
      <c r="R22" s="45"/>
      <c r="S22" s="49"/>
      <c r="T22" s="49"/>
      <c r="X22" s="150"/>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2"/>
        <v>42991</v>
      </c>
      <c r="D23" s="184"/>
      <c r="E23" s="23"/>
      <c r="F23" s="24"/>
      <c r="G23" s="24"/>
      <c r="H23" s="24"/>
      <c r="I23" s="24"/>
      <c r="J23" s="24"/>
      <c r="K23" s="24"/>
      <c r="L23" s="24"/>
      <c r="M23" s="24"/>
      <c r="N23" s="24"/>
      <c r="O23" s="3">
        <f t="shared" si="0"/>
        <v>0</v>
      </c>
      <c r="P23" s="33">
        <f t="shared" si="1"/>
        <v>0</v>
      </c>
      <c r="Q23" s="114">
        <f t="shared" si="3"/>
        <v>0</v>
      </c>
      <c r="R23" s="45"/>
      <c r="S23" s="49"/>
      <c r="T23" s="49"/>
      <c r="X23" s="150"/>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2"/>
        <v>42992</v>
      </c>
      <c r="D24" s="184"/>
      <c r="E24" s="23"/>
      <c r="F24" s="24"/>
      <c r="G24" s="24"/>
      <c r="H24" s="24"/>
      <c r="I24" s="24"/>
      <c r="J24" s="24"/>
      <c r="K24" s="24"/>
      <c r="L24" s="24"/>
      <c r="M24" s="24"/>
      <c r="N24" s="24"/>
      <c r="O24" s="3">
        <f t="shared" si="0"/>
        <v>0</v>
      </c>
      <c r="P24" s="33">
        <f t="shared" si="1"/>
        <v>0</v>
      </c>
      <c r="Q24" s="114">
        <f t="shared" si="3"/>
        <v>0</v>
      </c>
      <c r="R24" s="46"/>
      <c r="S24" s="49"/>
      <c r="T24" s="49"/>
      <c r="X24" s="150"/>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50"/>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5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50"/>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X28" s="150"/>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50"/>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50"/>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50"/>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50"/>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50"/>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X34" s="150"/>
      <c r="Y34" s="150"/>
      <c r="Z34" s="173"/>
      <c r="AA34" s="169"/>
      <c r="AB34" s="169"/>
      <c r="AC34" s="150"/>
    </row>
    <row r="35" spans="2:29" ht="13.5" customHeight="1">
      <c r="B35" s="147" t="s">
        <v>5</v>
      </c>
      <c r="C35" s="183">
        <f>IF(ISERROR(C24+1),"",C24+1)</f>
        <v>42993</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X35" s="150"/>
      <c r="Y35" s="150"/>
      <c r="Z35" s="172">
        <f>IF(((SUM($E$35:$N$41)-E41-E40-E39-E38-E37-E36-AA42)&lt;40),0,(IF((SUM($E$35:$N$41)-40-E41-E40-E39-E38-E37-E36-AA42)&gt;E35,E35-R35,(SUM($E$35:$N$41)-40-E41-E40-E39-E38-E37-E36-AA42-R35))))</f>
        <v>0</v>
      </c>
      <c r="AA35" s="169">
        <f>IF((J35&lt;0.0003),0,(IF((E35&gt;J35),J35,E35)))</f>
        <v>0</v>
      </c>
      <c r="AB35" s="171">
        <f aca="true" t="shared" si="9" ref="AB35:AB41">Z35+AA35</f>
        <v>0</v>
      </c>
      <c r="AC35" s="150"/>
    </row>
    <row r="36" spans="2:29" ht="13.5" customHeight="1">
      <c r="B36" s="147" t="s">
        <v>6</v>
      </c>
      <c r="C36" s="183">
        <f aca="true" t="shared" si="10" ref="C36:C41">IF(ISERROR(C35+1),"",C35+1)</f>
        <v>42994</v>
      </c>
      <c r="D36" s="184"/>
      <c r="E36" s="23"/>
      <c r="F36" s="21"/>
      <c r="G36" s="21"/>
      <c r="H36" s="21"/>
      <c r="I36" s="21"/>
      <c r="J36" s="21"/>
      <c r="K36" s="21"/>
      <c r="L36" s="21"/>
      <c r="M36" s="21"/>
      <c r="N36" s="21"/>
      <c r="O36" s="3">
        <f t="shared" si="7"/>
        <v>0</v>
      </c>
      <c r="P36" s="33">
        <f t="shared" si="8"/>
        <v>0</v>
      </c>
      <c r="Q36" s="109">
        <f aca="true" t="shared" si="11" ref="Q36:Q41">AB36</f>
        <v>0</v>
      </c>
      <c r="R36" s="52"/>
      <c r="S36" s="54"/>
      <c r="T36" s="54"/>
      <c r="X36" s="150"/>
      <c r="Y36" s="150"/>
      <c r="Z36" s="177">
        <f>IF(((SUM($E$35:$N$41)-E41-E40-E39-E38-E37-AA42)&lt;40),0,(IF((SUM($E$35:$N$41)-40-E41-E40-E39-E38-E37-AA42)&gt;E36,E36-R36,(SUM($E$35:$N$41)-40-E41-E40-E39-E38-E37-AA42-R36))))</f>
        <v>0</v>
      </c>
      <c r="AA36" s="169">
        <f aca="true" t="shared" si="12" ref="AA36:AA41">IF((J36&lt;0.0003),0,(IF((E36&gt;J36),J36,E36)))</f>
        <v>0</v>
      </c>
      <c r="AB36" s="171">
        <f t="shared" si="9"/>
        <v>0</v>
      </c>
      <c r="AC36" s="150"/>
    </row>
    <row r="37" spans="2:29" ht="13.5" customHeight="1">
      <c r="B37" s="147" t="s">
        <v>7</v>
      </c>
      <c r="C37" s="183">
        <f t="shared" si="10"/>
        <v>42995</v>
      </c>
      <c r="D37" s="184"/>
      <c r="E37" s="23"/>
      <c r="F37" s="21"/>
      <c r="G37" s="21"/>
      <c r="H37" s="21"/>
      <c r="I37" s="21"/>
      <c r="J37" s="21"/>
      <c r="K37" s="21"/>
      <c r="L37" s="21"/>
      <c r="M37" s="21"/>
      <c r="N37" s="21"/>
      <c r="O37" s="3">
        <f t="shared" si="7"/>
        <v>0</v>
      </c>
      <c r="P37" s="33">
        <f t="shared" si="8"/>
        <v>0</v>
      </c>
      <c r="Q37" s="109">
        <f t="shared" si="11"/>
        <v>0</v>
      </c>
      <c r="R37" s="52"/>
      <c r="S37" s="54"/>
      <c r="T37" s="54"/>
      <c r="X37" s="150"/>
      <c r="Y37" s="150"/>
      <c r="Z37" s="177">
        <f>IF(((SUM($E$35:$N$41)-E41-E40-E39-E38-AA42)&lt;40),0,(IF((SUM($E$35:$N$41)-40-E41-E40-E39-E38-AA42)&gt;E37,E37-R37,(SUM($E$35:$N$41)-40-E41-E40-E39-E38-AA42-R37))))</f>
        <v>0</v>
      </c>
      <c r="AA37" s="169">
        <f t="shared" si="12"/>
        <v>0</v>
      </c>
      <c r="AB37" s="171">
        <f t="shared" si="9"/>
        <v>0</v>
      </c>
      <c r="AC37" s="150"/>
    </row>
    <row r="38" spans="2:29" ht="13.5" customHeight="1">
      <c r="B38" s="147" t="s">
        <v>8</v>
      </c>
      <c r="C38" s="183">
        <f t="shared" si="10"/>
        <v>42996</v>
      </c>
      <c r="D38" s="184"/>
      <c r="E38" s="23"/>
      <c r="F38" s="21"/>
      <c r="G38" s="21"/>
      <c r="H38" s="21"/>
      <c r="I38" s="21"/>
      <c r="J38" s="21"/>
      <c r="K38" s="21"/>
      <c r="L38" s="21"/>
      <c r="M38" s="21"/>
      <c r="N38" s="21"/>
      <c r="O38" s="3">
        <f t="shared" si="7"/>
        <v>0</v>
      </c>
      <c r="P38" s="33">
        <f t="shared" si="8"/>
        <v>0</v>
      </c>
      <c r="Q38" s="109">
        <f t="shared" si="11"/>
        <v>0</v>
      </c>
      <c r="R38" s="52"/>
      <c r="S38" s="54"/>
      <c r="T38" s="54"/>
      <c r="X38" s="150"/>
      <c r="Y38" s="150"/>
      <c r="Z38" s="177">
        <f>IF(((SUM($E$35:$N$41)-E41-E40-E39-AA42)&lt;40),0,(IF((SUM($E$35:$N$41)-40-E41-E40-E39-AA42)&gt;E38,E38-R38,(SUM(E35:N41)-40-E41-E40-E39-AA42-R38))))</f>
        <v>0</v>
      </c>
      <c r="AA38" s="169">
        <f t="shared" si="12"/>
        <v>0</v>
      </c>
      <c r="AB38" s="171">
        <f t="shared" si="9"/>
        <v>0</v>
      </c>
      <c r="AC38" s="150"/>
    </row>
    <row r="39" spans="2:29" ht="13.5" customHeight="1">
      <c r="B39" s="147" t="s">
        <v>9</v>
      </c>
      <c r="C39" s="183">
        <f t="shared" si="10"/>
        <v>42997</v>
      </c>
      <c r="D39" s="184"/>
      <c r="E39" s="23"/>
      <c r="F39" s="21"/>
      <c r="G39" s="21"/>
      <c r="H39" s="21"/>
      <c r="I39" s="21"/>
      <c r="J39" s="21"/>
      <c r="K39" s="21"/>
      <c r="L39" s="21"/>
      <c r="M39" s="21"/>
      <c r="N39" s="21"/>
      <c r="O39" s="3">
        <f t="shared" si="7"/>
        <v>0</v>
      </c>
      <c r="P39" s="33">
        <f t="shared" si="8"/>
        <v>0</v>
      </c>
      <c r="Q39" s="109">
        <f t="shared" si="11"/>
        <v>0</v>
      </c>
      <c r="R39" s="52"/>
      <c r="S39" s="54"/>
      <c r="T39" s="54"/>
      <c r="X39" s="150"/>
      <c r="Y39" s="150"/>
      <c r="Z39" s="177">
        <f>IF(((SUM($E$35:$N$41)-E41-E40-AA42)&lt;40),0,(IF((SUM($E$35:$N$41)-40-E41-E40-AA42)&gt;E39,E39-R39,(SUM($E$35:$N$41)-40-E41-E40-AA42-R39))))</f>
        <v>0</v>
      </c>
      <c r="AA39" s="169">
        <f t="shared" si="12"/>
        <v>0</v>
      </c>
      <c r="AB39" s="171">
        <f t="shared" si="9"/>
        <v>0</v>
      </c>
      <c r="AC39" s="150"/>
    </row>
    <row r="40" spans="2:29" ht="13.5" customHeight="1">
      <c r="B40" s="147" t="s">
        <v>10</v>
      </c>
      <c r="C40" s="183">
        <f t="shared" si="10"/>
        <v>42998</v>
      </c>
      <c r="D40" s="184"/>
      <c r="E40" s="23"/>
      <c r="F40" s="21"/>
      <c r="G40" s="21"/>
      <c r="H40" s="21"/>
      <c r="I40" s="21"/>
      <c r="J40" s="21"/>
      <c r="K40" s="21"/>
      <c r="L40" s="21"/>
      <c r="M40" s="21"/>
      <c r="N40" s="21"/>
      <c r="O40" s="3">
        <f t="shared" si="7"/>
        <v>0</v>
      </c>
      <c r="P40" s="33">
        <f t="shared" si="8"/>
        <v>0</v>
      </c>
      <c r="Q40" s="109">
        <f t="shared" si="11"/>
        <v>0</v>
      </c>
      <c r="R40" s="52"/>
      <c r="S40" s="54"/>
      <c r="T40" s="54"/>
      <c r="X40" s="150"/>
      <c r="Y40" s="150"/>
      <c r="Z40" s="172">
        <f>IF(((SUM($E$35:$N$41)-E41-AA42)&lt;40),0,(IF((SUM($E$35:$N$41)-40-E41-AA42)&gt;E40,E40-R40,(SUM($E$35:$N$41)-40-E41-AA42-R40))))</f>
        <v>0</v>
      </c>
      <c r="AA40" s="169">
        <f t="shared" si="12"/>
        <v>0</v>
      </c>
      <c r="AB40" s="171">
        <f t="shared" si="9"/>
        <v>0</v>
      </c>
      <c r="AC40" s="150"/>
    </row>
    <row r="41" spans="2:29" ht="13.5" customHeight="1" thickBot="1">
      <c r="B41" s="147" t="s">
        <v>11</v>
      </c>
      <c r="C41" s="183">
        <f t="shared" si="10"/>
        <v>42999</v>
      </c>
      <c r="D41" s="184"/>
      <c r="E41" s="23"/>
      <c r="F41" s="21"/>
      <c r="G41" s="21"/>
      <c r="H41" s="21"/>
      <c r="I41" s="21"/>
      <c r="J41" s="21"/>
      <c r="K41" s="21"/>
      <c r="L41" s="21"/>
      <c r="M41" s="21"/>
      <c r="N41" s="21"/>
      <c r="O41" s="3">
        <f t="shared" si="7"/>
        <v>0</v>
      </c>
      <c r="P41" s="33">
        <f t="shared" si="8"/>
        <v>0</v>
      </c>
      <c r="Q41" s="109">
        <f t="shared" si="11"/>
        <v>0</v>
      </c>
      <c r="R41" s="53"/>
      <c r="S41" s="54">
        <v>0</v>
      </c>
      <c r="T41" s="54">
        <v>0</v>
      </c>
      <c r="X41" s="150"/>
      <c r="Y41" s="150"/>
      <c r="Z41" s="172">
        <f>IF(((SUM($E$35:$N$41)-AA42)&lt;40),0,(IF((SUM($E$35:$N$41)-40-AA42)&gt;E41,E41-R41,(SUM($E$35:$N$41)-40-AA42-R41))))</f>
        <v>0</v>
      </c>
      <c r="AA41" s="169">
        <f t="shared" si="12"/>
        <v>0</v>
      </c>
      <c r="AB41" s="171">
        <f t="shared" si="9"/>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50"/>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5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50"/>
      <c r="Y44" s="150"/>
      <c r="Z44" s="149"/>
      <c r="AA44" s="148"/>
      <c r="AB44" s="148"/>
      <c r="AC44" s="150"/>
    </row>
    <row r="45" spans="2:29" ht="11.25" customHeight="1" thickBot="1">
      <c r="B45" s="89"/>
      <c r="C45" s="89"/>
      <c r="D45" s="89"/>
      <c r="E45" s="89"/>
      <c r="F45" s="89"/>
      <c r="G45" s="89"/>
      <c r="H45" s="89"/>
      <c r="I45" s="89"/>
      <c r="J45" s="89"/>
      <c r="K45" s="89"/>
      <c r="L45" s="89"/>
      <c r="M45" s="89"/>
      <c r="N45" s="90"/>
      <c r="O45" s="90"/>
      <c r="P45" s="90"/>
      <c r="Q45" s="91"/>
      <c r="R45" s="92"/>
      <c r="X45" s="150"/>
      <c r="Y45" s="150"/>
      <c r="Z45" s="151"/>
      <c r="AA45" s="150"/>
      <c r="AB45" s="150"/>
      <c r="AC45" s="150"/>
    </row>
    <row r="46" spans="2:29" ht="13.5" thickBot="1">
      <c r="B46" s="93" t="s">
        <v>19</v>
      </c>
      <c r="C46" s="94"/>
      <c r="D46" s="94"/>
      <c r="E46" s="94"/>
      <c r="F46" s="94"/>
      <c r="G46" s="254"/>
      <c r="H46" s="255"/>
      <c r="I46" s="255"/>
      <c r="J46" s="255"/>
      <c r="K46" s="255"/>
      <c r="L46" s="255"/>
      <c r="M46" s="255"/>
      <c r="N46" s="255"/>
      <c r="O46" s="255"/>
      <c r="P46" s="255"/>
      <c r="Q46" s="255"/>
      <c r="R46" s="255"/>
      <c r="S46" s="255"/>
      <c r="T46" s="256"/>
      <c r="X46" s="150"/>
      <c r="Y46" s="150"/>
      <c r="Z46" s="151"/>
      <c r="AA46" s="150"/>
      <c r="AB46" s="150"/>
      <c r="AC46" s="150"/>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2"/>
      <c r="Y47" s="152"/>
      <c r="Z47" s="151"/>
      <c r="AA47" s="152"/>
      <c r="AB47" s="152"/>
      <c r="AC47" s="152"/>
    </row>
    <row r="48" spans="2:29" ht="12.75">
      <c r="B48" s="28" t="s">
        <v>36</v>
      </c>
      <c r="C48" s="95"/>
      <c r="D48" s="95"/>
      <c r="E48" s="117"/>
      <c r="F48" s="181"/>
      <c r="G48" s="226"/>
      <c r="H48" s="226"/>
      <c r="I48" s="226"/>
      <c r="J48" s="226"/>
      <c r="K48" s="28" t="s">
        <v>39</v>
      </c>
      <c r="N48" s="181"/>
      <c r="O48" s="181"/>
      <c r="P48" s="181"/>
      <c r="Q48" s="181"/>
      <c r="R48" s="181"/>
      <c r="S48" s="181"/>
      <c r="T48" s="181"/>
      <c r="X48" s="150"/>
      <c r="Y48" s="150"/>
      <c r="Z48" s="159"/>
      <c r="AA48" s="150"/>
      <c r="AB48" s="150"/>
      <c r="AC48" s="150"/>
    </row>
    <row r="49" spans="2:29" s="17" customFormat="1" ht="14.25" customHeight="1">
      <c r="B49" s="96"/>
      <c r="C49" s="96"/>
      <c r="D49" s="96"/>
      <c r="E49" s="96"/>
      <c r="F49" s="96"/>
      <c r="G49" s="96"/>
      <c r="H49" s="96"/>
      <c r="I49" s="96"/>
      <c r="J49" s="18"/>
      <c r="S49" s="11"/>
      <c r="T49" s="11"/>
      <c r="U49" s="11"/>
      <c r="V49" s="11"/>
      <c r="W49" s="11"/>
      <c r="X49" s="160"/>
      <c r="Y49" s="160"/>
      <c r="Z49" s="151"/>
      <c r="AA49" s="160"/>
      <c r="AB49" s="160"/>
      <c r="AC49" s="160"/>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61"/>
      <c r="Y50" s="161"/>
      <c r="Z50" s="161"/>
      <c r="AA50" s="162"/>
      <c r="AB50" s="264"/>
      <c r="AC50" s="264"/>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161"/>
      <c r="Y51" s="161"/>
      <c r="Z51" s="161"/>
      <c r="AA51" s="150"/>
      <c r="AB51" s="150"/>
      <c r="AC51" s="150"/>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143"/>
      <c r="Y52" s="143"/>
      <c r="Z52" s="143"/>
      <c r="AA52" s="110"/>
      <c r="AB52" s="110"/>
      <c r="AC52" s="110"/>
    </row>
    <row r="53" spans="2:29" ht="12.75">
      <c r="B53" s="97"/>
      <c r="C53" s="97"/>
      <c r="D53" s="97"/>
      <c r="E53" s="97"/>
      <c r="F53" s="97"/>
      <c r="G53" s="97"/>
      <c r="H53" s="97"/>
      <c r="I53" s="97"/>
      <c r="K53" s="97"/>
      <c r="L53" s="97"/>
      <c r="M53" s="97"/>
      <c r="N53" s="97"/>
      <c r="O53" s="97"/>
      <c r="P53" s="97"/>
      <c r="Q53" s="97"/>
      <c r="R53" s="97"/>
      <c r="S53" s="18"/>
      <c r="T53" s="97"/>
      <c r="U53" s="97"/>
      <c r="V53" s="97"/>
      <c r="W53" s="97"/>
      <c r="X53" s="143"/>
      <c r="Y53" s="143"/>
      <c r="Z53" s="143"/>
      <c r="AA53" s="110"/>
      <c r="AB53" s="110"/>
      <c r="AC53" s="110"/>
    </row>
    <row r="54" spans="10:29" ht="12.75">
      <c r="J54" s="11"/>
      <c r="K54" s="97"/>
      <c r="L54" s="107"/>
      <c r="M54" s="59"/>
      <c r="N54" s="59"/>
      <c r="O54" s="59"/>
      <c r="P54" s="59"/>
      <c r="Q54" s="59"/>
      <c r="R54" s="59"/>
      <c r="S54" s="59"/>
      <c r="T54" s="59"/>
      <c r="U54" s="97"/>
      <c r="V54" s="97"/>
      <c r="W54" s="97"/>
      <c r="X54" s="143"/>
      <c r="Y54" s="143"/>
      <c r="Z54" s="143"/>
      <c r="AA54" s="110"/>
      <c r="AB54" s="110"/>
      <c r="AC54" s="110"/>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L55:T55"/>
    <mergeCell ref="F14:N14"/>
    <mergeCell ref="F29:N29"/>
    <mergeCell ref="G46:T46"/>
    <mergeCell ref="F48:J48"/>
    <mergeCell ref="B55:J55"/>
    <mergeCell ref="J15:J17"/>
    <mergeCell ref="C20:D20"/>
    <mergeCell ref="C21:D21"/>
    <mergeCell ref="M15:M17"/>
    <mergeCell ref="M30:M34"/>
    <mergeCell ref="P14:P17"/>
    <mergeCell ref="S14:S17"/>
    <mergeCell ref="R14:R17"/>
    <mergeCell ref="Q29:Q34"/>
    <mergeCell ref="O29:O34"/>
    <mergeCell ref="P29:P34"/>
    <mergeCell ref="O14:O17"/>
    <mergeCell ref="P1:T2"/>
    <mergeCell ref="P7:Q7"/>
    <mergeCell ref="Q14:Q17"/>
    <mergeCell ref="E9:I9"/>
    <mergeCell ref="N15:N17"/>
    <mergeCell ref="R29:R34"/>
    <mergeCell ref="N30:N34"/>
    <mergeCell ref="R6:S6"/>
    <mergeCell ref="P5:Q5"/>
    <mergeCell ref="S5:T5"/>
    <mergeCell ref="Q9:T9"/>
    <mergeCell ref="T14:T17"/>
    <mergeCell ref="T29:T34"/>
    <mergeCell ref="F15:F17"/>
    <mergeCell ref="G15:G17"/>
    <mergeCell ref="I15:I17"/>
    <mergeCell ref="B11:L11"/>
    <mergeCell ref="K15:K17"/>
    <mergeCell ref="L15:L17"/>
    <mergeCell ref="E14:E17"/>
    <mergeCell ref="C22:D22"/>
    <mergeCell ref="C18:D18"/>
    <mergeCell ref="C19:D19"/>
    <mergeCell ref="B1:H3"/>
    <mergeCell ref="C5:I5"/>
    <mergeCell ref="B14:B17"/>
    <mergeCell ref="C14:D17"/>
    <mergeCell ref="H15:H17"/>
    <mergeCell ref="D7:E7"/>
    <mergeCell ref="B12:O12"/>
    <mergeCell ref="B29:B34"/>
    <mergeCell ref="C29:D34"/>
    <mergeCell ref="E29:E34"/>
    <mergeCell ref="L30:L34"/>
    <mergeCell ref="J30:J34"/>
    <mergeCell ref="K30:K34"/>
    <mergeCell ref="G30:G34"/>
    <mergeCell ref="H30:H34"/>
    <mergeCell ref="AB50:AC50"/>
    <mergeCell ref="C41:D41"/>
    <mergeCell ref="R43:R44"/>
    <mergeCell ref="L50:T52"/>
    <mergeCell ref="C37:D37"/>
    <mergeCell ref="C38:D38"/>
    <mergeCell ref="C39:D39"/>
    <mergeCell ref="B50:J52"/>
    <mergeCell ref="C23:D23"/>
    <mergeCell ref="C24:D24"/>
    <mergeCell ref="C40:D40"/>
    <mergeCell ref="N48:T48"/>
    <mergeCell ref="S29:S34"/>
    <mergeCell ref="I30:I34"/>
    <mergeCell ref="C35:D35"/>
    <mergeCell ref="C36:D36"/>
    <mergeCell ref="F30:F34"/>
    <mergeCell ref="R26:R27"/>
  </mergeCells>
  <dataValidations count="4">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 type="list" allowBlank="1" showInputMessage="1" showErrorMessage="1"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H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W1" s="6">
        <f>+V8</f>
        <v>0</v>
      </c>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4">
        <f>'01_12_2017'!C5:I5</f>
        <v>0</v>
      </c>
      <c r="D5" s="244"/>
      <c r="E5" s="244"/>
      <c r="F5" s="244"/>
      <c r="G5" s="244"/>
      <c r="H5" s="244"/>
      <c r="I5" s="244"/>
      <c r="J5" s="17"/>
      <c r="N5" s="6" t="s">
        <v>0</v>
      </c>
      <c r="P5" s="204">
        <v>42748</v>
      </c>
      <c r="Q5" s="204"/>
      <c r="R5" s="20" t="s">
        <v>21</v>
      </c>
      <c r="S5" s="204">
        <f>IF(P5&gt;1,P5+13,"")</f>
        <v>42761</v>
      </c>
      <c r="T5" s="204"/>
      <c r="Z5" s="6"/>
    </row>
    <row r="6" spans="2:21" ht="11.25" customHeight="1">
      <c r="B6" s="5"/>
      <c r="J6" s="7"/>
      <c r="N6" s="6" t="s">
        <v>56</v>
      </c>
      <c r="O6" s="60">
        <f>'01_12_2017'!O6+1</f>
        <v>1715</v>
      </c>
      <c r="R6" s="202"/>
      <c r="S6" s="202"/>
      <c r="T6" s="8"/>
      <c r="U6" s="17"/>
    </row>
    <row r="7" spans="2:21" ht="12.75">
      <c r="B7" s="6" t="s">
        <v>43</v>
      </c>
      <c r="D7" s="246">
        <f>'01_12_2017'!D7:E7</f>
        <v>0</v>
      </c>
      <c r="E7" s="246"/>
      <c r="F7" s="27" t="s">
        <v>34</v>
      </c>
      <c r="G7" s="128">
        <f>'01_12_2017'!G7</f>
        <v>0</v>
      </c>
      <c r="H7" s="26" t="s">
        <v>35</v>
      </c>
      <c r="I7" s="4">
        <f>'01_12_2017'!I7</f>
        <v>0</v>
      </c>
      <c r="J7" s="60"/>
      <c r="K7" s="61"/>
      <c r="N7" s="61" t="s">
        <v>31</v>
      </c>
      <c r="P7" s="215" t="str">
        <f>'01_12_2017'!P7:Q7</f>
        <v>Non Exempt</v>
      </c>
      <c r="Q7" s="215"/>
      <c r="S7" s="62"/>
      <c r="T7" s="116"/>
      <c r="U7" s="118"/>
    </row>
    <row r="8" spans="2:21" ht="11.25" customHeight="1">
      <c r="B8" s="9"/>
      <c r="C8" s="9"/>
      <c r="D8" s="9"/>
      <c r="E8" s="9"/>
      <c r="F8" s="7"/>
      <c r="G8" s="10"/>
      <c r="H8" s="10"/>
      <c r="I8" s="10"/>
      <c r="J8" s="10"/>
      <c r="U8" s="17"/>
    </row>
    <row r="9" spans="2:21" ht="12.75">
      <c r="B9" s="6" t="s">
        <v>24</v>
      </c>
      <c r="D9" s="129"/>
      <c r="E9" s="241">
        <f>'01_12_2017'!D9:I9</f>
        <v>0</v>
      </c>
      <c r="F9" s="241"/>
      <c r="G9" s="241"/>
      <c r="H9" s="241"/>
      <c r="I9" s="241"/>
      <c r="J9" s="13"/>
      <c r="K9" s="63"/>
      <c r="N9" s="63" t="s">
        <v>22</v>
      </c>
      <c r="O9" s="64"/>
      <c r="P9" s="17"/>
      <c r="Q9" s="245">
        <f>'01_12_2017'!Q9:T9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'01_12_2017'!T11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34"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63"/>
      <c r="Z15" s="111"/>
      <c r="AA15" s="110"/>
      <c r="AB15" s="110"/>
      <c r="AC15" s="164"/>
      <c r="AD15" s="110"/>
      <c r="AH15" s="110"/>
    </row>
    <row r="16" spans="2:34" ht="12.75" customHeight="1">
      <c r="B16" s="200"/>
      <c r="C16" s="234"/>
      <c r="D16" s="235"/>
      <c r="E16" s="193"/>
      <c r="F16" s="193"/>
      <c r="G16" s="193"/>
      <c r="H16" s="193"/>
      <c r="I16" s="193"/>
      <c r="J16" s="193"/>
      <c r="K16" s="193"/>
      <c r="L16" s="213"/>
      <c r="M16" s="213"/>
      <c r="N16" s="213"/>
      <c r="O16" s="190"/>
      <c r="P16" s="190"/>
      <c r="Q16" s="193"/>
      <c r="R16" s="229"/>
      <c r="S16" s="193"/>
      <c r="T16" s="193"/>
      <c r="Y16" s="164"/>
      <c r="Z16" s="111"/>
      <c r="AA16" s="110"/>
      <c r="AB16" s="110"/>
      <c r="AC16" s="164"/>
      <c r="AD16" s="110"/>
      <c r="AH16" s="110"/>
    </row>
    <row r="17" spans="2:34" ht="12.75" customHeight="1" thickBot="1">
      <c r="B17" s="247"/>
      <c r="C17" s="248"/>
      <c r="D17" s="249"/>
      <c r="E17" s="243"/>
      <c r="F17" s="243"/>
      <c r="G17" s="243"/>
      <c r="H17" s="243"/>
      <c r="I17" s="243"/>
      <c r="J17" s="243"/>
      <c r="K17" s="243"/>
      <c r="L17" s="250"/>
      <c r="M17" s="250"/>
      <c r="N17" s="250"/>
      <c r="O17" s="242"/>
      <c r="P17" s="242"/>
      <c r="Q17" s="243"/>
      <c r="R17" s="251"/>
      <c r="S17" s="243"/>
      <c r="T17" s="243"/>
      <c r="Y17" s="164"/>
      <c r="Z17" s="168" t="s">
        <v>40</v>
      </c>
      <c r="AA17" s="169"/>
      <c r="AB17" s="169"/>
      <c r="AC17" s="164"/>
      <c r="AD17" s="110"/>
      <c r="AH17" s="110"/>
    </row>
    <row r="18" spans="2:34" ht="14.25" customHeight="1">
      <c r="B18" s="146" t="s">
        <v>5</v>
      </c>
      <c r="C18" s="252">
        <v>42748</v>
      </c>
      <c r="D18" s="253"/>
      <c r="E18" s="23"/>
      <c r="F18" s="21"/>
      <c r="G18" s="24"/>
      <c r="H18" s="24"/>
      <c r="I18" s="24"/>
      <c r="J18" s="24"/>
      <c r="K18" s="24"/>
      <c r="L18" s="24"/>
      <c r="M18" s="24"/>
      <c r="N18" s="24"/>
      <c r="O18" s="2">
        <f aca="true" t="shared" si="0" ref="O18:O24">SUM(E18:N18)</f>
        <v>0</v>
      </c>
      <c r="P18" s="33">
        <f aca="true" t="shared" si="1" ref="P18:P24">SUM(E18:N18)-Q18-R18</f>
        <v>0</v>
      </c>
      <c r="Q18" s="114">
        <f>AB18</f>
        <v>0</v>
      </c>
      <c r="R18" s="44"/>
      <c r="S18" s="48"/>
      <c r="T18" s="48"/>
      <c r="Y18" s="164"/>
      <c r="Z18" s="170">
        <f>IF(((SUM($E$18:$N$24)-E24-E23-E22-E21-E20-E19-AA25)&lt;40),0,(IF((SUM($E$18:$N$24)-40-E24-E23-E22-E21-E20-E19-AA25)&gt;$E$18,$E$18-R18,(SUM($E$18:$N$24)-40-E24-E23-E22-E21-E20-E19-AA25-R18))))</f>
        <v>0</v>
      </c>
      <c r="AA18" s="169">
        <f>IF((J18&lt;0.0003),0,(IF((E18&gt;J18),J18,E18)))</f>
        <v>0</v>
      </c>
      <c r="AB18" s="171">
        <f>Z18+AA18</f>
        <v>0</v>
      </c>
      <c r="AC18" s="164"/>
      <c r="AD18" s="110"/>
      <c r="AH18" s="110"/>
    </row>
    <row r="19" spans="2:34" ht="14.25" customHeight="1">
      <c r="B19" s="147" t="s">
        <v>6</v>
      </c>
      <c r="C19" s="183">
        <f aca="true" t="shared" si="2" ref="C19:C24">IF(ISERROR(C18+1),"",C18+1)</f>
        <v>42749</v>
      </c>
      <c r="D19" s="184"/>
      <c r="E19" s="23"/>
      <c r="F19" s="24"/>
      <c r="G19" s="24"/>
      <c r="H19" s="24"/>
      <c r="I19" s="24"/>
      <c r="J19" s="24"/>
      <c r="K19" s="24"/>
      <c r="L19" s="24"/>
      <c r="M19" s="24"/>
      <c r="N19" s="24"/>
      <c r="O19" s="3">
        <f t="shared" si="0"/>
        <v>0</v>
      </c>
      <c r="P19" s="33">
        <f t="shared" si="1"/>
        <v>0</v>
      </c>
      <c r="Q19" s="114">
        <f aca="true" t="shared" si="3" ref="Q19:Q24">AB19</f>
        <v>0</v>
      </c>
      <c r="R19" s="45"/>
      <c r="S19" s="49"/>
      <c r="T19" s="49"/>
      <c r="Y19" s="164"/>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64"/>
      <c r="AD19" s="110"/>
      <c r="AH19" s="110"/>
    </row>
    <row r="20" spans="2:34" ht="14.25" customHeight="1" thickBot="1">
      <c r="B20" s="147" t="s">
        <v>7</v>
      </c>
      <c r="C20" s="183">
        <f t="shared" si="2"/>
        <v>42750</v>
      </c>
      <c r="D20" s="184"/>
      <c r="E20" s="23"/>
      <c r="F20" s="24"/>
      <c r="G20" s="24"/>
      <c r="H20" s="24"/>
      <c r="I20" s="24"/>
      <c r="J20" s="36"/>
      <c r="K20" s="24"/>
      <c r="L20" s="24"/>
      <c r="M20" s="24"/>
      <c r="N20" s="24"/>
      <c r="O20" s="3">
        <f t="shared" si="0"/>
        <v>0</v>
      </c>
      <c r="P20" s="33">
        <f t="shared" si="1"/>
        <v>0</v>
      </c>
      <c r="Q20" s="114">
        <f t="shared" si="3"/>
        <v>0</v>
      </c>
      <c r="R20" s="45"/>
      <c r="S20" s="49"/>
      <c r="T20" s="49"/>
      <c r="Y20" s="164"/>
      <c r="Z20" s="172">
        <f>IF(((SUM($E$18:$N$24)-E24-E23-E22-E21-AA25)&lt;40),0,(IF((SUM($E$18:$N$24)-40-E24-E23-E22-E21-AA25)&gt;$E$20,$E$20-R20,(SUM($E$18:$N$24)-40-E24-E23-E22-E21-AA25-R20))))</f>
        <v>0</v>
      </c>
      <c r="AA20" s="169">
        <f t="shared" si="4"/>
        <v>0</v>
      </c>
      <c r="AB20" s="171">
        <f t="shared" si="5"/>
        <v>0</v>
      </c>
      <c r="AC20" s="164"/>
      <c r="AD20" s="110"/>
      <c r="AH20" s="110"/>
    </row>
    <row r="21" spans="2:34" ht="14.25" customHeight="1" thickBot="1">
      <c r="B21" s="147" t="s">
        <v>8</v>
      </c>
      <c r="C21" s="183">
        <f t="shared" si="2"/>
        <v>42751</v>
      </c>
      <c r="D21" s="184"/>
      <c r="E21" s="23"/>
      <c r="F21" s="24"/>
      <c r="G21" s="24"/>
      <c r="H21" s="24"/>
      <c r="I21" s="34"/>
      <c r="J21" s="42"/>
      <c r="K21" s="35"/>
      <c r="L21" s="24"/>
      <c r="M21" s="24"/>
      <c r="N21" s="24"/>
      <c r="O21" s="3">
        <f t="shared" si="0"/>
        <v>0</v>
      </c>
      <c r="P21" s="33">
        <f t="shared" si="1"/>
        <v>0</v>
      </c>
      <c r="Q21" s="114">
        <f t="shared" si="3"/>
        <v>0</v>
      </c>
      <c r="R21" s="45"/>
      <c r="S21" s="49"/>
      <c r="T21" s="49"/>
      <c r="Y21" s="164"/>
      <c r="Z21" s="172">
        <f>IF(((SUM($E$18:$N$24)-E24-E23-E22-AA25)&lt;40),0,(IF((SUM($E$18:$N$24)-40-E24-E23-E22-AA25)&gt;$E$21,$E$21-R21,(SUM($E$18:$N$24)-40-E24-E23-E22-AA25-R21))))</f>
        <v>0</v>
      </c>
      <c r="AA21" s="169">
        <f t="shared" si="4"/>
        <v>0</v>
      </c>
      <c r="AB21" s="171">
        <f t="shared" si="5"/>
        <v>0</v>
      </c>
      <c r="AC21" s="164"/>
      <c r="AD21" s="110"/>
      <c r="AH21" s="110"/>
    </row>
    <row r="22" spans="2:34" ht="14.25" customHeight="1">
      <c r="B22" s="147" t="s">
        <v>9</v>
      </c>
      <c r="C22" s="183">
        <f t="shared" si="2"/>
        <v>42752</v>
      </c>
      <c r="D22" s="184"/>
      <c r="E22" s="23"/>
      <c r="F22" s="24"/>
      <c r="G22" s="24"/>
      <c r="H22" s="24"/>
      <c r="I22" s="24"/>
      <c r="J22" s="37"/>
      <c r="K22" s="24"/>
      <c r="L22" s="24"/>
      <c r="M22" s="24"/>
      <c r="N22" s="24"/>
      <c r="O22" s="3">
        <f t="shared" si="0"/>
        <v>0</v>
      </c>
      <c r="P22" s="33">
        <f t="shared" si="1"/>
        <v>0</v>
      </c>
      <c r="Q22" s="114">
        <f t="shared" si="3"/>
        <v>0</v>
      </c>
      <c r="R22" s="45"/>
      <c r="S22" s="49"/>
      <c r="T22" s="49"/>
      <c r="Y22" s="164"/>
      <c r="Z22" s="172">
        <f>IF(((SUM($E$18:$N$24)-E24-E23-AA25)&lt;40),0,(IF((SUM($E$18:$N$24)-40-E24-E23-AA25)&gt;$E$22,$E$22-R22,(SUM($E$18:$N$24)-40-E24-E23-AA25-R22))))</f>
        <v>0</v>
      </c>
      <c r="AA22" s="169">
        <f t="shared" si="4"/>
        <v>0</v>
      </c>
      <c r="AB22" s="171">
        <f t="shared" si="5"/>
        <v>0</v>
      </c>
      <c r="AC22" s="164"/>
      <c r="AD22" s="110"/>
      <c r="AH22" s="110"/>
    </row>
    <row r="23" spans="2:34" ht="14.25" customHeight="1">
      <c r="B23" s="147" t="s">
        <v>10</v>
      </c>
      <c r="C23" s="183">
        <f t="shared" si="2"/>
        <v>42753</v>
      </c>
      <c r="D23" s="184"/>
      <c r="E23" s="23"/>
      <c r="F23" s="24"/>
      <c r="G23" s="24"/>
      <c r="H23" s="24"/>
      <c r="I23" s="24"/>
      <c r="J23" s="24"/>
      <c r="K23" s="24"/>
      <c r="L23" s="24"/>
      <c r="M23" s="24"/>
      <c r="N23" s="24"/>
      <c r="O23" s="3">
        <f t="shared" si="0"/>
        <v>0</v>
      </c>
      <c r="P23" s="33">
        <f t="shared" si="1"/>
        <v>0</v>
      </c>
      <c r="Q23" s="114">
        <f t="shared" si="3"/>
        <v>0</v>
      </c>
      <c r="R23" s="45"/>
      <c r="S23" s="49"/>
      <c r="T23" s="49"/>
      <c r="Y23" s="164"/>
      <c r="Z23" s="172">
        <f>IF(((SUM($E$18:$N$24)-E24-AA25)&lt;40),0,(IF((SUM($E$18:$N$24)-40-E24-AA25)&gt;$E$23,$E$23-R23,(SUM($E$18:$N$24)-40-E24-AA25-R23))))</f>
        <v>0</v>
      </c>
      <c r="AA23" s="169">
        <f t="shared" si="4"/>
        <v>0</v>
      </c>
      <c r="AB23" s="171">
        <f t="shared" si="5"/>
        <v>0</v>
      </c>
      <c r="AC23" s="164"/>
      <c r="AD23" s="110"/>
      <c r="AH23" s="110"/>
    </row>
    <row r="24" spans="2:34" ht="14.25" customHeight="1" thickBot="1">
      <c r="B24" s="147" t="s">
        <v>11</v>
      </c>
      <c r="C24" s="183">
        <f t="shared" si="2"/>
        <v>42754</v>
      </c>
      <c r="D24" s="184"/>
      <c r="E24" s="23"/>
      <c r="F24" s="24"/>
      <c r="G24" s="24"/>
      <c r="H24" s="24"/>
      <c r="I24" s="24"/>
      <c r="J24" s="24"/>
      <c r="K24" s="24"/>
      <c r="L24" s="24"/>
      <c r="M24" s="24"/>
      <c r="N24" s="24"/>
      <c r="O24" s="3">
        <f t="shared" si="0"/>
        <v>0</v>
      </c>
      <c r="P24" s="33">
        <f t="shared" si="1"/>
        <v>0</v>
      </c>
      <c r="Q24" s="114">
        <f t="shared" si="3"/>
        <v>0</v>
      </c>
      <c r="R24" s="46"/>
      <c r="S24" s="49"/>
      <c r="T24" s="49"/>
      <c r="Y24" s="164"/>
      <c r="Z24" s="172">
        <f>IF(((SUM($E$18:$N$24)-AA25)&lt;40),0,(IF((SUM($E$18:$N$24)-40-AA25)&gt;$E$24,$E$24-R24,(SUM($E$18:$N$24)-40-AA25-R24))))</f>
        <v>0</v>
      </c>
      <c r="AA24" s="169">
        <f t="shared" si="4"/>
        <v>0</v>
      </c>
      <c r="AB24" s="171">
        <f t="shared" si="5"/>
        <v>0</v>
      </c>
      <c r="AC24" s="164"/>
      <c r="AD24" s="110"/>
      <c r="AH24" s="110"/>
    </row>
    <row r="25" spans="2:34"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64"/>
      <c r="Z25" s="173"/>
      <c r="AA25" s="169">
        <f>SUM(AA18:AA24)</f>
        <v>0</v>
      </c>
      <c r="AB25" s="169"/>
      <c r="AC25" s="164"/>
      <c r="AD25" s="110"/>
      <c r="AH25" s="110"/>
    </row>
    <row r="26" spans="2:34"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64"/>
      <c r="Z26" s="173"/>
      <c r="AA26" s="169"/>
      <c r="AB26" s="169"/>
      <c r="AC26" s="164"/>
      <c r="AD26" s="110"/>
      <c r="AH26" s="110"/>
    </row>
    <row r="27" spans="2:34"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64"/>
      <c r="Z27" s="173"/>
      <c r="AA27" s="169"/>
      <c r="AB27" s="169"/>
      <c r="AC27" s="164"/>
      <c r="AD27" s="110"/>
      <c r="AH27" s="110"/>
    </row>
    <row r="28" spans="2:34" ht="9.75" customHeight="1" thickBot="1">
      <c r="B28" s="77"/>
      <c r="C28" s="78"/>
      <c r="D28" s="78"/>
      <c r="E28" s="79"/>
      <c r="F28" s="79"/>
      <c r="G28" s="79"/>
      <c r="H28" s="79"/>
      <c r="I28" s="79"/>
      <c r="J28" s="79"/>
      <c r="K28" s="79"/>
      <c r="L28" s="79"/>
      <c r="M28" s="79"/>
      <c r="N28" s="80"/>
      <c r="O28" s="80"/>
      <c r="P28" s="80"/>
      <c r="Q28" s="81"/>
      <c r="R28" s="82"/>
      <c r="Y28" s="164"/>
      <c r="Z28" s="173"/>
      <c r="AA28" s="169"/>
      <c r="AB28" s="169"/>
      <c r="AC28" s="164"/>
      <c r="AD28" s="110"/>
      <c r="AH28" s="110"/>
    </row>
    <row r="29" spans="2:34"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64"/>
      <c r="Z29" s="173"/>
      <c r="AA29" s="169"/>
      <c r="AB29" s="169"/>
      <c r="AC29" s="164"/>
      <c r="AD29" s="110"/>
      <c r="AH29" s="110"/>
    </row>
    <row r="30" spans="2:34"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64"/>
      <c r="Z30" s="173"/>
      <c r="AA30" s="169"/>
      <c r="AB30" s="169"/>
      <c r="AC30" s="164"/>
      <c r="AD30" s="110"/>
      <c r="AH30" s="110"/>
    </row>
    <row r="31" spans="2:34" ht="12.75" customHeight="1">
      <c r="B31" s="200"/>
      <c r="C31" s="234"/>
      <c r="D31" s="235"/>
      <c r="E31" s="193"/>
      <c r="F31" s="218"/>
      <c r="G31" s="218"/>
      <c r="H31" s="193"/>
      <c r="I31" s="193"/>
      <c r="J31" s="193"/>
      <c r="K31" s="193"/>
      <c r="L31" s="213"/>
      <c r="M31" s="213"/>
      <c r="N31" s="213"/>
      <c r="O31" s="190"/>
      <c r="P31" s="190"/>
      <c r="Q31" s="193"/>
      <c r="R31" s="229"/>
      <c r="S31" s="209"/>
      <c r="T31" s="209"/>
      <c r="Y31" s="164"/>
      <c r="Z31" s="173"/>
      <c r="AA31" s="169"/>
      <c r="AB31" s="169"/>
      <c r="AC31" s="164"/>
      <c r="AD31" s="110"/>
      <c r="AH31" s="110"/>
    </row>
    <row r="32" spans="2:34" ht="12.75" customHeight="1">
      <c r="B32" s="200"/>
      <c r="C32" s="234"/>
      <c r="D32" s="235"/>
      <c r="E32" s="193"/>
      <c r="F32" s="218"/>
      <c r="G32" s="218"/>
      <c r="H32" s="193"/>
      <c r="I32" s="193"/>
      <c r="J32" s="193"/>
      <c r="K32" s="193"/>
      <c r="L32" s="213"/>
      <c r="M32" s="213"/>
      <c r="N32" s="213"/>
      <c r="O32" s="190"/>
      <c r="P32" s="190"/>
      <c r="Q32" s="193"/>
      <c r="R32" s="229"/>
      <c r="S32" s="209"/>
      <c r="T32" s="209"/>
      <c r="Y32" s="164"/>
      <c r="Z32" s="173"/>
      <c r="AA32" s="169"/>
      <c r="AB32" s="169"/>
      <c r="AC32" s="164"/>
      <c r="AD32" s="110"/>
      <c r="AH32" s="110"/>
    </row>
    <row r="33" spans="2:34" ht="12.75" customHeight="1">
      <c r="B33" s="200"/>
      <c r="C33" s="234"/>
      <c r="D33" s="235"/>
      <c r="E33" s="193"/>
      <c r="F33" s="218"/>
      <c r="G33" s="218"/>
      <c r="H33" s="193"/>
      <c r="I33" s="193"/>
      <c r="J33" s="193"/>
      <c r="K33" s="193"/>
      <c r="L33" s="213"/>
      <c r="M33" s="213"/>
      <c r="N33" s="213"/>
      <c r="O33" s="190"/>
      <c r="P33" s="190"/>
      <c r="Q33" s="193"/>
      <c r="R33" s="229"/>
      <c r="S33" s="209"/>
      <c r="T33" s="209"/>
      <c r="Y33" s="164"/>
      <c r="Z33" s="173"/>
      <c r="AA33" s="169"/>
      <c r="AB33" s="169"/>
      <c r="AC33" s="164"/>
      <c r="AD33" s="110"/>
      <c r="AH33" s="110"/>
    </row>
    <row r="34" spans="2:34" ht="12.75" customHeight="1">
      <c r="B34" s="201"/>
      <c r="C34" s="236"/>
      <c r="D34" s="237"/>
      <c r="E34" s="194"/>
      <c r="F34" s="219"/>
      <c r="G34" s="219"/>
      <c r="H34" s="194"/>
      <c r="I34" s="194"/>
      <c r="J34" s="194"/>
      <c r="K34" s="194"/>
      <c r="L34" s="214"/>
      <c r="M34" s="214"/>
      <c r="N34" s="214"/>
      <c r="O34" s="191"/>
      <c r="P34" s="191"/>
      <c r="Q34" s="194"/>
      <c r="R34" s="230"/>
      <c r="S34" s="210"/>
      <c r="T34" s="210"/>
      <c r="Y34" s="164"/>
      <c r="Z34" s="173"/>
      <c r="AA34" s="169"/>
      <c r="AB34" s="169"/>
      <c r="AC34" s="141"/>
      <c r="AD34" s="110"/>
      <c r="AH34" s="110"/>
    </row>
    <row r="35" spans="2:34" ht="13.5" customHeight="1">
      <c r="B35" s="147" t="s">
        <v>5</v>
      </c>
      <c r="C35" s="183">
        <f>IF(ISERROR(C24+1),"",C24+1)</f>
        <v>42755</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Y35" s="164"/>
      <c r="Z35" s="172">
        <f>IF(((SUM($E$35:$N$41)-E41-E40-E39-E38-E37-E36-AA42)&lt;40),0,(IF((SUM($E$35:$N$41)-40-E41-E40-E39-E38-E37-E36-AA42)&gt;E35,E35-R35,(SUM($E$35:$N$41)-40-E41-E40-E39-E38-E37-E36-AA42-R35))))</f>
        <v>0</v>
      </c>
      <c r="AA35" s="169">
        <f>IF((J35&lt;0.0003),0,(IF((E35&gt;J35),J35,E35)))</f>
        <v>0</v>
      </c>
      <c r="AB35" s="171">
        <f aca="true" t="shared" si="9" ref="AB35:AB41">Z35+AA35</f>
        <v>0</v>
      </c>
      <c r="AC35" s="141"/>
      <c r="AD35" s="110"/>
      <c r="AH35" s="110"/>
    </row>
    <row r="36" spans="2:34" ht="13.5" customHeight="1">
      <c r="B36" s="147" t="s">
        <v>6</v>
      </c>
      <c r="C36" s="183">
        <f aca="true" t="shared" si="10" ref="C36:C41">IF(ISERROR(C35+1),"",C35+1)</f>
        <v>42756</v>
      </c>
      <c r="D36" s="184"/>
      <c r="E36" s="23"/>
      <c r="F36" s="21"/>
      <c r="G36" s="21"/>
      <c r="H36" s="21"/>
      <c r="I36" s="21"/>
      <c r="J36" s="21"/>
      <c r="K36" s="21"/>
      <c r="L36" s="21"/>
      <c r="M36" s="21"/>
      <c r="N36" s="21"/>
      <c r="O36" s="3">
        <f t="shared" si="7"/>
        <v>0</v>
      </c>
      <c r="P36" s="33">
        <f t="shared" si="8"/>
        <v>0</v>
      </c>
      <c r="Q36" s="109">
        <f aca="true" t="shared" si="11" ref="Q36:Q41">AB36</f>
        <v>0</v>
      </c>
      <c r="R36" s="52"/>
      <c r="S36" s="54"/>
      <c r="T36" s="54"/>
      <c r="Y36" s="164"/>
      <c r="Z36" s="177">
        <f>IF(((SUM($E$35:$N$41)-E41-E40-E39-E38-E37-AA42)&lt;40),0,(IF((SUM($E$35:$N$41)-40-E41-E40-E39-E38-E37-AA42)&gt;E36,E36-R36,(SUM($E$35:$N$41)-40-E41-E40-E39-E38-E37-AA42-R36))))</f>
        <v>0</v>
      </c>
      <c r="AA36" s="169">
        <f aca="true" t="shared" si="12" ref="AA36:AA41">IF((J36&lt;0.0003),0,(IF((E36&gt;J36),J36,E36)))</f>
        <v>0</v>
      </c>
      <c r="AB36" s="171">
        <f t="shared" si="9"/>
        <v>0</v>
      </c>
      <c r="AC36" s="141"/>
      <c r="AD36" s="110"/>
      <c r="AH36" s="110"/>
    </row>
    <row r="37" spans="2:34" ht="13.5" customHeight="1">
      <c r="B37" s="147" t="s">
        <v>7</v>
      </c>
      <c r="C37" s="183">
        <f t="shared" si="10"/>
        <v>42757</v>
      </c>
      <c r="D37" s="184"/>
      <c r="E37" s="23"/>
      <c r="F37" s="21"/>
      <c r="G37" s="21"/>
      <c r="H37" s="21"/>
      <c r="I37" s="21"/>
      <c r="J37" s="21"/>
      <c r="K37" s="21"/>
      <c r="L37" s="21"/>
      <c r="M37" s="21"/>
      <c r="N37" s="21"/>
      <c r="O37" s="3">
        <f t="shared" si="7"/>
        <v>0</v>
      </c>
      <c r="P37" s="33">
        <f t="shared" si="8"/>
        <v>0</v>
      </c>
      <c r="Q37" s="109">
        <f t="shared" si="11"/>
        <v>0</v>
      </c>
      <c r="R37" s="52"/>
      <c r="S37" s="54"/>
      <c r="T37" s="54"/>
      <c r="Y37" s="164"/>
      <c r="Z37" s="177">
        <f>IF(((SUM($E$35:$N$41)-E41-E40-E39-E38-AA42)&lt;40),0,(IF((SUM($E$35:$N$41)-40-E41-E40-E39-E38-AA42)&gt;E37,E37-R37,(SUM($E$35:$N$41)-40-E41-E40-E39-E38-AA42-R37))))</f>
        <v>0</v>
      </c>
      <c r="AA37" s="169">
        <f t="shared" si="12"/>
        <v>0</v>
      </c>
      <c r="AB37" s="171">
        <f t="shared" si="9"/>
        <v>0</v>
      </c>
      <c r="AC37" s="141"/>
      <c r="AD37" s="110"/>
      <c r="AH37" s="110"/>
    </row>
    <row r="38" spans="2:34" ht="13.5" customHeight="1">
      <c r="B38" s="147" t="s">
        <v>8</v>
      </c>
      <c r="C38" s="183">
        <f t="shared" si="10"/>
        <v>42758</v>
      </c>
      <c r="D38" s="184"/>
      <c r="E38" s="23"/>
      <c r="F38" s="21"/>
      <c r="G38" s="21"/>
      <c r="H38" s="21"/>
      <c r="I38" s="21"/>
      <c r="J38" s="21"/>
      <c r="K38" s="21"/>
      <c r="L38" s="21"/>
      <c r="M38" s="21"/>
      <c r="N38" s="21"/>
      <c r="O38" s="3">
        <f t="shared" si="7"/>
        <v>0</v>
      </c>
      <c r="P38" s="33">
        <f t="shared" si="8"/>
        <v>0</v>
      </c>
      <c r="Q38" s="109">
        <f t="shared" si="11"/>
        <v>0</v>
      </c>
      <c r="R38" s="52"/>
      <c r="S38" s="54"/>
      <c r="T38" s="54"/>
      <c r="Y38" s="164"/>
      <c r="Z38" s="177">
        <f>IF(((SUM($E$35:$N$41)-E41-E40-E39-AA42)&lt;40),0,(IF((SUM($E$35:$N$41)-40-E41-E40-E39-AA42)&gt;E38,E38-R38,(SUM(E35:N41)-40-E41-E40-E39-AA42-R38))))</f>
        <v>0</v>
      </c>
      <c r="AA38" s="169">
        <f t="shared" si="12"/>
        <v>0</v>
      </c>
      <c r="AB38" s="171">
        <f t="shared" si="9"/>
        <v>0</v>
      </c>
      <c r="AC38" s="141"/>
      <c r="AD38" s="110"/>
      <c r="AH38" s="110"/>
    </row>
    <row r="39" spans="2:34" ht="13.5" customHeight="1">
      <c r="B39" s="147" t="s">
        <v>9</v>
      </c>
      <c r="C39" s="183">
        <f t="shared" si="10"/>
        <v>42759</v>
      </c>
      <c r="D39" s="184"/>
      <c r="E39" s="23"/>
      <c r="F39" s="21"/>
      <c r="G39" s="21"/>
      <c r="H39" s="21"/>
      <c r="I39" s="21"/>
      <c r="J39" s="21"/>
      <c r="K39" s="21"/>
      <c r="L39" s="21"/>
      <c r="M39" s="21"/>
      <c r="N39" s="21"/>
      <c r="O39" s="3">
        <f t="shared" si="7"/>
        <v>0</v>
      </c>
      <c r="P39" s="33">
        <f t="shared" si="8"/>
        <v>0</v>
      </c>
      <c r="Q39" s="109">
        <f t="shared" si="11"/>
        <v>0</v>
      </c>
      <c r="R39" s="52"/>
      <c r="S39" s="54"/>
      <c r="T39" s="54"/>
      <c r="Y39" s="164"/>
      <c r="Z39" s="177">
        <f>IF(((SUM($E$35:$N$41)-E41-E40-AA42)&lt;40),0,(IF((SUM($E$35:$N$41)-40-E41-E40-AA42)&gt;E39,E39-R39,(SUM($E$35:$N$41)-40-E41-E40-AA42-R39))))</f>
        <v>0</v>
      </c>
      <c r="AA39" s="169">
        <f t="shared" si="12"/>
        <v>0</v>
      </c>
      <c r="AB39" s="171">
        <f t="shared" si="9"/>
        <v>0</v>
      </c>
      <c r="AC39" s="141"/>
      <c r="AD39" s="110"/>
      <c r="AH39" s="110"/>
    </row>
    <row r="40" spans="2:34" ht="13.5" customHeight="1">
      <c r="B40" s="147" t="s">
        <v>10</v>
      </c>
      <c r="C40" s="183">
        <f t="shared" si="10"/>
        <v>42760</v>
      </c>
      <c r="D40" s="184"/>
      <c r="E40" s="23"/>
      <c r="F40" s="21"/>
      <c r="G40" s="21"/>
      <c r="H40" s="21"/>
      <c r="I40" s="21"/>
      <c r="J40" s="21"/>
      <c r="K40" s="21"/>
      <c r="L40" s="21"/>
      <c r="M40" s="21"/>
      <c r="N40" s="21"/>
      <c r="O40" s="3">
        <f t="shared" si="7"/>
        <v>0</v>
      </c>
      <c r="P40" s="33">
        <f t="shared" si="8"/>
        <v>0</v>
      </c>
      <c r="Q40" s="109">
        <f t="shared" si="11"/>
        <v>0</v>
      </c>
      <c r="R40" s="52"/>
      <c r="S40" s="54"/>
      <c r="T40" s="54"/>
      <c r="Y40" s="164"/>
      <c r="Z40" s="172">
        <f>IF(((SUM($E$35:$N$41)-E41-AA42)&lt;40),0,(IF((SUM($E$35:$N$41)-40-E41-AA42)&gt;E40,E40-R40,(SUM($E$35:$N$41)-40-E41-AA42-R40))))</f>
        <v>0</v>
      </c>
      <c r="AA40" s="169">
        <f t="shared" si="12"/>
        <v>0</v>
      </c>
      <c r="AB40" s="171">
        <f t="shared" si="9"/>
        <v>0</v>
      </c>
      <c r="AC40" s="141"/>
      <c r="AD40" s="110"/>
      <c r="AH40" s="110"/>
    </row>
    <row r="41" spans="2:34" ht="13.5" customHeight="1" thickBot="1">
      <c r="B41" s="147" t="s">
        <v>11</v>
      </c>
      <c r="C41" s="183">
        <f t="shared" si="10"/>
        <v>42761</v>
      </c>
      <c r="D41" s="184"/>
      <c r="E41" s="23"/>
      <c r="F41" s="21"/>
      <c r="G41" s="21"/>
      <c r="H41" s="21"/>
      <c r="I41" s="21"/>
      <c r="J41" s="21"/>
      <c r="K41" s="21"/>
      <c r="L41" s="21"/>
      <c r="M41" s="21"/>
      <c r="N41" s="21"/>
      <c r="O41" s="3">
        <f t="shared" si="7"/>
        <v>0</v>
      </c>
      <c r="P41" s="33">
        <f t="shared" si="8"/>
        <v>0</v>
      </c>
      <c r="Q41" s="109">
        <f t="shared" si="11"/>
        <v>0</v>
      </c>
      <c r="R41" s="53"/>
      <c r="S41" s="54">
        <v>0</v>
      </c>
      <c r="T41" s="54">
        <v>0</v>
      </c>
      <c r="Y41" s="164"/>
      <c r="Z41" s="172">
        <f>IF(((SUM($E$35:$N$41)-AA42)&lt;40),0,(IF((SUM($E$35:$N$41)-40-AA42)&gt;E41,E41-R41,(SUM($E$35:$N$41)-40-AA42-R41))))</f>
        <v>0</v>
      </c>
      <c r="AA41" s="169">
        <f t="shared" si="12"/>
        <v>0</v>
      </c>
      <c r="AB41" s="171">
        <f t="shared" si="9"/>
        <v>0</v>
      </c>
      <c r="AC41" s="141"/>
      <c r="AD41" s="110"/>
      <c r="AH41" s="110"/>
    </row>
    <row r="42" spans="2:34"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64"/>
      <c r="Z42" s="148"/>
      <c r="AA42" s="169">
        <f>SUM(AA35:AA41)</f>
        <v>0</v>
      </c>
      <c r="AB42" s="148"/>
      <c r="AC42" s="141"/>
      <c r="AD42" s="110"/>
      <c r="AH42" s="110"/>
    </row>
    <row r="43" spans="2:34" ht="13.5" customHeight="1">
      <c r="B43" s="87"/>
      <c r="C43" s="88"/>
      <c r="D43" s="88"/>
      <c r="E43" s="88"/>
      <c r="F43" s="88"/>
      <c r="H43" s="101"/>
      <c r="I43" s="101"/>
      <c r="J43" s="103"/>
      <c r="K43" s="105"/>
      <c r="L43" s="101"/>
      <c r="M43" s="101"/>
      <c r="N43" s="101"/>
      <c r="O43" s="101"/>
      <c r="P43" s="101" t="s">
        <v>32</v>
      </c>
      <c r="Q43" s="43">
        <f>IF($Q42&gt;0,$Q42-($Q44*(2/3)),0)</f>
        <v>0</v>
      </c>
      <c r="R43" s="185"/>
      <c r="S43" s="50"/>
      <c r="T43" s="50"/>
      <c r="Y43" s="164"/>
      <c r="Z43" s="62"/>
      <c r="AA43" s="63"/>
      <c r="AB43" s="63"/>
      <c r="AC43" s="164"/>
      <c r="AD43" s="110"/>
      <c r="AH43" s="11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64"/>
      <c r="Z44" s="165"/>
      <c r="AA44" s="164"/>
      <c r="AB44" s="164"/>
      <c r="AC44" s="164"/>
    </row>
    <row r="45" spans="2:29" ht="11.25" customHeight="1" thickBot="1">
      <c r="B45" s="89"/>
      <c r="C45" s="89"/>
      <c r="D45" s="89"/>
      <c r="E45" s="89"/>
      <c r="F45" s="89"/>
      <c r="G45" s="89"/>
      <c r="H45" s="89"/>
      <c r="I45" s="89"/>
      <c r="J45" s="89"/>
      <c r="K45" s="89"/>
      <c r="L45" s="89"/>
      <c r="M45" s="89"/>
      <c r="N45" s="90"/>
      <c r="O45" s="90"/>
      <c r="P45" s="90"/>
      <c r="Q45" s="91"/>
      <c r="R45" s="92"/>
      <c r="Y45" s="164"/>
      <c r="Z45" s="165"/>
      <c r="AA45" s="164"/>
      <c r="AB45" s="164"/>
      <c r="AC45" s="164"/>
    </row>
    <row r="46" spans="2:29" ht="13.5" thickBot="1">
      <c r="B46" s="93" t="s">
        <v>19</v>
      </c>
      <c r="C46" s="94"/>
      <c r="D46" s="94"/>
      <c r="E46" s="94"/>
      <c r="F46" s="94"/>
      <c r="G46" s="254"/>
      <c r="H46" s="255"/>
      <c r="I46" s="255"/>
      <c r="J46" s="255"/>
      <c r="K46" s="255"/>
      <c r="L46" s="255"/>
      <c r="M46" s="255"/>
      <c r="N46" s="255"/>
      <c r="O46" s="255"/>
      <c r="P46" s="255"/>
      <c r="Q46" s="255"/>
      <c r="R46" s="255"/>
      <c r="S46" s="255"/>
      <c r="T46" s="256"/>
      <c r="Y46" s="164"/>
      <c r="Z46" s="165"/>
      <c r="AA46" s="166"/>
      <c r="AB46" s="166"/>
      <c r="AC46" s="164"/>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
      <c r="Z47" s="166"/>
      <c r="AA47" s="166"/>
      <c r="AB47" s="166"/>
      <c r="AC47" s="166"/>
    </row>
    <row r="48" spans="2:29" ht="12.75">
      <c r="B48" s="28" t="s">
        <v>36</v>
      </c>
      <c r="C48" s="95"/>
      <c r="D48" s="95"/>
      <c r="E48" s="117"/>
      <c r="F48" s="257"/>
      <c r="G48" s="226"/>
      <c r="H48" s="226"/>
      <c r="I48" s="226"/>
      <c r="J48" s="226"/>
      <c r="K48" s="28" t="s">
        <v>39</v>
      </c>
      <c r="N48" s="181"/>
      <c r="O48" s="181"/>
      <c r="P48" s="181"/>
      <c r="Q48" s="181"/>
      <c r="R48" s="181"/>
      <c r="S48" s="181"/>
      <c r="T48" s="181"/>
      <c r="Y48" s="164"/>
      <c r="Z48" s="167"/>
      <c r="AA48" s="164"/>
      <c r="AB48" s="164"/>
      <c r="AC48" s="164"/>
    </row>
    <row r="49" spans="2:29" s="17" customFormat="1" ht="14.25" customHeight="1">
      <c r="B49" s="96"/>
      <c r="C49" s="96"/>
      <c r="D49" s="96"/>
      <c r="E49" s="96"/>
      <c r="F49" s="96"/>
      <c r="G49" s="96"/>
      <c r="H49" s="96"/>
      <c r="I49" s="96"/>
      <c r="J49" s="18"/>
      <c r="S49" s="11"/>
      <c r="T49" s="11"/>
      <c r="U49" s="11"/>
      <c r="V49" s="11"/>
      <c r="W49" s="11"/>
      <c r="X49" s="11"/>
      <c r="Y49" s="11"/>
      <c r="Z49" s="25"/>
      <c r="AA49" s="11"/>
      <c r="AB49" s="11"/>
      <c r="AC49" s="11"/>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97"/>
      <c r="Z50" s="97"/>
      <c r="AA50" s="19"/>
      <c r="AB50" s="182"/>
      <c r="AC50" s="182"/>
    </row>
    <row r="51" spans="2:26"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s="97"/>
    </row>
    <row r="52" spans="2:26"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s="97"/>
    </row>
    <row r="53" spans="2:26" ht="12.75">
      <c r="B53" s="97"/>
      <c r="C53" s="97"/>
      <c r="D53" s="97"/>
      <c r="E53" s="97"/>
      <c r="F53" s="97"/>
      <c r="G53" s="97"/>
      <c r="H53" s="97"/>
      <c r="I53" s="97"/>
      <c r="K53" s="97"/>
      <c r="L53" s="97"/>
      <c r="M53" s="97"/>
      <c r="N53" s="97"/>
      <c r="O53" s="97"/>
      <c r="P53" s="97"/>
      <c r="Q53" s="97"/>
      <c r="R53" s="97"/>
      <c r="S53" s="18"/>
      <c r="T53" s="97"/>
      <c r="U53" s="97"/>
      <c r="V53" s="97"/>
      <c r="W53" s="97"/>
      <c r="X53" s="97"/>
      <c r="Y53" s="97"/>
      <c r="Z53" s="97"/>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58</v>
      </c>
    </row>
    <row r="62" ht="12.75">
      <c r="S62" s="20"/>
    </row>
  </sheetData>
  <sheetProtection sheet="1" selectLockedCells="1"/>
  <mergeCells count="74">
    <mergeCell ref="B12:O12"/>
    <mergeCell ref="C24:D24"/>
    <mergeCell ref="R26:R27"/>
    <mergeCell ref="P29:P34"/>
    <mergeCell ref="Q29:Q34"/>
    <mergeCell ref="R29:R34"/>
    <mergeCell ref="M30:M34"/>
    <mergeCell ref="N30:N34"/>
    <mergeCell ref="B29:B34"/>
    <mergeCell ref="C29:D34"/>
    <mergeCell ref="L55:T55"/>
    <mergeCell ref="F14:N14"/>
    <mergeCell ref="F29:N29"/>
    <mergeCell ref="G46:T46"/>
    <mergeCell ref="F48:J48"/>
    <mergeCell ref="B55:J55"/>
    <mergeCell ref="B50:J52"/>
    <mergeCell ref="C39:D39"/>
    <mergeCell ref="C40:D40"/>
    <mergeCell ref="C35:D35"/>
    <mergeCell ref="T29:T34"/>
    <mergeCell ref="S29:S34"/>
    <mergeCell ref="C36:D36"/>
    <mergeCell ref="O29:O34"/>
    <mergeCell ref="I30:I34"/>
    <mergeCell ref="J30:J34"/>
    <mergeCell ref="K30:K34"/>
    <mergeCell ref="L30:L34"/>
    <mergeCell ref="C21:D21"/>
    <mergeCell ref="C22:D22"/>
    <mergeCell ref="C23:D23"/>
    <mergeCell ref="AB50:AC50"/>
    <mergeCell ref="C41:D41"/>
    <mergeCell ref="R43:R44"/>
    <mergeCell ref="L50:T52"/>
    <mergeCell ref="N48:T48"/>
    <mergeCell ref="E29:E34"/>
    <mergeCell ref="F30:F34"/>
    <mergeCell ref="C37:D37"/>
    <mergeCell ref="C38:D38"/>
    <mergeCell ref="N15:N17"/>
    <mergeCell ref="J15:J17"/>
    <mergeCell ref="K15:K17"/>
    <mergeCell ref="C19:D19"/>
    <mergeCell ref="C20:D20"/>
    <mergeCell ref="C18:D18"/>
    <mergeCell ref="G30:G34"/>
    <mergeCell ref="H30:H34"/>
    <mergeCell ref="B14:B17"/>
    <mergeCell ref="C14:D17"/>
    <mergeCell ref="E14:E17"/>
    <mergeCell ref="F15:F17"/>
    <mergeCell ref="I15:I17"/>
    <mergeCell ref="T14:T17"/>
    <mergeCell ref="L15:L17"/>
    <mergeCell ref="M15:M17"/>
    <mergeCell ref="R14:R17"/>
    <mergeCell ref="O14:O17"/>
    <mergeCell ref="C5:I5"/>
    <mergeCell ref="R6:S6"/>
    <mergeCell ref="S5:T5"/>
    <mergeCell ref="Q9:T9"/>
    <mergeCell ref="P5:Q5"/>
    <mergeCell ref="D7:E7"/>
    <mergeCell ref="B11:L11"/>
    <mergeCell ref="P7:Q7"/>
    <mergeCell ref="E9:I9"/>
    <mergeCell ref="P14:P17"/>
    <mergeCell ref="B1:H3"/>
    <mergeCell ref="G15:G17"/>
    <mergeCell ref="H15:H17"/>
    <mergeCell ref="P1:T2"/>
    <mergeCell ref="S14:S17"/>
    <mergeCell ref="Q14:Q17"/>
  </mergeCells>
  <dataValidations count="6">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 allowBlank="1" showErrorMessage="1" sqref="N48:T48"/>
    <dataValidation allowBlank="1" showInputMessage="1" showErrorMessage="1" prompt="Dr. Martin Luther King, Jr. Holiday" sqref="J21"/>
  </dataValidations>
  <printOptions verticalCentered="1"/>
  <pageMargins left="0.41" right="0.41" top="0.4" bottom="0.25" header="0.5" footer="0.5"/>
  <pageSetup fitToHeight="1" fitToWidth="1" horizontalDpi="600" verticalDpi="600" orientation="portrait" scale="9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AC76"/>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1">
        <f>'09_21_2017'!C5:I5</f>
        <v>0</v>
      </c>
      <c r="D5" s="241"/>
      <c r="E5" s="241"/>
      <c r="F5" s="241"/>
      <c r="G5" s="241"/>
      <c r="H5" s="241"/>
      <c r="I5" s="241"/>
      <c r="J5" s="17"/>
      <c r="N5" s="6" t="s">
        <v>0</v>
      </c>
      <c r="P5" s="204">
        <v>43000</v>
      </c>
      <c r="Q5" s="204"/>
      <c r="R5" s="20" t="s">
        <v>21</v>
      </c>
      <c r="S5" s="204">
        <f>IF(P5&gt;1,P5+13,"")</f>
        <v>43013</v>
      </c>
      <c r="T5" s="204"/>
      <c r="Z5" s="6"/>
    </row>
    <row r="6" spans="2:21" ht="11.25" customHeight="1">
      <c r="B6" s="5"/>
      <c r="J6" s="7"/>
      <c r="N6" s="6" t="s">
        <v>56</v>
      </c>
      <c r="O6" s="60">
        <f>'09_21_2017'!O6+1</f>
        <v>1807</v>
      </c>
      <c r="R6" s="202"/>
      <c r="S6" s="202"/>
      <c r="T6" s="8"/>
      <c r="U6" s="17"/>
    </row>
    <row r="7" spans="2:21" ht="12.75">
      <c r="B7" s="6" t="s">
        <v>43</v>
      </c>
      <c r="D7" s="246">
        <f>'09_21_2017'!D7:E7</f>
        <v>0</v>
      </c>
      <c r="E7" s="246"/>
      <c r="F7" s="27" t="s">
        <v>34</v>
      </c>
      <c r="G7" s="128">
        <f>'09_21_2017'!G7</f>
        <v>0</v>
      </c>
      <c r="H7" s="26" t="s">
        <v>35</v>
      </c>
      <c r="I7" s="124">
        <f>'09_21_2017'!I7</f>
        <v>0</v>
      </c>
      <c r="J7" s="60"/>
      <c r="K7" s="61"/>
      <c r="N7" s="61" t="s">
        <v>31</v>
      </c>
      <c r="P7" s="265" t="str">
        <f>'09_21_2017'!P7:Q7</f>
        <v>Non Exempt</v>
      </c>
      <c r="Q7" s="265"/>
      <c r="S7" s="62"/>
      <c r="T7" s="116"/>
      <c r="U7" s="118"/>
    </row>
    <row r="8" spans="2:21" ht="11.25" customHeight="1">
      <c r="B8" s="9"/>
      <c r="C8" s="9"/>
      <c r="D8" s="9"/>
      <c r="E8" s="9"/>
      <c r="F8" s="7"/>
      <c r="G8" s="10"/>
      <c r="H8" s="10"/>
      <c r="I8" s="10"/>
      <c r="J8" s="10"/>
      <c r="U8" s="17"/>
    </row>
    <row r="9" spans="2:21" ht="12.75">
      <c r="B9" s="6" t="s">
        <v>24</v>
      </c>
      <c r="D9" s="139"/>
      <c r="E9" s="241">
        <f>'09_21_2017'!E9:I9</f>
        <v>0</v>
      </c>
      <c r="F9" s="241"/>
      <c r="G9" s="241"/>
      <c r="H9" s="241"/>
      <c r="I9" s="241"/>
      <c r="J9" s="13"/>
      <c r="K9" s="63"/>
      <c r="N9" s="63" t="s">
        <v>22</v>
      </c>
      <c r="O9" s="64"/>
      <c r="P9" s="17"/>
      <c r="Q9" s="245">
        <f>'09_21_2017'!Q9:T9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'09_21_2017'!T11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50"/>
      <c r="Z15" s="151"/>
      <c r="AA15" s="150"/>
      <c r="AB15" s="150"/>
      <c r="AC15" s="150"/>
    </row>
    <row r="16" spans="2:29" ht="12.75" customHeight="1">
      <c r="B16" s="200"/>
      <c r="C16" s="234"/>
      <c r="D16" s="235"/>
      <c r="E16" s="193"/>
      <c r="F16" s="193"/>
      <c r="G16" s="193"/>
      <c r="H16" s="193"/>
      <c r="I16" s="193"/>
      <c r="J16" s="193"/>
      <c r="K16" s="193"/>
      <c r="L16" s="213"/>
      <c r="M16" s="213"/>
      <c r="N16" s="213"/>
      <c r="O16" s="190"/>
      <c r="P16" s="190"/>
      <c r="Q16" s="193"/>
      <c r="R16" s="229"/>
      <c r="S16" s="193"/>
      <c r="T16" s="193"/>
      <c r="Y16" s="150"/>
      <c r="Z16" s="151"/>
      <c r="AA16" s="150"/>
      <c r="AB16" s="150"/>
      <c r="AC16" s="15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Y17" s="150"/>
      <c r="Z17" s="168" t="s">
        <v>40</v>
      </c>
      <c r="AA17" s="169"/>
      <c r="AB17" s="169"/>
      <c r="AC17" s="150"/>
    </row>
    <row r="18" spans="2:29" ht="14.25" customHeight="1">
      <c r="B18" s="146" t="s">
        <v>5</v>
      </c>
      <c r="C18" s="252">
        <f>IF(P5&gt;1,P5,"")</f>
        <v>43000</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2" ref="C19:C24">IF(ISERROR(C18+1),"",C18+1)</f>
        <v>43001</v>
      </c>
      <c r="D19" s="184"/>
      <c r="E19" s="23"/>
      <c r="F19" s="24"/>
      <c r="G19" s="24"/>
      <c r="H19" s="24"/>
      <c r="I19" s="24"/>
      <c r="J19" s="24"/>
      <c r="K19" s="24"/>
      <c r="L19" s="24"/>
      <c r="M19" s="24"/>
      <c r="N19" s="24"/>
      <c r="O19" s="3">
        <f t="shared" si="0"/>
        <v>0</v>
      </c>
      <c r="P19" s="33">
        <f t="shared" si="1"/>
        <v>0</v>
      </c>
      <c r="Q19" s="114">
        <f aca="true" t="shared" si="3" ref="Q19:Q24">AB19</f>
        <v>0</v>
      </c>
      <c r="R19" s="45"/>
      <c r="S19" s="49"/>
      <c r="T19" s="49"/>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2"/>
        <v>43002</v>
      </c>
      <c r="D20" s="184"/>
      <c r="E20" s="23"/>
      <c r="F20" s="24"/>
      <c r="G20" s="24"/>
      <c r="H20" s="24"/>
      <c r="I20" s="24"/>
      <c r="J20" s="24"/>
      <c r="K20" s="24"/>
      <c r="L20" s="24"/>
      <c r="M20" s="24"/>
      <c r="N20" s="24"/>
      <c r="O20" s="3">
        <f t="shared" si="0"/>
        <v>0</v>
      </c>
      <c r="P20" s="33">
        <f t="shared" si="1"/>
        <v>0</v>
      </c>
      <c r="Q20" s="114">
        <f t="shared" si="3"/>
        <v>0</v>
      </c>
      <c r="R20" s="45"/>
      <c r="S20" s="49"/>
      <c r="T20" s="49"/>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2"/>
        <v>43003</v>
      </c>
      <c r="D21" s="184"/>
      <c r="E21" s="23"/>
      <c r="F21" s="24"/>
      <c r="G21" s="24"/>
      <c r="H21" s="24"/>
      <c r="I21" s="24"/>
      <c r="J21" s="24"/>
      <c r="K21" s="24"/>
      <c r="L21" s="24"/>
      <c r="M21" s="24"/>
      <c r="N21" s="24"/>
      <c r="O21" s="3">
        <f t="shared" si="0"/>
        <v>0</v>
      </c>
      <c r="P21" s="33">
        <f t="shared" si="1"/>
        <v>0</v>
      </c>
      <c r="Q21" s="114">
        <f t="shared" si="3"/>
        <v>0</v>
      </c>
      <c r="R21" s="45"/>
      <c r="S21" s="49"/>
      <c r="T21" s="49"/>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2"/>
        <v>43004</v>
      </c>
      <c r="D22" s="184"/>
      <c r="E22" s="23"/>
      <c r="F22" s="24"/>
      <c r="G22" s="24"/>
      <c r="H22" s="24"/>
      <c r="I22" s="24"/>
      <c r="J22" s="24"/>
      <c r="K22" s="24"/>
      <c r="L22" s="24"/>
      <c r="M22" s="24"/>
      <c r="N22" s="24"/>
      <c r="O22" s="3">
        <f t="shared" si="0"/>
        <v>0</v>
      </c>
      <c r="P22" s="33">
        <f t="shared" si="1"/>
        <v>0</v>
      </c>
      <c r="Q22" s="114">
        <f t="shared" si="3"/>
        <v>0</v>
      </c>
      <c r="R22" s="45"/>
      <c r="S22" s="49"/>
      <c r="T22" s="49"/>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2"/>
        <v>43005</v>
      </c>
      <c r="D23" s="184"/>
      <c r="E23" s="23"/>
      <c r="F23" s="24"/>
      <c r="G23" s="24"/>
      <c r="H23" s="24"/>
      <c r="I23" s="24"/>
      <c r="J23" s="24"/>
      <c r="K23" s="24"/>
      <c r="L23" s="24"/>
      <c r="M23" s="24"/>
      <c r="N23" s="24"/>
      <c r="O23" s="3">
        <f t="shared" si="0"/>
        <v>0</v>
      </c>
      <c r="P23" s="33">
        <f t="shared" si="1"/>
        <v>0</v>
      </c>
      <c r="Q23" s="114">
        <f t="shared" si="3"/>
        <v>0</v>
      </c>
      <c r="R23" s="45"/>
      <c r="S23" s="49"/>
      <c r="T23" s="49"/>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2"/>
        <v>43006</v>
      </c>
      <c r="D24" s="184"/>
      <c r="E24" s="23"/>
      <c r="F24" s="24"/>
      <c r="G24" s="24"/>
      <c r="H24" s="24"/>
      <c r="I24" s="24"/>
      <c r="J24" s="24"/>
      <c r="K24" s="24"/>
      <c r="L24" s="24"/>
      <c r="M24" s="24"/>
      <c r="N24" s="24"/>
      <c r="O24" s="3">
        <f t="shared" si="0"/>
        <v>0</v>
      </c>
      <c r="P24" s="33">
        <f t="shared" si="1"/>
        <v>0</v>
      </c>
      <c r="Q24" s="114">
        <f t="shared" si="3"/>
        <v>0</v>
      </c>
      <c r="R24" s="46"/>
      <c r="S24" s="49"/>
      <c r="T24" s="49"/>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Y34" s="150"/>
      <c r="Z34" s="173"/>
      <c r="AA34" s="169"/>
      <c r="AB34" s="169"/>
      <c r="AC34" s="150"/>
    </row>
    <row r="35" spans="2:29" ht="13.5" customHeight="1">
      <c r="B35" s="147" t="s">
        <v>5</v>
      </c>
      <c r="C35" s="183">
        <f>IF(ISERROR(C24+1),"",C24+1)</f>
        <v>43007</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Y35" s="150"/>
      <c r="Z35" s="172">
        <f>IF(((SUM($E$35:$N$41)-E41-E40-E39-E38-E37-E36-AA42)&lt;40),0,(IF((SUM($E$35:$N$41)-40-E41-E40-E39-E38-E37-E36-AA42)&gt;E35,E35-R35,(SUM($E$35:$N$41)-40-E41-E40-E39-E38-E37-E36-AA42-R35))))</f>
        <v>0</v>
      </c>
      <c r="AA35" s="169">
        <f>IF((J35&lt;0.0003),0,(IF((E35&gt;J35),J35,E35)))</f>
        <v>0</v>
      </c>
      <c r="AB35" s="171">
        <f aca="true" t="shared" si="9" ref="AB35:AB41">Z35+AA35</f>
        <v>0</v>
      </c>
      <c r="AC35" s="150"/>
    </row>
    <row r="36" spans="2:29" ht="13.5" customHeight="1">
      <c r="B36" s="147" t="s">
        <v>6</v>
      </c>
      <c r="C36" s="183">
        <f aca="true" t="shared" si="10" ref="C36:C41">IF(ISERROR(C35+1),"",C35+1)</f>
        <v>43008</v>
      </c>
      <c r="D36" s="184"/>
      <c r="E36" s="23"/>
      <c r="F36" s="21"/>
      <c r="G36" s="21"/>
      <c r="H36" s="21"/>
      <c r="I36" s="21"/>
      <c r="J36" s="21"/>
      <c r="K36" s="21"/>
      <c r="L36" s="21"/>
      <c r="M36" s="21"/>
      <c r="N36" s="21"/>
      <c r="O36" s="3">
        <f t="shared" si="7"/>
        <v>0</v>
      </c>
      <c r="P36" s="33">
        <f t="shared" si="8"/>
        <v>0</v>
      </c>
      <c r="Q36" s="109">
        <f aca="true" t="shared" si="11" ref="Q36:Q41">AB36</f>
        <v>0</v>
      </c>
      <c r="R36" s="52"/>
      <c r="S36" s="54"/>
      <c r="T36" s="54"/>
      <c r="Y36" s="150"/>
      <c r="Z36" s="177">
        <f>IF(((SUM($E$35:$N$41)-E41-E40-E39-E38-E37-AA42)&lt;40),0,(IF((SUM($E$35:$N$41)-40-E41-E40-E39-E38-E37-AA42)&gt;E36,E36-R36,(SUM($E$35:$N$41)-40-E41-E40-E39-E38-E37-AA42-R36))))</f>
        <v>0</v>
      </c>
      <c r="AA36" s="169">
        <f aca="true" t="shared" si="12" ref="AA36:AA41">IF((J36&lt;0.0003),0,(IF((E36&gt;J36),J36,E36)))</f>
        <v>0</v>
      </c>
      <c r="AB36" s="171">
        <f t="shared" si="9"/>
        <v>0</v>
      </c>
      <c r="AC36" s="150"/>
    </row>
    <row r="37" spans="2:29" ht="13.5" customHeight="1">
      <c r="B37" s="147" t="s">
        <v>7</v>
      </c>
      <c r="C37" s="183">
        <f t="shared" si="10"/>
        <v>43009</v>
      </c>
      <c r="D37" s="184"/>
      <c r="E37" s="23"/>
      <c r="F37" s="21"/>
      <c r="G37" s="21"/>
      <c r="H37" s="21"/>
      <c r="I37" s="21"/>
      <c r="J37" s="21"/>
      <c r="K37" s="21"/>
      <c r="L37" s="21"/>
      <c r="M37" s="21"/>
      <c r="N37" s="21"/>
      <c r="O37" s="3">
        <f t="shared" si="7"/>
        <v>0</v>
      </c>
      <c r="P37" s="33">
        <f t="shared" si="8"/>
        <v>0</v>
      </c>
      <c r="Q37" s="109">
        <f t="shared" si="11"/>
        <v>0</v>
      </c>
      <c r="R37" s="52"/>
      <c r="S37" s="54"/>
      <c r="T37" s="54"/>
      <c r="Y37" s="150"/>
      <c r="Z37" s="177">
        <f>IF(((SUM($E$35:$N$41)-E41-E40-E39-E38-AA42)&lt;40),0,(IF((SUM($E$35:$N$41)-40-E41-E40-E39-E38-AA42)&gt;E37,E37-R37,(SUM($E$35:$N$41)-40-E41-E40-E39-E38-AA42-R37))))</f>
        <v>0</v>
      </c>
      <c r="AA37" s="169">
        <f t="shared" si="12"/>
        <v>0</v>
      </c>
      <c r="AB37" s="171">
        <f t="shared" si="9"/>
        <v>0</v>
      </c>
      <c r="AC37" s="150"/>
    </row>
    <row r="38" spans="2:29" ht="13.5" customHeight="1">
      <c r="B38" s="147" t="s">
        <v>8</v>
      </c>
      <c r="C38" s="183">
        <f t="shared" si="10"/>
        <v>43010</v>
      </c>
      <c r="D38" s="184"/>
      <c r="E38" s="23"/>
      <c r="F38" s="21"/>
      <c r="G38" s="21"/>
      <c r="H38" s="21"/>
      <c r="I38" s="21"/>
      <c r="J38" s="21"/>
      <c r="K38" s="21"/>
      <c r="L38" s="21"/>
      <c r="M38" s="21"/>
      <c r="N38" s="21"/>
      <c r="O38" s="3">
        <f t="shared" si="7"/>
        <v>0</v>
      </c>
      <c r="P38" s="33">
        <f t="shared" si="8"/>
        <v>0</v>
      </c>
      <c r="Q38" s="109">
        <f t="shared" si="11"/>
        <v>0</v>
      </c>
      <c r="R38" s="52"/>
      <c r="S38" s="54"/>
      <c r="T38" s="54"/>
      <c r="Y38" s="150"/>
      <c r="Z38" s="177">
        <f>IF(((SUM($E$35:$N$41)-E41-E40-E39-AA42)&lt;40),0,(IF((SUM($E$35:$N$41)-40-E41-E40-E39-AA42)&gt;E38,E38-R38,(SUM(E35:N41)-40-E41-E40-E39-AA42-R38))))</f>
        <v>0</v>
      </c>
      <c r="AA38" s="169">
        <f t="shared" si="12"/>
        <v>0</v>
      </c>
      <c r="AB38" s="171">
        <f t="shared" si="9"/>
        <v>0</v>
      </c>
      <c r="AC38" s="150"/>
    </row>
    <row r="39" spans="2:29" ht="13.5" customHeight="1">
      <c r="B39" s="147" t="s">
        <v>9</v>
      </c>
      <c r="C39" s="183">
        <f t="shared" si="10"/>
        <v>43011</v>
      </c>
      <c r="D39" s="184"/>
      <c r="E39" s="23"/>
      <c r="F39" s="21"/>
      <c r="G39" s="21"/>
      <c r="H39" s="21"/>
      <c r="I39" s="21"/>
      <c r="J39" s="21"/>
      <c r="K39" s="21"/>
      <c r="L39" s="21"/>
      <c r="M39" s="21"/>
      <c r="N39" s="21"/>
      <c r="O39" s="3">
        <f t="shared" si="7"/>
        <v>0</v>
      </c>
      <c r="P39" s="33">
        <f t="shared" si="8"/>
        <v>0</v>
      </c>
      <c r="Q39" s="109">
        <f t="shared" si="11"/>
        <v>0</v>
      </c>
      <c r="R39" s="52"/>
      <c r="S39" s="54"/>
      <c r="T39" s="54"/>
      <c r="Y39" s="150"/>
      <c r="Z39" s="177">
        <f>IF(((SUM($E$35:$N$41)-E41-E40-AA42)&lt;40),0,(IF((SUM($E$35:$N$41)-40-E41-E40-AA42)&gt;E39,E39-R39,(SUM($E$35:$N$41)-40-E41-E40-AA42-R39))))</f>
        <v>0</v>
      </c>
      <c r="AA39" s="169">
        <f t="shared" si="12"/>
        <v>0</v>
      </c>
      <c r="AB39" s="171">
        <f t="shared" si="9"/>
        <v>0</v>
      </c>
      <c r="AC39" s="150"/>
    </row>
    <row r="40" spans="2:29" ht="13.5" customHeight="1">
      <c r="B40" s="147" t="s">
        <v>10</v>
      </c>
      <c r="C40" s="183">
        <f t="shared" si="10"/>
        <v>43012</v>
      </c>
      <c r="D40" s="184"/>
      <c r="E40" s="23"/>
      <c r="F40" s="21"/>
      <c r="G40" s="21"/>
      <c r="H40" s="21"/>
      <c r="I40" s="21"/>
      <c r="J40" s="21"/>
      <c r="K40" s="21"/>
      <c r="L40" s="21"/>
      <c r="M40" s="21"/>
      <c r="N40" s="21"/>
      <c r="O40" s="3">
        <f t="shared" si="7"/>
        <v>0</v>
      </c>
      <c r="P40" s="33">
        <f t="shared" si="8"/>
        <v>0</v>
      </c>
      <c r="Q40" s="109">
        <f t="shared" si="11"/>
        <v>0</v>
      </c>
      <c r="R40" s="52"/>
      <c r="S40" s="54"/>
      <c r="T40" s="54"/>
      <c r="Y40" s="150"/>
      <c r="Z40" s="172">
        <f>IF(((SUM($E$35:$N$41)-E41-AA42)&lt;40),0,(IF((SUM($E$35:$N$41)-40-E41-AA42)&gt;E40,E40-R40,(SUM($E$35:$N$41)-40-E41-AA42-R40))))</f>
        <v>0</v>
      </c>
      <c r="AA40" s="169">
        <f t="shared" si="12"/>
        <v>0</v>
      </c>
      <c r="AB40" s="171">
        <f t="shared" si="9"/>
        <v>0</v>
      </c>
      <c r="AC40" s="150"/>
    </row>
    <row r="41" spans="2:29" ht="13.5" customHeight="1" thickBot="1">
      <c r="B41" s="147" t="s">
        <v>11</v>
      </c>
      <c r="C41" s="183">
        <f t="shared" si="10"/>
        <v>43013</v>
      </c>
      <c r="D41" s="184"/>
      <c r="E41" s="23"/>
      <c r="F41" s="21"/>
      <c r="G41" s="21"/>
      <c r="H41" s="21"/>
      <c r="I41" s="21"/>
      <c r="J41" s="21"/>
      <c r="K41" s="21"/>
      <c r="L41" s="21"/>
      <c r="M41" s="21"/>
      <c r="N41" s="21"/>
      <c r="O41" s="3">
        <f t="shared" si="7"/>
        <v>0</v>
      </c>
      <c r="P41" s="33">
        <f t="shared" si="8"/>
        <v>0</v>
      </c>
      <c r="Q41" s="109">
        <f t="shared" si="11"/>
        <v>0</v>
      </c>
      <c r="R41" s="53"/>
      <c r="S41" s="54">
        <v>0</v>
      </c>
      <c r="T41" s="54">
        <v>0</v>
      </c>
      <c r="Y41" s="150"/>
      <c r="Z41" s="172">
        <f>IF(((SUM($E$35:$N$41)-AA42)&lt;40),0,(IF((SUM($E$35:$N$41)-40-AA42)&gt;E41,E41-R41,(SUM($E$35:$N$41)-40-AA42-R41))))</f>
        <v>0</v>
      </c>
      <c r="AA41" s="169">
        <f t="shared" si="12"/>
        <v>0</v>
      </c>
      <c r="AB41" s="171">
        <f t="shared" si="9"/>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50"/>
      <c r="Z44" s="149"/>
      <c r="AA44" s="148"/>
      <c r="AB44" s="148"/>
      <c r="AC44" s="150"/>
    </row>
    <row r="45" spans="2:29" ht="11.25" customHeight="1" thickBot="1">
      <c r="B45" s="89"/>
      <c r="C45" s="89"/>
      <c r="D45" s="89"/>
      <c r="E45" s="89"/>
      <c r="F45" s="89"/>
      <c r="G45" s="89"/>
      <c r="H45" s="89"/>
      <c r="I45" s="89"/>
      <c r="J45" s="89"/>
      <c r="K45" s="89"/>
      <c r="L45" s="89"/>
      <c r="M45" s="89"/>
      <c r="N45" s="90"/>
      <c r="O45" s="90"/>
      <c r="P45" s="90"/>
      <c r="Q45" s="91"/>
      <c r="R45" s="92"/>
      <c r="Y45" s="150"/>
      <c r="Z45" s="151"/>
      <c r="AA45" s="150"/>
      <c r="AB45" s="150"/>
      <c r="AC45" s="150"/>
    </row>
    <row r="46" spans="2:29" ht="13.5" thickBot="1">
      <c r="B46" s="93" t="s">
        <v>19</v>
      </c>
      <c r="C46" s="94"/>
      <c r="D46" s="94"/>
      <c r="E46" s="94"/>
      <c r="F46" s="94"/>
      <c r="G46" s="254"/>
      <c r="H46" s="255"/>
      <c r="I46" s="255"/>
      <c r="J46" s="255"/>
      <c r="K46" s="255"/>
      <c r="L46" s="255"/>
      <c r="M46" s="255"/>
      <c r="N46" s="255"/>
      <c r="O46" s="255"/>
      <c r="P46" s="255"/>
      <c r="Q46" s="255"/>
      <c r="R46" s="255"/>
      <c r="S46" s="255"/>
      <c r="T46" s="256"/>
      <c r="Y46" s="150"/>
      <c r="Z46" s="151"/>
      <c r="AA46" s="150"/>
      <c r="AB46" s="150"/>
      <c r="AC46" s="150"/>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2"/>
      <c r="Z47" s="151"/>
      <c r="AA47" s="152"/>
      <c r="AB47" s="152"/>
      <c r="AC47" s="152"/>
    </row>
    <row r="48" spans="2:29" ht="12.75">
      <c r="B48" s="28" t="s">
        <v>36</v>
      </c>
      <c r="C48" s="95"/>
      <c r="D48" s="95"/>
      <c r="E48" s="117"/>
      <c r="F48" s="181"/>
      <c r="G48" s="226"/>
      <c r="H48" s="226"/>
      <c r="I48" s="226"/>
      <c r="J48" s="226"/>
      <c r="K48" s="28" t="s">
        <v>39</v>
      </c>
      <c r="N48" s="181"/>
      <c r="O48" s="181"/>
      <c r="P48" s="181"/>
      <c r="Q48" s="181"/>
      <c r="R48" s="181"/>
      <c r="S48" s="181"/>
      <c r="T48" s="181"/>
      <c r="Y48" s="150"/>
      <c r="Z48" s="159"/>
      <c r="AA48" s="150"/>
      <c r="AB48" s="150"/>
      <c r="AC48" s="150"/>
    </row>
    <row r="49" spans="2:29" s="17" customFormat="1" ht="14.25" customHeight="1">
      <c r="B49" s="96"/>
      <c r="C49" s="96"/>
      <c r="D49" s="96"/>
      <c r="E49" s="96"/>
      <c r="F49" s="96"/>
      <c r="G49" s="96"/>
      <c r="H49" s="96"/>
      <c r="I49" s="96"/>
      <c r="J49" s="18"/>
      <c r="S49" s="11"/>
      <c r="T49" s="11"/>
      <c r="U49" s="11"/>
      <c r="V49" s="11"/>
      <c r="W49" s="11"/>
      <c r="X49" s="11"/>
      <c r="Y49" s="160"/>
      <c r="Z49" s="151"/>
      <c r="AA49" s="160"/>
      <c r="AB49" s="160"/>
      <c r="AC49" s="160"/>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161"/>
      <c r="Z50" s="161"/>
      <c r="AA50" s="162"/>
      <c r="AB50" s="264"/>
      <c r="AC50" s="264"/>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161"/>
      <c r="Z51" s="161"/>
      <c r="AA51" s="150"/>
      <c r="AB51" s="150"/>
      <c r="AC51" s="150"/>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161"/>
      <c r="Z52" s="161"/>
      <c r="AA52" s="150"/>
      <c r="AB52" s="150"/>
      <c r="AC52" s="150"/>
    </row>
    <row r="53" spans="2:29" ht="12.75">
      <c r="B53" s="97"/>
      <c r="C53" s="97"/>
      <c r="D53" s="97"/>
      <c r="E53" s="97"/>
      <c r="F53" s="97"/>
      <c r="G53" s="97"/>
      <c r="H53" s="97"/>
      <c r="I53" s="97"/>
      <c r="K53" s="97"/>
      <c r="L53" s="97"/>
      <c r="M53" s="97"/>
      <c r="N53" s="97"/>
      <c r="O53" s="97"/>
      <c r="P53" s="97"/>
      <c r="Q53" s="97"/>
      <c r="R53" s="97"/>
      <c r="S53" s="18"/>
      <c r="T53" s="97"/>
      <c r="U53" s="97"/>
      <c r="V53" s="97"/>
      <c r="W53" s="97"/>
      <c r="X53" s="97"/>
      <c r="Y53" s="161"/>
      <c r="Z53" s="161"/>
      <c r="AA53" s="150"/>
      <c r="AB53" s="150"/>
      <c r="AC53" s="150"/>
    </row>
    <row r="54" spans="10:29" ht="12.75">
      <c r="J54" s="11"/>
      <c r="K54" s="97"/>
      <c r="L54" s="107"/>
      <c r="M54" s="59"/>
      <c r="N54" s="59"/>
      <c r="O54" s="59"/>
      <c r="P54" s="59"/>
      <c r="Q54" s="59"/>
      <c r="R54" s="59"/>
      <c r="S54" s="59"/>
      <c r="T54" s="59"/>
      <c r="U54" s="97"/>
      <c r="V54" s="97"/>
      <c r="W54" s="97"/>
      <c r="X54" s="97"/>
      <c r="Y54" s="161"/>
      <c r="Z54" s="161"/>
      <c r="AA54" s="150"/>
      <c r="AB54" s="150"/>
      <c r="AC54" s="150"/>
    </row>
    <row r="55" spans="2:29" ht="12.75">
      <c r="B55" s="227"/>
      <c r="C55" s="227"/>
      <c r="D55" s="227"/>
      <c r="E55" s="227"/>
      <c r="F55" s="227"/>
      <c r="G55" s="227"/>
      <c r="H55" s="227"/>
      <c r="I55" s="227"/>
      <c r="J55" s="220"/>
      <c r="K55" s="8"/>
      <c r="L55" s="220"/>
      <c r="M55" s="220"/>
      <c r="N55" s="220"/>
      <c r="O55" s="220"/>
      <c r="P55" s="220"/>
      <c r="Q55" s="220"/>
      <c r="R55" s="220"/>
      <c r="S55" s="220"/>
      <c r="T55" s="220"/>
      <c r="Y55" s="150"/>
      <c r="Z55" s="151"/>
      <c r="AA55" s="150"/>
      <c r="AB55" s="150"/>
      <c r="AC55" s="150"/>
    </row>
    <row r="56" spans="2:29" ht="12.75">
      <c r="B56" s="98" t="s">
        <v>15</v>
      </c>
      <c r="I56" s="6" t="s">
        <v>1</v>
      </c>
      <c r="L56" s="99" t="s">
        <v>16</v>
      </c>
      <c r="M56" s="99"/>
      <c r="N56" s="99"/>
      <c r="O56" s="99"/>
      <c r="P56" s="99"/>
      <c r="S56" s="6" t="s">
        <v>1</v>
      </c>
      <c r="T56" s="110" t="s">
        <v>57</v>
      </c>
      <c r="Y56" s="150"/>
      <c r="Z56" s="151"/>
      <c r="AA56" s="150"/>
      <c r="AB56" s="150"/>
      <c r="AC56" s="150"/>
    </row>
    <row r="57" spans="25:29" ht="12.75">
      <c r="Y57" s="150"/>
      <c r="Z57" s="151"/>
      <c r="AA57" s="150"/>
      <c r="AB57" s="150"/>
      <c r="AC57" s="150"/>
    </row>
    <row r="58" spans="25:29" ht="12.75">
      <c r="Y58" s="150"/>
      <c r="Z58" s="151"/>
      <c r="AA58" s="150"/>
      <c r="AB58" s="150"/>
      <c r="AC58" s="150"/>
    </row>
    <row r="59" spans="25:29" ht="12.75">
      <c r="Y59" s="150"/>
      <c r="Z59" s="151"/>
      <c r="AA59" s="150"/>
      <c r="AB59" s="150"/>
      <c r="AC59" s="150"/>
    </row>
    <row r="60" spans="25:29" ht="12.75">
      <c r="Y60" s="150"/>
      <c r="Z60" s="151"/>
      <c r="AA60" s="150"/>
      <c r="AB60" s="150"/>
      <c r="AC60" s="150"/>
    </row>
    <row r="61" spans="25:29" ht="12.75">
      <c r="Y61" s="148"/>
      <c r="Z61" s="149"/>
      <c r="AA61" s="148"/>
      <c r="AB61" s="148"/>
      <c r="AC61" s="148"/>
    </row>
    <row r="62" spans="19:29" ht="12.75">
      <c r="S62" s="20"/>
      <c r="Y62" s="148"/>
      <c r="Z62" s="149"/>
      <c r="AA62" s="148"/>
      <c r="AB62" s="148"/>
      <c r="AC62" s="148"/>
    </row>
    <row r="63" spans="25:29" ht="12.75">
      <c r="Y63" s="148"/>
      <c r="Z63" s="149"/>
      <c r="AA63" s="148"/>
      <c r="AB63" s="148"/>
      <c r="AC63" s="148"/>
    </row>
    <row r="64" spans="25:29" ht="12.75">
      <c r="Y64" s="148"/>
      <c r="Z64" s="149"/>
      <c r="AA64" s="148"/>
      <c r="AB64" s="148"/>
      <c r="AC64" s="148"/>
    </row>
    <row r="65" spans="25:29" ht="12.75">
      <c r="Y65" s="148"/>
      <c r="Z65" s="149"/>
      <c r="AA65" s="148"/>
      <c r="AB65" s="148"/>
      <c r="AC65" s="148"/>
    </row>
    <row r="66" spans="25:29" ht="12.75">
      <c r="Y66" s="148"/>
      <c r="Z66" s="149"/>
      <c r="AA66" s="148"/>
      <c r="AB66" s="148"/>
      <c r="AC66" s="148"/>
    </row>
    <row r="67" spans="25:29" ht="12.75">
      <c r="Y67" s="148"/>
      <c r="Z67" s="149"/>
      <c r="AA67" s="148"/>
      <c r="AB67" s="148"/>
      <c r="AC67" s="148"/>
    </row>
    <row r="68" spans="25:29" ht="12.75">
      <c r="Y68" s="148"/>
      <c r="Z68" s="149"/>
      <c r="AA68" s="148"/>
      <c r="AB68" s="148"/>
      <c r="AC68" s="148"/>
    </row>
    <row r="69" spans="25:29" ht="12.75">
      <c r="Y69" s="148"/>
      <c r="Z69" s="149"/>
      <c r="AA69" s="148"/>
      <c r="AB69" s="148"/>
      <c r="AC69" s="148"/>
    </row>
    <row r="70" spans="25:29" ht="12.75">
      <c r="Y70" s="148"/>
      <c r="Z70" s="149"/>
      <c r="AA70" s="148"/>
      <c r="AB70" s="148"/>
      <c r="AC70" s="148"/>
    </row>
    <row r="71" spans="25:29" ht="12.75">
      <c r="Y71" s="148"/>
      <c r="Z71" s="149"/>
      <c r="AA71" s="148"/>
      <c r="AB71" s="148"/>
      <c r="AC71" s="148"/>
    </row>
    <row r="72" spans="25:29" ht="12.75">
      <c r="Y72" s="148"/>
      <c r="Z72" s="149"/>
      <c r="AA72" s="148"/>
      <c r="AB72" s="148"/>
      <c r="AC72" s="148"/>
    </row>
    <row r="73" spans="25:29" ht="12.75">
      <c r="Y73" s="148"/>
      <c r="Z73" s="149"/>
      <c r="AA73" s="148"/>
      <c r="AB73" s="148"/>
      <c r="AC73" s="148"/>
    </row>
    <row r="74" spans="25:29" ht="12.75">
      <c r="Y74" s="148"/>
      <c r="Z74" s="149"/>
      <c r="AA74" s="148"/>
      <c r="AB74" s="148"/>
      <c r="AC74" s="148"/>
    </row>
    <row r="75" spans="25:29" ht="12.75">
      <c r="Y75" s="148"/>
      <c r="Z75" s="149"/>
      <c r="AA75" s="148"/>
      <c r="AB75" s="148"/>
      <c r="AC75" s="148"/>
    </row>
    <row r="76" spans="25:29" ht="12.75">
      <c r="Y76" s="148"/>
      <c r="Z76" s="149"/>
      <c r="AA76" s="148"/>
      <c r="AB76" s="148"/>
      <c r="AC76" s="148"/>
    </row>
  </sheetData>
  <sheetProtection sheet="1" selectLockedCells="1"/>
  <mergeCells count="74">
    <mergeCell ref="B55:J55"/>
    <mergeCell ref="B50:J52"/>
    <mergeCell ref="H15:H17"/>
    <mergeCell ref="T14:T17"/>
    <mergeCell ref="B14:B17"/>
    <mergeCell ref="C14:D17"/>
    <mergeCell ref="P14:P17"/>
    <mergeCell ref="O14:O17"/>
    <mergeCell ref="M15:M17"/>
    <mergeCell ref="L55:T55"/>
    <mergeCell ref="E9:I9"/>
    <mergeCell ref="B11:L11"/>
    <mergeCell ref="E14:E17"/>
    <mergeCell ref="F15:F17"/>
    <mergeCell ref="D7:E7"/>
    <mergeCell ref="L30:L34"/>
    <mergeCell ref="C18:D18"/>
    <mergeCell ref="C21:D21"/>
    <mergeCell ref="C22:D22"/>
    <mergeCell ref="B12:O12"/>
    <mergeCell ref="F14:N14"/>
    <mergeCell ref="F29:N29"/>
    <mergeCell ref="G46:T46"/>
    <mergeCell ref="F48:J48"/>
    <mergeCell ref="P5:Q5"/>
    <mergeCell ref="J30:J34"/>
    <mergeCell ref="R26:R27"/>
    <mergeCell ref="K30:K34"/>
    <mergeCell ref="N30:N34"/>
    <mergeCell ref="P7:Q7"/>
    <mergeCell ref="P1:T2"/>
    <mergeCell ref="S5:T5"/>
    <mergeCell ref="C5:I5"/>
    <mergeCell ref="R6:S6"/>
    <mergeCell ref="B1:H3"/>
    <mergeCell ref="K15:K17"/>
    <mergeCell ref="R14:R17"/>
    <mergeCell ref="G15:G17"/>
    <mergeCell ref="I15:I17"/>
    <mergeCell ref="J15:J17"/>
    <mergeCell ref="B29:B34"/>
    <mergeCell ref="C29:D34"/>
    <mergeCell ref="E29:E34"/>
    <mergeCell ref="F30:F34"/>
    <mergeCell ref="Q14:Q17"/>
    <mergeCell ref="Q9:T9"/>
    <mergeCell ref="S14:S17"/>
    <mergeCell ref="N15:N17"/>
    <mergeCell ref="L15:L17"/>
    <mergeCell ref="C23:D23"/>
    <mergeCell ref="C24:D24"/>
    <mergeCell ref="H30:H34"/>
    <mergeCell ref="G30:G34"/>
    <mergeCell ref="C19:D19"/>
    <mergeCell ref="C20:D20"/>
    <mergeCell ref="Q29:Q34"/>
    <mergeCell ref="N48:T48"/>
    <mergeCell ref="T29:T34"/>
    <mergeCell ref="R43:R44"/>
    <mergeCell ref="C39:D39"/>
    <mergeCell ref="C40:D40"/>
    <mergeCell ref="C38:D38"/>
    <mergeCell ref="M30:M34"/>
    <mergeCell ref="I30:I34"/>
    <mergeCell ref="AB50:AC50"/>
    <mergeCell ref="P29:P34"/>
    <mergeCell ref="O29:O34"/>
    <mergeCell ref="S29:S34"/>
    <mergeCell ref="L50:T52"/>
    <mergeCell ref="C37:D37"/>
    <mergeCell ref="C35:D35"/>
    <mergeCell ref="C36:D36"/>
    <mergeCell ref="C41:D41"/>
    <mergeCell ref="R29:R34"/>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ErrorMessage="1" errorTitle="Valid Data Entry" error="  Enter&#10;Y for Yes&#10;N for No&#10;" sqref="T11">
      <formula1>"Y, N"</formula1>
    </dataValidation>
    <dataValidation allowBlank="1" showInputMessage="1" showErrorMessage="1" sqref="T7"/>
    <dataValidation type="list" allowBlank="1" showInputMessage="1" showErrorMessage="1" error="Select&#10;Exempt&#10;   or&#10;Non Exempt" sqref="P7:Q7">
      <formula1>"Exempt, Non Exempt"</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B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1">
        <f>'10_05_2017'!C5:I5</f>
        <v>0</v>
      </c>
      <c r="D5" s="241"/>
      <c r="E5" s="241"/>
      <c r="F5" s="241"/>
      <c r="G5" s="241"/>
      <c r="H5" s="241"/>
      <c r="I5" s="241"/>
      <c r="J5" s="17"/>
      <c r="N5" s="6" t="s">
        <v>0</v>
      </c>
      <c r="P5" s="204">
        <v>43014</v>
      </c>
      <c r="Q5" s="204"/>
      <c r="R5" s="20" t="s">
        <v>21</v>
      </c>
      <c r="S5" s="204">
        <f>IF(P5&gt;1,P5+13,"")</f>
        <v>43027</v>
      </c>
      <c r="T5" s="204"/>
      <c r="Z5" s="6"/>
    </row>
    <row r="6" spans="2:21" ht="11.25" customHeight="1">
      <c r="B6" s="5"/>
      <c r="J6" s="7"/>
      <c r="N6" s="6" t="s">
        <v>56</v>
      </c>
      <c r="O6" s="60">
        <f>'10_05_2017'!O6+1</f>
        <v>1808</v>
      </c>
      <c r="R6" s="202"/>
      <c r="S6" s="202"/>
      <c r="T6" s="8"/>
      <c r="U6" s="17"/>
    </row>
    <row r="7" spans="2:21" ht="12.75">
      <c r="B7" s="6" t="s">
        <v>43</v>
      </c>
      <c r="D7" s="246">
        <f>'10_05_2017'!D7:E7</f>
        <v>0</v>
      </c>
      <c r="E7" s="246"/>
      <c r="F7" s="27" t="s">
        <v>34</v>
      </c>
      <c r="G7" s="132">
        <f>'10_05_2017'!G7</f>
        <v>0</v>
      </c>
      <c r="H7" s="26" t="s">
        <v>35</v>
      </c>
      <c r="I7" s="124">
        <f>'10_05_2017'!I7</f>
        <v>0</v>
      </c>
      <c r="J7" s="60"/>
      <c r="K7" s="61"/>
      <c r="N7" s="61" t="s">
        <v>31</v>
      </c>
      <c r="P7" s="215" t="str">
        <f>'10_05_2017'!P7:Q7</f>
        <v>Non Exempt</v>
      </c>
      <c r="Q7" s="215"/>
      <c r="S7" s="62"/>
      <c r="T7" s="116"/>
      <c r="U7" s="118"/>
    </row>
    <row r="8" spans="2:21" ht="11.25" customHeight="1">
      <c r="B8" s="9"/>
      <c r="C8" s="9"/>
      <c r="D8" s="9"/>
      <c r="E8" s="9"/>
      <c r="F8" s="7"/>
      <c r="G8" s="10"/>
      <c r="H8" s="10"/>
      <c r="I8" s="10"/>
      <c r="J8" s="10"/>
      <c r="U8" s="17"/>
    </row>
    <row r="9" spans="2:21" ht="12.75">
      <c r="B9" s="6" t="s">
        <v>24</v>
      </c>
      <c r="D9" s="139"/>
      <c r="E9" s="241">
        <f>'10_05_2017'!E9:I9</f>
        <v>0</v>
      </c>
      <c r="F9" s="241"/>
      <c r="G9" s="241"/>
      <c r="H9" s="241"/>
      <c r="I9" s="241"/>
      <c r="J9" s="13"/>
      <c r="K9" s="63"/>
      <c r="N9" s="63" t="s">
        <v>22</v>
      </c>
      <c r="O9" s="64"/>
      <c r="P9" s="17"/>
      <c r="Q9" s="245">
        <f>'10_05_2017'!Q9:T9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'10_05_2017'!T11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9" ht="12.75" customHeight="1" thickBot="1">
      <c r="B13" s="66"/>
      <c r="C13" s="66"/>
      <c r="D13" s="66"/>
      <c r="E13" s="66"/>
      <c r="F13" s="66"/>
      <c r="G13" s="66"/>
      <c r="H13" s="66"/>
      <c r="I13" s="66"/>
      <c r="J13" s="66"/>
      <c r="K13" s="66"/>
      <c r="N13" s="66"/>
      <c r="O13" s="66"/>
      <c r="P13" s="17"/>
      <c r="U13" s="66"/>
      <c r="Y13" s="148"/>
      <c r="Z13" s="149"/>
      <c r="AA13" s="148"/>
      <c r="AB13" s="148"/>
      <c r="AC13" s="148"/>
    </row>
    <row r="14" spans="2:29"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c r="Y14" s="148"/>
      <c r="Z14" s="149"/>
      <c r="AA14" s="148"/>
      <c r="AB14" s="148"/>
      <c r="AC14" s="148"/>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48"/>
      <c r="Z15" s="149"/>
      <c r="AA15" s="148"/>
      <c r="AB15" s="148"/>
      <c r="AC15" s="148"/>
    </row>
    <row r="16" spans="2:29" ht="12.75" customHeight="1">
      <c r="B16" s="200"/>
      <c r="C16" s="234"/>
      <c r="D16" s="235"/>
      <c r="E16" s="193"/>
      <c r="F16" s="193"/>
      <c r="G16" s="193"/>
      <c r="H16" s="193"/>
      <c r="I16" s="193"/>
      <c r="J16" s="193"/>
      <c r="K16" s="193"/>
      <c r="L16" s="213"/>
      <c r="M16" s="213"/>
      <c r="N16" s="213"/>
      <c r="O16" s="190"/>
      <c r="P16" s="190"/>
      <c r="Q16" s="193"/>
      <c r="R16" s="229"/>
      <c r="S16" s="193"/>
      <c r="T16" s="193"/>
      <c r="Y16" s="148"/>
      <c r="Z16" s="149"/>
      <c r="AA16" s="148"/>
      <c r="AB16" s="148"/>
      <c r="AC16" s="148"/>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Y17" s="148"/>
      <c r="Z17" s="168" t="s">
        <v>40</v>
      </c>
      <c r="AA17" s="169"/>
      <c r="AB17" s="169"/>
      <c r="AC17" s="148"/>
    </row>
    <row r="18" spans="2:29" ht="14.25" customHeight="1">
      <c r="B18" s="146" t="s">
        <v>5</v>
      </c>
      <c r="C18" s="252">
        <f>IF(P5&gt;1,P5,"")</f>
        <v>43014</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Y18" s="148"/>
      <c r="Z18" s="170">
        <f>IF(((SUM($E$18:$N$24)-E24-E23-E22-E21-E20-E19-AA25)&lt;40),0,(IF((SUM($E$18:$N$24)-40-E24-E23-E22-E21-E20-E19-AA25)&gt;$E$18,$E$18-R18,(SUM($E$18:$N$24)-40-E24-E23-E22-E21-E20-E19-AA25-R18))))</f>
        <v>0</v>
      </c>
      <c r="AA18" s="169">
        <f>IF((J18&lt;0.0003),0,(IF((E18&gt;J18),J18,E18)))</f>
        <v>0</v>
      </c>
      <c r="AB18" s="171">
        <f>Z18+AA18</f>
        <v>0</v>
      </c>
      <c r="AC18" s="148"/>
    </row>
    <row r="19" spans="2:29" ht="14.25" customHeight="1">
      <c r="B19" s="147" t="s">
        <v>6</v>
      </c>
      <c r="C19" s="183">
        <f aca="true" t="shared" si="3" ref="C19:C24">IF(ISERROR(C18+1),"",C18+1)</f>
        <v>43015</v>
      </c>
      <c r="D19" s="184"/>
      <c r="E19" s="23"/>
      <c r="F19" s="24"/>
      <c r="G19" s="24"/>
      <c r="H19" s="24"/>
      <c r="I19" s="24"/>
      <c r="J19" s="24"/>
      <c r="K19" s="24"/>
      <c r="L19" s="24"/>
      <c r="M19" s="24"/>
      <c r="N19" s="24"/>
      <c r="O19" s="3">
        <f t="shared" si="0"/>
        <v>0</v>
      </c>
      <c r="P19" s="33">
        <f t="shared" si="1"/>
        <v>0</v>
      </c>
      <c r="Q19" s="114">
        <f t="shared" si="2"/>
        <v>0</v>
      </c>
      <c r="R19" s="45"/>
      <c r="S19" s="49"/>
      <c r="T19" s="49"/>
      <c r="Y19" s="148"/>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48"/>
    </row>
    <row r="20" spans="2:29" ht="14.25" customHeight="1">
      <c r="B20" s="147" t="s">
        <v>7</v>
      </c>
      <c r="C20" s="183">
        <f t="shared" si="3"/>
        <v>43016</v>
      </c>
      <c r="D20" s="184"/>
      <c r="E20" s="23"/>
      <c r="F20" s="24"/>
      <c r="G20" s="24"/>
      <c r="H20" s="24"/>
      <c r="I20" s="24"/>
      <c r="J20" s="24"/>
      <c r="K20" s="24"/>
      <c r="L20" s="24"/>
      <c r="M20" s="24"/>
      <c r="N20" s="24"/>
      <c r="O20" s="3">
        <f t="shared" si="0"/>
        <v>0</v>
      </c>
      <c r="P20" s="33">
        <f t="shared" si="1"/>
        <v>0</v>
      </c>
      <c r="Q20" s="114">
        <f t="shared" si="2"/>
        <v>0</v>
      </c>
      <c r="R20" s="45"/>
      <c r="S20" s="49"/>
      <c r="T20" s="49"/>
      <c r="Y20" s="148"/>
      <c r="Z20" s="172">
        <f>IF(((SUM($E$18:$N$24)-E24-E23-E22-E21-AA25)&lt;40),0,(IF((SUM($E$18:$N$24)-40-E24-E23-E22-E21-AA25)&gt;$E$20,$E$20-R20,(SUM($E$18:$N$24)-40-E24-E23-E22-E21-AA25-R20))))</f>
        <v>0</v>
      </c>
      <c r="AA20" s="169">
        <f t="shared" si="4"/>
        <v>0</v>
      </c>
      <c r="AB20" s="171">
        <f t="shared" si="5"/>
        <v>0</v>
      </c>
      <c r="AC20" s="148"/>
    </row>
    <row r="21" spans="2:29" ht="14.25" customHeight="1">
      <c r="B21" s="147" t="s">
        <v>8</v>
      </c>
      <c r="C21" s="183">
        <f t="shared" si="3"/>
        <v>43017</v>
      </c>
      <c r="D21" s="184"/>
      <c r="E21" s="23"/>
      <c r="F21" s="24"/>
      <c r="G21" s="24"/>
      <c r="H21" s="24"/>
      <c r="I21" s="24"/>
      <c r="J21" s="24"/>
      <c r="K21" s="24"/>
      <c r="L21" s="24"/>
      <c r="M21" s="24"/>
      <c r="N21" s="24"/>
      <c r="O21" s="3">
        <f t="shared" si="0"/>
        <v>0</v>
      </c>
      <c r="P21" s="33">
        <f t="shared" si="1"/>
        <v>0</v>
      </c>
      <c r="Q21" s="114">
        <f t="shared" si="2"/>
        <v>0</v>
      </c>
      <c r="R21" s="45"/>
      <c r="S21" s="49"/>
      <c r="T21" s="49"/>
      <c r="Y21" s="148"/>
      <c r="Z21" s="172">
        <f>IF(((SUM($E$18:$N$24)-E24-E23-E22-AA25)&lt;40),0,(IF((SUM($E$18:$N$24)-40-E24-E23-E22-AA25)&gt;$E$21,$E$21-R21,(SUM($E$18:$N$24)-40-E24-E23-E22-AA25-R21))))</f>
        <v>0</v>
      </c>
      <c r="AA21" s="169">
        <f t="shared" si="4"/>
        <v>0</v>
      </c>
      <c r="AB21" s="171">
        <f t="shared" si="5"/>
        <v>0</v>
      </c>
      <c r="AC21" s="148"/>
    </row>
    <row r="22" spans="2:29" ht="14.25" customHeight="1">
      <c r="B22" s="147" t="s">
        <v>9</v>
      </c>
      <c r="C22" s="183">
        <f t="shared" si="3"/>
        <v>43018</v>
      </c>
      <c r="D22" s="184"/>
      <c r="E22" s="23"/>
      <c r="F22" s="24"/>
      <c r="G22" s="24"/>
      <c r="H22" s="24"/>
      <c r="I22" s="24"/>
      <c r="J22" s="24"/>
      <c r="K22" s="24"/>
      <c r="L22" s="24"/>
      <c r="M22" s="24"/>
      <c r="N22" s="24"/>
      <c r="O22" s="3">
        <f t="shared" si="0"/>
        <v>0</v>
      </c>
      <c r="P22" s="33">
        <f t="shared" si="1"/>
        <v>0</v>
      </c>
      <c r="Q22" s="114">
        <f t="shared" si="2"/>
        <v>0</v>
      </c>
      <c r="R22" s="45"/>
      <c r="S22" s="49"/>
      <c r="T22" s="49"/>
      <c r="Y22" s="148"/>
      <c r="Z22" s="172">
        <f>IF(((SUM($E$18:$N$24)-E24-E23-AA25)&lt;40),0,(IF((SUM($E$18:$N$24)-40-E24-E23-AA25)&gt;$E$22,$E$22-R22,(SUM($E$18:$N$24)-40-E24-E23-AA25-R22))))</f>
        <v>0</v>
      </c>
      <c r="AA22" s="169">
        <f t="shared" si="4"/>
        <v>0</v>
      </c>
      <c r="AB22" s="171">
        <f t="shared" si="5"/>
        <v>0</v>
      </c>
      <c r="AC22" s="148"/>
    </row>
    <row r="23" spans="2:29" ht="14.25" customHeight="1">
      <c r="B23" s="147" t="s">
        <v>10</v>
      </c>
      <c r="C23" s="183">
        <f t="shared" si="3"/>
        <v>43019</v>
      </c>
      <c r="D23" s="184"/>
      <c r="E23" s="23"/>
      <c r="F23" s="24"/>
      <c r="G23" s="24"/>
      <c r="H23" s="24"/>
      <c r="I23" s="24"/>
      <c r="J23" s="24"/>
      <c r="K23" s="24"/>
      <c r="L23" s="24"/>
      <c r="M23" s="24"/>
      <c r="N23" s="24"/>
      <c r="O23" s="3">
        <f t="shared" si="0"/>
        <v>0</v>
      </c>
      <c r="P23" s="33">
        <f t="shared" si="1"/>
        <v>0</v>
      </c>
      <c r="Q23" s="114">
        <f t="shared" si="2"/>
        <v>0</v>
      </c>
      <c r="R23" s="45"/>
      <c r="S23" s="49"/>
      <c r="T23" s="49"/>
      <c r="Y23" s="148"/>
      <c r="Z23" s="172">
        <f>IF(((SUM($E$18:$N$24)-E24-AA25)&lt;40),0,(IF((SUM($E$18:$N$24)-40-E24-AA25)&gt;$E$23,$E$23-R23,(SUM($E$18:$N$24)-40-E24-AA25-R23))))</f>
        <v>0</v>
      </c>
      <c r="AA23" s="169">
        <f t="shared" si="4"/>
        <v>0</v>
      </c>
      <c r="AB23" s="171">
        <f t="shared" si="5"/>
        <v>0</v>
      </c>
      <c r="AC23" s="148"/>
    </row>
    <row r="24" spans="2:29" ht="14.25" customHeight="1" thickBot="1">
      <c r="B24" s="147" t="s">
        <v>11</v>
      </c>
      <c r="C24" s="183">
        <f t="shared" si="3"/>
        <v>43020</v>
      </c>
      <c r="D24" s="184"/>
      <c r="E24" s="23"/>
      <c r="F24" s="24"/>
      <c r="G24" s="24"/>
      <c r="H24" s="24"/>
      <c r="I24" s="24"/>
      <c r="J24" s="24"/>
      <c r="K24" s="24"/>
      <c r="L24" s="24"/>
      <c r="M24" s="24"/>
      <c r="N24" s="24"/>
      <c r="O24" s="3">
        <f t="shared" si="0"/>
        <v>0</v>
      </c>
      <c r="P24" s="33">
        <f t="shared" si="1"/>
        <v>0</v>
      </c>
      <c r="Q24" s="114">
        <f t="shared" si="2"/>
        <v>0</v>
      </c>
      <c r="R24" s="46"/>
      <c r="S24" s="49"/>
      <c r="T24" s="49"/>
      <c r="Y24" s="148"/>
      <c r="Z24" s="172">
        <f>IF(((SUM($E$18:$N$24)-AA25)&lt;40),0,(IF((SUM($E$18:$N$24)-40-AA25)&gt;$E$24,$E$24-R24,(SUM($E$18:$N$24)-40-AA25-R24))))</f>
        <v>0</v>
      </c>
      <c r="AA24" s="169">
        <f t="shared" si="4"/>
        <v>0</v>
      </c>
      <c r="AB24" s="171">
        <f t="shared" si="5"/>
        <v>0</v>
      </c>
      <c r="AC24" s="148"/>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48"/>
      <c r="Z25" s="173"/>
      <c r="AA25" s="169">
        <f>SUM(AA18:AA24)</f>
        <v>0</v>
      </c>
      <c r="AB25" s="169"/>
      <c r="AC25" s="148"/>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48"/>
      <c r="Z26" s="173"/>
      <c r="AA26" s="169"/>
      <c r="AB26" s="169"/>
      <c r="AC26" s="148"/>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48"/>
      <c r="Z27" s="173"/>
      <c r="AA27" s="169"/>
      <c r="AB27" s="169"/>
      <c r="AC27" s="148"/>
    </row>
    <row r="28" spans="2:29" ht="9.75" customHeight="1" thickBot="1">
      <c r="B28" s="77"/>
      <c r="C28" s="78"/>
      <c r="D28" s="78"/>
      <c r="E28" s="79"/>
      <c r="F28" s="79"/>
      <c r="G28" s="79"/>
      <c r="H28" s="79"/>
      <c r="I28" s="79"/>
      <c r="J28" s="79"/>
      <c r="K28" s="79"/>
      <c r="L28" s="79"/>
      <c r="M28" s="79"/>
      <c r="N28" s="80"/>
      <c r="O28" s="80"/>
      <c r="P28" s="80"/>
      <c r="Q28" s="81"/>
      <c r="R28" s="82"/>
      <c r="Y28" s="148"/>
      <c r="Z28" s="173"/>
      <c r="AA28" s="169"/>
      <c r="AB28" s="169"/>
      <c r="AC28" s="148"/>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48"/>
      <c r="Z29" s="173"/>
      <c r="AA29" s="169"/>
      <c r="AB29" s="169"/>
      <c r="AC29" s="148"/>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48"/>
      <c r="Z30" s="173"/>
      <c r="AA30" s="169"/>
      <c r="AB30" s="169"/>
      <c r="AC30" s="148"/>
    </row>
    <row r="31" spans="2:29" ht="12.75" customHeight="1">
      <c r="B31" s="200"/>
      <c r="C31" s="234"/>
      <c r="D31" s="235"/>
      <c r="E31" s="193"/>
      <c r="F31" s="218"/>
      <c r="G31" s="218"/>
      <c r="H31" s="193"/>
      <c r="I31" s="193"/>
      <c r="J31" s="193"/>
      <c r="K31" s="193"/>
      <c r="L31" s="213"/>
      <c r="M31" s="213"/>
      <c r="N31" s="213"/>
      <c r="O31" s="190"/>
      <c r="P31" s="190"/>
      <c r="Q31" s="193"/>
      <c r="R31" s="229"/>
      <c r="S31" s="209"/>
      <c r="T31" s="209"/>
      <c r="Y31" s="148"/>
      <c r="Z31" s="173"/>
      <c r="AA31" s="169"/>
      <c r="AB31" s="169"/>
      <c r="AC31" s="148"/>
    </row>
    <row r="32" spans="2:29" ht="12.75" customHeight="1">
      <c r="B32" s="200"/>
      <c r="C32" s="234"/>
      <c r="D32" s="235"/>
      <c r="E32" s="193"/>
      <c r="F32" s="218"/>
      <c r="G32" s="218"/>
      <c r="H32" s="193"/>
      <c r="I32" s="193"/>
      <c r="J32" s="193"/>
      <c r="K32" s="193"/>
      <c r="L32" s="213"/>
      <c r="M32" s="213"/>
      <c r="N32" s="213"/>
      <c r="O32" s="190"/>
      <c r="P32" s="190"/>
      <c r="Q32" s="193"/>
      <c r="R32" s="229"/>
      <c r="S32" s="209"/>
      <c r="T32" s="209"/>
      <c r="Y32" s="148"/>
      <c r="Z32" s="173"/>
      <c r="AA32" s="169"/>
      <c r="AB32" s="169"/>
      <c r="AC32" s="148"/>
    </row>
    <row r="33" spans="2:29" ht="12.75" customHeight="1">
      <c r="B33" s="200"/>
      <c r="C33" s="234"/>
      <c r="D33" s="235"/>
      <c r="E33" s="193"/>
      <c r="F33" s="218"/>
      <c r="G33" s="218"/>
      <c r="H33" s="193"/>
      <c r="I33" s="193"/>
      <c r="J33" s="193"/>
      <c r="K33" s="193"/>
      <c r="L33" s="213"/>
      <c r="M33" s="213"/>
      <c r="N33" s="213"/>
      <c r="O33" s="190"/>
      <c r="P33" s="190"/>
      <c r="Q33" s="193"/>
      <c r="R33" s="229"/>
      <c r="S33" s="209"/>
      <c r="T33" s="209"/>
      <c r="Y33" s="148"/>
      <c r="Z33" s="173"/>
      <c r="AA33" s="169"/>
      <c r="AB33" s="169"/>
      <c r="AC33" s="148"/>
    </row>
    <row r="34" spans="2:29" ht="12.75" customHeight="1">
      <c r="B34" s="201"/>
      <c r="C34" s="236"/>
      <c r="D34" s="237"/>
      <c r="E34" s="194"/>
      <c r="F34" s="219"/>
      <c r="G34" s="219"/>
      <c r="H34" s="194"/>
      <c r="I34" s="194"/>
      <c r="J34" s="194"/>
      <c r="K34" s="194"/>
      <c r="L34" s="214"/>
      <c r="M34" s="214"/>
      <c r="N34" s="214"/>
      <c r="O34" s="191"/>
      <c r="P34" s="191"/>
      <c r="Q34" s="194"/>
      <c r="R34" s="230"/>
      <c r="S34" s="210"/>
      <c r="T34" s="210"/>
      <c r="Y34" s="148"/>
      <c r="Z34" s="173"/>
      <c r="AA34" s="169"/>
      <c r="AB34" s="169"/>
      <c r="AC34" s="148"/>
    </row>
    <row r="35" spans="2:29" ht="13.5" customHeight="1">
      <c r="B35" s="147" t="s">
        <v>5</v>
      </c>
      <c r="C35" s="183">
        <f>IF(ISERROR(C24+1),"",C24+1)</f>
        <v>43021</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Y35" s="148"/>
      <c r="Z35" s="172">
        <f>IF(((SUM($E$35:$N$41)-E41-E40-E39-E38-E37-E36-AA42)&lt;40),0,(IF((SUM($E$35:$N$41)-40-E41-E40-E39-E38-E37-E36-AA42)&gt;E35,E35-R35,(SUM($E$35:$N$41)-40-E41-E40-E39-E38-E37-E36-AA42-R35))))</f>
        <v>0</v>
      </c>
      <c r="AA35" s="169">
        <f>IF((J35&lt;0.0003),0,(IF((E35&gt;J35),J35,E35)))</f>
        <v>0</v>
      </c>
      <c r="AB35" s="171">
        <f aca="true" t="shared" si="9" ref="AB35:AB41">Z35+AA35</f>
        <v>0</v>
      </c>
      <c r="AC35" s="148"/>
    </row>
    <row r="36" spans="2:29" ht="13.5" customHeight="1">
      <c r="B36" s="147" t="s">
        <v>6</v>
      </c>
      <c r="C36" s="183">
        <f aca="true" t="shared" si="10" ref="C36:C41">IF(ISERROR(C35+1),"",C35+1)</f>
        <v>43022</v>
      </c>
      <c r="D36" s="184"/>
      <c r="E36" s="23"/>
      <c r="F36" s="21"/>
      <c r="G36" s="21"/>
      <c r="H36" s="21"/>
      <c r="I36" s="21"/>
      <c r="J36" s="21"/>
      <c r="K36" s="21"/>
      <c r="L36" s="21"/>
      <c r="M36" s="21"/>
      <c r="N36" s="21"/>
      <c r="O36" s="3">
        <f t="shared" si="7"/>
        <v>0</v>
      </c>
      <c r="P36" s="33">
        <f t="shared" si="8"/>
        <v>0</v>
      </c>
      <c r="Q36" s="109">
        <f aca="true" t="shared" si="11" ref="Q36:Q41">AB36</f>
        <v>0</v>
      </c>
      <c r="R36" s="52"/>
      <c r="S36" s="54"/>
      <c r="T36" s="54"/>
      <c r="Y36" s="148"/>
      <c r="Z36" s="177">
        <f>IF(((SUM($E$35:$N$41)-E41-E40-E39-E38-E37-AA42)&lt;40),0,(IF((SUM($E$35:$N$41)-40-E41-E40-E39-E38-E37-AA42)&gt;E36,E36-R36,(SUM($E$35:$N$41)-40-E41-E40-E39-E38-E37-AA42-R36))))</f>
        <v>0</v>
      </c>
      <c r="AA36" s="169">
        <f aca="true" t="shared" si="12" ref="AA36:AA41">IF((J36&lt;0.0003),0,(IF((E36&gt;J36),J36,E36)))</f>
        <v>0</v>
      </c>
      <c r="AB36" s="171">
        <f t="shared" si="9"/>
        <v>0</v>
      </c>
      <c r="AC36" s="148"/>
    </row>
    <row r="37" spans="2:29" ht="13.5" customHeight="1">
      <c r="B37" s="147" t="s">
        <v>7</v>
      </c>
      <c r="C37" s="183">
        <f t="shared" si="10"/>
        <v>43023</v>
      </c>
      <c r="D37" s="184"/>
      <c r="E37" s="23"/>
      <c r="F37" s="21"/>
      <c r="G37" s="21"/>
      <c r="H37" s="21"/>
      <c r="I37" s="21"/>
      <c r="J37" s="21"/>
      <c r="K37" s="21"/>
      <c r="L37" s="21"/>
      <c r="M37" s="21"/>
      <c r="N37" s="21"/>
      <c r="O37" s="3">
        <f t="shared" si="7"/>
        <v>0</v>
      </c>
      <c r="P37" s="33">
        <f t="shared" si="8"/>
        <v>0</v>
      </c>
      <c r="Q37" s="109">
        <f t="shared" si="11"/>
        <v>0</v>
      </c>
      <c r="R37" s="52"/>
      <c r="S37" s="54"/>
      <c r="T37" s="54"/>
      <c r="Y37" s="148"/>
      <c r="Z37" s="177">
        <f>IF(((SUM($E$35:$N$41)-E41-E40-E39-E38-AA42)&lt;40),0,(IF((SUM($E$35:$N$41)-40-E41-E40-E39-E38-AA42)&gt;E37,E37-R37,(SUM($E$35:$N$41)-40-E41-E40-E39-E38-AA42-R37))))</f>
        <v>0</v>
      </c>
      <c r="AA37" s="169">
        <f t="shared" si="12"/>
        <v>0</v>
      </c>
      <c r="AB37" s="171">
        <f t="shared" si="9"/>
        <v>0</v>
      </c>
      <c r="AC37" s="148"/>
    </row>
    <row r="38" spans="2:29" ht="13.5" customHeight="1">
      <c r="B38" s="147" t="s">
        <v>8</v>
      </c>
      <c r="C38" s="183">
        <f t="shared" si="10"/>
        <v>43024</v>
      </c>
      <c r="D38" s="184"/>
      <c r="E38" s="23"/>
      <c r="F38" s="21"/>
      <c r="G38" s="21"/>
      <c r="H38" s="21"/>
      <c r="I38" s="21"/>
      <c r="J38" s="21"/>
      <c r="K38" s="21"/>
      <c r="L38" s="21"/>
      <c r="M38" s="21"/>
      <c r="N38" s="21"/>
      <c r="O38" s="3">
        <f t="shared" si="7"/>
        <v>0</v>
      </c>
      <c r="P38" s="33">
        <f t="shared" si="8"/>
        <v>0</v>
      </c>
      <c r="Q38" s="109">
        <f t="shared" si="11"/>
        <v>0</v>
      </c>
      <c r="R38" s="52"/>
      <c r="S38" s="54"/>
      <c r="T38" s="54"/>
      <c r="Y38" s="148"/>
      <c r="Z38" s="177">
        <f>IF(((SUM($E$35:$N$41)-E41-E40-E39-AA42)&lt;40),0,(IF((SUM($E$35:$N$41)-40-E41-E40-E39-AA42)&gt;E38,E38-R38,(SUM(E35:N41)-40-E41-E40-E39-AA42-R38))))</f>
        <v>0</v>
      </c>
      <c r="AA38" s="169">
        <f t="shared" si="12"/>
        <v>0</v>
      </c>
      <c r="AB38" s="171">
        <f t="shared" si="9"/>
        <v>0</v>
      </c>
      <c r="AC38" s="148"/>
    </row>
    <row r="39" spans="2:29" ht="13.5" customHeight="1">
      <c r="B39" s="147" t="s">
        <v>9</v>
      </c>
      <c r="C39" s="183">
        <f t="shared" si="10"/>
        <v>43025</v>
      </c>
      <c r="D39" s="184"/>
      <c r="E39" s="23"/>
      <c r="F39" s="21"/>
      <c r="G39" s="21"/>
      <c r="H39" s="21"/>
      <c r="I39" s="21"/>
      <c r="J39" s="21"/>
      <c r="K39" s="21"/>
      <c r="L39" s="21"/>
      <c r="M39" s="21"/>
      <c r="N39" s="21"/>
      <c r="O39" s="3">
        <f t="shared" si="7"/>
        <v>0</v>
      </c>
      <c r="P39" s="33">
        <f t="shared" si="8"/>
        <v>0</v>
      </c>
      <c r="Q39" s="109">
        <f t="shared" si="11"/>
        <v>0</v>
      </c>
      <c r="R39" s="52"/>
      <c r="S39" s="54"/>
      <c r="T39" s="54"/>
      <c r="Y39" s="148"/>
      <c r="Z39" s="177">
        <f>IF(((SUM($E$35:$N$41)-E41-E40-AA42)&lt;40),0,(IF((SUM($E$35:$N$41)-40-E41-E40-AA42)&gt;E39,E39-R39,(SUM($E$35:$N$41)-40-E41-E40-AA42-R39))))</f>
        <v>0</v>
      </c>
      <c r="AA39" s="169">
        <f t="shared" si="12"/>
        <v>0</v>
      </c>
      <c r="AB39" s="171">
        <f t="shared" si="9"/>
        <v>0</v>
      </c>
      <c r="AC39" s="148"/>
    </row>
    <row r="40" spans="2:29" ht="13.5" customHeight="1">
      <c r="B40" s="147" t="s">
        <v>10</v>
      </c>
      <c r="C40" s="183">
        <f t="shared" si="10"/>
        <v>43026</v>
      </c>
      <c r="D40" s="184"/>
      <c r="E40" s="23"/>
      <c r="F40" s="21"/>
      <c r="G40" s="21"/>
      <c r="H40" s="21"/>
      <c r="I40" s="21"/>
      <c r="J40" s="21"/>
      <c r="K40" s="21"/>
      <c r="L40" s="21"/>
      <c r="M40" s="21"/>
      <c r="N40" s="21"/>
      <c r="O40" s="3">
        <f t="shared" si="7"/>
        <v>0</v>
      </c>
      <c r="P40" s="33">
        <f t="shared" si="8"/>
        <v>0</v>
      </c>
      <c r="Q40" s="109">
        <f t="shared" si="11"/>
        <v>0</v>
      </c>
      <c r="R40" s="52"/>
      <c r="S40" s="54"/>
      <c r="T40" s="54"/>
      <c r="Y40" s="148"/>
      <c r="Z40" s="172">
        <f>IF(((SUM($E$35:$N$41)-E41-AA42)&lt;40),0,(IF((SUM($E$35:$N$41)-40-E41-AA42)&gt;E40,E40-R40,(SUM($E$35:$N$41)-40-E41-AA42-R40))))</f>
        <v>0</v>
      </c>
      <c r="AA40" s="169">
        <f t="shared" si="12"/>
        <v>0</v>
      </c>
      <c r="AB40" s="171">
        <f t="shared" si="9"/>
        <v>0</v>
      </c>
      <c r="AC40" s="148"/>
    </row>
    <row r="41" spans="2:29" ht="13.5" customHeight="1" thickBot="1">
      <c r="B41" s="147" t="s">
        <v>11</v>
      </c>
      <c r="C41" s="183">
        <f t="shared" si="10"/>
        <v>43027</v>
      </c>
      <c r="D41" s="184"/>
      <c r="E41" s="23"/>
      <c r="F41" s="21"/>
      <c r="G41" s="21"/>
      <c r="H41" s="21"/>
      <c r="I41" s="21"/>
      <c r="J41" s="21"/>
      <c r="K41" s="21"/>
      <c r="L41" s="21"/>
      <c r="M41" s="21"/>
      <c r="N41" s="21"/>
      <c r="O41" s="3">
        <f t="shared" si="7"/>
        <v>0</v>
      </c>
      <c r="P41" s="33">
        <f t="shared" si="8"/>
        <v>0</v>
      </c>
      <c r="Q41" s="109">
        <f t="shared" si="11"/>
        <v>0</v>
      </c>
      <c r="R41" s="53"/>
      <c r="S41" s="54">
        <v>0</v>
      </c>
      <c r="T41" s="54">
        <v>0</v>
      </c>
      <c r="Y41" s="148"/>
      <c r="Z41" s="172">
        <f>IF(((SUM($E$35:$N$41)-AA42)&lt;40),0,(IF((SUM($E$35:$N$41)-40-AA42)&gt;E41,E41-R41,(SUM($E$35:$N$41)-40-AA42-R41))))</f>
        <v>0</v>
      </c>
      <c r="AA41" s="169">
        <f t="shared" si="12"/>
        <v>0</v>
      </c>
      <c r="AB41" s="171">
        <f t="shared" si="9"/>
        <v>0</v>
      </c>
      <c r="AC41" s="148"/>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48"/>
      <c r="Z42" s="148"/>
      <c r="AA42" s="169">
        <f>SUM(AA35:AA41)</f>
        <v>0</v>
      </c>
      <c r="AB42" s="148"/>
      <c r="AC42" s="148"/>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Y43" s="148"/>
      <c r="Z43" s="62"/>
      <c r="AA43" s="63"/>
      <c r="AB43" s="63"/>
      <c r="AC43" s="148"/>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48"/>
      <c r="Z44" s="149"/>
      <c r="AA44" s="148"/>
      <c r="AB44" s="148"/>
      <c r="AC44" s="148"/>
    </row>
    <row r="45" spans="2:29" ht="11.25" customHeight="1" thickBot="1">
      <c r="B45" s="89"/>
      <c r="C45" s="89"/>
      <c r="D45" s="89"/>
      <c r="E45" s="89"/>
      <c r="F45" s="89"/>
      <c r="G45" s="89"/>
      <c r="H45" s="89"/>
      <c r="I45" s="89"/>
      <c r="J45" s="89"/>
      <c r="K45" s="89"/>
      <c r="L45" s="89"/>
      <c r="M45" s="89"/>
      <c r="N45" s="90"/>
      <c r="O45" s="90"/>
      <c r="P45" s="90"/>
      <c r="Q45" s="91"/>
      <c r="R45" s="92"/>
      <c r="Y45" s="148"/>
      <c r="Z45" s="149"/>
      <c r="AA45" s="148"/>
      <c r="AB45" s="148"/>
      <c r="AC45" s="148"/>
    </row>
    <row r="46" spans="2:29" ht="13.5" thickBot="1">
      <c r="B46" s="93" t="s">
        <v>19</v>
      </c>
      <c r="C46" s="94"/>
      <c r="D46" s="94"/>
      <c r="E46" s="94"/>
      <c r="F46" s="94"/>
      <c r="G46" s="254"/>
      <c r="H46" s="255"/>
      <c r="I46" s="255"/>
      <c r="J46" s="255"/>
      <c r="K46" s="255"/>
      <c r="L46" s="255"/>
      <c r="M46" s="255"/>
      <c r="N46" s="255"/>
      <c r="O46" s="255"/>
      <c r="P46" s="255"/>
      <c r="Q46" s="255"/>
      <c r="R46" s="255"/>
      <c r="S46" s="255"/>
      <c r="T46" s="256"/>
      <c r="Y46" s="148"/>
      <c r="Z46" s="149"/>
      <c r="AA46" s="148"/>
      <c r="AB46" s="148"/>
      <c r="AC46" s="148"/>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3"/>
      <c r="Z47" s="149"/>
      <c r="AA47" s="154"/>
      <c r="AB47" s="154"/>
      <c r="AC47" s="154"/>
    </row>
    <row r="48" spans="2:29" ht="12.75">
      <c r="B48" s="28" t="s">
        <v>36</v>
      </c>
      <c r="C48" s="95"/>
      <c r="D48" s="95"/>
      <c r="E48" s="117"/>
      <c r="F48" s="181"/>
      <c r="G48" s="226"/>
      <c r="H48" s="226"/>
      <c r="I48" s="226"/>
      <c r="J48" s="226"/>
      <c r="K48" s="28" t="s">
        <v>39</v>
      </c>
      <c r="N48" s="181"/>
      <c r="O48" s="181"/>
      <c r="P48" s="181"/>
      <c r="Q48" s="181"/>
      <c r="R48" s="181"/>
      <c r="S48" s="181"/>
      <c r="T48" s="181"/>
      <c r="Y48" s="148"/>
      <c r="Z48" s="155"/>
      <c r="AA48" s="148"/>
      <c r="AB48" s="148"/>
      <c r="AC48" s="148"/>
    </row>
    <row r="49" spans="2:29" s="17" customFormat="1" ht="14.25" customHeight="1">
      <c r="B49" s="96"/>
      <c r="C49" s="96"/>
      <c r="D49" s="96"/>
      <c r="E49" s="96"/>
      <c r="F49" s="96"/>
      <c r="G49" s="96"/>
      <c r="H49" s="96"/>
      <c r="I49" s="96"/>
      <c r="J49" s="18"/>
      <c r="S49" s="11"/>
      <c r="T49" s="11"/>
      <c r="U49" s="11"/>
      <c r="V49" s="11"/>
      <c r="W49" s="11"/>
      <c r="X49" s="11"/>
      <c r="Y49" s="156"/>
      <c r="Z49" s="149"/>
      <c r="AA49" s="156"/>
      <c r="AB49" s="156"/>
      <c r="AC49" s="156"/>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97"/>
      <c r="Z50" s="97"/>
      <c r="AA50" s="19"/>
      <c r="AB50" s="182"/>
      <c r="AC50" s="182"/>
    </row>
    <row r="51" spans="2:26"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s="97"/>
    </row>
    <row r="52" spans="2:26"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s="97"/>
    </row>
    <row r="53" spans="2:26" ht="12.75">
      <c r="B53" s="97"/>
      <c r="C53" s="97"/>
      <c r="D53" s="97"/>
      <c r="E53" s="97"/>
      <c r="F53" s="97"/>
      <c r="G53" s="97"/>
      <c r="H53" s="97"/>
      <c r="I53" s="97"/>
      <c r="K53" s="97"/>
      <c r="L53" s="97"/>
      <c r="M53" s="97"/>
      <c r="N53" s="97"/>
      <c r="O53" s="97"/>
      <c r="P53" s="97"/>
      <c r="Q53" s="97"/>
      <c r="R53" s="97"/>
      <c r="S53" s="18"/>
      <c r="T53" s="97"/>
      <c r="U53" s="97"/>
      <c r="V53" s="97"/>
      <c r="W53" s="97"/>
      <c r="X53" s="97"/>
      <c r="Y53" s="97"/>
      <c r="Z53" s="97"/>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B12:O12"/>
    <mergeCell ref="S14:S17"/>
    <mergeCell ref="S29:S34"/>
    <mergeCell ref="R14:R17"/>
    <mergeCell ref="Q14:Q17"/>
    <mergeCell ref="M15:M17"/>
    <mergeCell ref="M30:M34"/>
    <mergeCell ref="P14:P17"/>
    <mergeCell ref="O14:O17"/>
    <mergeCell ref="G15:G17"/>
    <mergeCell ref="P7:Q7"/>
    <mergeCell ref="Q29:Q34"/>
    <mergeCell ref="O29:O34"/>
    <mergeCell ref="P29:P34"/>
    <mergeCell ref="L55:T55"/>
    <mergeCell ref="F14:N14"/>
    <mergeCell ref="F29:N29"/>
    <mergeCell ref="G46:T46"/>
    <mergeCell ref="F48:J48"/>
    <mergeCell ref="B55:J55"/>
    <mergeCell ref="P1:T2"/>
    <mergeCell ref="N15:N17"/>
    <mergeCell ref="R29:R34"/>
    <mergeCell ref="N30:N34"/>
    <mergeCell ref="R6:S6"/>
    <mergeCell ref="P5:Q5"/>
    <mergeCell ref="S5:T5"/>
    <mergeCell ref="Q9:T9"/>
    <mergeCell ref="T14:T17"/>
    <mergeCell ref="T29:T34"/>
    <mergeCell ref="C5:I5"/>
    <mergeCell ref="E9:I9"/>
    <mergeCell ref="I15:I17"/>
    <mergeCell ref="B11:L11"/>
    <mergeCell ref="C23:D23"/>
    <mergeCell ref="D7:E7"/>
    <mergeCell ref="C19:D19"/>
    <mergeCell ref="K15:K17"/>
    <mergeCell ref="L15:L17"/>
    <mergeCell ref="E14:E17"/>
    <mergeCell ref="J15:J17"/>
    <mergeCell ref="C18:D18"/>
    <mergeCell ref="I30:I34"/>
    <mergeCell ref="B1:H3"/>
    <mergeCell ref="B14:B17"/>
    <mergeCell ref="C14:D17"/>
    <mergeCell ref="H15:H17"/>
    <mergeCell ref="F15:F17"/>
    <mergeCell ref="F30:F34"/>
    <mergeCell ref="C20:D20"/>
    <mergeCell ref="C21:D21"/>
    <mergeCell ref="C22:D22"/>
    <mergeCell ref="C39:D39"/>
    <mergeCell ref="C24:D24"/>
    <mergeCell ref="N48:T48"/>
    <mergeCell ref="C40:D40"/>
    <mergeCell ref="R26:R27"/>
    <mergeCell ref="B29:B34"/>
    <mergeCell ref="C29:D34"/>
    <mergeCell ref="E29:E34"/>
    <mergeCell ref="L30:L34"/>
    <mergeCell ref="J30:J34"/>
    <mergeCell ref="K30:K34"/>
    <mergeCell ref="G30:G34"/>
    <mergeCell ref="H30:H34"/>
    <mergeCell ref="AB50:AC50"/>
    <mergeCell ref="C41:D41"/>
    <mergeCell ref="R43:R44"/>
    <mergeCell ref="L50:T52"/>
    <mergeCell ref="C35:D35"/>
    <mergeCell ref="C36:D36"/>
    <mergeCell ref="C37:D37"/>
    <mergeCell ref="C38:D38"/>
    <mergeCell ref="B50:J52"/>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ErrorMessage="1" errorTitle="Valid Data Entry" error="  Enter&#10;Y for Yes&#10;N for No&#10;" sqref="T11">
      <formula1>"Y, N"</formula1>
    </dataValidation>
    <dataValidation allowBlank="1" showInputMessage="1" showErrorMessage="1" sqref="T7"/>
    <dataValidation type="list" allowBlank="1" showInputMessage="1" showErrorMessage="1" error="Select&#10;Exempt&#10;   or&#10;Non Exempt" sqref="P7:Q7">
      <formula1>"Exempt, Non Exempt"</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B1:AC65"/>
  <sheetViews>
    <sheetView showGridLines="0" showRowColHeaders="0" zoomScalePageLayoutView="0" workbookViewId="0" topLeftCell="B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1">
        <f>'10_19_2017'!C5:I5</f>
        <v>0</v>
      </c>
      <c r="D5" s="241"/>
      <c r="E5" s="241"/>
      <c r="F5" s="241"/>
      <c r="G5" s="241"/>
      <c r="H5" s="241"/>
      <c r="I5" s="241"/>
      <c r="J5" s="17"/>
      <c r="N5" s="6" t="s">
        <v>0</v>
      </c>
      <c r="P5" s="204">
        <v>43028</v>
      </c>
      <c r="Q5" s="204"/>
      <c r="R5" s="20" t="s">
        <v>21</v>
      </c>
      <c r="S5" s="204">
        <f>IF(P5&gt;1,P5+13,"")</f>
        <v>43041</v>
      </c>
      <c r="T5" s="204"/>
      <c r="Z5" s="6"/>
    </row>
    <row r="6" spans="2:21" ht="11.25" customHeight="1">
      <c r="B6" s="5"/>
      <c r="J6" s="7"/>
      <c r="N6" s="6" t="s">
        <v>56</v>
      </c>
      <c r="O6" s="60">
        <f>'10_19_2017'!O6+1</f>
        <v>1809</v>
      </c>
      <c r="R6" s="202"/>
      <c r="S6" s="202"/>
      <c r="T6" s="8"/>
      <c r="U6" s="17"/>
    </row>
    <row r="7" spans="2:21" ht="12.75">
      <c r="B7" s="6" t="s">
        <v>43</v>
      </c>
      <c r="D7" s="246">
        <f>'10_19_2017'!D7:E7</f>
        <v>0</v>
      </c>
      <c r="E7" s="246"/>
      <c r="F7" s="27" t="s">
        <v>34</v>
      </c>
      <c r="G7" s="132">
        <f>'10_19_2017'!G7</f>
        <v>0</v>
      </c>
      <c r="H7" s="26" t="s">
        <v>35</v>
      </c>
      <c r="I7" s="124">
        <f>'10_19_2017'!I7</f>
        <v>0</v>
      </c>
      <c r="J7" s="60"/>
      <c r="K7" s="61"/>
      <c r="N7" s="61" t="s">
        <v>31</v>
      </c>
      <c r="P7" s="268" t="str">
        <f>'10_19_2017'!P7:Q7</f>
        <v>Non Exempt</v>
      </c>
      <c r="Q7" s="268"/>
      <c r="S7" s="62"/>
      <c r="T7" s="116"/>
      <c r="U7" s="118"/>
    </row>
    <row r="8" spans="2:21" ht="11.25" customHeight="1">
      <c r="B8" s="9"/>
      <c r="C8" s="9"/>
      <c r="D8" s="9"/>
      <c r="E8" s="9"/>
      <c r="F8" s="7"/>
      <c r="G8" s="10"/>
      <c r="H8" s="10"/>
      <c r="I8" s="10"/>
      <c r="J8" s="10"/>
      <c r="U8" s="17"/>
    </row>
    <row r="9" spans="2:21" ht="12.75">
      <c r="B9" s="6" t="s">
        <v>24</v>
      </c>
      <c r="D9" s="139"/>
      <c r="E9" s="241">
        <f>'10_19_2017'!E9:I9</f>
        <v>0</v>
      </c>
      <c r="F9" s="241"/>
      <c r="G9" s="241"/>
      <c r="H9" s="241"/>
      <c r="I9" s="241"/>
      <c r="J9" s="13"/>
      <c r="K9" s="63"/>
      <c r="N9" s="63" t="s">
        <v>22</v>
      </c>
      <c r="O9" s="64"/>
      <c r="P9" s="134"/>
      <c r="Q9" s="245">
        <f>'10_19_2017'!Q9:T9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'10_19_2017'!T11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50"/>
      <c r="Z15" s="151"/>
      <c r="AA15" s="150"/>
      <c r="AB15" s="150"/>
      <c r="AC15" s="150"/>
    </row>
    <row r="16" spans="2:29" ht="12.75" customHeight="1">
      <c r="B16" s="200"/>
      <c r="C16" s="234"/>
      <c r="D16" s="235"/>
      <c r="E16" s="193"/>
      <c r="F16" s="193"/>
      <c r="G16" s="193"/>
      <c r="H16" s="193"/>
      <c r="I16" s="193"/>
      <c r="J16" s="193"/>
      <c r="K16" s="193"/>
      <c r="L16" s="213"/>
      <c r="M16" s="213"/>
      <c r="N16" s="213"/>
      <c r="O16" s="190"/>
      <c r="P16" s="190"/>
      <c r="Q16" s="193"/>
      <c r="R16" s="229"/>
      <c r="S16" s="193"/>
      <c r="T16" s="193"/>
      <c r="Y16" s="150"/>
      <c r="Z16" s="151"/>
      <c r="AA16" s="150"/>
      <c r="AB16" s="150"/>
      <c r="AC16" s="15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Y17" s="150"/>
      <c r="Z17" s="168" t="s">
        <v>40</v>
      </c>
      <c r="AA17" s="169"/>
      <c r="AB17" s="169"/>
      <c r="AC17" s="150"/>
    </row>
    <row r="18" spans="2:29" ht="14.25" customHeight="1">
      <c r="B18" s="146" t="s">
        <v>5</v>
      </c>
      <c r="C18" s="252">
        <f>IF(P5&gt;1,P5,"")</f>
        <v>43028</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3" ref="C19:C24">IF(ISERROR(C18+1),"",C18+1)</f>
        <v>43029</v>
      </c>
      <c r="D19" s="184"/>
      <c r="E19" s="23"/>
      <c r="F19" s="24"/>
      <c r="G19" s="24"/>
      <c r="H19" s="24"/>
      <c r="I19" s="24"/>
      <c r="J19" s="24"/>
      <c r="K19" s="24"/>
      <c r="L19" s="24"/>
      <c r="M19" s="24"/>
      <c r="N19" s="24"/>
      <c r="O19" s="3">
        <f t="shared" si="0"/>
        <v>0</v>
      </c>
      <c r="P19" s="33">
        <f t="shared" si="1"/>
        <v>0</v>
      </c>
      <c r="Q19" s="114">
        <f t="shared" si="2"/>
        <v>0</v>
      </c>
      <c r="R19" s="45"/>
      <c r="S19" s="49"/>
      <c r="T19" s="49"/>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3"/>
        <v>43030</v>
      </c>
      <c r="D20" s="184"/>
      <c r="E20" s="23"/>
      <c r="F20" s="24"/>
      <c r="G20" s="24"/>
      <c r="H20" s="24"/>
      <c r="I20" s="24"/>
      <c r="J20" s="24"/>
      <c r="K20" s="24"/>
      <c r="L20" s="24"/>
      <c r="M20" s="24"/>
      <c r="N20" s="24"/>
      <c r="O20" s="3">
        <f t="shared" si="0"/>
        <v>0</v>
      </c>
      <c r="P20" s="33">
        <f t="shared" si="1"/>
        <v>0</v>
      </c>
      <c r="Q20" s="114">
        <f t="shared" si="2"/>
        <v>0</v>
      </c>
      <c r="R20" s="45"/>
      <c r="S20" s="49"/>
      <c r="T20" s="49"/>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3"/>
        <v>43031</v>
      </c>
      <c r="D21" s="184"/>
      <c r="E21" s="23"/>
      <c r="F21" s="24"/>
      <c r="G21" s="24"/>
      <c r="H21" s="24"/>
      <c r="I21" s="24"/>
      <c r="J21" s="24"/>
      <c r="K21" s="24"/>
      <c r="L21" s="24"/>
      <c r="M21" s="24"/>
      <c r="N21" s="24"/>
      <c r="O21" s="3">
        <f t="shared" si="0"/>
        <v>0</v>
      </c>
      <c r="P21" s="33">
        <f t="shared" si="1"/>
        <v>0</v>
      </c>
      <c r="Q21" s="114">
        <f t="shared" si="2"/>
        <v>0</v>
      </c>
      <c r="R21" s="45"/>
      <c r="S21" s="49"/>
      <c r="T21" s="49"/>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3"/>
        <v>43032</v>
      </c>
      <c r="D22" s="184"/>
      <c r="E22" s="23"/>
      <c r="F22" s="24"/>
      <c r="G22" s="24"/>
      <c r="H22" s="24"/>
      <c r="I22" s="24"/>
      <c r="J22" s="24"/>
      <c r="K22" s="24"/>
      <c r="L22" s="24"/>
      <c r="M22" s="24"/>
      <c r="N22" s="24"/>
      <c r="O22" s="3">
        <f t="shared" si="0"/>
        <v>0</v>
      </c>
      <c r="P22" s="33">
        <f t="shared" si="1"/>
        <v>0</v>
      </c>
      <c r="Q22" s="114">
        <f t="shared" si="2"/>
        <v>0</v>
      </c>
      <c r="R22" s="45"/>
      <c r="S22" s="49"/>
      <c r="T22" s="49"/>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3"/>
        <v>43033</v>
      </c>
      <c r="D23" s="184"/>
      <c r="E23" s="23"/>
      <c r="F23" s="24"/>
      <c r="G23" s="24"/>
      <c r="H23" s="24"/>
      <c r="I23" s="24"/>
      <c r="J23" s="24"/>
      <c r="K23" s="24"/>
      <c r="L23" s="24"/>
      <c r="M23" s="24"/>
      <c r="N23" s="24"/>
      <c r="O23" s="3">
        <f t="shared" si="0"/>
        <v>0</v>
      </c>
      <c r="P23" s="33">
        <f t="shared" si="1"/>
        <v>0</v>
      </c>
      <c r="Q23" s="114">
        <f t="shared" si="2"/>
        <v>0</v>
      </c>
      <c r="R23" s="45"/>
      <c r="S23" s="49"/>
      <c r="T23" s="49"/>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3"/>
        <v>43034</v>
      </c>
      <c r="D24" s="184"/>
      <c r="E24" s="23"/>
      <c r="F24" s="24"/>
      <c r="G24" s="24"/>
      <c r="H24" s="24"/>
      <c r="I24" s="24"/>
      <c r="J24" s="24"/>
      <c r="K24" s="24"/>
      <c r="L24" s="24"/>
      <c r="M24" s="24"/>
      <c r="N24" s="24"/>
      <c r="O24" s="3">
        <f t="shared" si="0"/>
        <v>0</v>
      </c>
      <c r="P24" s="33">
        <f t="shared" si="1"/>
        <v>0</v>
      </c>
      <c r="Q24" s="114">
        <f t="shared" si="2"/>
        <v>0</v>
      </c>
      <c r="R24" s="46"/>
      <c r="S24" s="49"/>
      <c r="T24" s="49"/>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Y34" s="150"/>
      <c r="Z34" s="173"/>
      <c r="AA34" s="169"/>
      <c r="AB34" s="169"/>
      <c r="AC34" s="150"/>
    </row>
    <row r="35" spans="2:29" ht="13.5" customHeight="1">
      <c r="B35" s="147" t="s">
        <v>5</v>
      </c>
      <c r="C35" s="183">
        <f>IF(ISERROR(C24+1),"",C24+1)</f>
        <v>43035</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Y35" s="150"/>
      <c r="Z35" s="172">
        <f>IF(((SUM($E$35:$N$41)-E41-E40-E39-E38-E37-E36-AA42)&lt;40),0,(IF((SUM($E$35:$N$41)-40-E41-E40-E39-E38-E37-E36-AA42)&gt;E35,E35-R35,(SUM($E$35:$N$41)-40-E41-E40-E39-E38-E37-E36-AA42-R35))))</f>
        <v>0</v>
      </c>
      <c r="AA35" s="169">
        <f>IF((J35&lt;0.0003),0,(IF((E35&gt;J35),J35,E35)))</f>
        <v>0</v>
      </c>
      <c r="AB35" s="171">
        <f aca="true" t="shared" si="9" ref="AB35:AB41">Z35+AA35</f>
        <v>0</v>
      </c>
      <c r="AC35" s="150"/>
    </row>
    <row r="36" spans="2:29" ht="13.5" customHeight="1">
      <c r="B36" s="147" t="s">
        <v>6</v>
      </c>
      <c r="C36" s="183">
        <f aca="true" t="shared" si="10" ref="C36:C41">IF(ISERROR(C35+1),"",C35+1)</f>
        <v>43036</v>
      </c>
      <c r="D36" s="184"/>
      <c r="E36" s="23"/>
      <c r="F36" s="21"/>
      <c r="G36" s="21"/>
      <c r="H36" s="21"/>
      <c r="I36" s="21"/>
      <c r="J36" s="21"/>
      <c r="K36" s="21"/>
      <c r="L36" s="21"/>
      <c r="M36" s="21"/>
      <c r="N36" s="21"/>
      <c r="O36" s="3">
        <f t="shared" si="7"/>
        <v>0</v>
      </c>
      <c r="P36" s="33">
        <f t="shared" si="8"/>
        <v>0</v>
      </c>
      <c r="Q36" s="109">
        <f aca="true" t="shared" si="11" ref="Q36:Q41">AB36</f>
        <v>0</v>
      </c>
      <c r="R36" s="52"/>
      <c r="S36" s="54"/>
      <c r="T36" s="54"/>
      <c r="Y36" s="150"/>
      <c r="Z36" s="177">
        <f>IF(((SUM($E$35:$N$41)-E41-E40-E39-E38-E37-AA42)&lt;40),0,(IF((SUM($E$35:$N$41)-40-E41-E40-E39-E38-E37-AA42)&gt;E36,E36-R36,(SUM($E$35:$N$41)-40-E41-E40-E39-E38-E37-AA42-R36))))</f>
        <v>0</v>
      </c>
      <c r="AA36" s="169">
        <f aca="true" t="shared" si="12" ref="AA36:AA41">IF((J36&lt;0.0003),0,(IF((E36&gt;J36),J36,E36)))</f>
        <v>0</v>
      </c>
      <c r="AB36" s="171">
        <f t="shared" si="9"/>
        <v>0</v>
      </c>
      <c r="AC36" s="150"/>
    </row>
    <row r="37" spans="2:29" ht="13.5" customHeight="1">
      <c r="B37" s="147" t="s">
        <v>7</v>
      </c>
      <c r="C37" s="183">
        <f t="shared" si="10"/>
        <v>43037</v>
      </c>
      <c r="D37" s="184"/>
      <c r="E37" s="23"/>
      <c r="F37" s="21"/>
      <c r="G37" s="21"/>
      <c r="H37" s="21"/>
      <c r="I37" s="21"/>
      <c r="J37" s="21"/>
      <c r="K37" s="21"/>
      <c r="L37" s="21"/>
      <c r="M37" s="21"/>
      <c r="N37" s="21"/>
      <c r="O37" s="3">
        <f t="shared" si="7"/>
        <v>0</v>
      </c>
      <c r="P37" s="33">
        <f t="shared" si="8"/>
        <v>0</v>
      </c>
      <c r="Q37" s="109">
        <f t="shared" si="11"/>
        <v>0</v>
      </c>
      <c r="R37" s="52"/>
      <c r="S37" s="54"/>
      <c r="T37" s="54"/>
      <c r="Y37" s="150"/>
      <c r="Z37" s="177">
        <f>IF(((SUM($E$35:$N$41)-E41-E40-E39-E38-AA42)&lt;40),0,(IF((SUM($E$35:$N$41)-40-E41-E40-E39-E38-AA42)&gt;E37,E37-R37,(SUM($E$35:$N$41)-40-E41-E40-E39-E38-AA42-R37))))</f>
        <v>0</v>
      </c>
      <c r="AA37" s="169">
        <f t="shared" si="12"/>
        <v>0</v>
      </c>
      <c r="AB37" s="171">
        <f t="shared" si="9"/>
        <v>0</v>
      </c>
      <c r="AC37" s="150"/>
    </row>
    <row r="38" spans="2:29" ht="13.5" customHeight="1">
      <c r="B38" s="147" t="s">
        <v>8</v>
      </c>
      <c r="C38" s="183">
        <f t="shared" si="10"/>
        <v>43038</v>
      </c>
      <c r="D38" s="184"/>
      <c r="E38" s="23"/>
      <c r="F38" s="21"/>
      <c r="G38" s="21"/>
      <c r="H38" s="21"/>
      <c r="I38" s="21"/>
      <c r="J38" s="21"/>
      <c r="K38" s="21"/>
      <c r="L38" s="21"/>
      <c r="M38" s="21"/>
      <c r="N38" s="21"/>
      <c r="O38" s="3">
        <f t="shared" si="7"/>
        <v>0</v>
      </c>
      <c r="P38" s="33">
        <f t="shared" si="8"/>
        <v>0</v>
      </c>
      <c r="Q38" s="109">
        <f t="shared" si="11"/>
        <v>0</v>
      </c>
      <c r="R38" s="52"/>
      <c r="S38" s="54"/>
      <c r="T38" s="54"/>
      <c r="Y38" s="150"/>
      <c r="Z38" s="177">
        <f>IF(((SUM($E$35:$N$41)-E41-E40-E39-AA42)&lt;40),0,(IF((SUM($E$35:$N$41)-40-E41-E40-E39-AA42)&gt;E38,E38-R38,(SUM(E35:N41)-40-E41-E40-E39-AA42-R38))))</f>
        <v>0</v>
      </c>
      <c r="AA38" s="169">
        <f t="shared" si="12"/>
        <v>0</v>
      </c>
      <c r="AB38" s="171">
        <f t="shared" si="9"/>
        <v>0</v>
      </c>
      <c r="AC38" s="150"/>
    </row>
    <row r="39" spans="2:29" ht="13.5" customHeight="1">
      <c r="B39" s="147" t="s">
        <v>9</v>
      </c>
      <c r="C39" s="183">
        <f t="shared" si="10"/>
        <v>43039</v>
      </c>
      <c r="D39" s="184"/>
      <c r="E39" s="23"/>
      <c r="F39" s="21"/>
      <c r="G39" s="21"/>
      <c r="H39" s="21"/>
      <c r="I39" s="21"/>
      <c r="J39" s="21"/>
      <c r="K39" s="21"/>
      <c r="L39" s="21"/>
      <c r="M39" s="21"/>
      <c r="N39" s="21"/>
      <c r="O39" s="3">
        <f t="shared" si="7"/>
        <v>0</v>
      </c>
      <c r="P39" s="33">
        <f t="shared" si="8"/>
        <v>0</v>
      </c>
      <c r="Q39" s="109">
        <f t="shared" si="11"/>
        <v>0</v>
      </c>
      <c r="R39" s="52"/>
      <c r="S39" s="54"/>
      <c r="T39" s="54"/>
      <c r="Y39" s="150"/>
      <c r="Z39" s="177">
        <f>IF(((SUM($E$35:$N$41)-E41-E40-AA42)&lt;40),0,(IF((SUM($E$35:$N$41)-40-E41-E40-AA42)&gt;E39,E39-R39,(SUM($E$35:$N$41)-40-E41-E40-AA42-R39))))</f>
        <v>0</v>
      </c>
      <c r="AA39" s="169">
        <f t="shared" si="12"/>
        <v>0</v>
      </c>
      <c r="AB39" s="171">
        <f t="shared" si="9"/>
        <v>0</v>
      </c>
      <c r="AC39" s="150"/>
    </row>
    <row r="40" spans="2:29" ht="13.5" customHeight="1">
      <c r="B40" s="147" t="s">
        <v>10</v>
      </c>
      <c r="C40" s="183">
        <f t="shared" si="10"/>
        <v>43040</v>
      </c>
      <c r="D40" s="184"/>
      <c r="E40" s="23"/>
      <c r="F40" s="21"/>
      <c r="G40" s="21"/>
      <c r="H40" s="21"/>
      <c r="I40" s="21"/>
      <c r="J40" s="21"/>
      <c r="K40" s="21"/>
      <c r="L40" s="21"/>
      <c r="M40" s="21"/>
      <c r="N40" s="21"/>
      <c r="O40" s="3">
        <f t="shared" si="7"/>
        <v>0</v>
      </c>
      <c r="P40" s="33">
        <f t="shared" si="8"/>
        <v>0</v>
      </c>
      <c r="Q40" s="109">
        <f t="shared" si="11"/>
        <v>0</v>
      </c>
      <c r="R40" s="52"/>
      <c r="S40" s="54"/>
      <c r="T40" s="54"/>
      <c r="Y40" s="150"/>
      <c r="Z40" s="172">
        <f>IF(((SUM($E$35:$N$41)-E41-AA42)&lt;40),0,(IF((SUM($E$35:$N$41)-40-E41-AA42)&gt;E40,E40-R40,(SUM($E$35:$N$41)-40-E41-AA42-R40))))</f>
        <v>0</v>
      </c>
      <c r="AA40" s="169">
        <f t="shared" si="12"/>
        <v>0</v>
      </c>
      <c r="AB40" s="171">
        <f t="shared" si="9"/>
        <v>0</v>
      </c>
      <c r="AC40" s="150"/>
    </row>
    <row r="41" spans="2:29" ht="13.5" customHeight="1" thickBot="1">
      <c r="B41" s="147" t="s">
        <v>11</v>
      </c>
      <c r="C41" s="183">
        <f t="shared" si="10"/>
        <v>43041</v>
      </c>
      <c r="D41" s="184"/>
      <c r="E41" s="23"/>
      <c r="F41" s="21"/>
      <c r="G41" s="21"/>
      <c r="H41" s="21"/>
      <c r="I41" s="21"/>
      <c r="J41" s="21"/>
      <c r="K41" s="21"/>
      <c r="L41" s="21"/>
      <c r="M41" s="21"/>
      <c r="N41" s="21"/>
      <c r="O41" s="3">
        <f t="shared" si="7"/>
        <v>0</v>
      </c>
      <c r="P41" s="33">
        <f t="shared" si="8"/>
        <v>0</v>
      </c>
      <c r="Q41" s="109">
        <f t="shared" si="11"/>
        <v>0</v>
      </c>
      <c r="R41" s="53"/>
      <c r="S41" s="54">
        <v>0</v>
      </c>
      <c r="T41" s="54">
        <v>0</v>
      </c>
      <c r="Y41" s="150"/>
      <c r="Z41" s="172">
        <f>IF(((SUM($E$35:$N$41)-AA42)&lt;40),0,(IF((SUM($E$35:$N$41)-40-AA42)&gt;E41,E41-R41,(SUM($E$35:$N$41)-40-AA42-R41))))</f>
        <v>0</v>
      </c>
      <c r="AA41" s="169">
        <f t="shared" si="12"/>
        <v>0</v>
      </c>
      <c r="AB41" s="171">
        <f t="shared" si="9"/>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48"/>
      <c r="Z44" s="149"/>
      <c r="AA44" s="148"/>
      <c r="AB44" s="148"/>
      <c r="AC44" s="148"/>
    </row>
    <row r="45" spans="2:29" ht="11.25" customHeight="1" thickBot="1">
      <c r="B45" s="89"/>
      <c r="C45" s="89"/>
      <c r="D45" s="89"/>
      <c r="E45" s="89"/>
      <c r="F45" s="89"/>
      <c r="G45" s="89"/>
      <c r="H45" s="89"/>
      <c r="I45" s="89"/>
      <c r="J45" s="89"/>
      <c r="K45" s="89"/>
      <c r="L45" s="89"/>
      <c r="M45" s="89"/>
      <c r="N45" s="90"/>
      <c r="O45" s="90"/>
      <c r="P45" s="90"/>
      <c r="Q45" s="91"/>
      <c r="R45" s="92"/>
      <c r="Y45" s="148"/>
      <c r="Z45" s="149"/>
      <c r="AA45" s="148"/>
      <c r="AB45" s="148"/>
      <c r="AC45" s="148"/>
    </row>
    <row r="46" spans="2:29" ht="13.5" thickBot="1">
      <c r="B46" s="93" t="s">
        <v>19</v>
      </c>
      <c r="C46" s="94"/>
      <c r="D46" s="94"/>
      <c r="E46" s="94"/>
      <c r="F46" s="94"/>
      <c r="G46" s="254"/>
      <c r="H46" s="255"/>
      <c r="I46" s="255"/>
      <c r="J46" s="255"/>
      <c r="K46" s="255"/>
      <c r="L46" s="255"/>
      <c r="M46" s="255"/>
      <c r="N46" s="255"/>
      <c r="O46" s="255"/>
      <c r="P46" s="255"/>
      <c r="Q46" s="255"/>
      <c r="R46" s="255"/>
      <c r="S46" s="255"/>
      <c r="T46" s="256"/>
      <c r="Y46" s="148"/>
      <c r="Z46" s="149"/>
      <c r="AA46" s="148"/>
      <c r="AB46" s="148"/>
      <c r="AC46" s="148"/>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3"/>
      <c r="Z47" s="149"/>
      <c r="AA47" s="154"/>
      <c r="AB47" s="154"/>
      <c r="AC47" s="154"/>
    </row>
    <row r="48" spans="2:29" ht="12.75">
      <c r="B48" s="28" t="s">
        <v>36</v>
      </c>
      <c r="C48" s="95"/>
      <c r="D48" s="95"/>
      <c r="E48" s="117"/>
      <c r="F48" s="181"/>
      <c r="G48" s="226"/>
      <c r="H48" s="226"/>
      <c r="I48" s="226"/>
      <c r="J48" s="226"/>
      <c r="K48" s="28" t="s">
        <v>39</v>
      </c>
      <c r="N48" s="181"/>
      <c r="O48" s="181"/>
      <c r="P48" s="181"/>
      <c r="Q48" s="181"/>
      <c r="R48" s="181"/>
      <c r="S48" s="181"/>
      <c r="T48" s="181"/>
      <c r="Y48" s="148"/>
      <c r="Z48" s="155"/>
      <c r="AA48" s="148"/>
      <c r="AB48" s="148"/>
      <c r="AC48" s="148"/>
    </row>
    <row r="49" spans="2:29" s="17" customFormat="1" ht="14.25" customHeight="1">
      <c r="B49" s="96"/>
      <c r="C49" s="96"/>
      <c r="D49" s="96"/>
      <c r="E49" s="96"/>
      <c r="F49" s="96"/>
      <c r="G49" s="96"/>
      <c r="H49" s="96"/>
      <c r="I49" s="96"/>
      <c r="J49" s="18"/>
      <c r="S49" s="11"/>
      <c r="T49" s="11"/>
      <c r="U49" s="11"/>
      <c r="V49" s="11"/>
      <c r="W49" s="11"/>
      <c r="X49" s="11"/>
      <c r="Y49" s="156"/>
      <c r="Z49" s="149"/>
      <c r="AA49" s="156"/>
      <c r="AB49" s="156"/>
      <c r="AC49" s="156"/>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157"/>
      <c r="Z50" s="157"/>
      <c r="AA50" s="158"/>
      <c r="AB50" s="266"/>
      <c r="AC50" s="266"/>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157"/>
      <c r="Z51" s="157"/>
      <c r="AA51" s="148"/>
      <c r="AB51" s="148"/>
      <c r="AC51" s="148"/>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157"/>
      <c r="Z52" s="157"/>
      <c r="AA52" s="148"/>
      <c r="AB52" s="148"/>
      <c r="AC52" s="148"/>
    </row>
    <row r="53" spans="2:29" ht="12.75">
      <c r="B53" s="97"/>
      <c r="C53" s="97"/>
      <c r="D53" s="97"/>
      <c r="E53" s="97"/>
      <c r="F53" s="97"/>
      <c r="G53" s="97"/>
      <c r="H53" s="97"/>
      <c r="I53" s="97"/>
      <c r="K53" s="97"/>
      <c r="L53" s="97"/>
      <c r="M53" s="97"/>
      <c r="N53" s="97"/>
      <c r="O53" s="97"/>
      <c r="P53" s="97"/>
      <c r="Q53" s="97"/>
      <c r="R53" s="97"/>
      <c r="S53" s="18"/>
      <c r="T53" s="97"/>
      <c r="U53" s="97"/>
      <c r="V53" s="97"/>
      <c r="W53" s="97"/>
      <c r="X53" s="97"/>
      <c r="Y53" s="157"/>
      <c r="Z53" s="157"/>
      <c r="AA53" s="148"/>
      <c r="AB53" s="148"/>
      <c r="AC53" s="148"/>
    </row>
    <row r="54" spans="10:29" ht="12.75">
      <c r="J54" s="11"/>
      <c r="K54" s="97"/>
      <c r="L54" s="107"/>
      <c r="M54" s="59"/>
      <c r="N54" s="59"/>
      <c r="O54" s="59"/>
      <c r="P54" s="59"/>
      <c r="Q54" s="59"/>
      <c r="R54" s="59"/>
      <c r="S54" s="59"/>
      <c r="T54" s="59"/>
      <c r="U54" s="97"/>
      <c r="V54" s="97"/>
      <c r="W54" s="97"/>
      <c r="X54" s="97"/>
      <c r="Y54" s="157"/>
      <c r="Z54" s="157"/>
      <c r="AA54" s="148"/>
      <c r="AB54" s="148"/>
      <c r="AC54" s="148"/>
    </row>
    <row r="55" spans="2:29" ht="12.75">
      <c r="B55" s="227"/>
      <c r="C55" s="227"/>
      <c r="D55" s="227"/>
      <c r="E55" s="227"/>
      <c r="F55" s="227"/>
      <c r="G55" s="227"/>
      <c r="H55" s="227"/>
      <c r="I55" s="227"/>
      <c r="J55" s="220"/>
      <c r="K55" s="8"/>
      <c r="L55" s="220"/>
      <c r="M55" s="220"/>
      <c r="N55" s="220"/>
      <c r="O55" s="220"/>
      <c r="P55" s="220"/>
      <c r="Q55" s="220"/>
      <c r="R55" s="220"/>
      <c r="S55" s="220"/>
      <c r="T55" s="220"/>
      <c r="Y55" s="148"/>
      <c r="Z55" s="149"/>
      <c r="AA55" s="148"/>
      <c r="AB55" s="148"/>
      <c r="AC55" s="148"/>
    </row>
    <row r="56" spans="2:29" ht="12.75">
      <c r="B56" s="98" t="s">
        <v>15</v>
      </c>
      <c r="I56" s="6" t="s">
        <v>1</v>
      </c>
      <c r="L56" s="99" t="s">
        <v>16</v>
      </c>
      <c r="M56" s="99"/>
      <c r="N56" s="99"/>
      <c r="O56" s="99"/>
      <c r="P56" s="99"/>
      <c r="S56" s="6" t="s">
        <v>1</v>
      </c>
      <c r="T56" s="110" t="s">
        <v>57</v>
      </c>
      <c r="Y56" s="148"/>
      <c r="Z56" s="149"/>
      <c r="AA56" s="148"/>
      <c r="AB56" s="148"/>
      <c r="AC56" s="148"/>
    </row>
    <row r="57" spans="25:29" ht="12.75">
      <c r="Y57" s="148"/>
      <c r="Z57" s="149"/>
      <c r="AA57" s="148"/>
      <c r="AB57" s="148"/>
      <c r="AC57" s="148"/>
    </row>
    <row r="58" spans="25:29" ht="12.75">
      <c r="Y58" s="148"/>
      <c r="Z58" s="149"/>
      <c r="AA58" s="148"/>
      <c r="AB58" s="148"/>
      <c r="AC58" s="148"/>
    </row>
    <row r="59" spans="25:29" ht="12.75">
      <c r="Y59" s="148"/>
      <c r="Z59" s="149"/>
      <c r="AA59" s="148"/>
      <c r="AB59" s="148"/>
      <c r="AC59" s="148"/>
    </row>
    <row r="60" spans="25:29" ht="12.75">
      <c r="Y60" s="148"/>
      <c r="Z60" s="149"/>
      <c r="AA60" s="148"/>
      <c r="AB60" s="148"/>
      <c r="AC60" s="148"/>
    </row>
    <row r="61" spans="25:29" ht="12.75">
      <c r="Y61" s="148"/>
      <c r="Z61" s="149"/>
      <c r="AA61" s="148"/>
      <c r="AB61" s="148"/>
      <c r="AC61" s="148"/>
    </row>
    <row r="62" spans="19:29" ht="12.75">
      <c r="S62" s="20"/>
      <c r="Y62" s="148"/>
      <c r="Z62" s="149"/>
      <c r="AA62" s="148"/>
      <c r="AB62" s="148"/>
      <c r="AC62" s="148"/>
    </row>
    <row r="63" spans="25:29" ht="12.75">
      <c r="Y63" s="148"/>
      <c r="Z63" s="149"/>
      <c r="AA63" s="148"/>
      <c r="AB63" s="148"/>
      <c r="AC63" s="148"/>
    </row>
    <row r="64" spans="25:29" ht="12.75">
      <c r="Y64" s="148"/>
      <c r="Z64" s="149"/>
      <c r="AA64" s="148"/>
      <c r="AB64" s="148"/>
      <c r="AC64" s="148"/>
    </row>
    <row r="65" spans="25:29" ht="12.75">
      <c r="Y65" s="148"/>
      <c r="Z65" s="149"/>
      <c r="AA65" s="148"/>
      <c r="AB65" s="148"/>
      <c r="AC65" s="148"/>
    </row>
  </sheetData>
  <sheetProtection sheet="1" selectLockedCells="1"/>
  <mergeCells count="74">
    <mergeCell ref="B55:J55"/>
    <mergeCell ref="B50:J52"/>
    <mergeCell ref="H15:H17"/>
    <mergeCell ref="T14:T17"/>
    <mergeCell ref="B14:B17"/>
    <mergeCell ref="C14:D17"/>
    <mergeCell ref="P14:P17"/>
    <mergeCell ref="O14:O17"/>
    <mergeCell ref="M15:M17"/>
    <mergeCell ref="L55:T55"/>
    <mergeCell ref="E9:I9"/>
    <mergeCell ref="B11:L11"/>
    <mergeCell ref="E14:E17"/>
    <mergeCell ref="F15:F17"/>
    <mergeCell ref="D7:E7"/>
    <mergeCell ref="L30:L34"/>
    <mergeCell ref="C18:D18"/>
    <mergeCell ref="C21:D21"/>
    <mergeCell ref="C22:D22"/>
    <mergeCell ref="B12:O12"/>
    <mergeCell ref="F14:N14"/>
    <mergeCell ref="F29:N29"/>
    <mergeCell ref="G46:T46"/>
    <mergeCell ref="F48:J48"/>
    <mergeCell ref="P5:Q5"/>
    <mergeCell ref="J30:J34"/>
    <mergeCell ref="R26:R27"/>
    <mergeCell ref="K30:K34"/>
    <mergeCell ref="N30:N34"/>
    <mergeCell ref="P7:Q7"/>
    <mergeCell ref="P1:T2"/>
    <mergeCell ref="S5:T5"/>
    <mergeCell ref="C5:I5"/>
    <mergeCell ref="R6:S6"/>
    <mergeCell ref="B1:H3"/>
    <mergeCell ref="K15:K17"/>
    <mergeCell ref="R14:R17"/>
    <mergeCell ref="G15:G17"/>
    <mergeCell ref="I15:I17"/>
    <mergeCell ref="J15:J17"/>
    <mergeCell ref="B29:B34"/>
    <mergeCell ref="C29:D34"/>
    <mergeCell ref="E29:E34"/>
    <mergeCell ref="F30:F34"/>
    <mergeCell ref="Q14:Q17"/>
    <mergeCell ref="Q9:T9"/>
    <mergeCell ref="S14:S17"/>
    <mergeCell ref="N15:N17"/>
    <mergeCell ref="L15:L17"/>
    <mergeCell ref="C23:D23"/>
    <mergeCell ref="C24:D24"/>
    <mergeCell ref="H30:H34"/>
    <mergeCell ref="G30:G34"/>
    <mergeCell ref="C19:D19"/>
    <mergeCell ref="C20:D20"/>
    <mergeCell ref="Q29:Q34"/>
    <mergeCell ref="N48:T48"/>
    <mergeCell ref="T29:T34"/>
    <mergeCell ref="R43:R44"/>
    <mergeCell ref="C39:D39"/>
    <mergeCell ref="C40:D40"/>
    <mergeCell ref="C38:D38"/>
    <mergeCell ref="M30:M34"/>
    <mergeCell ref="I30:I34"/>
    <mergeCell ref="AB50:AC50"/>
    <mergeCell ref="P29:P34"/>
    <mergeCell ref="O29:O34"/>
    <mergeCell ref="S29:S34"/>
    <mergeCell ref="L50:T52"/>
    <mergeCell ref="C37:D37"/>
    <mergeCell ref="C35:D35"/>
    <mergeCell ref="C36:D36"/>
    <mergeCell ref="C41:D41"/>
    <mergeCell ref="R29:R34"/>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ErrorMessage="1" errorTitle="Valid Data Entry" error="  Enter&#10;Y for Yes&#10;N for No&#10;" sqref="A1 T11">
      <formula1>"Y, N"</formula1>
    </dataValidation>
    <dataValidation allowBlank="1" showInputMessage="1" showErrorMessage="1" sqref="T7"/>
    <dataValidation type="list" allowBlank="1" showInputMessage="1" showErrorMessage="1" error="Select&#10;Exempt&#10;   or&#10;Non Exempt" sqref="P7:Q7">
      <formula1>"Exempt, Non Exempt"</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B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0" ht="12.75" customHeight="1">
      <c r="B1" s="197"/>
      <c r="C1" s="197"/>
      <c r="D1" s="197"/>
      <c r="E1" s="197"/>
      <c r="F1" s="197"/>
      <c r="G1" s="197"/>
      <c r="H1" s="197"/>
      <c r="I1" s="55"/>
      <c r="J1" s="55"/>
      <c r="K1" s="55"/>
      <c r="N1" s="100"/>
      <c r="P1" s="195" t="s">
        <v>50</v>
      </c>
      <c r="Q1" s="196"/>
      <c r="R1" s="196"/>
      <c r="S1" s="196"/>
      <c r="T1" s="19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1">
        <f>'11_02_2017'!C5:I5</f>
        <v>0</v>
      </c>
      <c r="D5" s="241"/>
      <c r="E5" s="241"/>
      <c r="F5" s="241"/>
      <c r="G5" s="241"/>
      <c r="H5" s="241"/>
      <c r="I5" s="241"/>
      <c r="J5" s="17"/>
      <c r="N5" s="6" t="s">
        <v>0</v>
      </c>
      <c r="P5" s="204">
        <v>43042</v>
      </c>
      <c r="Q5" s="204"/>
      <c r="R5" s="20" t="s">
        <v>21</v>
      </c>
      <c r="S5" s="204">
        <f>IF(P5&gt;1,P5+13,"")</f>
        <v>43055</v>
      </c>
      <c r="T5" s="204"/>
      <c r="Z5" s="6"/>
    </row>
    <row r="6" spans="2:26" ht="11.25" customHeight="1">
      <c r="B6" s="5"/>
      <c r="J6" s="7"/>
      <c r="N6" s="6" t="s">
        <v>56</v>
      </c>
      <c r="O6" s="60">
        <f>'11_02_2017'!O6+1</f>
        <v>1810</v>
      </c>
      <c r="R6" s="202"/>
      <c r="S6" s="202"/>
      <c r="T6" s="8"/>
      <c r="U6" s="17"/>
      <c r="Z6" s="6"/>
    </row>
    <row r="7" spans="2:21" ht="12.75">
      <c r="B7" s="6" t="s">
        <v>43</v>
      </c>
      <c r="D7" s="246">
        <f>'11_02_2017'!D7:E7</f>
        <v>0</v>
      </c>
      <c r="E7" s="246"/>
      <c r="F7" s="27" t="s">
        <v>34</v>
      </c>
      <c r="G7" s="132">
        <f>'11_02_2017'!G7</f>
        <v>0</v>
      </c>
      <c r="H7" s="26" t="s">
        <v>35</v>
      </c>
      <c r="I7" s="124">
        <f>'11_02_2017'!I7</f>
        <v>0</v>
      </c>
      <c r="J7" s="60"/>
      <c r="K7" s="61"/>
      <c r="N7" s="61" t="s">
        <v>31</v>
      </c>
      <c r="P7" s="265" t="str">
        <f>'11_02_2017'!P7:Q7</f>
        <v>Non Exempt</v>
      </c>
      <c r="Q7" s="265"/>
      <c r="R7" s="116"/>
      <c r="S7" s="116"/>
      <c r="T7" s="116"/>
      <c r="U7" s="118"/>
    </row>
    <row r="8" spans="2:21" ht="11.25" customHeight="1">
      <c r="B8" s="9"/>
      <c r="C8" s="9"/>
      <c r="D8" s="9"/>
      <c r="E8" s="9"/>
      <c r="F8" s="7"/>
      <c r="G8" s="10"/>
      <c r="H8" s="10"/>
      <c r="I8" s="10"/>
      <c r="J8" s="10"/>
      <c r="T8" s="116"/>
      <c r="U8" s="17"/>
    </row>
    <row r="9" spans="2:21" ht="12.75">
      <c r="B9" s="6" t="s">
        <v>24</v>
      </c>
      <c r="D9" s="139"/>
      <c r="E9" s="241">
        <f>'11_02_2017'!E9:I9</f>
        <v>0</v>
      </c>
      <c r="F9" s="241"/>
      <c r="G9" s="241"/>
      <c r="H9" s="241"/>
      <c r="I9" s="241"/>
      <c r="J9" s="13"/>
      <c r="K9" s="63"/>
      <c r="N9" s="63" t="s">
        <v>22</v>
      </c>
      <c r="O9" s="64"/>
      <c r="P9" s="17"/>
      <c r="Q9" s="269">
        <f>'11_02_2017'!Q9:T9</f>
        <v>0</v>
      </c>
      <c r="R9" s="269"/>
      <c r="S9" s="269"/>
      <c r="T9" s="269"/>
      <c r="U9" s="119"/>
    </row>
    <row r="10" spans="2:21" ht="11.25" customHeight="1">
      <c r="B10" s="65"/>
      <c r="C10" s="65"/>
      <c r="D10" s="65"/>
      <c r="E10" s="65"/>
      <c r="F10" s="65"/>
      <c r="G10" s="65"/>
      <c r="H10" s="13"/>
      <c r="I10" s="13"/>
      <c r="J10" s="65"/>
      <c r="K10" s="65"/>
      <c r="N10" s="65"/>
      <c r="O10" s="65"/>
      <c r="P10" s="65"/>
      <c r="Q10" s="65"/>
      <c r="R10" s="13"/>
      <c r="S10" s="13"/>
      <c r="T10" s="116"/>
      <c r="U10" s="96"/>
    </row>
    <row r="11" spans="2:21" ht="12.75">
      <c r="B11" s="205" t="s">
        <v>49</v>
      </c>
      <c r="C11" s="206"/>
      <c r="D11" s="206"/>
      <c r="E11" s="206"/>
      <c r="F11" s="206"/>
      <c r="G11" s="206"/>
      <c r="H11" s="206"/>
      <c r="I11" s="206"/>
      <c r="J11" s="206"/>
      <c r="K11" s="206"/>
      <c r="L11" s="207"/>
      <c r="M11" s="11"/>
      <c r="N11" s="8"/>
      <c r="O11" s="66"/>
      <c r="P11" s="67" t="s">
        <v>27</v>
      </c>
      <c r="Q11" s="13"/>
      <c r="R11" s="64"/>
      <c r="S11" s="64"/>
      <c r="T11" s="127">
        <f>'11_02_2017'!T11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10"/>
      <c r="Y15" s="110"/>
      <c r="Z15" s="111"/>
      <c r="AA15" s="110"/>
      <c r="AB15" s="110"/>
      <c r="AC15" s="110"/>
    </row>
    <row r="16" spans="2:29" ht="12.75" customHeight="1">
      <c r="B16" s="200"/>
      <c r="C16" s="234"/>
      <c r="D16" s="235"/>
      <c r="E16" s="193"/>
      <c r="F16" s="193"/>
      <c r="G16" s="193"/>
      <c r="H16" s="193"/>
      <c r="I16" s="193"/>
      <c r="J16" s="193"/>
      <c r="K16" s="193"/>
      <c r="L16" s="213"/>
      <c r="M16" s="213"/>
      <c r="N16" s="213"/>
      <c r="O16" s="190"/>
      <c r="P16" s="190"/>
      <c r="Q16" s="193"/>
      <c r="R16" s="229"/>
      <c r="S16" s="193"/>
      <c r="T16" s="193"/>
      <c r="X16" s="110"/>
      <c r="Y16" s="110"/>
      <c r="Z16" s="111"/>
      <c r="AA16" s="110"/>
      <c r="AB16" s="110"/>
      <c r="AC16" s="11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X17" s="110"/>
      <c r="Y17" s="110"/>
      <c r="Z17" s="168" t="s">
        <v>40</v>
      </c>
      <c r="AA17" s="169"/>
      <c r="AB17" s="169"/>
      <c r="AC17" s="110"/>
    </row>
    <row r="18" spans="2:29" ht="14.25" customHeight="1">
      <c r="B18" s="146" t="s">
        <v>5</v>
      </c>
      <c r="C18" s="252">
        <f>IF(P5&gt;1,P5,"")</f>
        <v>43042</v>
      </c>
      <c r="D18" s="253"/>
      <c r="E18" s="23"/>
      <c r="F18" s="24"/>
      <c r="G18" s="24"/>
      <c r="H18" s="24"/>
      <c r="I18" s="24"/>
      <c r="J18" s="24"/>
      <c r="K18" s="24"/>
      <c r="L18" s="24"/>
      <c r="M18" s="24"/>
      <c r="N18" s="24"/>
      <c r="O18" s="2">
        <f aca="true" t="shared" si="0" ref="O18:O24">SUM(E18:N18)</f>
        <v>0</v>
      </c>
      <c r="P18" s="33">
        <f>SUM(E18:N18)-Q18-R18</f>
        <v>0</v>
      </c>
      <c r="Q18" s="114">
        <f>AB18</f>
        <v>0</v>
      </c>
      <c r="R18" s="44"/>
      <c r="S18" s="48"/>
      <c r="T18" s="48"/>
      <c r="X18" s="110"/>
      <c r="Y18" s="110"/>
      <c r="Z18" s="170">
        <f>IF(((SUM($E$18:$N$24)-E24-E23-E22-E21-E20-E19-AA25)&lt;40),0,(IF((SUM($E$18:$N$24)-40-E24-E23-E22-E21-E20-E19-AA25)&gt;$E$18,$E$18-R18,(SUM($E$18:$N$24)-40-E24-E23-E22-E21-E20-E19-AA25-R18))))</f>
        <v>0</v>
      </c>
      <c r="AA18" s="169">
        <f>IF((J18&lt;0.0003),0,(IF((E18&gt;J18),J18,E18)))</f>
        <v>0</v>
      </c>
      <c r="AB18" s="171">
        <f>Z18+AA18</f>
        <v>0</v>
      </c>
      <c r="AC18" s="110"/>
    </row>
    <row r="19" spans="2:29" ht="14.25" customHeight="1">
      <c r="B19" s="147" t="s">
        <v>6</v>
      </c>
      <c r="C19" s="183">
        <f aca="true" t="shared" si="1" ref="C19:C24">IF(ISERROR(C18+1),"",C18+1)</f>
        <v>43043</v>
      </c>
      <c r="D19" s="184"/>
      <c r="E19" s="23"/>
      <c r="F19" s="24"/>
      <c r="G19" s="24"/>
      <c r="H19" s="24"/>
      <c r="I19" s="24"/>
      <c r="J19" s="24"/>
      <c r="K19" s="24"/>
      <c r="L19" s="24"/>
      <c r="M19" s="24"/>
      <c r="N19" s="24"/>
      <c r="O19" s="3">
        <f t="shared" si="0"/>
        <v>0</v>
      </c>
      <c r="P19" s="33">
        <f aca="true" t="shared" si="2" ref="P19:P24">SUM(E19:N19)-Q19-R19</f>
        <v>0</v>
      </c>
      <c r="Q19" s="114">
        <f aca="true" t="shared" si="3" ref="Q19:Q24">AB19</f>
        <v>0</v>
      </c>
      <c r="R19" s="45"/>
      <c r="S19" s="49"/>
      <c r="T19" s="49"/>
      <c r="X19" s="110"/>
      <c r="Y19" s="11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10"/>
    </row>
    <row r="20" spans="2:29" ht="14.25" customHeight="1">
      <c r="B20" s="147" t="s">
        <v>7</v>
      </c>
      <c r="C20" s="183">
        <f t="shared" si="1"/>
        <v>43044</v>
      </c>
      <c r="D20" s="184"/>
      <c r="E20" s="23"/>
      <c r="F20" s="24"/>
      <c r="G20" s="24"/>
      <c r="H20" s="24"/>
      <c r="I20" s="24"/>
      <c r="J20" s="24"/>
      <c r="K20" s="24"/>
      <c r="L20" s="24"/>
      <c r="M20" s="24"/>
      <c r="N20" s="24"/>
      <c r="O20" s="3">
        <f t="shared" si="0"/>
        <v>0</v>
      </c>
      <c r="P20" s="33">
        <f t="shared" si="2"/>
        <v>0</v>
      </c>
      <c r="Q20" s="114">
        <f t="shared" si="3"/>
        <v>0</v>
      </c>
      <c r="R20" s="45"/>
      <c r="S20" s="49"/>
      <c r="T20" s="49"/>
      <c r="X20" s="110"/>
      <c r="Y20" s="110"/>
      <c r="Z20" s="172">
        <f>IF(((SUM($E$18:$N$24)-E24-E23-E22-E21-AA25)&lt;40),0,(IF((SUM($E$18:$N$24)-40-E24-E23-E22-E21-AA25)&gt;$E$20,$E$20-R20,(SUM($E$18:$N$24)-40-E24-E23-E22-E21-AA25-R20))))</f>
        <v>0</v>
      </c>
      <c r="AA20" s="169">
        <f t="shared" si="4"/>
        <v>0</v>
      </c>
      <c r="AB20" s="171">
        <f t="shared" si="5"/>
        <v>0</v>
      </c>
      <c r="AC20" s="110"/>
    </row>
    <row r="21" spans="2:29" ht="14.25" customHeight="1">
      <c r="B21" s="147" t="s">
        <v>8</v>
      </c>
      <c r="C21" s="183">
        <f t="shared" si="1"/>
        <v>43045</v>
      </c>
      <c r="D21" s="184"/>
      <c r="E21" s="23"/>
      <c r="F21" s="24"/>
      <c r="G21" s="24"/>
      <c r="H21" s="24"/>
      <c r="I21" s="24"/>
      <c r="J21" s="24"/>
      <c r="K21" s="24"/>
      <c r="L21" s="24"/>
      <c r="M21" s="24"/>
      <c r="N21" s="24"/>
      <c r="O21" s="3">
        <f t="shared" si="0"/>
        <v>0</v>
      </c>
      <c r="P21" s="33">
        <f t="shared" si="2"/>
        <v>0</v>
      </c>
      <c r="Q21" s="114">
        <f t="shared" si="3"/>
        <v>0</v>
      </c>
      <c r="R21" s="45"/>
      <c r="S21" s="49"/>
      <c r="T21" s="49"/>
      <c r="X21" s="110"/>
      <c r="Y21" s="110"/>
      <c r="Z21" s="172">
        <f>IF(((SUM($E$18:$N$24)-E24-E23-E22-AA25)&lt;40),0,(IF((SUM($E$18:$N$24)-40-E24-E23-E22-AA25)&gt;$E$21,$E$21-R21,(SUM($E$18:$N$24)-40-E24-E23-E22-AA25-R21))))</f>
        <v>0</v>
      </c>
      <c r="AA21" s="169">
        <f t="shared" si="4"/>
        <v>0</v>
      </c>
      <c r="AB21" s="171">
        <f t="shared" si="5"/>
        <v>0</v>
      </c>
      <c r="AC21" s="110"/>
    </row>
    <row r="22" spans="2:29" ht="14.25" customHeight="1">
      <c r="B22" s="147" t="s">
        <v>9</v>
      </c>
      <c r="C22" s="183">
        <f t="shared" si="1"/>
        <v>43046</v>
      </c>
      <c r="D22" s="184"/>
      <c r="E22" s="23"/>
      <c r="F22" s="24"/>
      <c r="G22" s="24"/>
      <c r="H22" s="24"/>
      <c r="I22" s="24"/>
      <c r="J22" s="24"/>
      <c r="K22" s="24"/>
      <c r="L22" s="24"/>
      <c r="M22" s="24"/>
      <c r="N22" s="24"/>
      <c r="O22" s="3">
        <f t="shared" si="0"/>
        <v>0</v>
      </c>
      <c r="P22" s="33">
        <f t="shared" si="2"/>
        <v>0</v>
      </c>
      <c r="Q22" s="114">
        <f t="shared" si="3"/>
        <v>0</v>
      </c>
      <c r="R22" s="45"/>
      <c r="S22" s="49"/>
      <c r="T22" s="49"/>
      <c r="X22" s="110"/>
      <c r="Y22" s="110"/>
      <c r="Z22" s="172">
        <f>IF(((SUM($E$18:$N$24)-E24-E23-AA25)&lt;40),0,(IF((SUM($E$18:$N$24)-40-E24-E23-AA25)&gt;$E$22,$E$22-R22,(SUM($E$18:$N$24)-40-E24-E23-AA25-R22))))</f>
        <v>0</v>
      </c>
      <c r="AA22" s="169">
        <f t="shared" si="4"/>
        <v>0</v>
      </c>
      <c r="AB22" s="171">
        <f t="shared" si="5"/>
        <v>0</v>
      </c>
      <c r="AC22" s="110"/>
    </row>
    <row r="23" spans="2:29" ht="14.25" customHeight="1">
      <c r="B23" s="147" t="s">
        <v>10</v>
      </c>
      <c r="C23" s="183">
        <f t="shared" si="1"/>
        <v>43047</v>
      </c>
      <c r="D23" s="184"/>
      <c r="E23" s="23"/>
      <c r="F23" s="24"/>
      <c r="G23" s="24"/>
      <c r="H23" s="24"/>
      <c r="I23" s="24"/>
      <c r="J23" s="24"/>
      <c r="K23" s="24"/>
      <c r="L23" s="24"/>
      <c r="M23" s="24"/>
      <c r="N23" s="24"/>
      <c r="O23" s="3">
        <f t="shared" si="0"/>
        <v>0</v>
      </c>
      <c r="P23" s="33">
        <f t="shared" si="2"/>
        <v>0</v>
      </c>
      <c r="Q23" s="114">
        <f t="shared" si="3"/>
        <v>0</v>
      </c>
      <c r="R23" s="45"/>
      <c r="S23" s="49"/>
      <c r="T23" s="49"/>
      <c r="X23" s="110"/>
      <c r="Y23" s="110"/>
      <c r="Z23" s="172">
        <f>IF(((SUM($E$18:$N$24)-E24-AA25)&lt;40),0,(IF((SUM($E$18:$N$24)-40-E24-AA25)&gt;$E$23,$E$23-R23,(SUM($E$18:$N$24)-40-E24-AA25-R23))))</f>
        <v>0</v>
      </c>
      <c r="AA23" s="169">
        <f t="shared" si="4"/>
        <v>0</v>
      </c>
      <c r="AB23" s="171">
        <f t="shared" si="5"/>
        <v>0</v>
      </c>
      <c r="AC23" s="110"/>
    </row>
    <row r="24" spans="2:29" ht="14.25" customHeight="1" thickBot="1">
      <c r="B24" s="147" t="s">
        <v>11</v>
      </c>
      <c r="C24" s="183">
        <f t="shared" si="1"/>
        <v>43048</v>
      </c>
      <c r="D24" s="184"/>
      <c r="E24" s="23"/>
      <c r="F24" s="24"/>
      <c r="G24" s="24"/>
      <c r="H24" s="24"/>
      <c r="I24" s="24"/>
      <c r="J24" s="24"/>
      <c r="K24" s="24"/>
      <c r="L24" s="24"/>
      <c r="M24" s="24"/>
      <c r="N24" s="24"/>
      <c r="O24" s="3">
        <f t="shared" si="0"/>
        <v>0</v>
      </c>
      <c r="P24" s="33">
        <f t="shared" si="2"/>
        <v>0</v>
      </c>
      <c r="Q24" s="114">
        <f t="shared" si="3"/>
        <v>0</v>
      </c>
      <c r="R24" s="46"/>
      <c r="S24" s="49"/>
      <c r="T24" s="49"/>
      <c r="X24" s="110"/>
      <c r="Y24" s="110"/>
      <c r="Z24" s="172">
        <f>IF(((SUM($E$18:$N$24)-AA25)&lt;40),0,(IF((SUM($E$18:$N$24)-40-AA25)&gt;$E$24,$E$24-R24,(SUM($E$18:$N$24)-40-AA25-R24))))</f>
        <v>0</v>
      </c>
      <c r="AA24" s="169">
        <f t="shared" si="4"/>
        <v>0</v>
      </c>
      <c r="AB24" s="171">
        <f t="shared" si="5"/>
        <v>0</v>
      </c>
      <c r="AC24" s="11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s="110"/>
      <c r="Z25" s="173"/>
      <c r="AA25" s="169">
        <f>SUM(AA18:AA24)</f>
        <v>0</v>
      </c>
      <c r="AB25" s="169"/>
      <c r="AC25" s="11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s="110"/>
      <c r="Z26" s="173"/>
      <c r="AA26" s="169"/>
      <c r="AB26" s="169"/>
      <c r="AC26" s="11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s="110"/>
      <c r="Z27" s="173"/>
      <c r="AA27" s="169"/>
      <c r="AB27" s="169"/>
      <c r="AC27" s="110"/>
    </row>
    <row r="28" spans="2:29" ht="9.75" customHeight="1" thickBot="1">
      <c r="B28" s="77"/>
      <c r="C28" s="78"/>
      <c r="D28" s="78"/>
      <c r="E28" s="79"/>
      <c r="F28" s="79"/>
      <c r="G28" s="79"/>
      <c r="H28" s="79"/>
      <c r="I28" s="79"/>
      <c r="J28" s="79"/>
      <c r="K28" s="79"/>
      <c r="L28" s="79"/>
      <c r="M28" s="79"/>
      <c r="N28" s="80"/>
      <c r="O28" s="80"/>
      <c r="P28" s="80"/>
      <c r="Q28" s="81"/>
      <c r="R28" s="82"/>
      <c r="X28" s="110"/>
      <c r="Y28" s="110"/>
      <c r="Z28" s="173"/>
      <c r="AA28" s="169"/>
      <c r="AB28" s="169"/>
      <c r="AC28" s="11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s="110"/>
      <c r="Z29" s="173"/>
      <c r="AA29" s="169"/>
      <c r="AB29" s="169"/>
      <c r="AC29" s="11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s="110"/>
      <c r="Z30" s="173"/>
      <c r="AA30" s="169"/>
      <c r="AB30" s="169"/>
      <c r="AC30" s="110"/>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10"/>
      <c r="Y31" s="110"/>
      <c r="Z31" s="173"/>
      <c r="AA31" s="169"/>
      <c r="AB31" s="169"/>
      <c r="AC31" s="110"/>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10"/>
      <c r="Y32" s="110"/>
      <c r="Z32" s="173"/>
      <c r="AA32" s="169"/>
      <c r="AB32" s="169"/>
      <c r="AC32" s="110"/>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10"/>
      <c r="Y33" s="110"/>
      <c r="Z33" s="173"/>
      <c r="AA33" s="169"/>
      <c r="AB33" s="169"/>
      <c r="AC33" s="110"/>
    </row>
    <row r="34" spans="2:29" ht="12.75" customHeight="1" thickBot="1">
      <c r="B34" s="201"/>
      <c r="C34" s="236"/>
      <c r="D34" s="237"/>
      <c r="E34" s="194"/>
      <c r="F34" s="219"/>
      <c r="G34" s="219"/>
      <c r="H34" s="194"/>
      <c r="I34" s="194"/>
      <c r="J34" s="193"/>
      <c r="K34" s="194"/>
      <c r="L34" s="214"/>
      <c r="M34" s="214"/>
      <c r="N34" s="214"/>
      <c r="O34" s="191"/>
      <c r="P34" s="191"/>
      <c r="Q34" s="194"/>
      <c r="R34" s="230"/>
      <c r="S34" s="210"/>
      <c r="T34" s="210"/>
      <c r="X34" s="110"/>
      <c r="Y34" s="110"/>
      <c r="Z34" s="173"/>
      <c r="AA34" s="169"/>
      <c r="AB34" s="169"/>
      <c r="AC34" s="110"/>
    </row>
    <row r="35" spans="2:29" ht="13.5" customHeight="1" thickBot="1">
      <c r="B35" s="147" t="s">
        <v>5</v>
      </c>
      <c r="C35" s="183">
        <f>IF(ISERROR(C24+1),"",C24+1)</f>
        <v>43049</v>
      </c>
      <c r="D35" s="184"/>
      <c r="E35" s="23"/>
      <c r="F35" s="21"/>
      <c r="G35" s="21"/>
      <c r="H35" s="21"/>
      <c r="I35" s="38"/>
      <c r="J35" s="42"/>
      <c r="K35" s="39"/>
      <c r="L35" s="21"/>
      <c r="M35" s="21"/>
      <c r="N35" s="21"/>
      <c r="O35" s="3">
        <f aca="true" t="shared" si="7" ref="O35:O41">SUM(E35:N35)</f>
        <v>0</v>
      </c>
      <c r="P35" s="33">
        <f aca="true" t="shared" si="8" ref="P35:P41">SUM(E35:N35)-Q35-R35</f>
        <v>0</v>
      </c>
      <c r="Q35" s="109">
        <f>AB35</f>
        <v>0</v>
      </c>
      <c r="R35" s="52"/>
      <c r="S35" s="54"/>
      <c r="T35" s="54"/>
      <c r="X35" s="110"/>
      <c r="Y35" s="110"/>
      <c r="Z35" s="172">
        <f>IF(((SUM($E$35:$N$41)-E41-E40-E39-E38-E37-E36-AA42)&lt;40),0,(IF((SUM($E$35:$N$41)-40-E41-E40-E39-E38-E37-E36-AA42)&gt;E35,E35-R35,(SUM($E$35:$N$41)-40-E41-E40-E39-E38-E37-E36-AA42-R35))))</f>
        <v>0</v>
      </c>
      <c r="AA35" s="169">
        <f>IF((J35&lt;0.0003),0,(IF((E35&gt;J35),J35,E35)))</f>
        <v>0</v>
      </c>
      <c r="AB35" s="171">
        <f aca="true" t="shared" si="9" ref="AB35:AB41">Z35+AA35</f>
        <v>0</v>
      </c>
      <c r="AC35" s="110"/>
    </row>
    <row r="36" spans="2:29" ht="13.5" customHeight="1">
      <c r="B36" s="147" t="s">
        <v>6</v>
      </c>
      <c r="C36" s="183">
        <f aca="true" t="shared" si="10" ref="C36:C41">IF(ISERROR(C35+1),"",C35+1)</f>
        <v>43050</v>
      </c>
      <c r="D36" s="184"/>
      <c r="E36" s="23"/>
      <c r="F36" s="21"/>
      <c r="G36" s="21"/>
      <c r="H36" s="21"/>
      <c r="I36" s="21"/>
      <c r="J36" s="41"/>
      <c r="K36" s="21"/>
      <c r="L36" s="21"/>
      <c r="M36" s="21"/>
      <c r="N36" s="21"/>
      <c r="O36" s="3">
        <f t="shared" si="7"/>
        <v>0</v>
      </c>
      <c r="P36" s="33">
        <f t="shared" si="8"/>
        <v>0</v>
      </c>
      <c r="Q36" s="109">
        <f aca="true" t="shared" si="11" ref="Q36:Q41">AB36</f>
        <v>0</v>
      </c>
      <c r="R36" s="52"/>
      <c r="S36" s="54"/>
      <c r="T36" s="54"/>
      <c r="X36" s="110"/>
      <c r="Y36" s="110"/>
      <c r="Z36" s="177">
        <f>IF(((SUM($E$35:$N$41)-E41-E40-E39-E38-E37-AA42)&lt;40),0,(IF((SUM($E$35:$N$41)-40-E41-E40-E39-E38-E37-AA42)&gt;E36,E36-R36,(SUM($E$35:$N$41)-40-E41-E40-E39-E38-E37-AA42-R36))))</f>
        <v>0</v>
      </c>
      <c r="AA36" s="169">
        <f aca="true" t="shared" si="12" ref="AA36:AA41">IF((J36&lt;0.0003),0,(IF((E36&gt;J36),J36,E36)))</f>
        <v>0</v>
      </c>
      <c r="AB36" s="171">
        <f t="shared" si="9"/>
        <v>0</v>
      </c>
      <c r="AC36" s="110"/>
    </row>
    <row r="37" spans="2:29" ht="13.5" customHeight="1">
      <c r="B37" s="147" t="s">
        <v>7</v>
      </c>
      <c r="C37" s="183">
        <f t="shared" si="10"/>
        <v>43051</v>
      </c>
      <c r="D37" s="184"/>
      <c r="E37" s="23"/>
      <c r="F37" s="21"/>
      <c r="G37" s="21"/>
      <c r="H37" s="21"/>
      <c r="I37" s="21"/>
      <c r="J37" s="21"/>
      <c r="K37" s="21"/>
      <c r="L37" s="21"/>
      <c r="M37" s="21"/>
      <c r="N37" s="21"/>
      <c r="O37" s="3">
        <f t="shared" si="7"/>
        <v>0</v>
      </c>
      <c r="P37" s="33">
        <f t="shared" si="8"/>
        <v>0</v>
      </c>
      <c r="Q37" s="109">
        <f t="shared" si="11"/>
        <v>0</v>
      </c>
      <c r="R37" s="52"/>
      <c r="S37" s="54"/>
      <c r="T37" s="54"/>
      <c r="X37" s="110"/>
      <c r="Y37" s="110"/>
      <c r="Z37" s="177">
        <f>IF(((SUM($E$35:$N$41)-E41-E40-E39-E38-AA42)&lt;40),0,(IF((SUM($E$35:$N$41)-40-E41-E40-E39-E38-AA42)&gt;E37,E37-R37,(SUM($E$35:$N$41)-40-E41-E40-E39-E38-AA42-R37))))</f>
        <v>0</v>
      </c>
      <c r="AA37" s="169">
        <f t="shared" si="12"/>
        <v>0</v>
      </c>
      <c r="AB37" s="171">
        <f t="shared" si="9"/>
        <v>0</v>
      </c>
      <c r="AC37" s="110"/>
    </row>
    <row r="38" spans="2:29" ht="13.5" customHeight="1">
      <c r="B38" s="147" t="s">
        <v>8</v>
      </c>
      <c r="C38" s="183">
        <f t="shared" si="10"/>
        <v>43052</v>
      </c>
      <c r="D38" s="184"/>
      <c r="E38" s="23"/>
      <c r="F38" s="21"/>
      <c r="G38" s="21"/>
      <c r="H38" s="21"/>
      <c r="I38" s="21"/>
      <c r="J38" s="41"/>
      <c r="K38" s="21"/>
      <c r="L38" s="21"/>
      <c r="M38" s="21"/>
      <c r="N38" s="21"/>
      <c r="O38" s="3">
        <f t="shared" si="7"/>
        <v>0</v>
      </c>
      <c r="P38" s="33">
        <f t="shared" si="8"/>
        <v>0</v>
      </c>
      <c r="Q38" s="109">
        <f t="shared" si="11"/>
        <v>0</v>
      </c>
      <c r="R38" s="52"/>
      <c r="S38" s="54"/>
      <c r="T38" s="54"/>
      <c r="X38" s="110"/>
      <c r="Y38" s="110"/>
      <c r="Z38" s="177">
        <f>IF(((SUM($E$35:$N$41)-E41-E40-E39-AA42)&lt;40),0,(IF((SUM($E$35:$N$41)-40-E41-E40-E39-AA42)&gt;E38,E38-R38,(SUM(E35:N41)-40-E41-E40-E39-AA42-R38))))</f>
        <v>0</v>
      </c>
      <c r="AA38" s="169">
        <f t="shared" si="12"/>
        <v>0</v>
      </c>
      <c r="AB38" s="171">
        <f t="shared" si="9"/>
        <v>0</v>
      </c>
      <c r="AC38" s="110"/>
    </row>
    <row r="39" spans="2:29" ht="13.5" customHeight="1">
      <c r="B39" s="147" t="s">
        <v>9</v>
      </c>
      <c r="C39" s="183">
        <f t="shared" si="10"/>
        <v>43053</v>
      </c>
      <c r="D39" s="184"/>
      <c r="E39" s="23"/>
      <c r="F39" s="21"/>
      <c r="G39" s="21"/>
      <c r="H39" s="21"/>
      <c r="I39" s="21"/>
      <c r="J39" s="41"/>
      <c r="K39" s="21"/>
      <c r="L39" s="21"/>
      <c r="M39" s="21"/>
      <c r="N39" s="21"/>
      <c r="O39" s="3">
        <f t="shared" si="7"/>
        <v>0</v>
      </c>
      <c r="P39" s="33">
        <f t="shared" si="8"/>
        <v>0</v>
      </c>
      <c r="Q39" s="109">
        <f t="shared" si="11"/>
        <v>0</v>
      </c>
      <c r="R39" s="52"/>
      <c r="S39" s="54"/>
      <c r="T39" s="54"/>
      <c r="X39" s="110"/>
      <c r="Y39" s="110"/>
      <c r="Z39" s="177">
        <f>IF(((SUM($E$35:$N$41)-E41-E40-AA42)&lt;40),0,(IF((SUM($E$35:$N$41)-40-E41-E40-AA42)&gt;E39,E39-R39,(SUM($E$35:$N$41)-40-E41-E40-AA42-R39))))</f>
        <v>0</v>
      </c>
      <c r="AA39" s="169">
        <f t="shared" si="12"/>
        <v>0</v>
      </c>
      <c r="AB39" s="171">
        <f t="shared" si="9"/>
        <v>0</v>
      </c>
      <c r="AC39" s="110"/>
    </row>
    <row r="40" spans="2:29" ht="13.5" customHeight="1">
      <c r="B40" s="147" t="s">
        <v>10</v>
      </c>
      <c r="C40" s="183">
        <f t="shared" si="10"/>
        <v>43054</v>
      </c>
      <c r="D40" s="184"/>
      <c r="E40" s="23"/>
      <c r="F40" s="21"/>
      <c r="G40" s="21"/>
      <c r="H40" s="21"/>
      <c r="I40" s="21"/>
      <c r="J40" s="41"/>
      <c r="K40" s="21"/>
      <c r="L40" s="21"/>
      <c r="M40" s="21"/>
      <c r="N40" s="21"/>
      <c r="O40" s="3">
        <f t="shared" si="7"/>
        <v>0</v>
      </c>
      <c r="P40" s="33">
        <f t="shared" si="8"/>
        <v>0</v>
      </c>
      <c r="Q40" s="109">
        <f t="shared" si="11"/>
        <v>0</v>
      </c>
      <c r="R40" s="52"/>
      <c r="S40" s="54"/>
      <c r="T40" s="54"/>
      <c r="X40" s="110"/>
      <c r="Y40" s="110"/>
      <c r="Z40" s="172">
        <f>IF(((SUM($E$35:$N$41)-E41-AA42)&lt;40),0,(IF((SUM($E$35:$N$41)-40-E41-AA42)&gt;E40,E40-R40,(SUM($E$35:$N$41)-40-E41-AA42-R40))))</f>
        <v>0</v>
      </c>
      <c r="AA40" s="169">
        <f t="shared" si="12"/>
        <v>0</v>
      </c>
      <c r="AB40" s="171">
        <f t="shared" si="9"/>
        <v>0</v>
      </c>
      <c r="AC40" s="110"/>
    </row>
    <row r="41" spans="2:29" ht="13.5" customHeight="1" thickBot="1">
      <c r="B41" s="147" t="s">
        <v>11</v>
      </c>
      <c r="C41" s="183">
        <f t="shared" si="10"/>
        <v>43055</v>
      </c>
      <c r="D41" s="184"/>
      <c r="E41" s="23"/>
      <c r="F41" s="21"/>
      <c r="G41" s="21"/>
      <c r="H41" s="21"/>
      <c r="I41" s="21"/>
      <c r="J41" s="41"/>
      <c r="K41" s="21"/>
      <c r="L41" s="21"/>
      <c r="M41" s="21"/>
      <c r="N41" s="21"/>
      <c r="O41" s="3">
        <f t="shared" si="7"/>
        <v>0</v>
      </c>
      <c r="P41" s="33">
        <f t="shared" si="8"/>
        <v>0</v>
      </c>
      <c r="Q41" s="109">
        <f t="shared" si="11"/>
        <v>0</v>
      </c>
      <c r="R41" s="53"/>
      <c r="S41" s="54">
        <v>0</v>
      </c>
      <c r="T41" s="54">
        <v>0</v>
      </c>
      <c r="X41" s="110"/>
      <c r="Y41" s="110"/>
      <c r="Z41" s="172">
        <f>IF(((SUM($E$35:$N$41)-AA42)&lt;40),0,(IF((SUM($E$35:$N$41)-40-AA42)&gt;E41,E41-R41,(SUM($E$35:$N$41)-40-AA42-R41))))</f>
        <v>0</v>
      </c>
      <c r="AA41" s="169">
        <f t="shared" si="12"/>
        <v>0</v>
      </c>
      <c r="AB41" s="171">
        <f t="shared" si="9"/>
        <v>0</v>
      </c>
      <c r="AC41" s="11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s="110"/>
      <c r="Z42" s="148"/>
      <c r="AA42" s="169">
        <f>SUM(AA35:AA41)</f>
        <v>0</v>
      </c>
      <c r="AB42" s="148"/>
      <c r="AC42" s="11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10"/>
      <c r="Y43" s="110"/>
      <c r="Z43" s="62"/>
      <c r="AA43" s="63"/>
      <c r="AB43" s="63"/>
      <c r="AC43" s="11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10"/>
      <c r="Y44" s="110"/>
      <c r="Z44" s="149"/>
      <c r="AA44" s="148"/>
      <c r="AB44" s="148"/>
      <c r="AC44" s="110"/>
    </row>
    <row r="45" spans="2:29" ht="11.25" customHeight="1" thickBot="1">
      <c r="B45" s="89"/>
      <c r="C45" s="89"/>
      <c r="D45" s="89"/>
      <c r="E45" s="89"/>
      <c r="F45" s="89"/>
      <c r="G45" s="89"/>
      <c r="H45" s="89"/>
      <c r="I45" s="89"/>
      <c r="J45" s="89"/>
      <c r="K45" s="89"/>
      <c r="L45" s="89"/>
      <c r="M45" s="89"/>
      <c r="N45" s="90"/>
      <c r="O45" s="90"/>
      <c r="P45" s="90"/>
      <c r="Q45" s="91"/>
      <c r="R45" s="92"/>
      <c r="X45" s="110"/>
      <c r="Y45" s="110"/>
      <c r="Z45" s="111"/>
      <c r="AA45" s="110"/>
      <c r="AB45" s="110"/>
      <c r="AC45" s="110"/>
    </row>
    <row r="46" spans="2:29" ht="13.5" thickBot="1">
      <c r="B46" s="93" t="s">
        <v>19</v>
      </c>
      <c r="C46" s="94"/>
      <c r="D46" s="94"/>
      <c r="E46" s="94"/>
      <c r="F46" s="94"/>
      <c r="G46" s="254"/>
      <c r="H46" s="255"/>
      <c r="I46" s="255"/>
      <c r="J46" s="255"/>
      <c r="K46" s="255"/>
      <c r="L46" s="255"/>
      <c r="M46" s="255"/>
      <c r="N46" s="255"/>
      <c r="O46" s="255"/>
      <c r="P46" s="255"/>
      <c r="Q46" s="255"/>
      <c r="R46" s="255"/>
      <c r="S46" s="255"/>
      <c r="T46" s="256"/>
      <c r="X46" s="110"/>
      <c r="Y46" s="110"/>
      <c r="Z46" s="111"/>
      <c r="AA46" s="110"/>
      <c r="AB46" s="110"/>
      <c r="AC46" s="110"/>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12"/>
      <c r="Y47" s="112"/>
      <c r="Z47" s="111"/>
      <c r="AA47" s="112"/>
      <c r="AB47" s="112"/>
      <c r="AC47" s="112"/>
    </row>
    <row r="48" spans="2:29" ht="12.75">
      <c r="B48" s="28" t="s">
        <v>36</v>
      </c>
      <c r="C48" s="95"/>
      <c r="D48" s="95"/>
      <c r="E48" s="117"/>
      <c r="F48" s="181"/>
      <c r="G48" s="226"/>
      <c r="H48" s="226"/>
      <c r="I48" s="226"/>
      <c r="J48" s="226"/>
      <c r="K48" s="28" t="s">
        <v>39</v>
      </c>
      <c r="N48" s="181"/>
      <c r="O48" s="181"/>
      <c r="P48" s="181"/>
      <c r="Q48" s="181"/>
      <c r="R48" s="181"/>
      <c r="S48" s="181"/>
      <c r="T48" s="181"/>
      <c r="X48" s="110"/>
      <c r="Y48" s="110"/>
      <c r="Z48" s="142"/>
      <c r="AA48" s="110"/>
      <c r="AB48" s="110"/>
      <c r="AC48" s="110"/>
    </row>
    <row r="49" spans="2:29" s="17" customFormat="1" ht="14.25" customHeight="1">
      <c r="B49" s="96"/>
      <c r="C49" s="96"/>
      <c r="D49" s="96"/>
      <c r="E49" s="96"/>
      <c r="F49" s="96"/>
      <c r="G49" s="96"/>
      <c r="H49" s="96"/>
      <c r="I49" s="96"/>
      <c r="J49" s="18"/>
      <c r="S49" s="11"/>
      <c r="T49" s="11"/>
      <c r="U49" s="11"/>
      <c r="V49" s="11"/>
      <c r="W49" s="11"/>
      <c r="X49" s="113"/>
      <c r="Y49" s="113"/>
      <c r="Z49" s="111"/>
      <c r="AA49" s="113"/>
      <c r="AB49" s="113"/>
      <c r="AC49" s="113"/>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43"/>
      <c r="Y50" s="143"/>
      <c r="Z50" s="143"/>
      <c r="AA50" s="144"/>
      <c r="AB50" s="267"/>
      <c r="AC50" s="267"/>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143"/>
      <c r="Y51" s="143"/>
      <c r="Z51" s="143"/>
      <c r="AA51" s="110"/>
      <c r="AB51" s="110"/>
      <c r="AC51" s="110"/>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143"/>
      <c r="Y52" s="143"/>
      <c r="Z52" s="143"/>
      <c r="AA52" s="110"/>
      <c r="AB52" s="110"/>
      <c r="AC52" s="110"/>
    </row>
    <row r="53" spans="2:29" ht="12.75">
      <c r="B53" s="97"/>
      <c r="C53" s="97"/>
      <c r="D53" s="97"/>
      <c r="E53" s="97"/>
      <c r="F53" s="97"/>
      <c r="G53" s="97"/>
      <c r="H53" s="97"/>
      <c r="I53" s="97"/>
      <c r="K53" s="97"/>
      <c r="L53" s="97"/>
      <c r="M53" s="97"/>
      <c r="N53" s="97"/>
      <c r="O53" s="97"/>
      <c r="P53" s="97"/>
      <c r="Q53" s="97"/>
      <c r="R53" s="97"/>
      <c r="S53" s="18"/>
      <c r="T53" s="97"/>
      <c r="U53" s="97"/>
      <c r="V53" s="97"/>
      <c r="W53" s="97"/>
      <c r="X53" s="143"/>
      <c r="Y53" s="143"/>
      <c r="Z53" s="143"/>
      <c r="AA53" s="110"/>
      <c r="AB53" s="110"/>
      <c r="AC53" s="110"/>
    </row>
    <row r="54" spans="10:29" ht="12.75">
      <c r="J54" s="11"/>
      <c r="K54" s="97"/>
      <c r="L54" s="107"/>
      <c r="M54" s="59"/>
      <c r="N54" s="59"/>
      <c r="O54" s="59"/>
      <c r="P54" s="59"/>
      <c r="Q54" s="59"/>
      <c r="R54" s="59"/>
      <c r="S54" s="59"/>
      <c r="T54" s="59"/>
      <c r="U54" s="97"/>
      <c r="V54" s="97"/>
      <c r="W54" s="97"/>
      <c r="X54" s="143"/>
      <c r="Y54" s="143"/>
      <c r="Z54" s="143"/>
      <c r="AA54" s="110"/>
      <c r="AB54" s="110"/>
      <c r="AC54" s="110"/>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M15:M17"/>
    <mergeCell ref="C20:D20"/>
    <mergeCell ref="C21:D21"/>
    <mergeCell ref="L15:L17"/>
    <mergeCell ref="B14:B17"/>
    <mergeCell ref="C14:D17"/>
    <mergeCell ref="H15:H17"/>
    <mergeCell ref="F15:F17"/>
    <mergeCell ref="G15:G17"/>
    <mergeCell ref="L55:T55"/>
    <mergeCell ref="F14:N14"/>
    <mergeCell ref="F29:N29"/>
    <mergeCell ref="G46:T46"/>
    <mergeCell ref="F48:J48"/>
    <mergeCell ref="B55:J55"/>
    <mergeCell ref="B50:J52"/>
    <mergeCell ref="S14:S17"/>
    <mergeCell ref="S29:S34"/>
    <mergeCell ref="Q14:Q17"/>
    <mergeCell ref="R14:R17"/>
    <mergeCell ref="P14:P17"/>
    <mergeCell ref="O14:O17"/>
    <mergeCell ref="Q9:T9"/>
    <mergeCell ref="P29:P34"/>
    <mergeCell ref="P7:Q7"/>
    <mergeCell ref="R26:R27"/>
    <mergeCell ref="B12:O12"/>
    <mergeCell ref="C18:D18"/>
    <mergeCell ref="C19:D19"/>
    <mergeCell ref="C5:I5"/>
    <mergeCell ref="E9:I9"/>
    <mergeCell ref="D7:E7"/>
    <mergeCell ref="P1:T2"/>
    <mergeCell ref="N15:N17"/>
    <mergeCell ref="R6:S6"/>
    <mergeCell ref="P5:Q5"/>
    <mergeCell ref="S5:T5"/>
    <mergeCell ref="T14:T17"/>
    <mergeCell ref="B1:H3"/>
    <mergeCell ref="B11:L11"/>
    <mergeCell ref="E14:E17"/>
    <mergeCell ref="J15:J17"/>
    <mergeCell ref="K15:K17"/>
    <mergeCell ref="I15:I17"/>
    <mergeCell ref="N48:T48"/>
    <mergeCell ref="C22:D22"/>
    <mergeCell ref="C23:D23"/>
    <mergeCell ref="B29:B34"/>
    <mergeCell ref="C29:D34"/>
    <mergeCell ref="E29:E34"/>
    <mergeCell ref="C24:D24"/>
    <mergeCell ref="R29:R34"/>
    <mergeCell ref="N30:N34"/>
    <mergeCell ref="T29:T34"/>
    <mergeCell ref="K30:K34"/>
    <mergeCell ref="G30:G34"/>
    <mergeCell ref="I30:I34"/>
    <mergeCell ref="AB50:AC50"/>
    <mergeCell ref="C41:D41"/>
    <mergeCell ref="R43:R44"/>
    <mergeCell ref="L50:T52"/>
    <mergeCell ref="C38:D38"/>
    <mergeCell ref="C39:D39"/>
    <mergeCell ref="C40:D40"/>
    <mergeCell ref="C37:D37"/>
    <mergeCell ref="C35:D35"/>
    <mergeCell ref="C36:D36"/>
    <mergeCell ref="Q29:Q34"/>
    <mergeCell ref="O29:O34"/>
    <mergeCell ref="F30:F34"/>
    <mergeCell ref="H30:H34"/>
    <mergeCell ref="M30:M34"/>
    <mergeCell ref="L30:L34"/>
    <mergeCell ref="J30:J34"/>
  </mergeCells>
  <dataValidations count="6">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allowBlank="1" showInputMessage="1" showErrorMessage="1" sqref="T7"/>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 allowBlank="1" showInputMessage="1" showErrorMessage="1" prompt="Veteran's Day Holiday" sqref="J35"/>
  </dataValidations>
  <printOptions verticalCentered="1"/>
  <pageMargins left="0.41" right="0.41" top="0.4" bottom="0.25" header="0.5" footer="0.5"/>
  <pageSetup fitToHeight="1" fitToWidth="1" horizontalDpi="600" verticalDpi="600" orientation="portrait" scale="9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27" width="19.57421875" style="6" bestFit="1" customWidth="1"/>
    <col min="28"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1">
        <f>'11_16_2017'!C5:I5</f>
        <v>0</v>
      </c>
      <c r="D5" s="241"/>
      <c r="E5" s="241"/>
      <c r="F5" s="241"/>
      <c r="G5" s="241"/>
      <c r="H5" s="241"/>
      <c r="I5" s="241"/>
      <c r="J5" s="17"/>
      <c r="N5" s="6" t="s">
        <v>0</v>
      </c>
      <c r="P5" s="204">
        <v>43056</v>
      </c>
      <c r="Q5" s="204"/>
      <c r="R5" s="20" t="s">
        <v>21</v>
      </c>
      <c r="S5" s="204">
        <f>IF(P5&gt;1,P5+13,"")</f>
        <v>43069</v>
      </c>
      <c r="T5" s="204"/>
      <c r="Z5" s="6"/>
    </row>
    <row r="6" spans="2:21" ht="11.25" customHeight="1">
      <c r="B6" s="5"/>
      <c r="J6" s="7"/>
      <c r="N6" s="6" t="s">
        <v>56</v>
      </c>
      <c r="O6" s="60">
        <f>'11_16_2017'!O6+1</f>
        <v>1811</v>
      </c>
      <c r="R6" s="202"/>
      <c r="S6" s="202"/>
      <c r="T6" s="8"/>
      <c r="U6" s="17"/>
    </row>
    <row r="7" spans="2:21" ht="12.75">
      <c r="B7" s="6" t="s">
        <v>43</v>
      </c>
      <c r="D7" s="246">
        <f>'11_16_2017'!D7:E7</f>
        <v>0</v>
      </c>
      <c r="E7" s="246"/>
      <c r="F7" s="27" t="s">
        <v>34</v>
      </c>
      <c r="G7" s="132">
        <f>'11_16_2017'!G7</f>
        <v>0</v>
      </c>
      <c r="H7" s="26" t="s">
        <v>35</v>
      </c>
      <c r="I7" s="124">
        <f>'11_16_2017'!I7</f>
        <v>0</v>
      </c>
      <c r="J7" s="60"/>
      <c r="K7" s="61"/>
      <c r="N7" s="61" t="s">
        <v>31</v>
      </c>
      <c r="P7" s="268" t="str">
        <f>'11_16_2017'!P7:Q7</f>
        <v>Non Exempt</v>
      </c>
      <c r="Q7" s="268"/>
      <c r="S7" s="62"/>
      <c r="T7" s="116"/>
      <c r="U7" s="118"/>
    </row>
    <row r="8" spans="2:21" ht="11.25" customHeight="1">
      <c r="B8" s="9"/>
      <c r="C8" s="9"/>
      <c r="D8" s="9"/>
      <c r="E8" s="9"/>
      <c r="F8" s="7"/>
      <c r="G8" s="10"/>
      <c r="H8" s="10"/>
      <c r="I8" s="10"/>
      <c r="J8" s="10"/>
      <c r="U8" s="17"/>
    </row>
    <row r="9" spans="2:21" ht="12.75">
      <c r="B9" s="6" t="s">
        <v>24</v>
      </c>
      <c r="D9" s="140"/>
      <c r="E9" s="241">
        <f>'11_16_2017'!E9:I9</f>
        <v>0</v>
      </c>
      <c r="F9" s="241"/>
      <c r="G9" s="241"/>
      <c r="H9" s="241"/>
      <c r="I9" s="241"/>
      <c r="J9" s="13"/>
      <c r="K9" s="63"/>
      <c r="N9" s="63" t="s">
        <v>22</v>
      </c>
      <c r="O9" s="64"/>
      <c r="P9" s="17"/>
      <c r="Q9" s="245">
        <f>'11_16_2017'!Q9:T9</f>
        <v>0</v>
      </c>
      <c r="R9" s="245"/>
      <c r="S9" s="245"/>
      <c r="T9" s="245"/>
      <c r="U9" s="119"/>
    </row>
    <row r="10" spans="2:29" ht="11.25" customHeight="1">
      <c r="B10" s="65"/>
      <c r="C10" s="65"/>
      <c r="D10" s="65"/>
      <c r="E10" s="65"/>
      <c r="F10" s="65"/>
      <c r="G10" s="65"/>
      <c r="H10" s="13"/>
      <c r="I10" s="13"/>
      <c r="J10" s="65"/>
      <c r="K10" s="65"/>
      <c r="N10" s="65"/>
      <c r="O10" s="65"/>
      <c r="P10" s="65"/>
      <c r="Q10" s="65"/>
      <c r="R10" s="13"/>
      <c r="S10" s="13"/>
      <c r="T10" s="13"/>
      <c r="U10" s="96"/>
      <c r="Y10" s="148"/>
      <c r="Z10" s="149"/>
      <c r="AA10" s="148"/>
      <c r="AB10" s="148"/>
      <c r="AC10" s="148"/>
    </row>
    <row r="11" spans="2:29" ht="12.75">
      <c r="B11" s="205" t="s">
        <v>49</v>
      </c>
      <c r="C11" s="206"/>
      <c r="D11" s="206"/>
      <c r="E11" s="206"/>
      <c r="F11" s="206"/>
      <c r="G11" s="206"/>
      <c r="H11" s="206"/>
      <c r="I11" s="206"/>
      <c r="J11" s="206"/>
      <c r="K11" s="206"/>
      <c r="L11" s="207"/>
      <c r="M11" s="11"/>
      <c r="N11" s="8"/>
      <c r="O11" s="66"/>
      <c r="P11" s="67" t="s">
        <v>27</v>
      </c>
      <c r="Q11" s="13"/>
      <c r="R11" s="64"/>
      <c r="S11" s="64"/>
      <c r="T11" s="115">
        <f>'11_16_2017'!T11</f>
        <v>0</v>
      </c>
      <c r="U11" s="120"/>
      <c r="Y11" s="148"/>
      <c r="Z11" s="149"/>
      <c r="AA11" s="148"/>
      <c r="AB11" s="148"/>
      <c r="AC11" s="148"/>
    </row>
    <row r="12" spans="2:29" ht="12.75">
      <c r="B12" s="211" t="s">
        <v>55</v>
      </c>
      <c r="C12" s="212"/>
      <c r="D12" s="212"/>
      <c r="E12" s="212"/>
      <c r="F12" s="212"/>
      <c r="G12" s="212"/>
      <c r="H12" s="212"/>
      <c r="I12" s="212"/>
      <c r="J12" s="212"/>
      <c r="K12" s="212"/>
      <c r="L12" s="212"/>
      <c r="M12" s="212"/>
      <c r="N12" s="212"/>
      <c r="O12" s="212"/>
      <c r="P12" s="67"/>
      <c r="Q12" s="13"/>
      <c r="R12" s="64"/>
      <c r="S12" s="64"/>
      <c r="T12" s="68" t="s">
        <v>33</v>
      </c>
      <c r="U12" s="120"/>
      <c r="Y12" s="148"/>
      <c r="Z12" s="149"/>
      <c r="AA12" s="148"/>
      <c r="AB12" s="148"/>
      <c r="AC12" s="148"/>
    </row>
    <row r="13" spans="2:29" ht="12.75" customHeight="1" thickBot="1">
      <c r="B13" s="66"/>
      <c r="C13" s="66"/>
      <c r="D13" s="66"/>
      <c r="E13" s="66"/>
      <c r="F13" s="66"/>
      <c r="G13" s="66"/>
      <c r="H13" s="66"/>
      <c r="I13" s="66"/>
      <c r="J13" s="66"/>
      <c r="K13" s="66"/>
      <c r="N13" s="66"/>
      <c r="O13" s="66"/>
      <c r="P13" s="17"/>
      <c r="U13" s="66"/>
      <c r="Y13" s="148"/>
      <c r="Z13" s="149"/>
      <c r="AA13" s="148"/>
      <c r="AB13" s="148"/>
      <c r="AC13" s="148"/>
    </row>
    <row r="14" spans="2:29"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c r="Y14" s="148"/>
      <c r="Z14" s="149"/>
      <c r="AA14" s="148"/>
      <c r="AB14" s="148"/>
      <c r="AC14" s="148"/>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10"/>
      <c r="Y15" s="150"/>
      <c r="Z15" s="151"/>
      <c r="AA15" s="150"/>
      <c r="AB15" s="150"/>
      <c r="AC15" s="150"/>
    </row>
    <row r="16" spans="2:29" ht="12.75" customHeight="1">
      <c r="B16" s="200"/>
      <c r="C16" s="234"/>
      <c r="D16" s="235"/>
      <c r="E16" s="193"/>
      <c r="F16" s="193"/>
      <c r="G16" s="193"/>
      <c r="H16" s="193"/>
      <c r="I16" s="193"/>
      <c r="J16" s="193"/>
      <c r="K16" s="193"/>
      <c r="L16" s="213"/>
      <c r="M16" s="213"/>
      <c r="N16" s="213"/>
      <c r="O16" s="190"/>
      <c r="P16" s="190"/>
      <c r="Q16" s="193"/>
      <c r="R16" s="229"/>
      <c r="S16" s="193"/>
      <c r="T16" s="193"/>
      <c r="X16" s="110"/>
      <c r="Y16" s="150"/>
      <c r="Z16" s="151"/>
      <c r="AA16" s="150"/>
      <c r="AB16" s="150"/>
      <c r="AC16" s="15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X17" s="110"/>
      <c r="Y17" s="150"/>
      <c r="Z17" s="168" t="s">
        <v>40</v>
      </c>
      <c r="AA17" s="169"/>
      <c r="AB17" s="169"/>
      <c r="AC17" s="150"/>
    </row>
    <row r="18" spans="2:29" ht="14.25" customHeight="1">
      <c r="B18" s="146" t="s">
        <v>5</v>
      </c>
      <c r="C18" s="252">
        <f>IF(P5&gt;1,P5,"")</f>
        <v>43056</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X18" s="110"/>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2" ref="C19:C24">IF(ISERROR(C18+1),"",C18+1)</f>
        <v>43057</v>
      </c>
      <c r="D19" s="184"/>
      <c r="E19" s="23"/>
      <c r="F19" s="24"/>
      <c r="G19" s="24"/>
      <c r="H19" s="24"/>
      <c r="I19" s="24"/>
      <c r="J19" s="24"/>
      <c r="K19" s="24"/>
      <c r="L19" s="24"/>
      <c r="M19" s="24"/>
      <c r="N19" s="24"/>
      <c r="O19" s="3">
        <f t="shared" si="0"/>
        <v>0</v>
      </c>
      <c r="P19" s="33">
        <f t="shared" si="1"/>
        <v>0</v>
      </c>
      <c r="Q19" s="114">
        <f aca="true" t="shared" si="3" ref="Q19:Q24">AB19</f>
        <v>0</v>
      </c>
      <c r="R19" s="45"/>
      <c r="S19" s="49"/>
      <c r="T19" s="49"/>
      <c r="X19" s="110"/>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2"/>
        <v>43058</v>
      </c>
      <c r="D20" s="184"/>
      <c r="E20" s="23"/>
      <c r="F20" s="24"/>
      <c r="G20" s="24"/>
      <c r="H20" s="24"/>
      <c r="I20" s="24"/>
      <c r="J20" s="24"/>
      <c r="K20" s="24"/>
      <c r="L20" s="24"/>
      <c r="M20" s="24"/>
      <c r="N20" s="24"/>
      <c r="O20" s="3">
        <f t="shared" si="0"/>
        <v>0</v>
      </c>
      <c r="P20" s="33">
        <f t="shared" si="1"/>
        <v>0</v>
      </c>
      <c r="Q20" s="114">
        <f t="shared" si="3"/>
        <v>0</v>
      </c>
      <c r="R20" s="45"/>
      <c r="S20" s="49"/>
      <c r="T20" s="49"/>
      <c r="X20" s="110"/>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2"/>
        <v>43059</v>
      </c>
      <c r="D21" s="184"/>
      <c r="E21" s="23"/>
      <c r="F21" s="24"/>
      <c r="G21" s="24"/>
      <c r="H21" s="24"/>
      <c r="I21" s="24"/>
      <c r="K21" s="24"/>
      <c r="L21" s="24"/>
      <c r="M21" s="24"/>
      <c r="N21" s="24"/>
      <c r="O21" s="3">
        <f t="shared" si="0"/>
        <v>0</v>
      </c>
      <c r="P21" s="33">
        <f t="shared" si="1"/>
        <v>0</v>
      </c>
      <c r="Q21" s="114">
        <f t="shared" si="3"/>
        <v>0</v>
      </c>
      <c r="R21" s="45"/>
      <c r="S21" s="49"/>
      <c r="T21" s="49"/>
      <c r="X21" s="110"/>
      <c r="Y21" s="150"/>
      <c r="Z21" s="172">
        <f>IF(((SUM($E$18:$N$24)-E24-E23-E22-AA25)&lt;40),0,(IF((SUM($E$18:$N$24)-40-E24-E23-E22-AA25)&gt;$E$21,$E$21-R21,(SUM($E$18:$N$24)-40-E24-E23-E22-AA25-R21))))</f>
        <v>0</v>
      </c>
      <c r="AA21" s="169">
        <f>IF((J21&lt;0.0003),0,(IF((E21&gt;J21),J21,E21)))</f>
        <v>0</v>
      </c>
      <c r="AB21" s="171">
        <f t="shared" si="5"/>
        <v>0</v>
      </c>
      <c r="AC21" s="150"/>
    </row>
    <row r="22" spans="2:29" ht="14.25" customHeight="1">
      <c r="B22" s="147" t="s">
        <v>9</v>
      </c>
      <c r="C22" s="183">
        <f t="shared" si="2"/>
        <v>43060</v>
      </c>
      <c r="D22" s="184"/>
      <c r="E22" s="23"/>
      <c r="F22" s="24"/>
      <c r="G22" s="24"/>
      <c r="H22" s="24"/>
      <c r="I22" s="24"/>
      <c r="J22" s="24"/>
      <c r="K22" s="24"/>
      <c r="L22" s="24"/>
      <c r="M22" s="24"/>
      <c r="N22" s="24"/>
      <c r="O22" s="3">
        <f t="shared" si="0"/>
        <v>0</v>
      </c>
      <c r="P22" s="33">
        <f t="shared" si="1"/>
        <v>0</v>
      </c>
      <c r="Q22" s="114">
        <f t="shared" si="3"/>
        <v>0</v>
      </c>
      <c r="R22" s="45"/>
      <c r="S22" s="49"/>
      <c r="T22" s="49"/>
      <c r="X22" s="110"/>
      <c r="Y22" s="150"/>
      <c r="Z22" s="172">
        <f>IF(((SUM($E$18:$N$24)-E24-E23-AA25)&lt;40),0,(IF((SUM($E$18:$N$24)-40-E24-E23-AA25)&gt;$E$22,$E$22-R22,(SUM($E$18:$N$24)-40-E24-E23-AA25-R22))))</f>
        <v>0</v>
      </c>
      <c r="AA22" s="169">
        <f>IF((J22&lt;0.0003),0,(IF((E22&gt;J22),J22,E22)))</f>
        <v>0</v>
      </c>
      <c r="AB22" s="171">
        <f t="shared" si="5"/>
        <v>0</v>
      </c>
      <c r="AC22" s="150"/>
    </row>
    <row r="23" spans="2:29" ht="14.25" customHeight="1" thickBot="1">
      <c r="B23" s="147" t="s">
        <v>10</v>
      </c>
      <c r="C23" s="183">
        <f>IF(ISERROR(C22+1),"",C22+1)</f>
        <v>43061</v>
      </c>
      <c r="D23" s="184"/>
      <c r="E23" s="23"/>
      <c r="F23" s="24"/>
      <c r="G23" s="24"/>
      <c r="H23" s="24"/>
      <c r="I23" s="24"/>
      <c r="J23" s="24"/>
      <c r="K23" s="24"/>
      <c r="L23" s="24"/>
      <c r="M23" s="24"/>
      <c r="N23" s="24"/>
      <c r="O23" s="3">
        <f t="shared" si="0"/>
        <v>0</v>
      </c>
      <c r="P23" s="33">
        <f t="shared" si="1"/>
        <v>0</v>
      </c>
      <c r="Q23" s="114">
        <f t="shared" si="3"/>
        <v>0</v>
      </c>
      <c r="R23" s="45"/>
      <c r="S23" s="49"/>
      <c r="T23" s="49"/>
      <c r="X23" s="110"/>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2"/>
        <v>43062</v>
      </c>
      <c r="D24" s="184"/>
      <c r="E24" s="23"/>
      <c r="F24" s="24"/>
      <c r="G24" s="24"/>
      <c r="H24" s="24"/>
      <c r="I24" s="34"/>
      <c r="J24" s="42"/>
      <c r="K24" s="35"/>
      <c r="L24" s="24"/>
      <c r="M24" s="24"/>
      <c r="N24" s="24"/>
      <c r="O24" s="3">
        <f t="shared" si="0"/>
        <v>0</v>
      </c>
      <c r="P24" s="33">
        <f t="shared" si="1"/>
        <v>0</v>
      </c>
      <c r="Q24" s="114">
        <f t="shared" si="3"/>
        <v>0</v>
      </c>
      <c r="R24" s="46"/>
      <c r="S24" s="49"/>
      <c r="T24" s="49"/>
      <c r="X24" s="110"/>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X28" s="110"/>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10"/>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10"/>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10"/>
      <c r="Y33" s="150"/>
      <c r="Z33" s="173"/>
      <c r="AA33" s="169"/>
      <c r="AB33" s="169"/>
      <c r="AC33" s="150"/>
    </row>
    <row r="34" spans="2:29" ht="12.75" customHeight="1" thickBot="1">
      <c r="B34" s="201"/>
      <c r="C34" s="236"/>
      <c r="D34" s="237"/>
      <c r="E34" s="194"/>
      <c r="F34" s="219"/>
      <c r="G34" s="219"/>
      <c r="H34" s="194"/>
      <c r="I34" s="194"/>
      <c r="J34" s="194"/>
      <c r="K34" s="194"/>
      <c r="L34" s="214"/>
      <c r="M34" s="214"/>
      <c r="N34" s="214"/>
      <c r="O34" s="191"/>
      <c r="P34" s="191"/>
      <c r="Q34" s="194"/>
      <c r="R34" s="230"/>
      <c r="S34" s="210"/>
      <c r="T34" s="210"/>
      <c r="X34" s="110"/>
      <c r="Y34" s="150"/>
      <c r="Z34" s="173"/>
      <c r="AA34" s="169"/>
      <c r="AB34" s="169"/>
      <c r="AC34" s="150"/>
    </row>
    <row r="35" spans="2:29" ht="13.5" customHeight="1" thickBot="1">
      <c r="B35" s="147" t="s">
        <v>5</v>
      </c>
      <c r="C35" s="183">
        <f>IF(ISERROR(C24+1),"",C24+1)</f>
        <v>43063</v>
      </c>
      <c r="D35" s="184"/>
      <c r="E35" s="23"/>
      <c r="F35" s="21"/>
      <c r="G35" s="21"/>
      <c r="H35" s="21"/>
      <c r="I35" s="21"/>
      <c r="J35" s="42"/>
      <c r="K35" s="21"/>
      <c r="L35" s="21"/>
      <c r="M35" s="21"/>
      <c r="N35" s="21"/>
      <c r="O35" s="3">
        <f aca="true" t="shared" si="7" ref="O35:O41">SUM(E35:N35)</f>
        <v>0</v>
      </c>
      <c r="P35" s="33">
        <f aca="true" t="shared" si="8" ref="P35:P41">SUM(E35:N35)-Q35-R35</f>
        <v>0</v>
      </c>
      <c r="Q35" s="175">
        <f>AB35</f>
        <v>0</v>
      </c>
      <c r="R35" s="52"/>
      <c r="S35" s="54"/>
      <c r="T35" s="54"/>
      <c r="X35" s="110"/>
      <c r="Y35" s="150"/>
      <c r="Z35" s="172">
        <f>IF(((SUM($E$35:$N$41)-E41-E40-E39-E38-E37-E36-AA42)&lt;40),0,(IF((SUM($E$35:$N$41)-40-E41-E40-E39-E38-E37-E36-AA42)&gt;E35,E35-R35,(SUM($E$35:$N$41)-40-E41-E40-E39-E38-E37-E36-AA42-R35))))</f>
        <v>0</v>
      </c>
      <c r="AA35" s="169">
        <f>IF((J35&lt;0.0003),0,(IF((E35&gt;J35),J35,E35)))</f>
        <v>0</v>
      </c>
      <c r="AB35" s="171">
        <f aca="true" t="shared" si="9" ref="AB35:AB41">Z35+AA35</f>
        <v>0</v>
      </c>
      <c r="AC35" s="150"/>
    </row>
    <row r="36" spans="2:29" ht="13.5" customHeight="1">
      <c r="B36" s="147" t="s">
        <v>6</v>
      </c>
      <c r="C36" s="183">
        <f aca="true" t="shared" si="10" ref="C36:C41">IF(ISERROR(C35+1),"",C35+1)</f>
        <v>43064</v>
      </c>
      <c r="D36" s="184"/>
      <c r="E36" s="23"/>
      <c r="F36" s="21"/>
      <c r="G36" s="21"/>
      <c r="H36" s="21"/>
      <c r="I36" s="21"/>
      <c r="J36" s="21"/>
      <c r="K36" s="21"/>
      <c r="L36" s="21"/>
      <c r="M36" s="21"/>
      <c r="N36" s="21"/>
      <c r="O36" s="3">
        <f t="shared" si="7"/>
        <v>0</v>
      </c>
      <c r="P36" s="33">
        <f t="shared" si="8"/>
        <v>0</v>
      </c>
      <c r="Q36" s="175">
        <f aca="true" t="shared" si="11" ref="Q36:Q41">AB36</f>
        <v>0</v>
      </c>
      <c r="R36" s="52"/>
      <c r="S36" s="54"/>
      <c r="T36" s="54"/>
      <c r="X36" s="110"/>
      <c r="Y36" s="150"/>
      <c r="Z36" s="177">
        <f>IF(((SUM($E$35:$N$41)-E41-E40-E39-E38-E37-AA42)&lt;40),0,(IF((SUM($E$35:$N$41)-40-E41-E40-E39-E38-E37-AA42)&gt;E36,E36-R36,(SUM($E$35:$N$41)-40-E41-E40-E39-E38-E37-AA42-R36))))</f>
        <v>0</v>
      </c>
      <c r="AA36" s="169">
        <f aca="true" t="shared" si="12" ref="AA36:AA41">IF((J36&lt;0.0003),0,(IF((E36&gt;J36),J36,E36)))</f>
        <v>0</v>
      </c>
      <c r="AB36" s="171">
        <f t="shared" si="9"/>
        <v>0</v>
      </c>
      <c r="AC36" s="150"/>
    </row>
    <row r="37" spans="2:29" ht="13.5" customHeight="1">
      <c r="B37" s="147" t="s">
        <v>7</v>
      </c>
      <c r="C37" s="183">
        <f t="shared" si="10"/>
        <v>43065</v>
      </c>
      <c r="D37" s="184"/>
      <c r="E37" s="23"/>
      <c r="F37" s="21"/>
      <c r="G37" s="21"/>
      <c r="H37" s="21"/>
      <c r="I37" s="21"/>
      <c r="J37" s="21"/>
      <c r="K37" s="21"/>
      <c r="L37" s="21"/>
      <c r="M37" s="21"/>
      <c r="N37" s="21"/>
      <c r="O37" s="3">
        <f t="shared" si="7"/>
        <v>0</v>
      </c>
      <c r="P37" s="33">
        <f t="shared" si="8"/>
        <v>0</v>
      </c>
      <c r="Q37" s="175">
        <f t="shared" si="11"/>
        <v>0</v>
      </c>
      <c r="R37" s="52"/>
      <c r="S37" s="54"/>
      <c r="T37" s="54"/>
      <c r="X37" s="110"/>
      <c r="Y37" s="150"/>
      <c r="Z37" s="177">
        <f>IF(((SUM($E$35:$N$41)-E41-E40-E39-E38-AA42)&lt;40),0,(IF((SUM($E$35:$N$41)-40-E41-E40-E39-E38-AA42)&gt;E37,E37-R37,(SUM($E$35:$N$41)-40-E41-E40-E39-E38-AA42-R37))))</f>
        <v>0</v>
      </c>
      <c r="AA37" s="169">
        <f t="shared" si="12"/>
        <v>0</v>
      </c>
      <c r="AB37" s="171">
        <f t="shared" si="9"/>
        <v>0</v>
      </c>
      <c r="AC37" s="150"/>
    </row>
    <row r="38" spans="2:29" ht="13.5" customHeight="1">
      <c r="B38" s="147" t="s">
        <v>8</v>
      </c>
      <c r="C38" s="183">
        <f t="shared" si="10"/>
        <v>43066</v>
      </c>
      <c r="D38" s="184"/>
      <c r="E38" s="23"/>
      <c r="F38" s="21"/>
      <c r="G38" s="21"/>
      <c r="H38" s="21"/>
      <c r="I38" s="21"/>
      <c r="J38" s="21"/>
      <c r="K38" s="21"/>
      <c r="L38" s="21"/>
      <c r="M38" s="21"/>
      <c r="N38" s="21"/>
      <c r="O38" s="3">
        <f t="shared" si="7"/>
        <v>0</v>
      </c>
      <c r="P38" s="33">
        <f t="shared" si="8"/>
        <v>0</v>
      </c>
      <c r="Q38" s="175">
        <f t="shared" si="11"/>
        <v>0</v>
      </c>
      <c r="R38" s="52"/>
      <c r="S38" s="54"/>
      <c r="T38" s="54"/>
      <c r="X38" s="110"/>
      <c r="Y38" s="150"/>
      <c r="Z38" s="177">
        <f>IF(((SUM($E$35:$N$41)-E41-E40-E39-AA42)&lt;40),0,(IF((SUM($E$35:$N$41)-40-E41-E40-E39-AA42)&gt;E38,E38-R38,(SUM(E35:N41)-40-E41-E40-E39-AA42-R38))))</f>
        <v>0</v>
      </c>
      <c r="AA38" s="169">
        <f t="shared" si="12"/>
        <v>0</v>
      </c>
      <c r="AB38" s="171">
        <f t="shared" si="9"/>
        <v>0</v>
      </c>
      <c r="AC38" s="150"/>
    </row>
    <row r="39" spans="2:29" ht="13.5" customHeight="1">
      <c r="B39" s="147" t="s">
        <v>9</v>
      </c>
      <c r="C39" s="183">
        <f t="shared" si="10"/>
        <v>43067</v>
      </c>
      <c r="D39" s="184"/>
      <c r="E39" s="23"/>
      <c r="F39" s="21"/>
      <c r="G39" s="21"/>
      <c r="H39" s="21"/>
      <c r="I39" s="21"/>
      <c r="J39" s="21"/>
      <c r="K39" s="21"/>
      <c r="L39" s="21"/>
      <c r="M39" s="21"/>
      <c r="N39" s="21"/>
      <c r="O39" s="3">
        <f t="shared" si="7"/>
        <v>0</v>
      </c>
      <c r="P39" s="33">
        <f t="shared" si="8"/>
        <v>0</v>
      </c>
      <c r="Q39" s="175">
        <f t="shared" si="11"/>
        <v>0</v>
      </c>
      <c r="R39" s="52"/>
      <c r="S39" s="54"/>
      <c r="T39" s="54"/>
      <c r="X39" s="110"/>
      <c r="Y39" s="150"/>
      <c r="Z39" s="177">
        <f>IF(((SUM($E$35:$N$41)-E41-E40-AA42)&lt;40),0,(IF((SUM($E$35:$N$41)-40-E41-E40-AA42)&gt;E39,E39-R39,(SUM($E$35:$N$41)-40-E41-E40-AA42-R39))))</f>
        <v>0</v>
      </c>
      <c r="AA39" s="169">
        <f t="shared" si="12"/>
        <v>0</v>
      </c>
      <c r="AB39" s="171">
        <f t="shared" si="9"/>
        <v>0</v>
      </c>
      <c r="AC39" s="150"/>
    </row>
    <row r="40" spans="2:29" ht="13.5" customHeight="1">
      <c r="B40" s="147" t="s">
        <v>10</v>
      </c>
      <c r="C40" s="183">
        <f t="shared" si="10"/>
        <v>43068</v>
      </c>
      <c r="D40" s="184"/>
      <c r="E40" s="23"/>
      <c r="F40" s="21"/>
      <c r="G40" s="21"/>
      <c r="H40" s="21"/>
      <c r="I40" s="21"/>
      <c r="J40" s="21"/>
      <c r="K40" s="21"/>
      <c r="L40" s="21"/>
      <c r="M40" s="21"/>
      <c r="N40" s="21"/>
      <c r="O40" s="3">
        <f t="shared" si="7"/>
        <v>0</v>
      </c>
      <c r="P40" s="33">
        <f t="shared" si="8"/>
        <v>0</v>
      </c>
      <c r="Q40" s="175">
        <f t="shared" si="11"/>
        <v>0</v>
      </c>
      <c r="R40" s="52"/>
      <c r="S40" s="54"/>
      <c r="T40" s="54"/>
      <c r="X40" s="110"/>
      <c r="Y40" s="150"/>
      <c r="Z40" s="172">
        <f>IF(((SUM($E$35:$N$41)-E41-AA42)&lt;40),0,(IF((SUM($E$35:$N$41)-40-E41-AA42)&gt;E40,E40-R40,(SUM($E$35:$N$41)-40-E41-AA42-R40))))</f>
        <v>0</v>
      </c>
      <c r="AA40" s="169">
        <f t="shared" si="12"/>
        <v>0</v>
      </c>
      <c r="AB40" s="171">
        <f t="shared" si="9"/>
        <v>0</v>
      </c>
      <c r="AC40" s="150"/>
    </row>
    <row r="41" spans="2:29" ht="13.5" customHeight="1" thickBot="1">
      <c r="B41" s="147" t="s">
        <v>11</v>
      </c>
      <c r="C41" s="183">
        <f t="shared" si="10"/>
        <v>43069</v>
      </c>
      <c r="D41" s="184"/>
      <c r="E41" s="23"/>
      <c r="F41" s="21"/>
      <c r="G41" s="21"/>
      <c r="H41" s="21"/>
      <c r="I41" s="21"/>
      <c r="J41" s="21"/>
      <c r="K41" s="21"/>
      <c r="L41" s="21"/>
      <c r="M41" s="21"/>
      <c r="N41" s="21"/>
      <c r="O41" s="3">
        <f t="shared" si="7"/>
        <v>0</v>
      </c>
      <c r="P41" s="33">
        <f t="shared" si="8"/>
        <v>0</v>
      </c>
      <c r="Q41" s="175">
        <f t="shared" si="11"/>
        <v>0</v>
      </c>
      <c r="R41" s="53"/>
      <c r="S41" s="54">
        <v>0</v>
      </c>
      <c r="T41" s="54">
        <v>0</v>
      </c>
      <c r="X41" s="110"/>
      <c r="Y41" s="150"/>
      <c r="Z41" s="172">
        <f>IF(((SUM($E$35:$N$41)-AA42)&lt;40),0,(IF((SUM($E$35:$N$41)-40-AA42)&gt;E41,E41-R41,(SUM($E$35:$N$41)-40-AA42-R41))))</f>
        <v>0</v>
      </c>
      <c r="AA41" s="169">
        <f t="shared" si="12"/>
        <v>0</v>
      </c>
      <c r="AB41" s="171">
        <f t="shared" si="9"/>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1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10"/>
      <c r="Y44" s="150"/>
      <c r="Z44" s="149"/>
      <c r="AA44" s="148"/>
      <c r="AB44" s="148"/>
      <c r="AC44" s="150"/>
    </row>
    <row r="45" spans="2:29" ht="11.25" customHeight="1" thickBot="1">
      <c r="B45" s="89"/>
      <c r="C45" s="89"/>
      <c r="D45" s="89"/>
      <c r="E45" s="89"/>
      <c r="F45" s="89"/>
      <c r="G45" s="89"/>
      <c r="H45" s="89"/>
      <c r="I45" s="89"/>
      <c r="J45" s="89"/>
      <c r="K45" s="89"/>
      <c r="L45" s="89"/>
      <c r="M45" s="89"/>
      <c r="N45" s="90"/>
      <c r="O45" s="90"/>
      <c r="P45" s="90"/>
      <c r="Q45" s="91"/>
      <c r="R45" s="92"/>
      <c r="X45" s="110"/>
      <c r="Y45" s="150"/>
      <c r="Z45" s="151"/>
      <c r="AA45" s="150"/>
      <c r="AB45" s="150"/>
      <c r="AC45" s="150"/>
    </row>
    <row r="46" spans="2:29" ht="13.5" thickBot="1">
      <c r="B46" s="93" t="s">
        <v>19</v>
      </c>
      <c r="C46" s="94"/>
      <c r="D46" s="94"/>
      <c r="E46" s="94"/>
      <c r="F46" s="94"/>
      <c r="G46" s="254"/>
      <c r="H46" s="255"/>
      <c r="I46" s="255"/>
      <c r="J46" s="255"/>
      <c r="K46" s="255"/>
      <c r="L46" s="255"/>
      <c r="M46" s="255"/>
      <c r="N46" s="255"/>
      <c r="O46" s="255"/>
      <c r="P46" s="255"/>
      <c r="Q46" s="255"/>
      <c r="R46" s="255"/>
      <c r="S46" s="255"/>
      <c r="T46" s="256"/>
      <c r="X46" s="110"/>
      <c r="Y46" s="150"/>
      <c r="Z46" s="151"/>
      <c r="AA46" s="150"/>
      <c r="AB46" s="150"/>
      <c r="AC46" s="150"/>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12"/>
      <c r="Y47" s="152"/>
      <c r="Z47" s="151"/>
      <c r="AA47" s="152"/>
      <c r="AB47" s="152"/>
      <c r="AC47" s="152"/>
    </row>
    <row r="48" spans="2:29" ht="12.75">
      <c r="B48" s="28" t="s">
        <v>36</v>
      </c>
      <c r="C48" s="95"/>
      <c r="D48" s="95"/>
      <c r="E48" s="117"/>
      <c r="F48" s="181"/>
      <c r="G48" s="226"/>
      <c r="H48" s="226"/>
      <c r="I48" s="226"/>
      <c r="J48" s="226"/>
      <c r="K48" s="28" t="s">
        <v>39</v>
      </c>
      <c r="N48" s="181"/>
      <c r="O48" s="181"/>
      <c r="P48" s="181"/>
      <c r="Q48" s="181"/>
      <c r="R48" s="181"/>
      <c r="S48" s="181"/>
      <c r="T48" s="181"/>
      <c r="X48" s="110"/>
      <c r="Y48" s="110"/>
      <c r="Z48" s="142"/>
      <c r="AA48" s="110"/>
      <c r="AB48" s="110"/>
      <c r="AC48" s="110"/>
    </row>
    <row r="49" spans="2:29" s="17" customFormat="1" ht="14.25" customHeight="1">
      <c r="B49" s="96"/>
      <c r="C49" s="96"/>
      <c r="D49" s="96"/>
      <c r="E49" s="96"/>
      <c r="F49" s="96"/>
      <c r="G49" s="96"/>
      <c r="H49" s="96"/>
      <c r="I49" s="96"/>
      <c r="J49" s="18"/>
      <c r="S49" s="11"/>
      <c r="T49" s="11"/>
      <c r="U49" s="11"/>
      <c r="V49" s="11"/>
      <c r="W49" s="11"/>
      <c r="X49" s="113"/>
      <c r="Y49" s="113"/>
      <c r="Z49" s="111"/>
      <c r="AA49" s="113"/>
      <c r="AB49" s="113"/>
      <c r="AC49" s="113"/>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43"/>
      <c r="Y50" s="143"/>
      <c r="Z50" s="143"/>
      <c r="AA50" s="144"/>
      <c r="AB50" s="267"/>
      <c r="AC50" s="267"/>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143"/>
      <c r="Y51" s="143"/>
      <c r="Z51" s="143"/>
      <c r="AA51" s="110"/>
      <c r="AB51" s="110"/>
      <c r="AC51" s="110"/>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143"/>
      <c r="Y52" s="143"/>
      <c r="Z52" s="143"/>
      <c r="AA52" s="110"/>
      <c r="AB52" s="110"/>
      <c r="AC52" s="110"/>
    </row>
    <row r="53" spans="2:29" ht="12.75">
      <c r="B53" s="97"/>
      <c r="C53" s="97"/>
      <c r="D53" s="97"/>
      <c r="E53" s="97"/>
      <c r="F53" s="97"/>
      <c r="G53" s="97"/>
      <c r="H53" s="97"/>
      <c r="I53" s="97"/>
      <c r="K53" s="97"/>
      <c r="L53" s="97"/>
      <c r="M53" s="97"/>
      <c r="N53" s="97"/>
      <c r="O53" s="97"/>
      <c r="P53" s="97"/>
      <c r="Q53" s="97"/>
      <c r="R53" s="97"/>
      <c r="S53" s="18"/>
      <c r="T53" s="97"/>
      <c r="U53" s="97"/>
      <c r="V53" s="97"/>
      <c r="W53" s="97"/>
      <c r="X53" s="143"/>
      <c r="Y53" s="143"/>
      <c r="Z53" s="143"/>
      <c r="AA53" s="110"/>
      <c r="AB53" s="110"/>
      <c r="AC53" s="110"/>
    </row>
    <row r="54" spans="10:29" ht="12.75">
      <c r="J54" s="11"/>
      <c r="K54" s="97"/>
      <c r="L54" s="107"/>
      <c r="M54" s="59"/>
      <c r="N54" s="59"/>
      <c r="O54" s="59"/>
      <c r="P54" s="59"/>
      <c r="Q54" s="59"/>
      <c r="R54" s="59"/>
      <c r="S54" s="59"/>
      <c r="T54" s="59"/>
      <c r="U54" s="97"/>
      <c r="V54" s="97"/>
      <c r="W54" s="97"/>
      <c r="X54" s="143"/>
      <c r="Y54" s="143"/>
      <c r="Z54" s="143"/>
      <c r="AA54" s="110"/>
      <c r="AB54" s="110"/>
      <c r="AC54" s="110"/>
    </row>
    <row r="55" spans="2:29" ht="12.75">
      <c r="B55" s="227"/>
      <c r="C55" s="227"/>
      <c r="D55" s="227"/>
      <c r="E55" s="227"/>
      <c r="F55" s="227"/>
      <c r="G55" s="227"/>
      <c r="H55" s="227"/>
      <c r="I55" s="227"/>
      <c r="J55" s="220"/>
      <c r="K55" s="8"/>
      <c r="L55" s="220"/>
      <c r="M55" s="220"/>
      <c r="N55" s="220"/>
      <c r="O55" s="220"/>
      <c r="P55" s="220"/>
      <c r="Q55" s="220"/>
      <c r="R55" s="220"/>
      <c r="S55" s="220"/>
      <c r="T55" s="220"/>
      <c r="X55" s="110"/>
      <c r="Y55" s="110"/>
      <c r="Z55" s="111"/>
      <c r="AA55" s="110"/>
      <c r="AB55" s="110"/>
      <c r="AC55" s="11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B55:J55"/>
    <mergeCell ref="B50:J52"/>
    <mergeCell ref="H15:H17"/>
    <mergeCell ref="T14:T17"/>
    <mergeCell ref="B14:B17"/>
    <mergeCell ref="C14:D17"/>
    <mergeCell ref="P14:P17"/>
    <mergeCell ref="O14:O17"/>
    <mergeCell ref="M15:M17"/>
    <mergeCell ref="L55:T55"/>
    <mergeCell ref="E9:I9"/>
    <mergeCell ref="B11:L11"/>
    <mergeCell ref="E14:E17"/>
    <mergeCell ref="F15:F17"/>
    <mergeCell ref="D7:E7"/>
    <mergeCell ref="L30:L34"/>
    <mergeCell ref="C18:D18"/>
    <mergeCell ref="C21:D21"/>
    <mergeCell ref="C22:D22"/>
    <mergeCell ref="B12:O12"/>
    <mergeCell ref="F14:N14"/>
    <mergeCell ref="F29:N29"/>
    <mergeCell ref="G46:T46"/>
    <mergeCell ref="F48:J48"/>
    <mergeCell ref="P5:Q5"/>
    <mergeCell ref="J30:J34"/>
    <mergeCell ref="R26:R27"/>
    <mergeCell ref="K30:K34"/>
    <mergeCell ref="N30:N34"/>
    <mergeCell ref="P7:Q7"/>
    <mergeCell ref="P1:T2"/>
    <mergeCell ref="S5:T5"/>
    <mergeCell ref="C5:I5"/>
    <mergeCell ref="R6:S6"/>
    <mergeCell ref="B1:H3"/>
    <mergeCell ref="K15:K17"/>
    <mergeCell ref="R14:R17"/>
    <mergeCell ref="G15:G17"/>
    <mergeCell ref="I15:I17"/>
    <mergeCell ref="J15:J17"/>
    <mergeCell ref="B29:B34"/>
    <mergeCell ref="C29:D34"/>
    <mergeCell ref="E29:E34"/>
    <mergeCell ref="F30:F34"/>
    <mergeCell ref="Q14:Q17"/>
    <mergeCell ref="Q9:T9"/>
    <mergeCell ref="S14:S17"/>
    <mergeCell ref="N15:N17"/>
    <mergeCell ref="L15:L17"/>
    <mergeCell ref="C23:D23"/>
    <mergeCell ref="C24:D24"/>
    <mergeCell ref="H30:H34"/>
    <mergeCell ref="G30:G34"/>
    <mergeCell ref="C19:D19"/>
    <mergeCell ref="C20:D20"/>
    <mergeCell ref="Q29:Q34"/>
    <mergeCell ref="N48:T48"/>
    <mergeCell ref="T29:T34"/>
    <mergeCell ref="R43:R44"/>
    <mergeCell ref="C39:D39"/>
    <mergeCell ref="C40:D40"/>
    <mergeCell ref="C38:D38"/>
    <mergeCell ref="M30:M34"/>
    <mergeCell ref="I30:I34"/>
    <mergeCell ref="AB50:AC50"/>
    <mergeCell ref="P29:P34"/>
    <mergeCell ref="O29:O34"/>
    <mergeCell ref="S29:S34"/>
    <mergeCell ref="L50:T52"/>
    <mergeCell ref="C37:D37"/>
    <mergeCell ref="C35:D35"/>
    <mergeCell ref="C36:D36"/>
    <mergeCell ref="C41:D41"/>
    <mergeCell ref="R29:R34"/>
  </mergeCells>
  <dataValidations count="7">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ErrorMessage="1" errorTitle="Valid Data Entry" error="  Enter&#10;Y for Yes&#10;N for No&#10;" sqref="T11">
      <formula1>"Y, N"</formula1>
    </dataValidation>
    <dataValidation allowBlank="1" showInputMessage="1" showErrorMessage="1" sqref="T7"/>
    <dataValidation type="list" allowBlank="1" showInputMessage="1" showErrorMessage="1" error="Select&#10;Exempt&#10;   or&#10;Non Exempt" sqref="P7:Q7">
      <formula1>"Exempt, Non Exempt"</formula1>
    </dataValidation>
    <dataValidation allowBlank="1" showInputMessage="1" showErrorMessage="1" prompt="Day After Thanksgiving Holiday " sqref="J35"/>
    <dataValidation allowBlank="1" showInputMessage="1" showErrorMessage="1" prompt="Thanksgiving Day Holiday " sqref="J24"/>
  </dataValidations>
  <printOptions verticalCentered="1"/>
  <pageMargins left="0.41" right="0.41" top="0.4" bottom="0.25" header="0.5" footer="0.5"/>
  <pageSetup fitToHeight="1" fitToWidth="1" horizontalDpi="600" verticalDpi="600" orientation="portrait" scale="97"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B1:AD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1">
        <f>'11_30_2017'!C5:I5</f>
        <v>0</v>
      </c>
      <c r="D5" s="241"/>
      <c r="E5" s="241"/>
      <c r="F5" s="241"/>
      <c r="G5" s="241"/>
      <c r="H5" s="241"/>
      <c r="I5" s="241"/>
      <c r="J5" s="17"/>
      <c r="N5" s="6" t="s">
        <v>0</v>
      </c>
      <c r="P5" s="204">
        <v>43070</v>
      </c>
      <c r="Q5" s="204"/>
      <c r="R5" s="20" t="s">
        <v>21</v>
      </c>
      <c r="S5" s="204">
        <f>IF(P5&gt;1,P5+13,"")</f>
        <v>43083</v>
      </c>
      <c r="T5" s="204"/>
      <c r="Z5" s="6"/>
    </row>
    <row r="6" spans="2:21" ht="11.25" customHeight="1">
      <c r="B6" s="5"/>
      <c r="J6" s="7"/>
      <c r="N6" s="6" t="s">
        <v>56</v>
      </c>
      <c r="O6" s="60">
        <f>'11_30_2017'!O6+1</f>
        <v>1812</v>
      </c>
      <c r="R6" s="202"/>
      <c r="S6" s="202"/>
      <c r="T6" s="8"/>
      <c r="U6" s="17"/>
    </row>
    <row r="7" spans="2:21" ht="12.75">
      <c r="B7" s="6" t="s">
        <v>43</v>
      </c>
      <c r="D7" s="246">
        <f>'11_30_2017'!D7:E7</f>
        <v>0</v>
      </c>
      <c r="E7" s="246"/>
      <c r="F7" s="27" t="s">
        <v>34</v>
      </c>
      <c r="G7" s="132">
        <f>'11_30_2017'!G7</f>
        <v>0</v>
      </c>
      <c r="H7" s="26" t="s">
        <v>35</v>
      </c>
      <c r="I7" s="124">
        <f>'11_30_2017'!I7</f>
        <v>0</v>
      </c>
      <c r="J7" s="60"/>
      <c r="K7" s="61"/>
      <c r="N7" s="61" t="s">
        <v>31</v>
      </c>
      <c r="P7" s="215" t="str">
        <f>'11_30_2017'!P7:Q7</f>
        <v>Non Exempt</v>
      </c>
      <c r="Q7" s="215"/>
      <c r="S7" s="62"/>
      <c r="T7" s="116"/>
      <c r="U7" s="118"/>
    </row>
    <row r="8" spans="2:21" ht="11.25" customHeight="1">
      <c r="B8" s="9"/>
      <c r="C8" s="9"/>
      <c r="D8" s="9"/>
      <c r="E8" s="9"/>
      <c r="F8" s="7"/>
      <c r="G8" s="10"/>
      <c r="H8" s="10"/>
      <c r="I8" s="10"/>
      <c r="J8" s="10"/>
      <c r="U8" s="17"/>
    </row>
    <row r="9" spans="2:21" ht="12.75">
      <c r="B9" s="6" t="s">
        <v>24</v>
      </c>
      <c r="D9" s="139"/>
      <c r="E9" s="241">
        <f>'11_30_2017'!E9:I9</f>
        <v>0</v>
      </c>
      <c r="F9" s="241"/>
      <c r="G9" s="241"/>
      <c r="H9" s="241"/>
      <c r="I9" s="241"/>
      <c r="J9" s="13"/>
      <c r="K9" s="63"/>
      <c r="N9" s="63" t="s">
        <v>22</v>
      </c>
      <c r="O9" s="64"/>
      <c r="P9" s="17"/>
      <c r="Q9" s="245">
        <f>'11_30_2017'!Q9:T9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7">
        <f>'11_30_2017'!T11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30"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50"/>
      <c r="Z15" s="151"/>
      <c r="AA15" s="150"/>
      <c r="AB15" s="150"/>
      <c r="AC15" s="150"/>
      <c r="AD15" s="148"/>
    </row>
    <row r="16" spans="2:30" ht="12.75" customHeight="1">
      <c r="B16" s="200"/>
      <c r="C16" s="234"/>
      <c r="D16" s="235"/>
      <c r="E16" s="193"/>
      <c r="F16" s="193"/>
      <c r="G16" s="193"/>
      <c r="H16" s="193"/>
      <c r="I16" s="193"/>
      <c r="J16" s="193"/>
      <c r="K16" s="193"/>
      <c r="L16" s="213"/>
      <c r="M16" s="213"/>
      <c r="N16" s="213"/>
      <c r="O16" s="190"/>
      <c r="P16" s="190"/>
      <c r="Q16" s="193"/>
      <c r="R16" s="229"/>
      <c r="S16" s="193"/>
      <c r="T16" s="193"/>
      <c r="Y16" s="150"/>
      <c r="Z16" s="151"/>
      <c r="AA16" s="150"/>
      <c r="AB16" s="150"/>
      <c r="AC16" s="150"/>
      <c r="AD16" s="148"/>
    </row>
    <row r="17" spans="2:30" ht="12.75" customHeight="1" thickBot="1">
      <c r="B17" s="247"/>
      <c r="C17" s="248"/>
      <c r="D17" s="249"/>
      <c r="E17" s="243"/>
      <c r="F17" s="243"/>
      <c r="G17" s="243"/>
      <c r="H17" s="243"/>
      <c r="I17" s="243"/>
      <c r="J17" s="243"/>
      <c r="K17" s="243"/>
      <c r="L17" s="250"/>
      <c r="M17" s="250"/>
      <c r="N17" s="250"/>
      <c r="O17" s="242"/>
      <c r="P17" s="242"/>
      <c r="Q17" s="243"/>
      <c r="R17" s="251"/>
      <c r="S17" s="243"/>
      <c r="T17" s="243"/>
      <c r="Y17" s="150"/>
      <c r="Z17" s="168" t="s">
        <v>40</v>
      </c>
      <c r="AA17" s="169"/>
      <c r="AB17" s="169"/>
      <c r="AC17" s="150"/>
      <c r="AD17" s="148"/>
    </row>
    <row r="18" spans="2:30" ht="14.25" customHeight="1">
      <c r="B18" s="146" t="s">
        <v>5</v>
      </c>
      <c r="C18" s="252">
        <f>IF(P5&gt;1,P5,"")</f>
        <v>43070</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Y18" s="150"/>
      <c r="Z18" s="170">
        <f>IF(((SUM($E$18:$N$24)-E24-E23-E22-E21-E20-E19-AA25)&lt;40),0,(IF((SUM($E$18:$N$24)-40-E24-E23-E22-E21-E20-E19-AA25)&gt;$E$18,$E$18-R18,(SUM($E$18:$N$24)-40-E24-E23-E22-E21-E20-E19-AA25-R18))))</f>
        <v>0</v>
      </c>
      <c r="AA18" s="169">
        <f>IF((J18&lt;0.0003),0,(IF((E18&gt;J18),J18,E18)))</f>
        <v>0</v>
      </c>
      <c r="AB18" s="171">
        <f>Z18+AA18</f>
        <v>0</v>
      </c>
      <c r="AC18" s="150"/>
      <c r="AD18" s="148"/>
    </row>
    <row r="19" spans="2:30" ht="14.25" customHeight="1">
      <c r="B19" s="147" t="s">
        <v>6</v>
      </c>
      <c r="C19" s="183">
        <f aca="true" t="shared" si="2" ref="C19:C24">IF(ISERROR(C18+1),"",C18+1)</f>
        <v>43071</v>
      </c>
      <c r="D19" s="184"/>
      <c r="E19" s="23"/>
      <c r="F19" s="24"/>
      <c r="G19" s="24"/>
      <c r="H19" s="24"/>
      <c r="I19" s="24"/>
      <c r="J19" s="24"/>
      <c r="K19" s="24"/>
      <c r="L19" s="24"/>
      <c r="M19" s="24"/>
      <c r="N19" s="24"/>
      <c r="O19" s="3">
        <f t="shared" si="0"/>
        <v>0</v>
      </c>
      <c r="P19" s="33">
        <f t="shared" si="1"/>
        <v>0</v>
      </c>
      <c r="Q19" s="114">
        <f aca="true" t="shared" si="3" ref="Q19:Q24">AB19</f>
        <v>0</v>
      </c>
      <c r="R19" s="45"/>
      <c r="S19" s="49"/>
      <c r="T19" s="49"/>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c r="AD19" s="148"/>
    </row>
    <row r="20" spans="2:30" ht="14.25" customHeight="1">
      <c r="B20" s="147" t="s">
        <v>7</v>
      </c>
      <c r="C20" s="183">
        <f t="shared" si="2"/>
        <v>43072</v>
      </c>
      <c r="D20" s="184"/>
      <c r="E20" s="23"/>
      <c r="F20" s="24"/>
      <c r="G20" s="24"/>
      <c r="H20" s="24"/>
      <c r="I20" s="24"/>
      <c r="J20" s="24"/>
      <c r="K20" s="24"/>
      <c r="L20" s="24"/>
      <c r="M20" s="24"/>
      <c r="N20" s="24"/>
      <c r="O20" s="3">
        <f t="shared" si="0"/>
        <v>0</v>
      </c>
      <c r="P20" s="33">
        <f t="shared" si="1"/>
        <v>0</v>
      </c>
      <c r="Q20" s="114">
        <f t="shared" si="3"/>
        <v>0</v>
      </c>
      <c r="R20" s="45"/>
      <c r="S20" s="49"/>
      <c r="T20" s="49"/>
      <c r="Y20" s="150"/>
      <c r="Z20" s="172">
        <f>IF(((SUM($E$18:$N$24)-E24-E23-E22-E21-AA25)&lt;40),0,(IF((SUM($E$18:$N$24)-40-E24-E23-E22-E21-AA25)&gt;$E$20,$E$20-R20,(SUM($E$18:$N$24)-40-E24-E23-E22-E21-AA25-R20))))</f>
        <v>0</v>
      </c>
      <c r="AA20" s="169">
        <f t="shared" si="4"/>
        <v>0</v>
      </c>
      <c r="AB20" s="171">
        <f t="shared" si="5"/>
        <v>0</v>
      </c>
      <c r="AC20" s="150"/>
      <c r="AD20" s="148"/>
    </row>
    <row r="21" spans="2:30" ht="14.25" customHeight="1">
      <c r="B21" s="147" t="s">
        <v>8</v>
      </c>
      <c r="C21" s="183">
        <f t="shared" si="2"/>
        <v>43073</v>
      </c>
      <c r="D21" s="184"/>
      <c r="E21" s="23"/>
      <c r="F21" s="24"/>
      <c r="G21" s="24"/>
      <c r="H21" s="24"/>
      <c r="I21" s="24"/>
      <c r="J21" s="24"/>
      <c r="K21" s="24"/>
      <c r="L21" s="24"/>
      <c r="M21" s="24"/>
      <c r="N21" s="24"/>
      <c r="O21" s="3">
        <f t="shared" si="0"/>
        <v>0</v>
      </c>
      <c r="P21" s="33">
        <f t="shared" si="1"/>
        <v>0</v>
      </c>
      <c r="Q21" s="114">
        <f t="shared" si="3"/>
        <v>0</v>
      </c>
      <c r="R21" s="45"/>
      <c r="S21" s="49"/>
      <c r="T21" s="49"/>
      <c r="Y21" s="150"/>
      <c r="Z21" s="172">
        <f>IF(((SUM($E$18:$N$24)-E24-E23-E22-AA25)&lt;40),0,(IF((SUM($E$18:$N$24)-40-E24-E23-E22-AA25)&gt;$E$21,$E$21-R21,(SUM($E$18:$N$24)-40-E24-E23-E22-AA25-R21))))</f>
        <v>0</v>
      </c>
      <c r="AA21" s="169">
        <f t="shared" si="4"/>
        <v>0</v>
      </c>
      <c r="AB21" s="171">
        <f t="shared" si="5"/>
        <v>0</v>
      </c>
      <c r="AC21" s="150"/>
      <c r="AD21" s="148"/>
    </row>
    <row r="22" spans="2:30" ht="14.25" customHeight="1">
      <c r="B22" s="147" t="s">
        <v>9</v>
      </c>
      <c r="C22" s="183">
        <f t="shared" si="2"/>
        <v>43074</v>
      </c>
      <c r="D22" s="184"/>
      <c r="E22" s="23"/>
      <c r="F22" s="24"/>
      <c r="G22" s="24"/>
      <c r="H22" s="24"/>
      <c r="I22" s="24"/>
      <c r="J22" s="24"/>
      <c r="K22" s="24"/>
      <c r="L22" s="24"/>
      <c r="M22" s="24"/>
      <c r="N22" s="24"/>
      <c r="O22" s="3">
        <f t="shared" si="0"/>
        <v>0</v>
      </c>
      <c r="P22" s="33">
        <f t="shared" si="1"/>
        <v>0</v>
      </c>
      <c r="Q22" s="114">
        <f t="shared" si="3"/>
        <v>0</v>
      </c>
      <c r="R22" s="45"/>
      <c r="S22" s="49"/>
      <c r="T22" s="49"/>
      <c r="Y22" s="150"/>
      <c r="Z22" s="172">
        <f>IF(((SUM($E$18:$N$24)-E24-E23-AA25)&lt;40),0,(IF((SUM($E$18:$N$24)-40-E24-E23-AA25)&gt;$E$22,$E$22-R22,(SUM($E$18:$N$24)-40-E24-E23-AA25-R22))))</f>
        <v>0</v>
      </c>
      <c r="AA22" s="169">
        <f t="shared" si="4"/>
        <v>0</v>
      </c>
      <c r="AB22" s="171">
        <f t="shared" si="5"/>
        <v>0</v>
      </c>
      <c r="AC22" s="150"/>
      <c r="AD22" s="148"/>
    </row>
    <row r="23" spans="2:30" ht="14.25" customHeight="1">
      <c r="B23" s="147" t="s">
        <v>10</v>
      </c>
      <c r="C23" s="183">
        <f t="shared" si="2"/>
        <v>43075</v>
      </c>
      <c r="D23" s="184"/>
      <c r="E23" s="23"/>
      <c r="F23" s="24"/>
      <c r="G23" s="24"/>
      <c r="H23" s="24"/>
      <c r="I23" s="24"/>
      <c r="J23" s="24"/>
      <c r="K23" s="24"/>
      <c r="L23" s="24"/>
      <c r="M23" s="24"/>
      <c r="N23" s="24"/>
      <c r="O23" s="3">
        <f t="shared" si="0"/>
        <v>0</v>
      </c>
      <c r="P23" s="33">
        <f t="shared" si="1"/>
        <v>0</v>
      </c>
      <c r="Q23" s="114">
        <f t="shared" si="3"/>
        <v>0</v>
      </c>
      <c r="R23" s="45"/>
      <c r="S23" s="49"/>
      <c r="T23" s="49"/>
      <c r="Y23" s="150"/>
      <c r="Z23" s="172">
        <f>IF(((SUM($E$18:$N$24)-E24-AA25)&lt;40),0,(IF((SUM($E$18:$N$24)-40-E24-AA25)&gt;$E$23,$E$23-R23,(SUM($E$18:$N$24)-40-E24-AA25-R23))))</f>
        <v>0</v>
      </c>
      <c r="AA23" s="169">
        <f t="shared" si="4"/>
        <v>0</v>
      </c>
      <c r="AB23" s="171">
        <f t="shared" si="5"/>
        <v>0</v>
      </c>
      <c r="AC23" s="150"/>
      <c r="AD23" s="148"/>
    </row>
    <row r="24" spans="2:30" ht="14.25" customHeight="1" thickBot="1">
      <c r="B24" s="147" t="s">
        <v>11</v>
      </c>
      <c r="C24" s="183">
        <f t="shared" si="2"/>
        <v>43076</v>
      </c>
      <c r="D24" s="184"/>
      <c r="E24" s="23"/>
      <c r="F24" s="24"/>
      <c r="G24" s="24"/>
      <c r="H24" s="24"/>
      <c r="I24" s="24"/>
      <c r="J24" s="24"/>
      <c r="K24" s="24"/>
      <c r="L24" s="24"/>
      <c r="M24" s="24"/>
      <c r="N24" s="24"/>
      <c r="O24" s="3">
        <f t="shared" si="0"/>
        <v>0</v>
      </c>
      <c r="P24" s="33">
        <f t="shared" si="1"/>
        <v>0</v>
      </c>
      <c r="Q24" s="114">
        <f t="shared" si="3"/>
        <v>0</v>
      </c>
      <c r="R24" s="46"/>
      <c r="S24" s="49"/>
      <c r="T24" s="49"/>
      <c r="Y24" s="150"/>
      <c r="Z24" s="172">
        <f>IF(((SUM($E$18:$N$24)-AA25)&lt;40),0,(IF((SUM($E$18:$N$24)-40-AA25)&gt;$E$24,$E$24-R24,(SUM($E$18:$N$24)-40-AA25-R24))))</f>
        <v>0</v>
      </c>
      <c r="AA24" s="169">
        <f t="shared" si="4"/>
        <v>0</v>
      </c>
      <c r="AB24" s="171">
        <f t="shared" si="5"/>
        <v>0</v>
      </c>
      <c r="AC24" s="150"/>
      <c r="AD24" s="148"/>
    </row>
    <row r="25" spans="2:30"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50"/>
      <c r="Z25" s="173"/>
      <c r="AA25" s="169">
        <f>SUM(AA18:AA24)</f>
        <v>0</v>
      </c>
      <c r="AB25" s="169"/>
      <c r="AC25" s="150"/>
      <c r="AD25" s="148"/>
    </row>
    <row r="26" spans="2:30"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50"/>
      <c r="Z26" s="173"/>
      <c r="AA26" s="169"/>
      <c r="AB26" s="169"/>
      <c r="AC26" s="150"/>
      <c r="AD26" s="148"/>
    </row>
    <row r="27" spans="2:30"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50"/>
      <c r="Z27" s="173"/>
      <c r="AA27" s="169"/>
      <c r="AB27" s="169"/>
      <c r="AC27" s="150"/>
      <c r="AD27" s="148"/>
    </row>
    <row r="28" spans="2:30" ht="9.75" customHeight="1" thickBot="1">
      <c r="B28" s="77"/>
      <c r="C28" s="78"/>
      <c r="D28" s="78"/>
      <c r="E28" s="79"/>
      <c r="F28" s="79"/>
      <c r="G28" s="79"/>
      <c r="H28" s="79"/>
      <c r="I28" s="79"/>
      <c r="J28" s="79"/>
      <c r="K28" s="79"/>
      <c r="L28" s="79"/>
      <c r="M28" s="79"/>
      <c r="N28" s="80"/>
      <c r="O28" s="80"/>
      <c r="P28" s="80"/>
      <c r="Q28" s="81"/>
      <c r="R28" s="82"/>
      <c r="Y28" s="150"/>
      <c r="Z28" s="173"/>
      <c r="AA28" s="169"/>
      <c r="AB28" s="169"/>
      <c r="AC28" s="150"/>
      <c r="AD28" s="148"/>
    </row>
    <row r="29" spans="2:30"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50"/>
      <c r="Z29" s="173"/>
      <c r="AA29" s="169"/>
      <c r="AB29" s="169"/>
      <c r="AC29" s="150"/>
      <c r="AD29" s="148"/>
    </row>
    <row r="30" spans="2:30"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50"/>
      <c r="Z30" s="173"/>
      <c r="AA30" s="169"/>
      <c r="AB30" s="169"/>
      <c r="AC30" s="150"/>
      <c r="AD30" s="148"/>
    </row>
    <row r="31" spans="2:30" ht="12.75" customHeight="1">
      <c r="B31" s="200"/>
      <c r="C31" s="234"/>
      <c r="D31" s="235"/>
      <c r="E31" s="193"/>
      <c r="F31" s="218"/>
      <c r="G31" s="218"/>
      <c r="H31" s="193"/>
      <c r="I31" s="193"/>
      <c r="J31" s="193"/>
      <c r="K31" s="193"/>
      <c r="L31" s="213"/>
      <c r="M31" s="213"/>
      <c r="N31" s="213"/>
      <c r="O31" s="190"/>
      <c r="P31" s="190"/>
      <c r="Q31" s="193"/>
      <c r="R31" s="229"/>
      <c r="S31" s="209"/>
      <c r="T31" s="209"/>
      <c r="Y31" s="150"/>
      <c r="Z31" s="173"/>
      <c r="AA31" s="169"/>
      <c r="AB31" s="169"/>
      <c r="AC31" s="150"/>
      <c r="AD31" s="148"/>
    </row>
    <row r="32" spans="2:30" ht="12.75" customHeight="1">
      <c r="B32" s="200"/>
      <c r="C32" s="234"/>
      <c r="D32" s="235"/>
      <c r="E32" s="193"/>
      <c r="F32" s="218"/>
      <c r="G32" s="218"/>
      <c r="H32" s="193"/>
      <c r="I32" s="193"/>
      <c r="J32" s="193"/>
      <c r="K32" s="193"/>
      <c r="L32" s="213"/>
      <c r="M32" s="213"/>
      <c r="N32" s="213"/>
      <c r="O32" s="190"/>
      <c r="P32" s="190"/>
      <c r="Q32" s="193"/>
      <c r="R32" s="229"/>
      <c r="S32" s="209"/>
      <c r="T32" s="209"/>
      <c r="Y32" s="150"/>
      <c r="Z32" s="173"/>
      <c r="AA32" s="169"/>
      <c r="AB32" s="169"/>
      <c r="AC32" s="150"/>
      <c r="AD32" s="148"/>
    </row>
    <row r="33" spans="2:30" ht="12.75" customHeight="1">
      <c r="B33" s="200"/>
      <c r="C33" s="234"/>
      <c r="D33" s="235"/>
      <c r="E33" s="193"/>
      <c r="F33" s="218"/>
      <c r="G33" s="218"/>
      <c r="H33" s="193"/>
      <c r="I33" s="193"/>
      <c r="J33" s="193"/>
      <c r="K33" s="193"/>
      <c r="L33" s="213"/>
      <c r="M33" s="213"/>
      <c r="N33" s="213"/>
      <c r="O33" s="190"/>
      <c r="P33" s="190"/>
      <c r="Q33" s="193"/>
      <c r="R33" s="229"/>
      <c r="S33" s="209"/>
      <c r="T33" s="209"/>
      <c r="Y33" s="150"/>
      <c r="Z33" s="173"/>
      <c r="AA33" s="169"/>
      <c r="AB33" s="169"/>
      <c r="AC33" s="150"/>
      <c r="AD33" s="148"/>
    </row>
    <row r="34" spans="2:30" ht="12.75" customHeight="1">
      <c r="B34" s="201"/>
      <c r="C34" s="236"/>
      <c r="D34" s="237"/>
      <c r="E34" s="194"/>
      <c r="F34" s="219"/>
      <c r="G34" s="219"/>
      <c r="H34" s="194"/>
      <c r="I34" s="194"/>
      <c r="J34" s="194"/>
      <c r="K34" s="194"/>
      <c r="L34" s="214"/>
      <c r="M34" s="214"/>
      <c r="N34" s="214"/>
      <c r="O34" s="191"/>
      <c r="P34" s="191"/>
      <c r="Q34" s="194"/>
      <c r="R34" s="230"/>
      <c r="S34" s="210"/>
      <c r="T34" s="210"/>
      <c r="Y34" s="150"/>
      <c r="Z34" s="173"/>
      <c r="AA34" s="169"/>
      <c r="AB34" s="169"/>
      <c r="AC34" s="150"/>
      <c r="AD34" s="148"/>
    </row>
    <row r="35" spans="2:30" ht="13.5" customHeight="1">
      <c r="B35" s="147" t="s">
        <v>5</v>
      </c>
      <c r="C35" s="183">
        <f>IF(ISERROR(C24+1),"",C24+1)</f>
        <v>43077</v>
      </c>
      <c r="D35" s="184"/>
      <c r="E35" s="23"/>
      <c r="F35" s="21"/>
      <c r="G35" s="21"/>
      <c r="H35" s="21"/>
      <c r="I35" s="21"/>
      <c r="J35" s="21"/>
      <c r="K35" s="21"/>
      <c r="L35" s="21"/>
      <c r="M35" s="21"/>
      <c r="N35" s="21"/>
      <c r="O35" s="3">
        <f aca="true" t="shared" si="7" ref="O35:O41">SUM(E35:N35)</f>
        <v>0</v>
      </c>
      <c r="P35" s="33">
        <f aca="true" t="shared" si="8" ref="P35:P41">SUM(E35:N35)-Q35-R35</f>
        <v>0</v>
      </c>
      <c r="Q35" s="175">
        <f>AB35</f>
        <v>0</v>
      </c>
      <c r="R35" s="52"/>
      <c r="S35" s="54"/>
      <c r="T35" s="54"/>
      <c r="Y35" s="150"/>
      <c r="Z35" s="172">
        <f>IF(((SUM($E$35:$N$41)-E41-E40-E39-E38-E37-E36-AA42)&lt;40),0,(IF((SUM($E$35:$N$41)-40-E41-E40-E39-E38-E37-E36-AA42)&gt;E35,E35-R35,(SUM($E$35:$N$41)-40-E41-E40-E39-E38-E37-E36-AA42-R35))))</f>
        <v>0</v>
      </c>
      <c r="AA35" s="169">
        <f>IF((J35&lt;0.0003),0,(IF((E35&gt;J35),J35,E35)))</f>
        <v>0</v>
      </c>
      <c r="AB35" s="171">
        <f aca="true" t="shared" si="9" ref="AB35:AB41">Z35+AA35</f>
        <v>0</v>
      </c>
      <c r="AC35" s="150"/>
      <c r="AD35" s="148"/>
    </row>
    <row r="36" spans="2:30" ht="13.5" customHeight="1">
      <c r="B36" s="147" t="s">
        <v>6</v>
      </c>
      <c r="C36" s="183">
        <f aca="true" t="shared" si="10" ref="C36:C41">IF(ISERROR(C35+1),"",C35+1)</f>
        <v>43078</v>
      </c>
      <c r="D36" s="184"/>
      <c r="E36" s="23"/>
      <c r="F36" s="21"/>
      <c r="G36" s="21"/>
      <c r="H36" s="21"/>
      <c r="I36" s="21"/>
      <c r="J36" s="21"/>
      <c r="K36" s="21"/>
      <c r="L36" s="21"/>
      <c r="M36" s="21"/>
      <c r="N36" s="21"/>
      <c r="O36" s="3">
        <f t="shared" si="7"/>
        <v>0</v>
      </c>
      <c r="P36" s="33">
        <f t="shared" si="8"/>
        <v>0</v>
      </c>
      <c r="Q36" s="175">
        <f aca="true" t="shared" si="11" ref="Q36:Q41">AB36</f>
        <v>0</v>
      </c>
      <c r="R36" s="52"/>
      <c r="S36" s="54"/>
      <c r="T36" s="54"/>
      <c r="Y36" s="150"/>
      <c r="Z36" s="177">
        <f>IF(((SUM($E$35:$N$41)-E41-E40-E39-E38-E37-AA42)&lt;40),0,(IF((SUM($E$35:$N$41)-40-E41-E40-E39-E38-E37-AA42)&gt;E36,E36-R36,(SUM($E$35:$N$41)-40-E41-E40-E39-E38-E37-AA42-R36))))</f>
        <v>0</v>
      </c>
      <c r="AA36" s="169">
        <f aca="true" t="shared" si="12" ref="AA36:AA41">IF((J36&lt;0.0003),0,(IF((E36&gt;J36),J36,E36)))</f>
        <v>0</v>
      </c>
      <c r="AB36" s="171">
        <f t="shared" si="9"/>
        <v>0</v>
      </c>
      <c r="AC36" s="150"/>
      <c r="AD36" s="148"/>
    </row>
    <row r="37" spans="2:30" ht="13.5" customHeight="1">
      <c r="B37" s="147" t="s">
        <v>7</v>
      </c>
      <c r="C37" s="183">
        <f t="shared" si="10"/>
        <v>43079</v>
      </c>
      <c r="D37" s="184"/>
      <c r="E37" s="23"/>
      <c r="F37" s="21"/>
      <c r="G37" s="21"/>
      <c r="H37" s="21"/>
      <c r="I37" s="21"/>
      <c r="J37" s="21"/>
      <c r="K37" s="21"/>
      <c r="L37" s="21"/>
      <c r="M37" s="21"/>
      <c r="N37" s="21"/>
      <c r="O37" s="3">
        <f t="shared" si="7"/>
        <v>0</v>
      </c>
      <c r="P37" s="33">
        <f t="shared" si="8"/>
        <v>0</v>
      </c>
      <c r="Q37" s="175">
        <f t="shared" si="11"/>
        <v>0</v>
      </c>
      <c r="R37" s="52"/>
      <c r="S37" s="54"/>
      <c r="T37" s="54"/>
      <c r="Y37" s="150"/>
      <c r="Z37" s="177">
        <f>IF(((SUM($E$35:$N$41)-E41-E40-E39-E38-AA42)&lt;40),0,(IF((SUM($E$35:$N$41)-40-E41-E40-E39-E38-AA42)&gt;E37,E37-R37,(SUM($E$35:$N$41)-40-E41-E40-E39-E38-AA42-R37))))</f>
        <v>0</v>
      </c>
      <c r="AA37" s="169">
        <f t="shared" si="12"/>
        <v>0</v>
      </c>
      <c r="AB37" s="171">
        <f t="shared" si="9"/>
        <v>0</v>
      </c>
      <c r="AC37" s="150"/>
      <c r="AD37" s="148"/>
    </row>
    <row r="38" spans="2:30" ht="13.5" customHeight="1">
      <c r="B38" s="147" t="s">
        <v>8</v>
      </c>
      <c r="C38" s="183">
        <f t="shared" si="10"/>
        <v>43080</v>
      </c>
      <c r="D38" s="184"/>
      <c r="E38" s="23"/>
      <c r="F38" s="21"/>
      <c r="G38" s="21"/>
      <c r="H38" s="21"/>
      <c r="I38" s="21"/>
      <c r="J38" s="21"/>
      <c r="K38" s="21"/>
      <c r="L38" s="21"/>
      <c r="M38" s="21"/>
      <c r="N38" s="21"/>
      <c r="O38" s="3">
        <f t="shared" si="7"/>
        <v>0</v>
      </c>
      <c r="P38" s="33">
        <f t="shared" si="8"/>
        <v>0</v>
      </c>
      <c r="Q38" s="175">
        <f t="shared" si="11"/>
        <v>0</v>
      </c>
      <c r="R38" s="52"/>
      <c r="S38" s="54"/>
      <c r="T38" s="54"/>
      <c r="Y38" s="150"/>
      <c r="Z38" s="177">
        <f>IF(((SUM($E$35:$N$41)-E41-E40-E39-AA42)&lt;40),0,(IF((SUM($E$35:$N$41)-40-E41-E40-E39-AA42)&gt;E38,E38-R38,(SUM(E35:N41)-40-E41-E40-E39-AA42-R38))))</f>
        <v>0</v>
      </c>
      <c r="AA38" s="169">
        <f t="shared" si="12"/>
        <v>0</v>
      </c>
      <c r="AB38" s="171">
        <f t="shared" si="9"/>
        <v>0</v>
      </c>
      <c r="AC38" s="150"/>
      <c r="AD38" s="148"/>
    </row>
    <row r="39" spans="2:30" ht="13.5" customHeight="1">
      <c r="B39" s="147" t="s">
        <v>9</v>
      </c>
      <c r="C39" s="183">
        <f t="shared" si="10"/>
        <v>43081</v>
      </c>
      <c r="D39" s="184"/>
      <c r="E39" s="23"/>
      <c r="F39" s="21"/>
      <c r="G39" s="21"/>
      <c r="H39" s="21"/>
      <c r="I39" s="21"/>
      <c r="J39" s="21"/>
      <c r="K39" s="21"/>
      <c r="L39" s="21"/>
      <c r="M39" s="21"/>
      <c r="N39" s="21"/>
      <c r="O39" s="3">
        <f t="shared" si="7"/>
        <v>0</v>
      </c>
      <c r="P39" s="33">
        <f t="shared" si="8"/>
        <v>0</v>
      </c>
      <c r="Q39" s="175">
        <f t="shared" si="11"/>
        <v>0</v>
      </c>
      <c r="R39" s="52"/>
      <c r="S39" s="54"/>
      <c r="T39" s="54"/>
      <c r="Y39" s="150"/>
      <c r="Z39" s="177">
        <f>IF(((SUM($E$35:$N$41)-E41-E40-AA42)&lt;40),0,(IF((SUM($E$35:$N$41)-40-E41-E40-AA42)&gt;E39,E39-R39,(SUM($E$35:$N$41)-40-E41-E40-AA42-R39))))</f>
        <v>0</v>
      </c>
      <c r="AA39" s="169">
        <f t="shared" si="12"/>
        <v>0</v>
      </c>
      <c r="AB39" s="171">
        <f t="shared" si="9"/>
        <v>0</v>
      </c>
      <c r="AC39" s="150"/>
      <c r="AD39" s="148"/>
    </row>
    <row r="40" spans="2:30" ht="13.5" customHeight="1">
      <c r="B40" s="147" t="s">
        <v>10</v>
      </c>
      <c r="C40" s="183">
        <f t="shared" si="10"/>
        <v>43082</v>
      </c>
      <c r="D40" s="184"/>
      <c r="E40" s="23"/>
      <c r="F40" s="21"/>
      <c r="G40" s="21"/>
      <c r="H40" s="21"/>
      <c r="I40" s="21"/>
      <c r="J40" s="21"/>
      <c r="K40" s="21"/>
      <c r="L40" s="21"/>
      <c r="M40" s="21"/>
      <c r="N40" s="21"/>
      <c r="O40" s="3">
        <f t="shared" si="7"/>
        <v>0</v>
      </c>
      <c r="P40" s="33">
        <f t="shared" si="8"/>
        <v>0</v>
      </c>
      <c r="Q40" s="175">
        <f t="shared" si="11"/>
        <v>0</v>
      </c>
      <c r="R40" s="52"/>
      <c r="S40" s="54"/>
      <c r="T40" s="54"/>
      <c r="Y40" s="150"/>
      <c r="Z40" s="172">
        <f>IF(((SUM($E$35:$N$41)-E41-AA42)&lt;40),0,(IF((SUM($E$35:$N$41)-40-E41-AA42)&gt;E40,E40-R40,(SUM($E$35:$N$41)-40-E41-AA42-R40))))</f>
        <v>0</v>
      </c>
      <c r="AA40" s="169">
        <f t="shared" si="12"/>
        <v>0</v>
      </c>
      <c r="AB40" s="171">
        <f t="shared" si="9"/>
        <v>0</v>
      </c>
      <c r="AC40" s="150"/>
      <c r="AD40" s="148"/>
    </row>
    <row r="41" spans="2:30" ht="13.5" customHeight="1" thickBot="1">
      <c r="B41" s="147" t="s">
        <v>11</v>
      </c>
      <c r="C41" s="183">
        <f t="shared" si="10"/>
        <v>43083</v>
      </c>
      <c r="D41" s="184"/>
      <c r="E41" s="23"/>
      <c r="F41" s="21"/>
      <c r="G41" s="21"/>
      <c r="H41" s="21"/>
      <c r="I41" s="21"/>
      <c r="J41" s="21"/>
      <c r="K41" s="21"/>
      <c r="L41" s="21"/>
      <c r="M41" s="21"/>
      <c r="N41" s="21"/>
      <c r="O41" s="3">
        <f t="shared" si="7"/>
        <v>0</v>
      </c>
      <c r="P41" s="33">
        <f t="shared" si="8"/>
        <v>0</v>
      </c>
      <c r="Q41" s="175">
        <f t="shared" si="11"/>
        <v>0</v>
      </c>
      <c r="R41" s="53"/>
      <c r="S41" s="54">
        <v>0</v>
      </c>
      <c r="T41" s="54">
        <v>0</v>
      </c>
      <c r="Y41" s="150"/>
      <c r="Z41" s="172">
        <f>IF(((SUM($E$35:$N$41)-AA42)&lt;40),0,(IF((SUM($E$35:$N$41)-40-AA42)&gt;E41,E41-R41,(SUM($E$35:$N$41)-40-AA42-R41))))</f>
        <v>0</v>
      </c>
      <c r="AA41" s="169">
        <f t="shared" si="12"/>
        <v>0</v>
      </c>
      <c r="AB41" s="171">
        <f t="shared" si="9"/>
        <v>0</v>
      </c>
      <c r="AC41" s="150"/>
      <c r="AD41" s="148"/>
    </row>
    <row r="42" spans="2:30"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50"/>
      <c r="Z42" s="148"/>
      <c r="AA42" s="169">
        <f>SUM(AA35:AA41)</f>
        <v>0</v>
      </c>
      <c r="AB42" s="148"/>
      <c r="AC42" s="150"/>
      <c r="AD42" s="148"/>
    </row>
    <row r="43" spans="2:30" ht="13.5" customHeight="1">
      <c r="B43" s="87"/>
      <c r="C43" s="88"/>
      <c r="D43" s="88"/>
      <c r="E43" s="88"/>
      <c r="F43" s="88"/>
      <c r="H43" s="101"/>
      <c r="I43" s="101"/>
      <c r="J43" s="103"/>
      <c r="K43" s="105"/>
      <c r="L43" s="101"/>
      <c r="M43" s="101"/>
      <c r="N43" s="101"/>
      <c r="O43" s="101"/>
      <c r="P43" s="101" t="s">
        <v>32</v>
      </c>
      <c r="Q43" s="43">
        <f>IF($Q42&gt;0,$Q42-($Q44*(2/3)),0)</f>
        <v>0</v>
      </c>
      <c r="R43" s="185"/>
      <c r="S43" s="50"/>
      <c r="T43" s="50"/>
      <c r="Y43" s="150"/>
      <c r="Z43" s="62"/>
      <c r="AA43" s="63"/>
      <c r="AB43" s="63"/>
      <c r="AC43" s="150"/>
      <c r="AD43" s="148"/>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10"/>
      <c r="Z44" s="62"/>
      <c r="AA44" s="63"/>
      <c r="AB44" s="63"/>
      <c r="AC44" s="110"/>
    </row>
    <row r="45" spans="2:29" ht="11.25" customHeight="1" thickBot="1">
      <c r="B45" s="89"/>
      <c r="C45" s="89"/>
      <c r="D45" s="89"/>
      <c r="E45" s="89"/>
      <c r="F45" s="89"/>
      <c r="G45" s="89"/>
      <c r="H45" s="89"/>
      <c r="I45" s="89"/>
      <c r="J45" s="89"/>
      <c r="K45" s="89"/>
      <c r="L45" s="89"/>
      <c r="M45" s="89"/>
      <c r="N45" s="90"/>
      <c r="O45" s="90"/>
      <c r="P45" s="90"/>
      <c r="Q45" s="91"/>
      <c r="R45" s="92"/>
      <c r="Y45" s="110"/>
      <c r="Z45" s="111"/>
      <c r="AA45" s="110"/>
      <c r="AB45" s="110"/>
      <c r="AC45" s="110"/>
    </row>
    <row r="46" spans="2:29" ht="13.5" thickBot="1">
      <c r="B46" s="93" t="s">
        <v>19</v>
      </c>
      <c r="C46" s="94"/>
      <c r="D46" s="94"/>
      <c r="E46" s="94"/>
      <c r="F46" s="94"/>
      <c r="G46" s="254"/>
      <c r="H46" s="255"/>
      <c r="I46" s="255"/>
      <c r="J46" s="255"/>
      <c r="K46" s="255"/>
      <c r="L46" s="255"/>
      <c r="M46" s="255"/>
      <c r="N46" s="255"/>
      <c r="O46" s="255"/>
      <c r="P46" s="255"/>
      <c r="Q46" s="255"/>
      <c r="R46" s="255"/>
      <c r="S46" s="255"/>
      <c r="T46" s="256"/>
      <c r="Y46" s="110"/>
      <c r="Z46" s="111"/>
      <c r="AA46" s="110"/>
      <c r="AB46" s="110"/>
      <c r="AC46" s="110"/>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12"/>
      <c r="Z47" s="111"/>
      <c r="AA47" s="112"/>
      <c r="AB47" s="112"/>
      <c r="AC47" s="112"/>
    </row>
    <row r="48" spans="2:29" ht="12.75">
      <c r="B48" s="28" t="s">
        <v>36</v>
      </c>
      <c r="C48" s="95"/>
      <c r="D48" s="95"/>
      <c r="E48" s="117"/>
      <c r="F48" s="181"/>
      <c r="G48" s="226"/>
      <c r="H48" s="226"/>
      <c r="I48" s="226"/>
      <c r="J48" s="226"/>
      <c r="K48" s="28" t="s">
        <v>39</v>
      </c>
      <c r="N48" s="181"/>
      <c r="O48" s="181"/>
      <c r="P48" s="181"/>
      <c r="Q48" s="181"/>
      <c r="R48" s="181"/>
      <c r="S48" s="181"/>
      <c r="T48" s="181"/>
      <c r="Y48" s="110"/>
      <c r="Z48" s="142"/>
      <c r="AA48" s="110"/>
      <c r="AB48" s="110"/>
      <c r="AC48" s="110"/>
    </row>
    <row r="49" spans="2:29" s="17" customFormat="1" ht="14.25" customHeight="1">
      <c r="B49" s="96"/>
      <c r="C49" s="96"/>
      <c r="D49" s="96"/>
      <c r="E49" s="96"/>
      <c r="F49" s="96"/>
      <c r="G49" s="96"/>
      <c r="H49" s="96"/>
      <c r="I49" s="96"/>
      <c r="J49" s="18"/>
      <c r="S49" s="11"/>
      <c r="T49" s="11"/>
      <c r="U49" s="11"/>
      <c r="V49" s="11"/>
      <c r="W49" s="11"/>
      <c r="X49" s="11"/>
      <c r="Y49" s="113"/>
      <c r="Z49" s="111"/>
      <c r="AA49" s="113"/>
      <c r="AB49" s="113"/>
      <c r="AC49" s="113"/>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143"/>
      <c r="Z50" s="143"/>
      <c r="AA50" s="144"/>
      <c r="AB50" s="267"/>
      <c r="AC50" s="267"/>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143"/>
      <c r="Z51" s="143"/>
      <c r="AA51" s="110"/>
      <c r="AB51" s="110"/>
      <c r="AC51" s="110"/>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143"/>
      <c r="Z52" s="143"/>
      <c r="AA52" s="110"/>
      <c r="AB52" s="110"/>
      <c r="AC52" s="110"/>
    </row>
    <row r="53" spans="2:29" ht="12.75">
      <c r="B53" s="97"/>
      <c r="C53" s="97"/>
      <c r="D53" s="97"/>
      <c r="E53" s="97"/>
      <c r="F53" s="97"/>
      <c r="G53" s="97"/>
      <c r="H53" s="97"/>
      <c r="I53" s="97"/>
      <c r="K53" s="97"/>
      <c r="L53" s="97"/>
      <c r="M53" s="97"/>
      <c r="N53" s="97"/>
      <c r="O53" s="97"/>
      <c r="P53" s="97"/>
      <c r="Q53" s="97"/>
      <c r="R53" s="97"/>
      <c r="S53" s="18"/>
      <c r="T53" s="97"/>
      <c r="U53" s="97"/>
      <c r="V53" s="97"/>
      <c r="W53" s="97"/>
      <c r="X53" s="97"/>
      <c r="Y53" s="143"/>
      <c r="Z53" s="143"/>
      <c r="AA53" s="110"/>
      <c r="AB53" s="110"/>
      <c r="AC53" s="110"/>
    </row>
    <row r="54" spans="10:29" ht="12.75">
      <c r="J54" s="11"/>
      <c r="K54" s="97"/>
      <c r="L54" s="107"/>
      <c r="M54" s="59"/>
      <c r="N54" s="59"/>
      <c r="O54" s="59"/>
      <c r="P54" s="59"/>
      <c r="Q54" s="59"/>
      <c r="R54" s="59"/>
      <c r="S54" s="59"/>
      <c r="T54" s="59"/>
      <c r="U54" s="97"/>
      <c r="V54" s="97"/>
      <c r="W54" s="97"/>
      <c r="X54" s="97"/>
      <c r="Y54" s="143"/>
      <c r="Z54" s="143"/>
      <c r="AA54" s="110"/>
      <c r="AB54" s="110"/>
      <c r="AC54" s="110"/>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B12:O12"/>
    <mergeCell ref="S14:S17"/>
    <mergeCell ref="S29:S34"/>
    <mergeCell ref="R14:R17"/>
    <mergeCell ref="Q14:Q17"/>
    <mergeCell ref="M15:M17"/>
    <mergeCell ref="M30:M34"/>
    <mergeCell ref="P14:P17"/>
    <mergeCell ref="O14:O17"/>
    <mergeCell ref="G15:G17"/>
    <mergeCell ref="P7:Q7"/>
    <mergeCell ref="Q29:Q34"/>
    <mergeCell ref="O29:O34"/>
    <mergeCell ref="P29:P34"/>
    <mergeCell ref="L55:T55"/>
    <mergeCell ref="F14:N14"/>
    <mergeCell ref="F29:N29"/>
    <mergeCell ref="G46:T46"/>
    <mergeCell ref="F48:J48"/>
    <mergeCell ref="B55:J55"/>
    <mergeCell ref="P1:T2"/>
    <mergeCell ref="N15:N17"/>
    <mergeCell ref="R29:R34"/>
    <mergeCell ref="N30:N34"/>
    <mergeCell ref="R6:S6"/>
    <mergeCell ref="P5:Q5"/>
    <mergeCell ref="S5:T5"/>
    <mergeCell ref="Q9:T9"/>
    <mergeCell ref="T14:T17"/>
    <mergeCell ref="T29:T34"/>
    <mergeCell ref="C5:I5"/>
    <mergeCell ref="E9:I9"/>
    <mergeCell ref="I15:I17"/>
    <mergeCell ref="B11:L11"/>
    <mergeCell ref="C23:D23"/>
    <mergeCell ref="D7:E7"/>
    <mergeCell ref="C19:D19"/>
    <mergeCell ref="K15:K17"/>
    <mergeCell ref="L15:L17"/>
    <mergeCell ref="E14:E17"/>
    <mergeCell ref="J15:J17"/>
    <mergeCell ref="C18:D18"/>
    <mergeCell ref="I30:I34"/>
    <mergeCell ref="B1:H3"/>
    <mergeCell ref="B14:B17"/>
    <mergeCell ref="C14:D17"/>
    <mergeCell ref="H15:H17"/>
    <mergeCell ref="F15:F17"/>
    <mergeCell ref="F30:F34"/>
    <mergeCell ref="C20:D20"/>
    <mergeCell ref="C21:D21"/>
    <mergeCell ref="C22:D22"/>
    <mergeCell ref="C39:D39"/>
    <mergeCell ref="C24:D24"/>
    <mergeCell ref="N48:T48"/>
    <mergeCell ref="C40:D40"/>
    <mergeCell ref="R26:R27"/>
    <mergeCell ref="B29:B34"/>
    <mergeCell ref="C29:D34"/>
    <mergeCell ref="E29:E34"/>
    <mergeCell ref="L30:L34"/>
    <mergeCell ref="J30:J34"/>
    <mergeCell ref="K30:K34"/>
    <mergeCell ref="G30:G34"/>
    <mergeCell ref="H30:H34"/>
    <mergeCell ref="AB50:AC50"/>
    <mergeCell ref="C41:D41"/>
    <mergeCell ref="R43:R44"/>
    <mergeCell ref="L50:T52"/>
    <mergeCell ref="C35:D35"/>
    <mergeCell ref="C36:D36"/>
    <mergeCell ref="C37:D37"/>
    <mergeCell ref="C38:D38"/>
    <mergeCell ref="B50:J52"/>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44 Q27">
      <formula1>IF(($O$7="X"),0,(($Q42*1.5)+0.005))</formula1>
    </dataValidation>
    <dataValidation type="list" allowBlank="1" showErrorMessage="1" errorTitle="Valid Data Entry" error="  Enter&#10;Y for Yes&#10;N for No&#10;" sqref="T11">
      <formula1>"Y, N"</formula1>
    </dataValidation>
    <dataValidation allowBlank="1" showInputMessage="1" showErrorMessage="1" sqref="T7"/>
    <dataValidation type="list" allowBlank="1" showInputMessage="1" showErrorMessage="1" error="Select&#10;Exempt&#10;   or&#10;Non Exempt" sqref="P7:Q7">
      <formula1>"Exempt, Non Exempt"</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B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1">
        <f>'12_14_2017'!C5:I5</f>
        <v>0</v>
      </c>
      <c r="D5" s="241"/>
      <c r="E5" s="241"/>
      <c r="F5" s="241"/>
      <c r="G5" s="241"/>
      <c r="H5" s="241"/>
      <c r="I5" s="241"/>
      <c r="J5" s="17"/>
      <c r="N5" s="6" t="s">
        <v>0</v>
      </c>
      <c r="P5" s="204">
        <v>43084</v>
      </c>
      <c r="Q5" s="204"/>
      <c r="R5" s="20" t="s">
        <v>21</v>
      </c>
      <c r="S5" s="204">
        <f>IF(P5&gt;1,P5+13,"")</f>
        <v>43097</v>
      </c>
      <c r="T5" s="204"/>
      <c r="Z5" s="6"/>
    </row>
    <row r="6" spans="2:21" ht="11.25" customHeight="1">
      <c r="B6" s="5"/>
      <c r="J6" s="7"/>
      <c r="N6" s="6" t="s">
        <v>56</v>
      </c>
      <c r="O6" s="60">
        <f>'12_14_2017'!O6+1</f>
        <v>1813</v>
      </c>
      <c r="R6" s="202"/>
      <c r="S6" s="202"/>
      <c r="T6" s="8"/>
      <c r="U6" s="17"/>
    </row>
    <row r="7" spans="2:21" ht="12.75">
      <c r="B7" s="6" t="s">
        <v>43</v>
      </c>
      <c r="D7" s="246">
        <f>'12_14_2017'!D7:E7</f>
        <v>0</v>
      </c>
      <c r="E7" s="246"/>
      <c r="F7" s="27" t="s">
        <v>34</v>
      </c>
      <c r="G7" s="132">
        <f>'12_14_2017'!G7</f>
        <v>0</v>
      </c>
      <c r="H7" s="26" t="s">
        <v>35</v>
      </c>
      <c r="I7" s="124">
        <f>'12_14_2017'!I7</f>
        <v>0</v>
      </c>
      <c r="J7" s="60"/>
      <c r="K7" s="61"/>
      <c r="N7" s="61" t="s">
        <v>31</v>
      </c>
      <c r="P7" s="265" t="str">
        <f>'12_14_2017'!P7:Q7</f>
        <v>Non Exempt</v>
      </c>
      <c r="Q7" s="265"/>
      <c r="S7" s="62"/>
      <c r="T7" s="116"/>
      <c r="U7" s="118"/>
    </row>
    <row r="8" spans="2:21" ht="11.25" customHeight="1">
      <c r="B8" s="9"/>
      <c r="C8" s="9"/>
      <c r="D8" s="9"/>
      <c r="E8" s="9"/>
      <c r="F8" s="7"/>
      <c r="G8" s="10"/>
      <c r="H8" s="10"/>
      <c r="I8" s="10"/>
      <c r="J8" s="10"/>
      <c r="U8" s="17"/>
    </row>
    <row r="9" spans="2:21" ht="12.75">
      <c r="B9" s="6" t="s">
        <v>24</v>
      </c>
      <c r="D9" s="140"/>
      <c r="E9" s="241">
        <f>'12_14_2017'!E9:I9</f>
        <v>0</v>
      </c>
      <c r="F9" s="241"/>
      <c r="G9" s="241"/>
      <c r="H9" s="241"/>
      <c r="I9" s="241"/>
      <c r="J9" s="13"/>
      <c r="K9" s="63"/>
      <c r="N9" s="63" t="s">
        <v>22</v>
      </c>
      <c r="O9" s="64"/>
      <c r="P9" s="17"/>
      <c r="Q9" s="245">
        <f>'12_14_2017'!Q9:T9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9" ht="12.75">
      <c r="B11" s="205" t="s">
        <v>49</v>
      </c>
      <c r="C11" s="206"/>
      <c r="D11" s="206"/>
      <c r="E11" s="206"/>
      <c r="F11" s="206"/>
      <c r="G11" s="206"/>
      <c r="H11" s="206"/>
      <c r="I11" s="206"/>
      <c r="J11" s="206"/>
      <c r="K11" s="206"/>
      <c r="L11" s="207"/>
      <c r="M11" s="11"/>
      <c r="N11" s="8"/>
      <c r="O11" s="66"/>
      <c r="P11" s="67" t="s">
        <v>27</v>
      </c>
      <c r="Q11" s="13"/>
      <c r="R11" s="64"/>
      <c r="S11" s="64"/>
      <c r="T11" s="127">
        <f>'12_14_2017'!T11</f>
        <v>0</v>
      </c>
      <c r="U11" s="120"/>
      <c r="X11" s="148"/>
      <c r="Y11" s="148"/>
      <c r="Z11" s="149"/>
      <c r="AA11" s="148"/>
      <c r="AB11" s="148"/>
      <c r="AC11" s="148"/>
    </row>
    <row r="12" spans="2:29" ht="12.75">
      <c r="B12" s="211" t="s">
        <v>55</v>
      </c>
      <c r="C12" s="212"/>
      <c r="D12" s="212"/>
      <c r="E12" s="212"/>
      <c r="F12" s="212"/>
      <c r="G12" s="212"/>
      <c r="H12" s="212"/>
      <c r="I12" s="212"/>
      <c r="J12" s="212"/>
      <c r="K12" s="212"/>
      <c r="L12" s="212"/>
      <c r="M12" s="212"/>
      <c r="N12" s="212"/>
      <c r="O12" s="212"/>
      <c r="P12" s="67"/>
      <c r="Q12" s="13"/>
      <c r="R12" s="64"/>
      <c r="S12" s="64"/>
      <c r="T12" s="68" t="s">
        <v>33</v>
      </c>
      <c r="U12" s="120"/>
      <c r="X12" s="148"/>
      <c r="Y12" s="148"/>
      <c r="Z12" s="149"/>
      <c r="AA12" s="148"/>
      <c r="AB12" s="148"/>
      <c r="AC12" s="148"/>
    </row>
    <row r="13" spans="2:29" ht="12.75" customHeight="1" thickBot="1">
      <c r="B13" s="66"/>
      <c r="C13" s="66"/>
      <c r="D13" s="66"/>
      <c r="E13" s="66"/>
      <c r="F13" s="66"/>
      <c r="G13" s="66"/>
      <c r="H13" s="66"/>
      <c r="I13" s="66"/>
      <c r="J13" s="66"/>
      <c r="K13" s="66"/>
      <c r="N13" s="66"/>
      <c r="O13" s="66"/>
      <c r="P13" s="17"/>
      <c r="U13" s="66"/>
      <c r="X13" s="148"/>
      <c r="Y13" s="148"/>
      <c r="Z13" s="149"/>
      <c r="AA13" s="148"/>
      <c r="AB13" s="148"/>
      <c r="AC13" s="148"/>
    </row>
    <row r="14" spans="2:29"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c r="X14" s="148"/>
      <c r="Y14" s="148"/>
      <c r="Z14" s="149"/>
      <c r="AA14" s="148"/>
      <c r="AB14" s="148"/>
      <c r="AC14" s="148"/>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50"/>
      <c r="Y15" s="150"/>
      <c r="Z15" s="151"/>
      <c r="AA15" s="150"/>
      <c r="AB15" s="150"/>
      <c r="AC15" s="150"/>
    </row>
    <row r="16" spans="2:29" ht="12.75" customHeight="1">
      <c r="B16" s="200"/>
      <c r="C16" s="234"/>
      <c r="D16" s="235"/>
      <c r="E16" s="193"/>
      <c r="F16" s="193"/>
      <c r="G16" s="193"/>
      <c r="H16" s="193"/>
      <c r="I16" s="193"/>
      <c r="J16" s="193"/>
      <c r="K16" s="193"/>
      <c r="L16" s="270"/>
      <c r="M16" s="270"/>
      <c r="N16" s="270"/>
      <c r="O16" s="190"/>
      <c r="P16" s="190"/>
      <c r="Q16" s="193"/>
      <c r="R16" s="229"/>
      <c r="S16" s="193"/>
      <c r="T16" s="193"/>
      <c r="X16" s="150"/>
      <c r="Y16" s="150"/>
      <c r="Z16" s="151"/>
      <c r="AA16" s="150"/>
      <c r="AB16" s="150"/>
      <c r="AC16" s="150"/>
    </row>
    <row r="17" spans="2:29" ht="12.75" customHeight="1" thickBot="1">
      <c r="B17" s="247"/>
      <c r="C17" s="248"/>
      <c r="D17" s="249"/>
      <c r="E17" s="243"/>
      <c r="F17" s="243"/>
      <c r="G17" s="243"/>
      <c r="H17" s="243"/>
      <c r="I17" s="243"/>
      <c r="J17" s="243"/>
      <c r="K17" s="243"/>
      <c r="L17" s="271"/>
      <c r="M17" s="271"/>
      <c r="N17" s="271"/>
      <c r="O17" s="242"/>
      <c r="P17" s="242"/>
      <c r="Q17" s="243"/>
      <c r="R17" s="251"/>
      <c r="S17" s="243"/>
      <c r="T17" s="243"/>
      <c r="X17" s="150"/>
      <c r="Y17" s="150"/>
      <c r="Z17" s="168" t="s">
        <v>40</v>
      </c>
      <c r="AA17" s="169"/>
      <c r="AB17" s="169"/>
      <c r="AC17" s="150"/>
    </row>
    <row r="18" spans="2:29" ht="14.25" customHeight="1">
      <c r="B18" s="146" t="s">
        <v>5</v>
      </c>
      <c r="C18" s="252">
        <f>IF(P5&gt;1,P5,"")</f>
        <v>43084</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X18" s="150"/>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2" ref="C19:C24">IF(ISERROR(C18+1),"",C18+1)</f>
        <v>43085</v>
      </c>
      <c r="D19" s="184"/>
      <c r="E19" s="23"/>
      <c r="F19" s="24"/>
      <c r="G19" s="24"/>
      <c r="H19" s="24"/>
      <c r="I19" s="24"/>
      <c r="J19" s="24"/>
      <c r="K19" s="24"/>
      <c r="L19" s="24"/>
      <c r="M19" s="24"/>
      <c r="N19" s="24"/>
      <c r="O19" s="3">
        <f t="shared" si="0"/>
        <v>0</v>
      </c>
      <c r="P19" s="33">
        <f t="shared" si="1"/>
        <v>0</v>
      </c>
      <c r="Q19" s="114">
        <f aca="true" t="shared" si="3" ref="Q19:Q24">AB19</f>
        <v>0</v>
      </c>
      <c r="R19" s="45"/>
      <c r="S19" s="49"/>
      <c r="T19" s="49"/>
      <c r="X19" s="150"/>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2"/>
        <v>43086</v>
      </c>
      <c r="D20" s="184"/>
      <c r="E20" s="23"/>
      <c r="F20" s="24"/>
      <c r="G20" s="24"/>
      <c r="H20" s="24"/>
      <c r="I20" s="24"/>
      <c r="J20" s="24"/>
      <c r="K20" s="24"/>
      <c r="L20" s="24"/>
      <c r="M20" s="24"/>
      <c r="N20" s="24"/>
      <c r="O20" s="3">
        <f t="shared" si="0"/>
        <v>0</v>
      </c>
      <c r="P20" s="33">
        <f t="shared" si="1"/>
        <v>0</v>
      </c>
      <c r="Q20" s="114">
        <f t="shared" si="3"/>
        <v>0</v>
      </c>
      <c r="R20" s="45"/>
      <c r="S20" s="49"/>
      <c r="T20" s="49"/>
      <c r="X20" s="150"/>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2"/>
        <v>43087</v>
      </c>
      <c r="D21" s="184"/>
      <c r="E21" s="23"/>
      <c r="F21" s="24"/>
      <c r="G21" s="24"/>
      <c r="H21" s="24"/>
      <c r="I21" s="24"/>
      <c r="J21" s="24"/>
      <c r="K21" s="24"/>
      <c r="L21" s="24"/>
      <c r="M21" s="24"/>
      <c r="N21" s="24"/>
      <c r="O21" s="3">
        <f t="shared" si="0"/>
        <v>0</v>
      </c>
      <c r="P21" s="33">
        <f t="shared" si="1"/>
        <v>0</v>
      </c>
      <c r="Q21" s="114">
        <f t="shared" si="3"/>
        <v>0</v>
      </c>
      <c r="R21" s="45"/>
      <c r="S21" s="49"/>
      <c r="T21" s="49"/>
      <c r="X21" s="150"/>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2"/>
        <v>43088</v>
      </c>
      <c r="D22" s="184"/>
      <c r="E22" s="23"/>
      <c r="F22" s="24"/>
      <c r="G22" s="24"/>
      <c r="H22" s="24"/>
      <c r="I22" s="24"/>
      <c r="J22" s="24"/>
      <c r="K22" s="24"/>
      <c r="L22" s="24"/>
      <c r="M22" s="24"/>
      <c r="N22" s="24"/>
      <c r="O22" s="3">
        <f t="shared" si="0"/>
        <v>0</v>
      </c>
      <c r="P22" s="33">
        <f t="shared" si="1"/>
        <v>0</v>
      </c>
      <c r="Q22" s="114">
        <f t="shared" si="3"/>
        <v>0</v>
      </c>
      <c r="R22" s="45"/>
      <c r="S22" s="49"/>
      <c r="T22" s="49"/>
      <c r="X22" s="150"/>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2"/>
        <v>43089</v>
      </c>
      <c r="D23" s="184"/>
      <c r="E23" s="23"/>
      <c r="F23" s="24"/>
      <c r="G23" s="24"/>
      <c r="H23" s="24"/>
      <c r="I23" s="24"/>
      <c r="J23" s="24"/>
      <c r="K23" s="24"/>
      <c r="L23" s="24"/>
      <c r="M23" s="24"/>
      <c r="N23" s="24"/>
      <c r="O23" s="3">
        <f t="shared" si="0"/>
        <v>0</v>
      </c>
      <c r="P23" s="33">
        <f t="shared" si="1"/>
        <v>0</v>
      </c>
      <c r="Q23" s="114">
        <f t="shared" si="3"/>
        <v>0</v>
      </c>
      <c r="R23" s="45"/>
      <c r="S23" s="49"/>
      <c r="T23" s="49"/>
      <c r="X23" s="150"/>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2"/>
        <v>43090</v>
      </c>
      <c r="D24" s="184"/>
      <c r="E24" s="23"/>
      <c r="F24" s="24"/>
      <c r="G24" s="24"/>
      <c r="H24" s="24"/>
      <c r="I24" s="24"/>
      <c r="J24" s="24"/>
      <c r="K24" s="24"/>
      <c r="L24" s="24"/>
      <c r="M24" s="24"/>
      <c r="N24" s="24"/>
      <c r="O24" s="3">
        <f t="shared" si="0"/>
        <v>0</v>
      </c>
      <c r="P24" s="33">
        <f t="shared" si="1"/>
        <v>0</v>
      </c>
      <c r="Q24" s="114">
        <f t="shared" si="3"/>
        <v>0</v>
      </c>
      <c r="R24" s="46"/>
      <c r="S24" s="49"/>
      <c r="T24" s="49"/>
      <c r="X24" s="150"/>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50"/>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5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50"/>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X28" s="150"/>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50"/>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50"/>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50"/>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50"/>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50"/>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X34" s="150"/>
      <c r="Y34" s="150"/>
      <c r="Z34" s="173"/>
      <c r="AA34" s="169"/>
      <c r="AB34" s="169"/>
      <c r="AC34" s="150"/>
    </row>
    <row r="35" spans="2:29" ht="13.5" customHeight="1">
      <c r="B35" s="147" t="s">
        <v>5</v>
      </c>
      <c r="C35" s="183">
        <f>IF(ISERROR(C24+1),"",C24+1)</f>
        <v>43091</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X35" s="150"/>
      <c r="Y35" s="150"/>
      <c r="Z35" s="172">
        <f>IF(((SUM($E$35:$N$41)-E41-E40-E39-E38-E37-E36-AA42)&lt;40),0,(IF((SUM($E$35:$N$41)-40-E41-E40-E39-E38-E37-E36-AA42)&gt;E35,E35-R35,(SUM($E$35:$N$41)-40-E41-E40-E39-E38-E37-E36-AA42-R35))))</f>
        <v>0</v>
      </c>
      <c r="AA35" s="169">
        <f>IF((J35&lt;0.0003),0,(IF((E35&gt;J35),J35,E35)))</f>
        <v>0</v>
      </c>
      <c r="AB35" s="171">
        <f aca="true" t="shared" si="9" ref="AB35:AB41">Z35+AA35</f>
        <v>0</v>
      </c>
      <c r="AC35" s="150"/>
    </row>
    <row r="36" spans="2:29" ht="13.5" customHeight="1">
      <c r="B36" s="147" t="s">
        <v>6</v>
      </c>
      <c r="C36" s="183">
        <f aca="true" t="shared" si="10" ref="C36:C41">IF(ISERROR(C35+1),"",C35+1)</f>
        <v>43092</v>
      </c>
      <c r="D36" s="184"/>
      <c r="E36" s="23"/>
      <c r="F36" s="21"/>
      <c r="G36" s="21"/>
      <c r="H36" s="21"/>
      <c r="I36" s="21"/>
      <c r="J36" s="40"/>
      <c r="K36" s="21"/>
      <c r="L36" s="21"/>
      <c r="M36" s="21"/>
      <c r="N36" s="21"/>
      <c r="O36" s="3">
        <f t="shared" si="7"/>
        <v>0</v>
      </c>
      <c r="P36" s="33">
        <f t="shared" si="8"/>
        <v>0</v>
      </c>
      <c r="Q36" s="109">
        <f aca="true" t="shared" si="11" ref="Q36:Q41">AB36</f>
        <v>0</v>
      </c>
      <c r="R36" s="52"/>
      <c r="S36" s="54"/>
      <c r="T36" s="54"/>
      <c r="X36" s="150"/>
      <c r="Y36" s="150"/>
      <c r="Z36" s="177">
        <f>IF(((SUM($E$35:$N$41)-E41-E40-E39-E38-E37-AA42)&lt;40),0,(IF((SUM($E$35:$N$41)-40-E41-E40-E39-E38-E37-AA42)&gt;E36,E36-R36,(SUM($E$35:$N$41)-40-E41-E40-E39-E38-E37-AA42-R36))))</f>
        <v>0</v>
      </c>
      <c r="AA36" s="169">
        <f aca="true" t="shared" si="12" ref="AA36:AA41">IF((J36&lt;0.0003),0,(IF((E36&gt;J36),J36,E36)))</f>
        <v>0</v>
      </c>
      <c r="AB36" s="171">
        <f t="shared" si="9"/>
        <v>0</v>
      </c>
      <c r="AC36" s="150"/>
    </row>
    <row r="37" spans="2:29" ht="13.5" customHeight="1" thickBot="1">
      <c r="B37" s="147" t="s">
        <v>7</v>
      </c>
      <c r="C37" s="183">
        <f t="shared" si="10"/>
        <v>43093</v>
      </c>
      <c r="D37" s="184"/>
      <c r="E37" s="23"/>
      <c r="F37" s="21"/>
      <c r="G37" s="21"/>
      <c r="H37" s="21"/>
      <c r="I37" s="38"/>
      <c r="J37" s="40"/>
      <c r="K37" s="39"/>
      <c r="L37" s="21"/>
      <c r="M37" s="21"/>
      <c r="N37" s="21"/>
      <c r="O37" s="3">
        <f t="shared" si="7"/>
        <v>0</v>
      </c>
      <c r="P37" s="33">
        <f t="shared" si="8"/>
        <v>0</v>
      </c>
      <c r="Q37" s="109">
        <f t="shared" si="11"/>
        <v>0</v>
      </c>
      <c r="R37" s="52"/>
      <c r="S37" s="54"/>
      <c r="T37" s="54"/>
      <c r="X37" s="150"/>
      <c r="Y37" s="150"/>
      <c r="Z37" s="177">
        <f>IF(((SUM($E$35:$N$41)-E41-E40-E39-E38-AA42)&lt;40),0,(IF((SUM($E$35:$N$41)-40-E41-E40-E39-E38-AA42)&gt;E37,E37-R37,(SUM($E$35:$N$41)-40-E41-E40-E39-E38-AA42-R37))))</f>
        <v>0</v>
      </c>
      <c r="AA37" s="169">
        <f t="shared" si="12"/>
        <v>0</v>
      </c>
      <c r="AB37" s="171">
        <f t="shared" si="9"/>
        <v>0</v>
      </c>
      <c r="AC37" s="150"/>
    </row>
    <row r="38" spans="2:29" ht="13.5" customHeight="1" thickBot="1">
      <c r="B38" s="147" t="s">
        <v>8</v>
      </c>
      <c r="C38" s="183">
        <f t="shared" si="10"/>
        <v>43094</v>
      </c>
      <c r="D38" s="184"/>
      <c r="E38" s="23"/>
      <c r="F38" s="21"/>
      <c r="G38" s="21"/>
      <c r="H38" s="21"/>
      <c r="I38" s="21"/>
      <c r="J38" s="42"/>
      <c r="K38" s="21"/>
      <c r="L38" s="21"/>
      <c r="M38" s="21"/>
      <c r="N38" s="21"/>
      <c r="O38" s="3">
        <f t="shared" si="7"/>
        <v>0</v>
      </c>
      <c r="P38" s="33">
        <f t="shared" si="8"/>
        <v>0</v>
      </c>
      <c r="Q38" s="109">
        <f t="shared" si="11"/>
        <v>0</v>
      </c>
      <c r="R38" s="52"/>
      <c r="S38" s="54"/>
      <c r="T38" s="54"/>
      <c r="X38" s="150"/>
      <c r="Y38" s="150"/>
      <c r="Z38" s="177">
        <f>IF(((SUM($E$35:$N$41)-E41-E40-E39-AA42)&lt;40),0,(IF((SUM($E$35:$N$41)-40-E41-E40-E39-AA42)&gt;E38,E38-R38,(SUM(E35:N41)-40-E41-E40-E39-AA42-R38))))</f>
        <v>0</v>
      </c>
      <c r="AA38" s="169">
        <f t="shared" si="12"/>
        <v>0</v>
      </c>
      <c r="AB38" s="171">
        <f t="shared" si="9"/>
        <v>0</v>
      </c>
      <c r="AC38" s="150"/>
    </row>
    <row r="39" spans="2:29" ht="13.5" customHeight="1">
      <c r="B39" s="147" t="s">
        <v>9</v>
      </c>
      <c r="C39" s="183">
        <f t="shared" si="10"/>
        <v>43095</v>
      </c>
      <c r="D39" s="184"/>
      <c r="E39" s="23"/>
      <c r="F39" s="21"/>
      <c r="G39" s="21"/>
      <c r="H39" s="21"/>
      <c r="I39" s="21"/>
      <c r="J39" s="40"/>
      <c r="K39" s="21"/>
      <c r="L39" s="21"/>
      <c r="M39" s="21"/>
      <c r="N39" s="21"/>
      <c r="O39" s="3">
        <f t="shared" si="7"/>
        <v>0</v>
      </c>
      <c r="P39" s="33">
        <f t="shared" si="8"/>
        <v>0</v>
      </c>
      <c r="Q39" s="109">
        <f t="shared" si="11"/>
        <v>0</v>
      </c>
      <c r="R39" s="52"/>
      <c r="S39" s="54"/>
      <c r="T39" s="54"/>
      <c r="X39" s="150"/>
      <c r="Y39" s="150"/>
      <c r="Z39" s="177">
        <f>IF(((SUM($E$35:$N$41)-E41-E40-AA42)&lt;40),0,(IF((SUM($E$35:$N$41)-40-E41-E40-AA42)&gt;E39,E39-R39,(SUM($E$35:$N$41)-40-E41-E40-AA42-R39))))</f>
        <v>0</v>
      </c>
      <c r="AA39" s="169">
        <f t="shared" si="12"/>
        <v>0</v>
      </c>
      <c r="AB39" s="171">
        <f t="shared" si="9"/>
        <v>0</v>
      </c>
      <c r="AC39" s="150"/>
    </row>
    <row r="40" spans="2:29" ht="13.5" customHeight="1">
      <c r="B40" s="147" t="s">
        <v>10</v>
      </c>
      <c r="C40" s="183">
        <f t="shared" si="10"/>
        <v>43096</v>
      </c>
      <c r="D40" s="184"/>
      <c r="E40" s="23"/>
      <c r="F40" s="21"/>
      <c r="G40" s="21"/>
      <c r="H40" s="21"/>
      <c r="I40" s="21"/>
      <c r="J40" s="40"/>
      <c r="K40" s="21"/>
      <c r="L40" s="21"/>
      <c r="M40" s="21"/>
      <c r="N40" s="21"/>
      <c r="O40" s="3">
        <f t="shared" si="7"/>
        <v>0</v>
      </c>
      <c r="P40" s="33">
        <f t="shared" si="8"/>
        <v>0</v>
      </c>
      <c r="Q40" s="109">
        <f t="shared" si="11"/>
        <v>0</v>
      </c>
      <c r="R40" s="52"/>
      <c r="S40" s="54"/>
      <c r="T40" s="54"/>
      <c r="X40" s="150"/>
      <c r="Y40" s="150"/>
      <c r="Z40" s="172">
        <f>IF(((SUM($E$35:$N$41)-E41-AA42)&lt;40),0,(IF((SUM($E$35:$N$41)-40-E41-AA42)&gt;E40,E40-R40,(SUM($E$35:$N$41)-40-E41-AA42-R40))))</f>
        <v>0</v>
      </c>
      <c r="AA40" s="169">
        <f t="shared" si="12"/>
        <v>0</v>
      </c>
      <c r="AB40" s="171">
        <f t="shared" si="9"/>
        <v>0</v>
      </c>
      <c r="AC40" s="150"/>
    </row>
    <row r="41" spans="2:29" ht="13.5" customHeight="1" thickBot="1">
      <c r="B41" s="147" t="s">
        <v>11</v>
      </c>
      <c r="C41" s="183">
        <f t="shared" si="10"/>
        <v>43097</v>
      </c>
      <c r="D41" s="184"/>
      <c r="E41" s="23"/>
      <c r="F41" s="21"/>
      <c r="G41" s="21"/>
      <c r="H41" s="21"/>
      <c r="I41" s="21"/>
      <c r="J41" s="40"/>
      <c r="K41" s="21"/>
      <c r="L41" s="21"/>
      <c r="M41" s="21"/>
      <c r="N41" s="21"/>
      <c r="O41" s="3">
        <f t="shared" si="7"/>
        <v>0</v>
      </c>
      <c r="P41" s="33">
        <f t="shared" si="8"/>
        <v>0</v>
      </c>
      <c r="Q41" s="109">
        <f t="shared" si="11"/>
        <v>0</v>
      </c>
      <c r="R41" s="53"/>
      <c r="S41" s="54">
        <v>0</v>
      </c>
      <c r="T41" s="54">
        <v>0</v>
      </c>
      <c r="X41" s="150"/>
      <c r="Y41" s="150"/>
      <c r="Z41" s="172">
        <f>IF(((SUM($E$35:$N$41)-AA42)&lt;40),0,(IF((SUM($E$35:$N$41)-40-AA42)&gt;E41,E41-R41,(SUM($E$35:$N$41)-40-AA42-R41))))</f>
        <v>0</v>
      </c>
      <c r="AA41" s="169">
        <f t="shared" si="12"/>
        <v>0</v>
      </c>
      <c r="AB41" s="171">
        <f t="shared" si="9"/>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50"/>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5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50"/>
      <c r="Y44" s="150"/>
      <c r="Z44" s="149"/>
      <c r="AA44" s="148"/>
      <c r="AB44" s="148"/>
      <c r="AC44" s="150"/>
    </row>
    <row r="45" spans="2:29" ht="11.25" customHeight="1" thickBot="1">
      <c r="B45" s="89"/>
      <c r="C45" s="89"/>
      <c r="D45" s="89"/>
      <c r="E45" s="89"/>
      <c r="F45" s="89"/>
      <c r="G45" s="89"/>
      <c r="H45" s="89"/>
      <c r="I45" s="89"/>
      <c r="J45" s="89"/>
      <c r="K45" s="89"/>
      <c r="L45" s="89"/>
      <c r="M45" s="89"/>
      <c r="N45" s="90"/>
      <c r="O45" s="90"/>
      <c r="P45" s="90"/>
      <c r="Q45" s="91"/>
      <c r="R45" s="92"/>
      <c r="X45" s="110"/>
      <c r="Y45" s="110"/>
      <c r="Z45" s="111"/>
      <c r="AA45" s="110"/>
      <c r="AB45" s="110"/>
      <c r="AC45" s="110"/>
    </row>
    <row r="46" spans="2:29" ht="13.5" thickBot="1">
      <c r="B46" s="93" t="s">
        <v>19</v>
      </c>
      <c r="C46" s="94"/>
      <c r="D46" s="94"/>
      <c r="E46" s="94"/>
      <c r="F46" s="94"/>
      <c r="G46" s="254"/>
      <c r="H46" s="255"/>
      <c r="I46" s="255"/>
      <c r="J46" s="255"/>
      <c r="K46" s="255"/>
      <c r="L46" s="255"/>
      <c r="M46" s="255"/>
      <c r="N46" s="255"/>
      <c r="O46" s="255"/>
      <c r="P46" s="255"/>
      <c r="Q46" s="255"/>
      <c r="R46" s="255"/>
      <c r="S46" s="255"/>
      <c r="T46" s="256"/>
      <c r="X46" s="110"/>
      <c r="Y46" s="110"/>
      <c r="Z46" s="111"/>
      <c r="AA46" s="110"/>
      <c r="AB46" s="110"/>
      <c r="AC46" s="110"/>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12"/>
      <c r="Y47" s="112"/>
      <c r="Z47" s="111"/>
      <c r="AA47" s="112"/>
      <c r="AB47" s="112"/>
      <c r="AC47" s="112"/>
    </row>
    <row r="48" spans="2:29" ht="12.75">
      <c r="B48" s="28" t="s">
        <v>36</v>
      </c>
      <c r="C48" s="95"/>
      <c r="D48" s="95"/>
      <c r="E48" s="117"/>
      <c r="F48" s="181"/>
      <c r="G48" s="226"/>
      <c r="H48" s="226"/>
      <c r="I48" s="226"/>
      <c r="J48" s="226"/>
      <c r="K48" s="28" t="s">
        <v>39</v>
      </c>
      <c r="N48" s="181"/>
      <c r="O48" s="181"/>
      <c r="P48" s="181"/>
      <c r="Q48" s="181"/>
      <c r="R48" s="181"/>
      <c r="S48" s="181"/>
      <c r="T48" s="181"/>
      <c r="X48" s="110"/>
      <c r="Y48" s="110"/>
      <c r="Z48" s="142"/>
      <c r="AA48" s="110"/>
      <c r="AB48" s="110"/>
      <c r="AC48" s="110"/>
    </row>
    <row r="49" spans="2:29" s="17" customFormat="1" ht="14.25" customHeight="1">
      <c r="B49" s="96"/>
      <c r="C49" s="96"/>
      <c r="D49" s="96"/>
      <c r="E49" s="96"/>
      <c r="F49" s="96"/>
      <c r="G49" s="96"/>
      <c r="H49" s="96"/>
      <c r="I49" s="96"/>
      <c r="J49" s="18"/>
      <c r="S49" s="11"/>
      <c r="T49" s="11"/>
      <c r="U49" s="11"/>
      <c r="V49" s="11"/>
      <c r="W49" s="11"/>
      <c r="X49" s="113"/>
      <c r="Y49" s="113"/>
      <c r="Z49" s="111"/>
      <c r="AA49" s="113"/>
      <c r="AB49" s="113"/>
      <c r="AC49" s="113"/>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43"/>
      <c r="Y50" s="143"/>
      <c r="Z50" s="143"/>
      <c r="AA50" s="144"/>
      <c r="AB50" s="267"/>
      <c r="AC50" s="267"/>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143"/>
      <c r="Y51" s="143"/>
      <c r="Z51" s="143"/>
      <c r="AA51" s="110"/>
      <c r="AB51" s="110"/>
      <c r="AC51" s="110"/>
    </row>
    <row r="52" spans="2:26"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s="97"/>
    </row>
    <row r="53" spans="2:26" ht="12.75">
      <c r="B53" s="97"/>
      <c r="C53" s="97"/>
      <c r="D53" s="97"/>
      <c r="E53" s="97"/>
      <c r="F53" s="97"/>
      <c r="G53" s="97"/>
      <c r="H53" s="97"/>
      <c r="I53" s="97"/>
      <c r="K53" s="97"/>
      <c r="L53" s="97"/>
      <c r="M53" s="97"/>
      <c r="N53" s="97"/>
      <c r="O53" s="97"/>
      <c r="P53" s="97"/>
      <c r="Q53" s="97"/>
      <c r="R53" s="97"/>
      <c r="S53" s="18"/>
      <c r="T53" s="97"/>
      <c r="U53" s="97"/>
      <c r="V53" s="97"/>
      <c r="W53" s="97"/>
      <c r="X53" s="97"/>
      <c r="Y53" s="97"/>
      <c r="Z53" s="97"/>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B55:J55"/>
    <mergeCell ref="B50:J52"/>
    <mergeCell ref="H15:H17"/>
    <mergeCell ref="T14:T17"/>
    <mergeCell ref="B14:B17"/>
    <mergeCell ref="C14:D17"/>
    <mergeCell ref="P14:P17"/>
    <mergeCell ref="O14:O17"/>
    <mergeCell ref="M15:M17"/>
    <mergeCell ref="L55:T55"/>
    <mergeCell ref="E9:I9"/>
    <mergeCell ref="B11:L11"/>
    <mergeCell ref="E14:E17"/>
    <mergeCell ref="F15:F17"/>
    <mergeCell ref="D7:E7"/>
    <mergeCell ref="L30:L34"/>
    <mergeCell ref="C18:D18"/>
    <mergeCell ref="C21:D21"/>
    <mergeCell ref="C22:D22"/>
    <mergeCell ref="B12:O12"/>
    <mergeCell ref="F14:N14"/>
    <mergeCell ref="F29:N29"/>
    <mergeCell ref="G46:T46"/>
    <mergeCell ref="F48:J48"/>
    <mergeCell ref="P5:Q5"/>
    <mergeCell ref="J30:J34"/>
    <mergeCell ref="R26:R27"/>
    <mergeCell ref="K30:K34"/>
    <mergeCell ref="N30:N34"/>
    <mergeCell ref="P7:Q7"/>
    <mergeCell ref="P1:T2"/>
    <mergeCell ref="S5:T5"/>
    <mergeCell ref="C5:I5"/>
    <mergeCell ref="R6:S6"/>
    <mergeCell ref="B1:H3"/>
    <mergeCell ref="K15:K17"/>
    <mergeCell ref="R14:R17"/>
    <mergeCell ref="G15:G17"/>
    <mergeCell ref="I15:I17"/>
    <mergeCell ref="J15:J17"/>
    <mergeCell ref="B29:B34"/>
    <mergeCell ref="C29:D34"/>
    <mergeCell ref="E29:E34"/>
    <mergeCell ref="F30:F34"/>
    <mergeCell ref="Q14:Q17"/>
    <mergeCell ref="Q9:T9"/>
    <mergeCell ref="S14:S17"/>
    <mergeCell ref="N15:N17"/>
    <mergeCell ref="L15:L17"/>
    <mergeCell ref="C23:D23"/>
    <mergeCell ref="C24:D24"/>
    <mergeCell ref="H30:H34"/>
    <mergeCell ref="G30:G34"/>
    <mergeCell ref="C19:D19"/>
    <mergeCell ref="C20:D20"/>
    <mergeCell ref="Q29:Q34"/>
    <mergeCell ref="N48:T48"/>
    <mergeCell ref="T29:T34"/>
    <mergeCell ref="R43:R44"/>
    <mergeCell ref="C39:D39"/>
    <mergeCell ref="C40:D40"/>
    <mergeCell ref="C38:D38"/>
    <mergeCell ref="M30:M34"/>
    <mergeCell ref="I30:I34"/>
    <mergeCell ref="AB50:AC50"/>
    <mergeCell ref="P29:P34"/>
    <mergeCell ref="O29:O34"/>
    <mergeCell ref="S29:S34"/>
    <mergeCell ref="L50:T52"/>
    <mergeCell ref="C37:D37"/>
    <mergeCell ref="C35:D35"/>
    <mergeCell ref="C36:D36"/>
    <mergeCell ref="C41:D41"/>
    <mergeCell ref="R29:R34"/>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ErrorMessage="1" errorTitle="Valid Data Entry" error="  Enter&#10;Y for Yes&#10;N for No&#10;" sqref="T11">
      <formula1>"Y, N"</formula1>
    </dataValidation>
    <dataValidation type="list" allowBlank="1" showInputMessage="1" showErrorMessage="1" error="Select&#10;Exempt&#10;   or&#10;Non Exempt" sqref="P7:Q7">
      <formula1>"Exempt, Non Exempt"</formula1>
    </dataValidation>
    <dataValidation allowBlank="1" showInputMessage="1" showErrorMessage="1" prompt="Christmas Day Holiday " sqref="J38"/>
  </dataValidations>
  <printOptions verticalCentered="1"/>
  <pageMargins left="0.41" right="0.41" top="0.4" bottom="0.25" header="0.5" footer="0.5"/>
  <pageSetup fitToHeight="1" fitToWidth="1" horizontalDpi="600" verticalDpi="600" orientation="portrait"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C94"/>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2:26" ht="12.75" customHeight="1">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198">
        <f>'01_26_2017'!C5:I5</f>
        <v>0</v>
      </c>
      <c r="D5" s="198"/>
      <c r="E5" s="198"/>
      <c r="F5" s="198"/>
      <c r="G5" s="198"/>
      <c r="H5" s="198"/>
      <c r="I5" s="198"/>
      <c r="J5" s="17"/>
      <c r="N5" s="6" t="s">
        <v>0</v>
      </c>
      <c r="P5" s="204">
        <v>42762</v>
      </c>
      <c r="Q5" s="204"/>
      <c r="R5" s="20" t="s">
        <v>21</v>
      </c>
      <c r="S5" s="204">
        <v>42775</v>
      </c>
      <c r="T5" s="204"/>
      <c r="Z5" s="6"/>
    </row>
    <row r="6" spans="2:21" ht="11.25" customHeight="1">
      <c r="B6" s="5"/>
      <c r="J6" s="7"/>
      <c r="N6" s="6" t="s">
        <v>56</v>
      </c>
      <c r="O6" s="60">
        <f>'01_26_2017'!O6+1</f>
        <v>1716</v>
      </c>
      <c r="R6" s="202"/>
      <c r="S6" s="202"/>
      <c r="T6" s="8"/>
      <c r="U6" s="17"/>
    </row>
    <row r="7" spans="2:21" ht="12.75">
      <c r="B7" s="6" t="s">
        <v>43</v>
      </c>
      <c r="D7" s="246">
        <f>'01_26_2017'!D7:E7</f>
        <v>0</v>
      </c>
      <c r="E7" s="246"/>
      <c r="F7" s="27" t="s">
        <v>34</v>
      </c>
      <c r="G7" s="132">
        <f>'01_26_2017'!G7</f>
        <v>0</v>
      </c>
      <c r="H7" s="26" t="s">
        <v>35</v>
      </c>
      <c r="I7" s="4">
        <f>'01_26_2017'!I7</f>
        <v>0</v>
      </c>
      <c r="J7" s="60"/>
      <c r="K7" s="61"/>
      <c r="N7" s="61" t="s">
        <v>31</v>
      </c>
      <c r="P7" s="215" t="str">
        <f>'01_26_2017'!P7:Q7</f>
        <v>Non Exempt</v>
      </c>
      <c r="Q7" s="215"/>
      <c r="S7" s="62"/>
      <c r="T7" s="116"/>
      <c r="U7" s="118"/>
    </row>
    <row r="8" spans="2:21" ht="11.25" customHeight="1">
      <c r="B8" s="9"/>
      <c r="C8" s="9"/>
      <c r="D8" s="9"/>
      <c r="E8" s="9"/>
      <c r="F8" s="7"/>
      <c r="G8" s="10"/>
      <c r="H8" s="10"/>
      <c r="I8" s="10"/>
      <c r="J8" s="10"/>
      <c r="U8" s="17"/>
    </row>
    <row r="9" spans="2:21" ht="12.75">
      <c r="B9" s="6" t="s">
        <v>24</v>
      </c>
      <c r="D9" s="131"/>
      <c r="E9" s="259">
        <f>'01_26_2017'!E9:I9</f>
        <v>0</v>
      </c>
      <c r="F9" s="259"/>
      <c r="G9" s="259"/>
      <c r="H9" s="259"/>
      <c r="I9" s="259"/>
      <c r="J9" s="13"/>
      <c r="K9" s="63"/>
      <c r="N9" s="63" t="s">
        <v>22</v>
      </c>
      <c r="O9" s="15"/>
      <c r="P9" s="134"/>
      <c r="Q9" s="258">
        <f>'01_26_2017'!Q9:T9</f>
        <v>0</v>
      </c>
      <c r="R9" s="258"/>
      <c r="S9" s="258"/>
      <c r="T9" s="258"/>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15">
        <f>'01_26_2017'!T11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10"/>
      <c r="Y15" s="150"/>
      <c r="Z15" s="151"/>
      <c r="AA15" s="150"/>
      <c r="AB15" s="150"/>
      <c r="AC15" s="150"/>
    </row>
    <row r="16" spans="2:29" ht="12.75" customHeight="1">
      <c r="B16" s="200"/>
      <c r="C16" s="234"/>
      <c r="D16" s="235"/>
      <c r="E16" s="193"/>
      <c r="F16" s="193"/>
      <c r="G16" s="193"/>
      <c r="H16" s="193"/>
      <c r="I16" s="193"/>
      <c r="J16" s="193"/>
      <c r="K16" s="193"/>
      <c r="L16" s="213"/>
      <c r="M16" s="213"/>
      <c r="N16" s="213"/>
      <c r="O16" s="190"/>
      <c r="P16" s="190"/>
      <c r="Q16" s="193"/>
      <c r="R16" s="229"/>
      <c r="S16" s="193"/>
      <c r="T16" s="193"/>
      <c r="X16" s="110"/>
      <c r="Y16" s="150"/>
      <c r="Z16" s="151"/>
      <c r="AA16" s="150"/>
      <c r="AB16" s="150"/>
      <c r="AC16" s="15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X17" s="110"/>
      <c r="Y17" s="150"/>
      <c r="Z17" s="168" t="s">
        <v>40</v>
      </c>
      <c r="AA17" s="169"/>
      <c r="AB17" s="169"/>
      <c r="AC17" s="148"/>
    </row>
    <row r="18" spans="2:29" ht="14.25" customHeight="1">
      <c r="B18" s="146" t="s">
        <v>5</v>
      </c>
      <c r="C18" s="252">
        <f>IF(P5&gt;1,P5,"")</f>
        <v>42762</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X18" s="110"/>
      <c r="Y18" s="150"/>
      <c r="Z18" s="170">
        <f>IF(((SUM($E$18:$N$24)-E24-E23-E22-E21-E20-E19-AA25)&lt;40),0,(IF((SUM($E$18:$N$24)-40-E24-E23-E22-E21-E20-E19-AA25)&gt;$E$18,$E$18-R18,(SUM($E$18:$N$24)-40-E24-E23-E22-E21-E20-E19-AA25-R18))))</f>
        <v>0</v>
      </c>
      <c r="AA18" s="169">
        <f>IF((J18&lt;0.0003),0,(IF((E18&gt;J18),J18,E18)))</f>
        <v>0</v>
      </c>
      <c r="AB18" s="171">
        <f>Z18+AA18</f>
        <v>0</v>
      </c>
      <c r="AC18" s="148"/>
    </row>
    <row r="19" spans="2:29" ht="14.25" customHeight="1">
      <c r="B19" s="147" t="s">
        <v>6</v>
      </c>
      <c r="C19" s="183">
        <f aca="true" t="shared" si="3" ref="C19:C24">IF(ISERROR(C18+1),"",C18+1)</f>
        <v>42763</v>
      </c>
      <c r="D19" s="184"/>
      <c r="E19" s="23"/>
      <c r="F19" s="24"/>
      <c r="G19" s="24"/>
      <c r="H19" s="24"/>
      <c r="I19" s="24"/>
      <c r="J19" s="24"/>
      <c r="K19" s="24"/>
      <c r="L19" s="24"/>
      <c r="M19" s="24"/>
      <c r="N19" s="24"/>
      <c r="O19" s="3">
        <f t="shared" si="0"/>
        <v>0</v>
      </c>
      <c r="P19" s="33">
        <f t="shared" si="1"/>
        <v>0</v>
      </c>
      <c r="Q19" s="114">
        <f t="shared" si="2"/>
        <v>0</v>
      </c>
      <c r="R19" s="45"/>
      <c r="S19" s="49"/>
      <c r="T19" s="49"/>
      <c r="X19" s="110"/>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48"/>
    </row>
    <row r="20" spans="2:29" ht="14.25" customHeight="1">
      <c r="B20" s="147" t="s">
        <v>7</v>
      </c>
      <c r="C20" s="183">
        <f t="shared" si="3"/>
        <v>42764</v>
      </c>
      <c r="D20" s="184"/>
      <c r="E20" s="23"/>
      <c r="F20" s="24"/>
      <c r="G20" s="24"/>
      <c r="H20" s="24"/>
      <c r="I20" s="24"/>
      <c r="J20" s="24"/>
      <c r="K20" s="24"/>
      <c r="L20" s="24"/>
      <c r="M20" s="24"/>
      <c r="N20" s="24"/>
      <c r="O20" s="3">
        <f t="shared" si="0"/>
        <v>0</v>
      </c>
      <c r="P20" s="33">
        <f t="shared" si="1"/>
        <v>0</v>
      </c>
      <c r="Q20" s="114">
        <f t="shared" si="2"/>
        <v>0</v>
      </c>
      <c r="R20" s="45"/>
      <c r="S20" s="49"/>
      <c r="T20" s="49"/>
      <c r="X20" s="110"/>
      <c r="Y20" s="150"/>
      <c r="Z20" s="172">
        <f>IF(((SUM($E$18:$N$24)-E24-E23-E22-E21-AA25)&lt;40),0,(IF((SUM($E$18:$N$24)-40-E24-E23-E22-E21-AA25)&gt;$E$20,$E$20-R20,(SUM($E$18:$N$24)-40-E24-E23-E22-E21-AA25-R20))))</f>
        <v>0</v>
      </c>
      <c r="AA20" s="169">
        <f t="shared" si="4"/>
        <v>0</v>
      </c>
      <c r="AB20" s="171">
        <f t="shared" si="5"/>
        <v>0</v>
      </c>
      <c r="AC20" s="148"/>
    </row>
    <row r="21" spans="2:29" ht="14.25" customHeight="1">
      <c r="B21" s="147" t="s">
        <v>8</v>
      </c>
      <c r="C21" s="183">
        <f t="shared" si="3"/>
        <v>42765</v>
      </c>
      <c r="D21" s="184"/>
      <c r="E21" s="23"/>
      <c r="F21" s="24"/>
      <c r="G21" s="24"/>
      <c r="H21" s="24"/>
      <c r="I21" s="24"/>
      <c r="J21" s="24"/>
      <c r="K21" s="24"/>
      <c r="L21" s="24"/>
      <c r="M21" s="24"/>
      <c r="N21" s="24"/>
      <c r="O21" s="3">
        <f t="shared" si="0"/>
        <v>0</v>
      </c>
      <c r="P21" s="33">
        <f t="shared" si="1"/>
        <v>0</v>
      </c>
      <c r="Q21" s="114">
        <f t="shared" si="2"/>
        <v>0</v>
      </c>
      <c r="R21" s="45"/>
      <c r="S21" s="49"/>
      <c r="T21" s="49"/>
      <c r="X21" s="110"/>
      <c r="Y21" s="150"/>
      <c r="Z21" s="172">
        <f>IF(((SUM($E$18:$N$24)-E24-E23-E22-AA25)&lt;40),0,(IF((SUM($E$18:$N$24)-40-E24-E23-E22-AA25)&gt;$E$21,$E$21-R21,(SUM($E$18:$N$24)-40-E24-E23-E22-AA25-R21))))</f>
        <v>0</v>
      </c>
      <c r="AA21" s="169">
        <f t="shared" si="4"/>
        <v>0</v>
      </c>
      <c r="AB21" s="171">
        <f t="shared" si="5"/>
        <v>0</v>
      </c>
      <c r="AC21" s="148"/>
    </row>
    <row r="22" spans="2:29" ht="14.25" customHeight="1">
      <c r="B22" s="147" t="s">
        <v>9</v>
      </c>
      <c r="C22" s="183">
        <f t="shared" si="3"/>
        <v>42766</v>
      </c>
      <c r="D22" s="184"/>
      <c r="E22" s="23"/>
      <c r="F22" s="24"/>
      <c r="G22" s="24"/>
      <c r="H22" s="24"/>
      <c r="I22" s="24"/>
      <c r="J22" s="24"/>
      <c r="K22" s="24"/>
      <c r="L22" s="24"/>
      <c r="M22" s="24"/>
      <c r="N22" s="24"/>
      <c r="O22" s="3">
        <f t="shared" si="0"/>
        <v>0</v>
      </c>
      <c r="P22" s="33">
        <f t="shared" si="1"/>
        <v>0</v>
      </c>
      <c r="Q22" s="114">
        <f t="shared" si="2"/>
        <v>0</v>
      </c>
      <c r="R22" s="45"/>
      <c r="S22" s="49"/>
      <c r="T22" s="49"/>
      <c r="X22" s="110"/>
      <c r="Y22" s="150"/>
      <c r="Z22" s="172">
        <f>IF(((SUM($E$18:$N$24)-E24-E23-AA25)&lt;40),0,(IF((SUM($E$18:$N$24)-40-E24-E23-AA25)&gt;$E$22,$E$22-R22,(SUM($E$18:$N$24)-40-E24-E23-AA25-R22))))</f>
        <v>0</v>
      </c>
      <c r="AA22" s="169">
        <f t="shared" si="4"/>
        <v>0</v>
      </c>
      <c r="AB22" s="171">
        <f t="shared" si="5"/>
        <v>0</v>
      </c>
      <c r="AC22" s="148"/>
    </row>
    <row r="23" spans="2:29" ht="14.25" customHeight="1">
      <c r="B23" s="147" t="s">
        <v>10</v>
      </c>
      <c r="C23" s="183">
        <f t="shared" si="3"/>
        <v>42767</v>
      </c>
      <c r="D23" s="184"/>
      <c r="E23" s="23"/>
      <c r="F23" s="24"/>
      <c r="G23" s="24"/>
      <c r="H23" s="24"/>
      <c r="I23" s="24"/>
      <c r="J23" s="24"/>
      <c r="K23" s="24"/>
      <c r="L23" s="24"/>
      <c r="M23" s="24"/>
      <c r="N23" s="24"/>
      <c r="O23" s="3">
        <f t="shared" si="0"/>
        <v>0</v>
      </c>
      <c r="P23" s="33">
        <f t="shared" si="1"/>
        <v>0</v>
      </c>
      <c r="Q23" s="114">
        <f t="shared" si="2"/>
        <v>0</v>
      </c>
      <c r="R23" s="45"/>
      <c r="S23" s="49"/>
      <c r="T23" s="49"/>
      <c r="X23" s="110"/>
      <c r="Y23" s="150"/>
      <c r="Z23" s="172">
        <f>IF(((SUM($E$18:$N$24)-E24-AA25)&lt;40),0,(IF((SUM($E$18:$N$24)-40-E24-AA25)&gt;$E$23,$E$23-R23,(SUM($E$18:$N$24)-40-E24-AA25-R23))))</f>
        <v>0</v>
      </c>
      <c r="AA23" s="169">
        <f t="shared" si="4"/>
        <v>0</v>
      </c>
      <c r="AB23" s="171">
        <f t="shared" si="5"/>
        <v>0</v>
      </c>
      <c r="AC23" s="148"/>
    </row>
    <row r="24" spans="2:29" ht="14.25" customHeight="1" thickBot="1">
      <c r="B24" s="147" t="s">
        <v>11</v>
      </c>
      <c r="C24" s="183">
        <f t="shared" si="3"/>
        <v>42768</v>
      </c>
      <c r="D24" s="184"/>
      <c r="E24" s="23"/>
      <c r="F24" s="24"/>
      <c r="G24" s="24"/>
      <c r="H24" s="24"/>
      <c r="I24" s="24"/>
      <c r="J24" s="24"/>
      <c r="K24" s="24"/>
      <c r="L24" s="24"/>
      <c r="M24" s="24"/>
      <c r="N24" s="24"/>
      <c r="O24" s="3">
        <f t="shared" si="0"/>
        <v>0</v>
      </c>
      <c r="P24" s="33">
        <f t="shared" si="1"/>
        <v>0</v>
      </c>
      <c r="Q24" s="114">
        <f t="shared" si="2"/>
        <v>0</v>
      </c>
      <c r="R24" s="46"/>
      <c r="S24" s="49"/>
      <c r="T24" s="49"/>
      <c r="X24" s="110"/>
      <c r="Y24" s="150"/>
      <c r="Z24" s="172">
        <f>IF(((SUM($E$18:$N$24)-AA25)&lt;40),0,(IF((SUM($E$18:$N$24)-40-AA25)&gt;$E$24,$E$24-R24,(SUM($E$18:$N$24)-40-AA25-R24))))</f>
        <v>0</v>
      </c>
      <c r="AA24" s="169">
        <f t="shared" si="4"/>
        <v>0</v>
      </c>
      <c r="AB24" s="171">
        <f t="shared" si="5"/>
        <v>0</v>
      </c>
      <c r="AC24" s="148"/>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s="150"/>
      <c r="Z25" s="173"/>
      <c r="AA25" s="169">
        <f>SUM(AA18:AA24)</f>
        <v>0</v>
      </c>
      <c r="AB25" s="169"/>
      <c r="AC25" s="148"/>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s="150"/>
      <c r="Z26" s="173"/>
      <c r="AA26" s="169"/>
      <c r="AB26" s="169"/>
      <c r="AC26" s="148"/>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s="150"/>
      <c r="Z27" s="173"/>
      <c r="AA27" s="169"/>
      <c r="AB27" s="169"/>
      <c r="AC27" s="148"/>
    </row>
    <row r="28" spans="2:29" ht="9.75" customHeight="1" thickBot="1">
      <c r="B28" s="77"/>
      <c r="C28" s="78"/>
      <c r="D28" s="78"/>
      <c r="E28" s="79"/>
      <c r="F28" s="79"/>
      <c r="G28" s="79"/>
      <c r="H28" s="79"/>
      <c r="I28" s="79"/>
      <c r="J28" s="79"/>
      <c r="K28" s="79"/>
      <c r="L28" s="79"/>
      <c r="M28" s="79"/>
      <c r="N28" s="80"/>
      <c r="O28" s="80"/>
      <c r="P28" s="80"/>
      <c r="Q28" s="81"/>
      <c r="R28" s="82"/>
      <c r="X28" s="110"/>
      <c r="Y28" s="150"/>
      <c r="Z28" s="173"/>
      <c r="AA28" s="169"/>
      <c r="AB28" s="169"/>
      <c r="AC28" s="148"/>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s="150"/>
      <c r="Z29" s="173"/>
      <c r="AA29" s="169"/>
      <c r="AB29" s="169"/>
      <c r="AC29" s="148"/>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s="150"/>
      <c r="Z30" s="173"/>
      <c r="AA30" s="169"/>
      <c r="AB30" s="169"/>
      <c r="AC30" s="148"/>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10"/>
      <c r="Y31" s="150"/>
      <c r="Z31" s="173"/>
      <c r="AA31" s="169"/>
      <c r="AB31" s="169"/>
      <c r="AC31" s="148"/>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10"/>
      <c r="Y32" s="150"/>
      <c r="Z32" s="173"/>
      <c r="AA32" s="169"/>
      <c r="AB32" s="169"/>
      <c r="AC32" s="148"/>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10"/>
      <c r="Y33" s="150"/>
      <c r="Z33" s="173"/>
      <c r="AA33" s="169"/>
      <c r="AB33" s="169"/>
      <c r="AC33" s="148"/>
    </row>
    <row r="34" spans="2:29" ht="12.75" customHeight="1">
      <c r="B34" s="201"/>
      <c r="C34" s="236"/>
      <c r="D34" s="237"/>
      <c r="E34" s="194"/>
      <c r="F34" s="219"/>
      <c r="G34" s="219"/>
      <c r="H34" s="194"/>
      <c r="I34" s="194"/>
      <c r="J34" s="194"/>
      <c r="K34" s="194"/>
      <c r="L34" s="214"/>
      <c r="M34" s="214"/>
      <c r="N34" s="214"/>
      <c r="O34" s="191"/>
      <c r="P34" s="191"/>
      <c r="Q34" s="194"/>
      <c r="R34" s="230"/>
      <c r="S34" s="210"/>
      <c r="T34" s="210"/>
      <c r="X34" s="110"/>
      <c r="Y34" s="150"/>
      <c r="Z34" s="173"/>
      <c r="AA34" s="169"/>
      <c r="AB34" s="169"/>
      <c r="AC34" s="148"/>
    </row>
    <row r="35" spans="2:29" ht="13.5" customHeight="1">
      <c r="B35" s="147" t="s">
        <v>5</v>
      </c>
      <c r="C35" s="183">
        <f>IF(ISERROR(C24+1),"",C24+1)</f>
        <v>42769</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X35" s="110"/>
      <c r="Y35" s="150"/>
      <c r="Z35" s="172">
        <f>IF(((SUM($E$35:$N$41)-E41-E40-E39-E38-E37-E36-AA42)&lt;40),0,(IF((SUM($E$35:$N$41)-40-E41-E40-E39-E38-E37-E36-AA42)&gt;E35,E35-R35,(SUM($E$35:$N$41)-40-E41-E40-E39-E38-E37-E36-AA42-R35))))</f>
        <v>0</v>
      </c>
      <c r="AA35" s="169">
        <f>IF((J35&lt;0.0003),0,(IF((E35&gt;J35),J35,E35)))</f>
        <v>0</v>
      </c>
      <c r="AB35" s="171">
        <f aca="true" t="shared" si="9" ref="AB35:AB41">Z35+AA35</f>
        <v>0</v>
      </c>
      <c r="AC35" s="148"/>
    </row>
    <row r="36" spans="2:29" ht="13.5" customHeight="1">
      <c r="B36" s="147" t="s">
        <v>6</v>
      </c>
      <c r="C36" s="183">
        <f aca="true" t="shared" si="10" ref="C36:C41">IF(ISERROR(C35+1),"",C35+1)</f>
        <v>42770</v>
      </c>
      <c r="D36" s="184"/>
      <c r="E36" s="23"/>
      <c r="F36" s="21"/>
      <c r="G36" s="21"/>
      <c r="H36" s="21"/>
      <c r="I36" s="21"/>
      <c r="J36" s="21"/>
      <c r="K36" s="21"/>
      <c r="L36" s="21"/>
      <c r="M36" s="21"/>
      <c r="N36" s="21"/>
      <c r="O36" s="3">
        <f t="shared" si="7"/>
        <v>0</v>
      </c>
      <c r="P36" s="33">
        <f t="shared" si="8"/>
        <v>0</v>
      </c>
      <c r="Q36" s="109">
        <f aca="true" t="shared" si="11" ref="Q36:Q41">AB36</f>
        <v>0</v>
      </c>
      <c r="R36" s="52"/>
      <c r="S36" s="54"/>
      <c r="T36" s="54"/>
      <c r="X36" s="110"/>
      <c r="Y36" s="150"/>
      <c r="Z36" s="177">
        <f>IF(((SUM($E$35:$N$41)-E41-E40-E39-E38-E37-AA42)&lt;40),0,(IF((SUM($E$35:$N$41)-40-E41-E40-E39-E38-E37-AA42)&gt;E36,E36-R36,(SUM($E$35:$N$41)-40-E41-E40-E39-E38-E37-AA42-R36))))</f>
        <v>0</v>
      </c>
      <c r="AA36" s="169">
        <f aca="true" t="shared" si="12" ref="AA36:AA41">IF((J36&lt;0.0003),0,(IF((E36&gt;J36),J36,E36)))</f>
        <v>0</v>
      </c>
      <c r="AB36" s="171">
        <f t="shared" si="9"/>
        <v>0</v>
      </c>
      <c r="AC36" s="148"/>
    </row>
    <row r="37" spans="2:29" ht="13.5" customHeight="1">
      <c r="B37" s="147" t="s">
        <v>7</v>
      </c>
      <c r="C37" s="183">
        <f t="shared" si="10"/>
        <v>42771</v>
      </c>
      <c r="D37" s="184"/>
      <c r="E37" s="23"/>
      <c r="F37" s="21"/>
      <c r="G37" s="21"/>
      <c r="H37" s="21"/>
      <c r="I37" s="21"/>
      <c r="J37" s="21"/>
      <c r="K37" s="21"/>
      <c r="L37" s="21"/>
      <c r="M37" s="21"/>
      <c r="N37" s="21"/>
      <c r="O37" s="3">
        <f t="shared" si="7"/>
        <v>0</v>
      </c>
      <c r="P37" s="33">
        <f t="shared" si="8"/>
        <v>0</v>
      </c>
      <c r="Q37" s="109">
        <f t="shared" si="11"/>
        <v>0</v>
      </c>
      <c r="R37" s="52"/>
      <c r="S37" s="54"/>
      <c r="T37" s="54"/>
      <c r="X37" s="110"/>
      <c r="Y37" s="150"/>
      <c r="Z37" s="177">
        <f>IF(((SUM($E$35:$N$41)-E41-E40-E39-E38-AA42)&lt;40),0,(IF((SUM($E$35:$N$41)-40-E41-E40-E39-E38-AA42)&gt;E37,E37-R37,(SUM($E$35:$N$41)-40-E41-E40-E39-E38-AA42-R37))))</f>
        <v>0</v>
      </c>
      <c r="AA37" s="169">
        <f t="shared" si="12"/>
        <v>0</v>
      </c>
      <c r="AB37" s="171">
        <f t="shared" si="9"/>
        <v>0</v>
      </c>
      <c r="AC37" s="148"/>
    </row>
    <row r="38" spans="2:29" ht="13.5" customHeight="1">
      <c r="B38" s="147" t="s">
        <v>8</v>
      </c>
      <c r="C38" s="183">
        <f t="shared" si="10"/>
        <v>42772</v>
      </c>
      <c r="D38" s="184"/>
      <c r="E38" s="23"/>
      <c r="F38" s="21"/>
      <c r="G38" s="21"/>
      <c r="H38" s="21"/>
      <c r="I38" s="21"/>
      <c r="J38" s="21"/>
      <c r="K38" s="21"/>
      <c r="L38" s="21"/>
      <c r="M38" s="21"/>
      <c r="N38" s="21"/>
      <c r="O38" s="3">
        <f t="shared" si="7"/>
        <v>0</v>
      </c>
      <c r="P38" s="33">
        <f t="shared" si="8"/>
        <v>0</v>
      </c>
      <c r="Q38" s="109">
        <f t="shared" si="11"/>
        <v>0</v>
      </c>
      <c r="R38" s="52"/>
      <c r="S38" s="54"/>
      <c r="T38" s="54"/>
      <c r="X38" s="110"/>
      <c r="Y38" s="150"/>
      <c r="Z38" s="177">
        <f>IF(((SUM($E$35:$N$41)-E41-E40-E39-AA42)&lt;40),0,(IF((SUM($E$35:$N$41)-40-E41-E40-E39-AA42)&gt;E38,E38-R38,(SUM(E35:N41)-40-E41-E40-E39-AA42-R38))))</f>
        <v>0</v>
      </c>
      <c r="AA38" s="169">
        <f t="shared" si="12"/>
        <v>0</v>
      </c>
      <c r="AB38" s="171">
        <f t="shared" si="9"/>
        <v>0</v>
      </c>
      <c r="AC38" s="148"/>
    </row>
    <row r="39" spans="2:29" ht="13.5" customHeight="1">
      <c r="B39" s="147" t="s">
        <v>9</v>
      </c>
      <c r="C39" s="183">
        <f t="shared" si="10"/>
        <v>42773</v>
      </c>
      <c r="D39" s="184"/>
      <c r="E39" s="23"/>
      <c r="F39" s="21"/>
      <c r="G39" s="21"/>
      <c r="H39" s="21"/>
      <c r="I39" s="21"/>
      <c r="J39" s="21"/>
      <c r="K39" s="21"/>
      <c r="L39" s="21"/>
      <c r="M39" s="21"/>
      <c r="N39" s="21"/>
      <c r="O39" s="3">
        <f t="shared" si="7"/>
        <v>0</v>
      </c>
      <c r="P39" s="33">
        <f t="shared" si="8"/>
        <v>0</v>
      </c>
      <c r="Q39" s="109">
        <f t="shared" si="11"/>
        <v>0</v>
      </c>
      <c r="R39" s="52"/>
      <c r="S39" s="54"/>
      <c r="T39" s="54"/>
      <c r="X39" s="110"/>
      <c r="Y39" s="150"/>
      <c r="Z39" s="177">
        <f>IF(((SUM($E$35:$N$41)-E41-E40-AA42)&lt;40),0,(IF((SUM($E$35:$N$41)-40-E41-E40-AA42)&gt;E39,E39-R39,(SUM($E$35:$N$41)-40-E41-E40-AA42-R39))))</f>
        <v>0</v>
      </c>
      <c r="AA39" s="169">
        <f t="shared" si="12"/>
        <v>0</v>
      </c>
      <c r="AB39" s="171">
        <f t="shared" si="9"/>
        <v>0</v>
      </c>
      <c r="AC39" s="148"/>
    </row>
    <row r="40" spans="2:29" ht="13.5" customHeight="1">
      <c r="B40" s="147" t="s">
        <v>10</v>
      </c>
      <c r="C40" s="183">
        <f t="shared" si="10"/>
        <v>42774</v>
      </c>
      <c r="D40" s="184"/>
      <c r="E40" s="23"/>
      <c r="F40" s="21"/>
      <c r="G40" s="21"/>
      <c r="H40" s="21"/>
      <c r="I40" s="21"/>
      <c r="J40" s="21"/>
      <c r="K40" s="21"/>
      <c r="L40" s="21"/>
      <c r="M40" s="21"/>
      <c r="N40" s="21"/>
      <c r="O40" s="3">
        <f t="shared" si="7"/>
        <v>0</v>
      </c>
      <c r="P40" s="33">
        <f t="shared" si="8"/>
        <v>0</v>
      </c>
      <c r="Q40" s="109">
        <f t="shared" si="11"/>
        <v>0</v>
      </c>
      <c r="R40" s="52"/>
      <c r="S40" s="54"/>
      <c r="T40" s="54"/>
      <c r="X40" s="110"/>
      <c r="Y40" s="150"/>
      <c r="Z40" s="172">
        <f>IF(((SUM($E$35:$N$41)-E41-AA42)&lt;40),0,(IF((SUM($E$35:$N$41)-40-E41-AA42)&gt;E40,E40-R40,(SUM($E$35:$N$41)-40-E41-AA42-R40))))</f>
        <v>0</v>
      </c>
      <c r="AA40" s="169">
        <f t="shared" si="12"/>
        <v>0</v>
      </c>
      <c r="AB40" s="171">
        <f t="shared" si="9"/>
        <v>0</v>
      </c>
      <c r="AC40" s="148"/>
    </row>
    <row r="41" spans="2:29" ht="13.5" customHeight="1" thickBot="1">
      <c r="B41" s="147" t="s">
        <v>11</v>
      </c>
      <c r="C41" s="183">
        <f t="shared" si="10"/>
        <v>42775</v>
      </c>
      <c r="D41" s="184"/>
      <c r="E41" s="23"/>
      <c r="F41" s="21"/>
      <c r="G41" s="21"/>
      <c r="H41" s="21"/>
      <c r="I41" s="21"/>
      <c r="J41" s="21"/>
      <c r="K41" s="21"/>
      <c r="L41" s="21"/>
      <c r="M41" s="21"/>
      <c r="N41" s="21"/>
      <c r="O41" s="3">
        <f t="shared" si="7"/>
        <v>0</v>
      </c>
      <c r="P41" s="33">
        <f t="shared" si="8"/>
        <v>0</v>
      </c>
      <c r="Q41" s="109">
        <f t="shared" si="11"/>
        <v>0</v>
      </c>
      <c r="R41" s="53"/>
      <c r="S41" s="54">
        <v>0</v>
      </c>
      <c r="T41" s="54">
        <v>0</v>
      </c>
      <c r="X41" s="110"/>
      <c r="Y41" s="150"/>
      <c r="Z41" s="172">
        <f>IF(((SUM($E$35:$N$41)-AA42)&lt;40),0,(IF((SUM($E$35:$N$41)-40-AA42)&gt;E41,E41-R41,(SUM($E$35:$N$41)-40-AA42-R41))))</f>
        <v>0</v>
      </c>
      <c r="AA41" s="169">
        <f t="shared" si="12"/>
        <v>0</v>
      </c>
      <c r="AB41" s="171">
        <f t="shared" si="9"/>
        <v>0</v>
      </c>
      <c r="AC41" s="148"/>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s="150"/>
      <c r="Z42" s="148"/>
      <c r="AA42" s="169">
        <f>SUM(AA35:AA41)</f>
        <v>0</v>
      </c>
      <c r="AB42" s="148"/>
      <c r="AC42"/>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10"/>
      <c r="Y43" s="150"/>
      <c r="Z43" s="62"/>
      <c r="AA43" s="63"/>
      <c r="AB43" s="63"/>
      <c r="AC43"/>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10"/>
      <c r="Y44" s="110"/>
      <c r="Z44"/>
      <c r="AA44"/>
      <c r="AB44"/>
      <c r="AC44"/>
    </row>
    <row r="45" spans="2:29" ht="11.25" customHeight="1" thickBot="1">
      <c r="B45" s="89"/>
      <c r="C45" s="89"/>
      <c r="D45" s="89"/>
      <c r="E45" s="89"/>
      <c r="F45" s="89"/>
      <c r="G45" s="89"/>
      <c r="H45" s="89"/>
      <c r="I45" s="89"/>
      <c r="J45" s="89"/>
      <c r="K45" s="89"/>
      <c r="L45" s="89"/>
      <c r="M45" s="89"/>
      <c r="N45" s="90"/>
      <c r="O45" s="90"/>
      <c r="P45" s="90"/>
      <c r="Q45" s="91"/>
      <c r="R45" s="92"/>
      <c r="X45" s="110"/>
      <c r="Y45" s="110"/>
      <c r="Z45"/>
      <c r="AA45"/>
      <c r="AB45"/>
      <c r="AC45"/>
    </row>
    <row r="46" spans="2:29" ht="13.5" thickBot="1">
      <c r="B46" s="93" t="s">
        <v>19</v>
      </c>
      <c r="C46" s="94"/>
      <c r="D46" s="94"/>
      <c r="E46" s="94"/>
      <c r="F46" s="94"/>
      <c r="G46" s="254"/>
      <c r="H46" s="255"/>
      <c r="I46" s="255"/>
      <c r="J46" s="255"/>
      <c r="K46" s="255"/>
      <c r="L46" s="255"/>
      <c r="M46" s="255"/>
      <c r="N46" s="255"/>
      <c r="O46" s="255"/>
      <c r="P46" s="255"/>
      <c r="Q46" s="255"/>
      <c r="R46" s="255"/>
      <c r="S46" s="255"/>
      <c r="T46" s="256"/>
      <c r="Z46"/>
      <c r="AA46"/>
      <c r="AB46"/>
      <c r="AC46"/>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
      <c r="Z47"/>
      <c r="AA47"/>
      <c r="AB47"/>
      <c r="AC47"/>
    </row>
    <row r="48" spans="2:29" ht="12.75">
      <c r="B48" s="28" t="s">
        <v>36</v>
      </c>
      <c r="C48" s="95"/>
      <c r="D48" s="95"/>
      <c r="E48" s="117"/>
      <c r="F48" s="181"/>
      <c r="G48" s="226"/>
      <c r="H48" s="226"/>
      <c r="I48" s="226"/>
      <c r="J48" s="226"/>
      <c r="K48" s="28" t="s">
        <v>39</v>
      </c>
      <c r="N48" s="181"/>
      <c r="O48" s="181"/>
      <c r="P48" s="181"/>
      <c r="Q48" s="181"/>
      <c r="R48" s="181"/>
      <c r="S48" s="181"/>
      <c r="T48" s="181"/>
      <c r="Z48"/>
      <c r="AA48"/>
      <c r="AB48"/>
      <c r="AC48"/>
    </row>
    <row r="49" spans="2:29" s="17" customFormat="1" ht="14.25" customHeight="1">
      <c r="B49" s="96"/>
      <c r="C49" s="96"/>
      <c r="D49" s="96"/>
      <c r="E49" s="96"/>
      <c r="F49" s="96"/>
      <c r="G49" s="96"/>
      <c r="H49" s="96"/>
      <c r="I49" s="96"/>
      <c r="J49" s="18"/>
      <c r="S49" s="11"/>
      <c r="T49" s="11"/>
      <c r="U49" s="11"/>
      <c r="V49" s="11"/>
      <c r="W49" s="11"/>
      <c r="X49" s="11"/>
      <c r="Y49" s="11"/>
      <c r="Z49"/>
      <c r="AA49"/>
      <c r="AB49"/>
      <c r="AC49"/>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97"/>
      <c r="Z50"/>
      <c r="AA50"/>
      <c r="AB50"/>
      <c r="AC50"/>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c r="AA51"/>
      <c r="AB51"/>
      <c r="AC51"/>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c r="AA52"/>
      <c r="AB52"/>
      <c r="AC52"/>
    </row>
    <row r="53" spans="2:29" ht="12.75">
      <c r="B53" s="97"/>
      <c r="C53" s="97"/>
      <c r="D53" s="97"/>
      <c r="E53" s="97"/>
      <c r="F53" s="97"/>
      <c r="G53" s="97"/>
      <c r="H53" s="97"/>
      <c r="I53" s="97"/>
      <c r="K53" s="97"/>
      <c r="L53" s="97"/>
      <c r="M53" s="97"/>
      <c r="N53" s="97"/>
      <c r="O53" s="97"/>
      <c r="P53" s="97"/>
      <c r="Q53" s="97"/>
      <c r="R53" s="97"/>
      <c r="S53" s="18"/>
      <c r="T53" s="97"/>
      <c r="U53" s="97"/>
      <c r="V53" s="97"/>
      <c r="W53" s="97"/>
      <c r="X53" s="97"/>
      <c r="Y53" s="97"/>
      <c r="Z53"/>
      <c r="AA53"/>
      <c r="AB53"/>
      <c r="AC53"/>
    </row>
    <row r="54" spans="10:29" ht="12.75">
      <c r="J54" s="11"/>
      <c r="K54" s="97"/>
      <c r="L54" s="107"/>
      <c r="M54" s="59"/>
      <c r="N54" s="59"/>
      <c r="O54" s="59"/>
      <c r="P54" s="59"/>
      <c r="Q54" s="59"/>
      <c r="R54" s="59"/>
      <c r="S54" s="59"/>
      <c r="T54" s="59"/>
      <c r="U54" s="97"/>
      <c r="V54" s="97"/>
      <c r="W54" s="97"/>
      <c r="X54" s="97"/>
      <c r="Y54" s="97"/>
      <c r="Z54"/>
      <c r="AA54"/>
      <c r="AB54"/>
      <c r="AC54"/>
    </row>
    <row r="55" spans="2:29" ht="12.75">
      <c r="B55" s="227"/>
      <c r="C55" s="227"/>
      <c r="D55" s="227"/>
      <c r="E55" s="227"/>
      <c r="F55" s="227"/>
      <c r="G55" s="227"/>
      <c r="H55" s="227"/>
      <c r="I55" s="227"/>
      <c r="J55" s="220"/>
      <c r="K55" s="8"/>
      <c r="L55" s="220"/>
      <c r="M55" s="220"/>
      <c r="N55" s="220"/>
      <c r="O55" s="220"/>
      <c r="P55" s="220"/>
      <c r="Q55" s="220"/>
      <c r="R55" s="220"/>
      <c r="S55" s="220"/>
      <c r="T55" s="220"/>
      <c r="Z55"/>
      <c r="AA55"/>
      <c r="AB55"/>
      <c r="AC55"/>
    </row>
    <row r="56" spans="2:29" ht="12.75">
      <c r="B56" s="98" t="s">
        <v>15</v>
      </c>
      <c r="I56" s="6" t="s">
        <v>1</v>
      </c>
      <c r="L56" s="99" t="s">
        <v>16</v>
      </c>
      <c r="M56" s="99"/>
      <c r="N56" s="99"/>
      <c r="O56" s="99"/>
      <c r="P56" s="99"/>
      <c r="S56" s="6" t="s">
        <v>1</v>
      </c>
      <c r="T56" s="110" t="s">
        <v>57</v>
      </c>
      <c r="Z56"/>
      <c r="AA56"/>
      <c r="AB56"/>
      <c r="AC56"/>
    </row>
    <row r="57" spans="26:29" ht="12.75">
      <c r="Z57"/>
      <c r="AA57"/>
      <c r="AB57"/>
      <c r="AC57"/>
    </row>
    <row r="58" spans="26:29" ht="12.75">
      <c r="Z58"/>
      <c r="AA58"/>
      <c r="AB58"/>
      <c r="AC58"/>
    </row>
    <row r="59" spans="26:29" ht="12.75">
      <c r="Z59"/>
      <c r="AA59"/>
      <c r="AB59"/>
      <c r="AC59"/>
    </row>
    <row r="60" spans="26:29" ht="12.75">
      <c r="Z60"/>
      <c r="AA60"/>
      <c r="AB60"/>
      <c r="AC60"/>
    </row>
    <row r="61" spans="26:29" ht="12.75">
      <c r="Z61"/>
      <c r="AA61"/>
      <c r="AB61"/>
      <c r="AC61"/>
    </row>
    <row r="62" spans="19:29" ht="12.75">
      <c r="S62" s="20"/>
      <c r="Z62"/>
      <c r="AA62"/>
      <c r="AB62"/>
      <c r="AC62"/>
    </row>
    <row r="63" spans="26:29" ht="12.75">
      <c r="Z63"/>
      <c r="AA63"/>
      <c r="AB63"/>
      <c r="AC63"/>
    </row>
    <row r="64" spans="26:29" ht="12.75">
      <c r="Z64"/>
      <c r="AA64"/>
      <c r="AB64"/>
      <c r="AC64"/>
    </row>
    <row r="65" spans="26:29" ht="12.75">
      <c r="Z65"/>
      <c r="AA65"/>
      <c r="AB65"/>
      <c r="AC65"/>
    </row>
    <row r="66" spans="26:29" ht="12.75">
      <c r="Z66"/>
      <c r="AA66"/>
      <c r="AB66"/>
      <c r="AC66"/>
    </row>
    <row r="67" spans="26:29" ht="12.75">
      <c r="Z67"/>
      <c r="AA67"/>
      <c r="AB67"/>
      <c r="AC67"/>
    </row>
    <row r="68" spans="26:29" ht="12.75">
      <c r="Z68"/>
      <c r="AA68"/>
      <c r="AB68"/>
      <c r="AC68"/>
    </row>
    <row r="69" spans="26:29" ht="12.75">
      <c r="Z69"/>
      <c r="AA69"/>
      <c r="AB69"/>
      <c r="AC69"/>
    </row>
    <row r="70" spans="26:29" ht="12.75">
      <c r="Z70"/>
      <c r="AA70"/>
      <c r="AB70"/>
      <c r="AC70"/>
    </row>
    <row r="71" spans="26:29" ht="12.75">
      <c r="Z71"/>
      <c r="AA71"/>
      <c r="AB71"/>
      <c r="AC71"/>
    </row>
    <row r="72" spans="26:29" ht="12.75">
      <c r="Z72"/>
      <c r="AA72"/>
      <c r="AB72"/>
      <c r="AC72"/>
    </row>
    <row r="73" spans="26:29" ht="12.75">
      <c r="Z73"/>
      <c r="AA73"/>
      <c r="AB73"/>
      <c r="AC73"/>
    </row>
    <row r="74" spans="26:29" ht="12.75">
      <c r="Z74"/>
      <c r="AA74"/>
      <c r="AB74"/>
      <c r="AC74"/>
    </row>
    <row r="75" spans="26:29" ht="12.75">
      <c r="Z75"/>
      <c r="AA75"/>
      <c r="AB75"/>
      <c r="AC75"/>
    </row>
    <row r="76" spans="26:29" ht="12.75">
      <c r="Z76"/>
      <c r="AA76"/>
      <c r="AB76"/>
      <c r="AC76"/>
    </row>
    <row r="77" spans="26:29" ht="12.75">
      <c r="Z77"/>
      <c r="AA77"/>
      <c r="AB77"/>
      <c r="AC77"/>
    </row>
    <row r="78" spans="26:29" ht="12.75">
      <c r="Z78"/>
      <c r="AA78"/>
      <c r="AB78"/>
      <c r="AC78"/>
    </row>
    <row r="79" spans="26:29" ht="12.75">
      <c r="Z79"/>
      <c r="AA79"/>
      <c r="AB79"/>
      <c r="AC79"/>
    </row>
    <row r="80" spans="26:29" ht="12.75">
      <c r="Z80"/>
      <c r="AA80"/>
      <c r="AB80"/>
      <c r="AC80"/>
    </row>
    <row r="81" spans="26:29" ht="12.75">
      <c r="Z81"/>
      <c r="AA81"/>
      <c r="AB81"/>
      <c r="AC81"/>
    </row>
    <row r="82" spans="26:29" ht="12.75">
      <c r="Z82"/>
      <c r="AA82"/>
      <c r="AB82"/>
      <c r="AC82"/>
    </row>
    <row r="83" spans="26:29" ht="12.75">
      <c r="Z83"/>
      <c r="AA83"/>
      <c r="AB83"/>
      <c r="AC83"/>
    </row>
    <row r="84" spans="26:29" ht="12.75">
      <c r="Z84"/>
      <c r="AA84"/>
      <c r="AB84"/>
      <c r="AC84"/>
    </row>
    <row r="85" spans="26:29" ht="12.75">
      <c r="Z85"/>
      <c r="AA85"/>
      <c r="AB85"/>
      <c r="AC85"/>
    </row>
    <row r="86" spans="26:29" ht="12.75">
      <c r="Z86"/>
      <c r="AA86"/>
      <c r="AB86"/>
      <c r="AC86"/>
    </row>
    <row r="87" spans="26:29" ht="12.75">
      <c r="Z87"/>
      <c r="AA87"/>
      <c r="AB87"/>
      <c r="AC87"/>
    </row>
    <row r="88" spans="26:29" ht="12.75">
      <c r="Z88"/>
      <c r="AA88"/>
      <c r="AB88"/>
      <c r="AC88"/>
    </row>
    <row r="89" spans="26:29" ht="12.75">
      <c r="Z89"/>
      <c r="AA89"/>
      <c r="AB89"/>
      <c r="AC89"/>
    </row>
    <row r="90" spans="26:29" ht="12.75">
      <c r="Z90"/>
      <c r="AA90"/>
      <c r="AB90"/>
      <c r="AC90"/>
    </row>
    <row r="91" spans="26:29" ht="12.75">
      <c r="Z91"/>
      <c r="AA91"/>
      <c r="AB91"/>
      <c r="AC91"/>
    </row>
    <row r="92" spans="26:29" ht="12.75">
      <c r="Z92"/>
      <c r="AA92"/>
      <c r="AB92"/>
      <c r="AC92"/>
    </row>
    <row r="93" spans="26:29" ht="12.75">
      <c r="Z93"/>
      <c r="AA93"/>
      <c r="AB93"/>
      <c r="AC93"/>
    </row>
    <row r="94" spans="26:29" ht="12.75">
      <c r="Z94"/>
      <c r="AA94"/>
      <c r="AB94"/>
      <c r="AC94"/>
    </row>
  </sheetData>
  <sheetProtection sheet="1" selectLockedCells="1"/>
  <mergeCells count="73">
    <mergeCell ref="M15:M17"/>
    <mergeCell ref="K15:K17"/>
    <mergeCell ref="L15:L17"/>
    <mergeCell ref="E14:E17"/>
    <mergeCell ref="F14:N14"/>
    <mergeCell ref="N15:N17"/>
    <mergeCell ref="C35:D35"/>
    <mergeCell ref="C36:D36"/>
    <mergeCell ref="F48:J48"/>
    <mergeCell ref="E29:E34"/>
    <mergeCell ref="C37:D37"/>
    <mergeCell ref="C38:D38"/>
    <mergeCell ref="F30:F34"/>
    <mergeCell ref="B12:O12"/>
    <mergeCell ref="B29:B34"/>
    <mergeCell ref="C29:D34"/>
    <mergeCell ref="C39:D39"/>
    <mergeCell ref="S14:S17"/>
    <mergeCell ref="B55:J55"/>
    <mergeCell ref="B50:J52"/>
    <mergeCell ref="L55:T55"/>
    <mergeCell ref="T29:T34"/>
    <mergeCell ref="S29:S34"/>
    <mergeCell ref="N30:N34"/>
    <mergeCell ref="M30:M34"/>
    <mergeCell ref="F29:N29"/>
    <mergeCell ref="R29:R34"/>
    <mergeCell ref="P1:T2"/>
    <mergeCell ref="B11:L11"/>
    <mergeCell ref="T14:T17"/>
    <mergeCell ref="B1:H3"/>
    <mergeCell ref="B14:B17"/>
    <mergeCell ref="C14:D17"/>
    <mergeCell ref="C19:D19"/>
    <mergeCell ref="F15:F17"/>
    <mergeCell ref="G15:G17"/>
    <mergeCell ref="K30:K34"/>
    <mergeCell ref="L30:L34"/>
    <mergeCell ref="O29:O34"/>
    <mergeCell ref="I30:I34"/>
    <mergeCell ref="I15:I17"/>
    <mergeCell ref="J15:J17"/>
    <mergeCell ref="O14:O17"/>
    <mergeCell ref="L50:T52"/>
    <mergeCell ref="N48:T48"/>
    <mergeCell ref="R43:R44"/>
    <mergeCell ref="G46:T46"/>
    <mergeCell ref="R26:R27"/>
    <mergeCell ref="H30:H34"/>
    <mergeCell ref="Q29:Q34"/>
    <mergeCell ref="J30:J34"/>
    <mergeCell ref="G30:G34"/>
    <mergeCell ref="P29:P34"/>
    <mergeCell ref="R14:R17"/>
    <mergeCell ref="C40:D40"/>
    <mergeCell ref="C41:D41"/>
    <mergeCell ref="C23:D23"/>
    <mergeCell ref="C24:D24"/>
    <mergeCell ref="C22:D22"/>
    <mergeCell ref="H15:H17"/>
    <mergeCell ref="C20:D20"/>
    <mergeCell ref="C21:D21"/>
    <mergeCell ref="C18:D18"/>
    <mergeCell ref="C5:I5"/>
    <mergeCell ref="P5:Q5"/>
    <mergeCell ref="S5:T5"/>
    <mergeCell ref="P14:P17"/>
    <mergeCell ref="Q14:Q17"/>
    <mergeCell ref="Q9:T9"/>
    <mergeCell ref="D7:E7"/>
    <mergeCell ref="E9:I9"/>
    <mergeCell ref="R6:S6"/>
    <mergeCell ref="P7:Q7"/>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 allowBlank="1" showErrorMessage="1" sqref="N48:T48"/>
  </dataValidations>
  <printOptions verticalCentered="1"/>
  <pageMargins left="0.41" right="0.41" top="0.4" bottom="0.25" header="0.5" footer="0.5"/>
  <pageSetup fitToHeight="1" fitToWidth="1"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D98"/>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1:26" ht="12.75" customHeight="1">
      <c r="A1" s="125"/>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198">
        <f>'02_09_2017'!C5:I5</f>
        <v>0</v>
      </c>
      <c r="D5" s="198"/>
      <c r="E5" s="198"/>
      <c r="F5" s="198"/>
      <c r="G5" s="198"/>
      <c r="H5" s="198"/>
      <c r="I5" s="198"/>
      <c r="J5" s="17"/>
      <c r="N5" s="6" t="s">
        <v>0</v>
      </c>
      <c r="P5" s="204">
        <v>42776</v>
      </c>
      <c r="Q5" s="204"/>
      <c r="R5" s="20" t="s">
        <v>21</v>
      </c>
      <c r="S5" s="204">
        <f>IF(P5&gt;1,P5+13,"")</f>
        <v>42789</v>
      </c>
      <c r="T5" s="204"/>
    </row>
    <row r="6" spans="2:21" ht="11.25" customHeight="1">
      <c r="B6" s="5"/>
      <c r="J6" s="7"/>
      <c r="N6" s="6" t="s">
        <v>56</v>
      </c>
      <c r="O6" s="60">
        <f>'02_09_2017'!O6+1</f>
        <v>1717</v>
      </c>
      <c r="R6" s="202"/>
      <c r="S6" s="202"/>
      <c r="T6" s="8"/>
      <c r="U6" s="17"/>
    </row>
    <row r="7" spans="2:21" ht="12.75">
      <c r="B7" s="6" t="s">
        <v>43</v>
      </c>
      <c r="D7" s="246">
        <f>'02_09_2017'!D7:E7</f>
        <v>0</v>
      </c>
      <c r="E7" s="246"/>
      <c r="F7" s="27" t="s">
        <v>34</v>
      </c>
      <c r="G7" s="132">
        <f>'02_09_2017'!G7</f>
        <v>0</v>
      </c>
      <c r="H7" s="26" t="s">
        <v>35</v>
      </c>
      <c r="I7" s="124">
        <f>'02_09_2017'!I7</f>
        <v>0</v>
      </c>
      <c r="J7" s="60"/>
      <c r="K7" s="61"/>
      <c r="N7" s="61" t="s">
        <v>31</v>
      </c>
      <c r="P7" s="215" t="str">
        <f>'02_09_2017'!P7:Q7</f>
        <v>Non Exempt</v>
      </c>
      <c r="Q7" s="215"/>
      <c r="S7" s="62"/>
      <c r="T7" s="116"/>
      <c r="U7" s="118"/>
    </row>
    <row r="8" spans="2:21" ht="11.25" customHeight="1">
      <c r="B8" s="9"/>
      <c r="C8" s="9"/>
      <c r="D8" s="9"/>
      <c r="E8" s="9"/>
      <c r="F8" s="7"/>
      <c r="G8" s="10"/>
      <c r="H8" s="10"/>
      <c r="I8" s="10"/>
      <c r="J8" s="10"/>
      <c r="U8" s="17"/>
    </row>
    <row r="9" spans="2:21" ht="12.75">
      <c r="B9" s="6" t="s">
        <v>24</v>
      </c>
      <c r="D9" s="133"/>
      <c r="E9" s="241">
        <f>'02_09_2017'!E9:I9</f>
        <v>0</v>
      </c>
      <c r="F9" s="241"/>
      <c r="G9" s="241"/>
      <c r="H9" s="241"/>
      <c r="I9" s="241"/>
      <c r="J9" s="13"/>
      <c r="K9" s="63"/>
      <c r="N9" s="63" t="s">
        <v>22</v>
      </c>
      <c r="O9" s="64"/>
      <c r="P9" s="17"/>
      <c r="Q9" s="245">
        <f>'02_09_2017'!Q9:T9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
        <f>'02_09_2017'!T11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63"/>
      <c r="Z15" s="163"/>
      <c r="AA15" s="163"/>
      <c r="AB15" s="148"/>
      <c r="AC15" s="148"/>
    </row>
    <row r="16" spans="2:30" ht="12.75" customHeight="1">
      <c r="B16" s="200"/>
      <c r="C16" s="234"/>
      <c r="D16" s="235"/>
      <c r="E16" s="193"/>
      <c r="F16" s="193"/>
      <c r="G16" s="193"/>
      <c r="H16" s="193"/>
      <c r="I16" s="193"/>
      <c r="J16" s="193"/>
      <c r="K16" s="193"/>
      <c r="L16" s="213"/>
      <c r="M16" s="213"/>
      <c r="N16" s="213"/>
      <c r="O16" s="190"/>
      <c r="P16" s="190"/>
      <c r="Q16" s="193"/>
      <c r="R16" s="229"/>
      <c r="S16" s="193"/>
      <c r="T16" s="193"/>
      <c r="X16" s="110"/>
      <c r="Y16" s="174"/>
      <c r="Z16"/>
      <c r="AA16"/>
      <c r="AB16"/>
      <c r="AC16"/>
      <c r="AD16" s="125"/>
    </row>
    <row r="17" spans="2:30" ht="12.75" customHeight="1" thickBot="1">
      <c r="B17" s="247"/>
      <c r="C17" s="248"/>
      <c r="D17" s="249"/>
      <c r="E17" s="243"/>
      <c r="F17" s="243"/>
      <c r="G17" s="243"/>
      <c r="H17" s="243"/>
      <c r="I17" s="243"/>
      <c r="J17" s="243"/>
      <c r="K17" s="243"/>
      <c r="L17" s="250"/>
      <c r="M17" s="250"/>
      <c r="N17" s="250"/>
      <c r="O17" s="242"/>
      <c r="P17" s="242"/>
      <c r="Q17" s="243"/>
      <c r="R17" s="251"/>
      <c r="S17" s="243"/>
      <c r="T17" s="243"/>
      <c r="X17" s="110"/>
      <c r="Y17"/>
      <c r="Z17" s="168" t="s">
        <v>40</v>
      </c>
      <c r="AA17" s="169"/>
      <c r="AB17" s="169"/>
      <c r="AC17"/>
      <c r="AD17" s="125"/>
    </row>
    <row r="18" spans="2:30" ht="14.25" customHeight="1">
      <c r="B18" s="146" t="s">
        <v>5</v>
      </c>
      <c r="C18" s="252">
        <f>IF(P5&gt;1,P5,"")</f>
        <v>42776</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X18" s="110"/>
      <c r="Y18"/>
      <c r="Z18" s="170">
        <f>IF(((SUM($E$18:$N$24)-E24-E23-E22-E21-E20-E19-AA25)&lt;40),0,(IF((SUM($E$18:$N$24)-40-E24-E23-E22-E21-E20-E19-AA25)&gt;$E$18,$E$18-R18,(SUM($E$18:$N$24)-40-E24-E23-E22-E21-E20-E19-AA25-R18))))</f>
        <v>0</v>
      </c>
      <c r="AA18" s="169">
        <f>IF((J18&lt;0.0003),0,(IF((E18&gt;J18),J18,E18)))</f>
        <v>0</v>
      </c>
      <c r="AB18" s="171">
        <f>Z18+AA18</f>
        <v>0</v>
      </c>
      <c r="AC18"/>
      <c r="AD18" s="125"/>
    </row>
    <row r="19" spans="2:30" ht="14.25" customHeight="1">
      <c r="B19" s="147" t="s">
        <v>6</v>
      </c>
      <c r="C19" s="183">
        <f aca="true" t="shared" si="3" ref="C19:C24">IF(ISERROR(C18+1),"",C18+1)</f>
        <v>42777</v>
      </c>
      <c r="D19" s="184"/>
      <c r="E19" s="23"/>
      <c r="F19" s="24"/>
      <c r="G19" s="24"/>
      <c r="H19" s="24"/>
      <c r="I19" s="24"/>
      <c r="J19" s="24"/>
      <c r="K19" s="24"/>
      <c r="L19" s="24"/>
      <c r="M19" s="24"/>
      <c r="N19" s="24"/>
      <c r="O19" s="3">
        <f t="shared" si="0"/>
        <v>0</v>
      </c>
      <c r="P19" s="33">
        <f t="shared" si="1"/>
        <v>0</v>
      </c>
      <c r="Q19" s="114">
        <f t="shared" si="2"/>
        <v>0</v>
      </c>
      <c r="R19" s="45"/>
      <c r="S19" s="49"/>
      <c r="T19" s="49"/>
      <c r="X19" s="110"/>
      <c r="Y19"/>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c r="AD19" s="125"/>
    </row>
    <row r="20" spans="2:30" ht="14.25" customHeight="1">
      <c r="B20" s="147" t="s">
        <v>7</v>
      </c>
      <c r="C20" s="183">
        <f t="shared" si="3"/>
        <v>42778</v>
      </c>
      <c r="D20" s="184"/>
      <c r="E20" s="23"/>
      <c r="F20" s="24"/>
      <c r="G20" s="24"/>
      <c r="H20" s="24"/>
      <c r="I20" s="24"/>
      <c r="J20" s="24"/>
      <c r="K20" s="24"/>
      <c r="L20" s="24"/>
      <c r="M20" s="24"/>
      <c r="N20" s="24"/>
      <c r="O20" s="3">
        <f t="shared" si="0"/>
        <v>0</v>
      </c>
      <c r="P20" s="33">
        <f t="shared" si="1"/>
        <v>0</v>
      </c>
      <c r="Q20" s="114">
        <f t="shared" si="2"/>
        <v>0</v>
      </c>
      <c r="R20" s="45"/>
      <c r="S20" s="49"/>
      <c r="T20" s="49"/>
      <c r="X20" s="110"/>
      <c r="Y20"/>
      <c r="Z20" s="172">
        <f>IF(((SUM($E$18:$N$24)-E24-E23-E22-E21-AA25)&lt;40),0,(IF((SUM($E$18:$N$24)-40-E24-E23-E22-E21-AA25)&gt;$E$20,$E$20-R20,(SUM($E$18:$N$24)-40-E24-E23-E22-E21-AA25-R20))))</f>
        <v>0</v>
      </c>
      <c r="AA20" s="169">
        <f t="shared" si="4"/>
        <v>0</v>
      </c>
      <c r="AB20" s="171">
        <f t="shared" si="5"/>
        <v>0</v>
      </c>
      <c r="AC20"/>
      <c r="AD20" s="125"/>
    </row>
    <row r="21" spans="2:30" ht="14.25" customHeight="1">
      <c r="B21" s="147" t="s">
        <v>8</v>
      </c>
      <c r="C21" s="183">
        <f t="shared" si="3"/>
        <v>42779</v>
      </c>
      <c r="D21" s="184"/>
      <c r="E21" s="23"/>
      <c r="F21" s="24"/>
      <c r="G21" s="24"/>
      <c r="H21" s="24"/>
      <c r="I21" s="24"/>
      <c r="J21" s="24"/>
      <c r="K21" s="24"/>
      <c r="L21" s="24"/>
      <c r="M21" s="24"/>
      <c r="N21" s="24"/>
      <c r="O21" s="3">
        <f t="shared" si="0"/>
        <v>0</v>
      </c>
      <c r="P21" s="33">
        <f t="shared" si="1"/>
        <v>0</v>
      </c>
      <c r="Q21" s="114">
        <f t="shared" si="2"/>
        <v>0</v>
      </c>
      <c r="R21" s="45"/>
      <c r="S21" s="49"/>
      <c r="T21" s="49"/>
      <c r="X21" s="110"/>
      <c r="Y21"/>
      <c r="Z21" s="172">
        <f>IF(((SUM($E$18:$N$24)-E24-E23-E22-AA25)&lt;40),0,(IF((SUM($E$18:$N$24)-40-E24-E23-E22-AA25)&gt;$E$21,$E$21-R21,(SUM($E$18:$N$24)-40-E24-E23-E22-AA25-R21))))</f>
        <v>0</v>
      </c>
      <c r="AA21" s="169">
        <f t="shared" si="4"/>
        <v>0</v>
      </c>
      <c r="AB21" s="171">
        <f t="shared" si="5"/>
        <v>0</v>
      </c>
      <c r="AC21"/>
      <c r="AD21" s="125"/>
    </row>
    <row r="22" spans="2:30" ht="14.25" customHeight="1">
      <c r="B22" s="147" t="s">
        <v>9</v>
      </c>
      <c r="C22" s="183">
        <f t="shared" si="3"/>
        <v>42780</v>
      </c>
      <c r="D22" s="184"/>
      <c r="E22" s="23">
        <v>0</v>
      </c>
      <c r="F22" s="24"/>
      <c r="G22" s="24"/>
      <c r="H22" s="24"/>
      <c r="I22" s="24"/>
      <c r="J22" s="24"/>
      <c r="K22" s="24"/>
      <c r="L22" s="24"/>
      <c r="M22" s="24"/>
      <c r="N22" s="24"/>
      <c r="O22" s="3">
        <f t="shared" si="0"/>
        <v>0</v>
      </c>
      <c r="P22" s="33">
        <f t="shared" si="1"/>
        <v>0</v>
      </c>
      <c r="Q22" s="114">
        <f t="shared" si="2"/>
        <v>0</v>
      </c>
      <c r="R22" s="45"/>
      <c r="S22" s="49"/>
      <c r="T22" s="49"/>
      <c r="X22" s="110"/>
      <c r="Y22"/>
      <c r="Z22" s="172">
        <f>IF(((SUM($E$18:$N$24)-E24-E23-AA25)&lt;40),0,(IF((SUM($E$18:$N$24)-40-E24-E23-AA25)&gt;$E$22,$E$22-R22,(SUM($E$18:$N$24)-40-E24-E23-AA25-R22))))</f>
        <v>0</v>
      </c>
      <c r="AA22" s="169">
        <f t="shared" si="4"/>
        <v>0</v>
      </c>
      <c r="AB22" s="171">
        <f t="shared" si="5"/>
        <v>0</v>
      </c>
      <c r="AC22"/>
      <c r="AD22" s="125"/>
    </row>
    <row r="23" spans="2:30" ht="14.25" customHeight="1">
      <c r="B23" s="147" t="s">
        <v>10</v>
      </c>
      <c r="C23" s="183">
        <f t="shared" si="3"/>
        <v>42781</v>
      </c>
      <c r="D23" s="184"/>
      <c r="E23" s="23"/>
      <c r="F23" s="24"/>
      <c r="G23" s="24"/>
      <c r="H23" s="24"/>
      <c r="I23" s="24"/>
      <c r="J23" s="24"/>
      <c r="K23" s="24"/>
      <c r="L23" s="24"/>
      <c r="M23" s="24"/>
      <c r="N23" s="24"/>
      <c r="O23" s="3">
        <f t="shared" si="0"/>
        <v>0</v>
      </c>
      <c r="P23" s="33">
        <f t="shared" si="1"/>
        <v>0</v>
      </c>
      <c r="Q23" s="114">
        <f t="shared" si="2"/>
        <v>0</v>
      </c>
      <c r="R23" s="45"/>
      <c r="S23" s="49"/>
      <c r="T23" s="49"/>
      <c r="X23" s="110"/>
      <c r="Y23"/>
      <c r="Z23" s="172">
        <f>IF(((SUM($E$18:$N$24)-E24-AA25)&lt;40),0,(IF((SUM($E$18:$N$24)-40-E24-AA25)&gt;$E$23,$E$23-R23,(SUM($E$18:$N$24)-40-E24-AA25-R23))))</f>
        <v>0</v>
      </c>
      <c r="AA23" s="169">
        <f t="shared" si="4"/>
        <v>0</v>
      </c>
      <c r="AB23" s="171">
        <f t="shared" si="5"/>
        <v>0</v>
      </c>
      <c r="AC23"/>
      <c r="AD23" s="125"/>
    </row>
    <row r="24" spans="2:30" ht="14.25" customHeight="1" thickBot="1">
      <c r="B24" s="147" t="s">
        <v>11</v>
      </c>
      <c r="C24" s="183">
        <f t="shared" si="3"/>
        <v>42782</v>
      </c>
      <c r="D24" s="184"/>
      <c r="E24" s="23"/>
      <c r="F24" s="24"/>
      <c r="G24" s="24"/>
      <c r="H24" s="24"/>
      <c r="I24" s="24"/>
      <c r="J24" s="24"/>
      <c r="K24" s="24"/>
      <c r="L24" s="24"/>
      <c r="M24" s="24"/>
      <c r="N24" s="24"/>
      <c r="O24" s="3">
        <f t="shared" si="0"/>
        <v>0</v>
      </c>
      <c r="P24" s="33">
        <f t="shared" si="1"/>
        <v>0</v>
      </c>
      <c r="Q24" s="114">
        <f t="shared" si="2"/>
        <v>0</v>
      </c>
      <c r="R24" s="46"/>
      <c r="S24" s="49"/>
      <c r="T24" s="49"/>
      <c r="X24" s="110"/>
      <c r="Y24"/>
      <c r="Z24" s="172">
        <f>IF(((SUM($E$18:$N$24)-AA25)&lt;40),0,(IF((SUM($E$18:$N$24)-40-AA25)&gt;$E$24,$E$24-R24,(SUM($E$18:$N$24)-40-AA25-R24))))</f>
        <v>0</v>
      </c>
      <c r="AA24" s="169">
        <f t="shared" si="4"/>
        <v>0</v>
      </c>
      <c r="AB24" s="171">
        <f t="shared" si="5"/>
        <v>0</v>
      </c>
      <c r="AC24"/>
      <c r="AD24" s="125"/>
    </row>
    <row r="25" spans="2:30"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c r="Z25" s="173"/>
      <c r="AA25" s="169">
        <f>SUM(AA18:AA24)</f>
        <v>0</v>
      </c>
      <c r="AB25" s="169"/>
      <c r="AC25"/>
      <c r="AD25" s="125"/>
    </row>
    <row r="26" spans="2:30"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c r="Z26" s="173"/>
      <c r="AA26" s="169"/>
      <c r="AB26" s="169"/>
      <c r="AC26"/>
      <c r="AD26" s="125"/>
    </row>
    <row r="27" spans="2:30"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c r="Z27" s="173"/>
      <c r="AA27" s="169"/>
      <c r="AB27" s="169"/>
      <c r="AC27"/>
      <c r="AD27" s="125"/>
    </row>
    <row r="28" spans="2:30" ht="9.75" customHeight="1" thickBot="1">
      <c r="B28" s="77"/>
      <c r="C28" s="78"/>
      <c r="D28" s="78"/>
      <c r="E28" s="79"/>
      <c r="F28" s="79"/>
      <c r="G28" s="79"/>
      <c r="H28" s="79"/>
      <c r="I28" s="79"/>
      <c r="J28" s="79"/>
      <c r="K28" s="79"/>
      <c r="L28" s="79"/>
      <c r="M28" s="79"/>
      <c r="N28" s="80"/>
      <c r="O28" s="80"/>
      <c r="P28" s="80"/>
      <c r="Q28" s="81"/>
      <c r="R28" s="82"/>
      <c r="X28" s="110"/>
      <c r="Y28"/>
      <c r="Z28" s="173"/>
      <c r="AA28" s="169"/>
      <c r="AB28" s="169"/>
      <c r="AC28"/>
      <c r="AD28" s="125"/>
    </row>
    <row r="29" spans="2:30"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c r="Z29" s="173"/>
      <c r="AA29" s="169"/>
      <c r="AB29" s="169"/>
      <c r="AC29"/>
      <c r="AD29" s="125"/>
    </row>
    <row r="30" spans="2:30"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c r="Z30" s="173"/>
      <c r="AA30" s="169"/>
      <c r="AB30" s="169"/>
      <c r="AC30"/>
      <c r="AD30" s="125"/>
    </row>
    <row r="31" spans="2:30" ht="12.75" customHeight="1">
      <c r="B31" s="200"/>
      <c r="C31" s="234"/>
      <c r="D31" s="235"/>
      <c r="E31" s="193"/>
      <c r="F31" s="218"/>
      <c r="G31" s="218"/>
      <c r="H31" s="193"/>
      <c r="I31" s="193"/>
      <c r="J31" s="193"/>
      <c r="K31" s="193"/>
      <c r="L31" s="213"/>
      <c r="M31" s="213"/>
      <c r="N31" s="213"/>
      <c r="O31" s="190"/>
      <c r="P31" s="190"/>
      <c r="Q31" s="193"/>
      <c r="R31" s="229"/>
      <c r="S31" s="209"/>
      <c r="T31" s="209"/>
      <c r="X31" s="110"/>
      <c r="Y31"/>
      <c r="Z31" s="173"/>
      <c r="AA31" s="169"/>
      <c r="AB31" s="169"/>
      <c r="AC31"/>
      <c r="AD31" s="125"/>
    </row>
    <row r="32" spans="2:30" ht="12.75" customHeight="1">
      <c r="B32" s="200"/>
      <c r="C32" s="234"/>
      <c r="D32" s="235"/>
      <c r="E32" s="193"/>
      <c r="F32" s="218"/>
      <c r="G32" s="218"/>
      <c r="H32" s="193"/>
      <c r="I32" s="193"/>
      <c r="J32" s="193"/>
      <c r="K32" s="193"/>
      <c r="L32" s="213"/>
      <c r="M32" s="213"/>
      <c r="N32" s="213"/>
      <c r="O32" s="190"/>
      <c r="P32" s="190"/>
      <c r="Q32" s="193"/>
      <c r="R32" s="229"/>
      <c r="S32" s="209"/>
      <c r="T32" s="209"/>
      <c r="X32" s="110"/>
      <c r="Y32"/>
      <c r="Z32" s="173"/>
      <c r="AA32" s="169"/>
      <c r="AB32" s="169"/>
      <c r="AC32"/>
      <c r="AD32" s="125"/>
    </row>
    <row r="33" spans="2:30" ht="12.75" customHeight="1">
      <c r="B33" s="200"/>
      <c r="C33" s="234"/>
      <c r="D33" s="235"/>
      <c r="E33" s="193"/>
      <c r="F33" s="218"/>
      <c r="G33" s="218"/>
      <c r="H33" s="193"/>
      <c r="I33" s="193"/>
      <c r="J33" s="193"/>
      <c r="K33" s="193"/>
      <c r="L33" s="213"/>
      <c r="M33" s="213"/>
      <c r="N33" s="213"/>
      <c r="O33" s="190"/>
      <c r="P33" s="190"/>
      <c r="Q33" s="193"/>
      <c r="R33" s="229"/>
      <c r="S33" s="209"/>
      <c r="T33" s="209"/>
      <c r="X33" s="110"/>
      <c r="Y33"/>
      <c r="Z33" s="173"/>
      <c r="AA33" s="169"/>
      <c r="AB33" s="169"/>
      <c r="AC33"/>
      <c r="AD33" s="125"/>
    </row>
    <row r="34" spans="2:30" ht="12.75" customHeight="1">
      <c r="B34" s="201"/>
      <c r="C34" s="236"/>
      <c r="D34" s="237"/>
      <c r="E34" s="194"/>
      <c r="F34" s="219"/>
      <c r="G34" s="219"/>
      <c r="H34" s="194"/>
      <c r="I34" s="194"/>
      <c r="J34" s="194"/>
      <c r="K34" s="194"/>
      <c r="L34" s="214"/>
      <c r="M34" s="214"/>
      <c r="N34" s="214"/>
      <c r="O34" s="191"/>
      <c r="P34" s="191"/>
      <c r="Q34" s="194"/>
      <c r="R34" s="230"/>
      <c r="S34" s="210"/>
      <c r="T34" s="210"/>
      <c r="X34" s="110"/>
      <c r="Y34"/>
      <c r="Z34" s="173"/>
      <c r="AA34" s="169"/>
      <c r="AB34" s="169"/>
      <c r="AC34"/>
      <c r="AD34" s="125"/>
    </row>
    <row r="35" spans="2:30" ht="13.5" customHeight="1">
      <c r="B35" s="147" t="s">
        <v>5</v>
      </c>
      <c r="C35" s="183">
        <f>IF(ISERROR(C24+1),"",C24+1)</f>
        <v>42783</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X35" s="110"/>
      <c r="Y35"/>
      <c r="Z35" s="172">
        <f>IF(((SUM($E$35:$N$41)-E41-E40-E39-E38-E37-E36-AA42)&lt;40),0,(IF((SUM($E$35:$N$41)-40-E41-E40-E39-E38-E37-E36-AA42)&gt;E35,E35-R35,(SUM($E$35:$N$41)-40-E41-E40-E39-E38-E37-E36-AA42-R35))))</f>
        <v>0</v>
      </c>
      <c r="AA35" s="169">
        <f>IF((J35&lt;0.0003),0,(IF((E35&gt;J35),J35,E35)))</f>
        <v>0</v>
      </c>
      <c r="AB35" s="171">
        <f aca="true" t="shared" si="10" ref="AB35:AB41">Z35+AA35</f>
        <v>0</v>
      </c>
      <c r="AC35"/>
      <c r="AD35" s="125"/>
    </row>
    <row r="36" spans="2:30" ht="13.5" customHeight="1">
      <c r="B36" s="147" t="s">
        <v>6</v>
      </c>
      <c r="C36" s="183">
        <f aca="true" t="shared" si="11" ref="C36:C41">IF(ISERROR(C35+1),"",C35+1)</f>
        <v>42784</v>
      </c>
      <c r="D36" s="184"/>
      <c r="E36" s="23"/>
      <c r="F36" s="21"/>
      <c r="G36" s="21"/>
      <c r="H36" s="21"/>
      <c r="I36" s="21"/>
      <c r="J36" s="21"/>
      <c r="K36" s="21"/>
      <c r="L36" s="21"/>
      <c r="M36" s="21"/>
      <c r="N36" s="21"/>
      <c r="O36" s="3">
        <f t="shared" si="7"/>
        <v>0</v>
      </c>
      <c r="P36" s="33">
        <f t="shared" si="8"/>
        <v>0</v>
      </c>
      <c r="Q36" s="109">
        <f t="shared" si="9"/>
        <v>0</v>
      </c>
      <c r="R36" s="52"/>
      <c r="S36" s="54"/>
      <c r="T36" s="54"/>
      <c r="X36" s="110"/>
      <c r="Y36"/>
      <c r="Z36" s="177">
        <f>IF(((SUM($E$35:$N$41)-E41-E40-E39-E38-E37-AA42)&lt;40),0,(IF((SUM($E$35:$N$41)-40-E41-E40-E39-E38-E37-AA42)&gt;E36,E36-R36,(SUM($E$35:$N$41)-40-E41-E40-E39-E38-E37-AA42-R36))))</f>
        <v>0</v>
      </c>
      <c r="AA36" s="169">
        <f aca="true" t="shared" si="12" ref="AA36:AA41">IF((J36&lt;0.0003),0,(IF((E36&gt;J36),J36,E36)))</f>
        <v>0</v>
      </c>
      <c r="AB36" s="171">
        <f t="shared" si="10"/>
        <v>0</v>
      </c>
      <c r="AC36"/>
      <c r="AD36" s="125"/>
    </row>
    <row r="37" spans="2:30" ht="13.5" customHeight="1">
      <c r="B37" s="147" t="s">
        <v>7</v>
      </c>
      <c r="C37" s="183">
        <f t="shared" si="11"/>
        <v>42785</v>
      </c>
      <c r="D37" s="184"/>
      <c r="E37" s="23"/>
      <c r="F37" s="21"/>
      <c r="G37" s="21"/>
      <c r="H37" s="21"/>
      <c r="I37" s="21"/>
      <c r="J37" s="21"/>
      <c r="K37" s="21"/>
      <c r="L37" s="21"/>
      <c r="M37" s="21"/>
      <c r="N37" s="21"/>
      <c r="O37" s="3">
        <f t="shared" si="7"/>
        <v>0</v>
      </c>
      <c r="P37" s="33">
        <f t="shared" si="8"/>
        <v>0</v>
      </c>
      <c r="Q37" s="109">
        <f t="shared" si="9"/>
        <v>0</v>
      </c>
      <c r="R37" s="52"/>
      <c r="S37" s="54"/>
      <c r="T37" s="54"/>
      <c r="X37" s="110"/>
      <c r="Y37"/>
      <c r="Z37" s="177">
        <f>IF(((SUM($E$35:$N$41)-E41-E40-E39-E38-AA42)&lt;40),0,(IF((SUM($E$35:$N$41)-40-E41-E40-E39-E38-AA42)&gt;E37,E37-R37,(SUM($E$35:$N$41)-40-E41-E40-E39-E38-AA42-R37))))</f>
        <v>0</v>
      </c>
      <c r="AA37" s="169">
        <f t="shared" si="12"/>
        <v>0</v>
      </c>
      <c r="AB37" s="171">
        <f t="shared" si="10"/>
        <v>0</v>
      </c>
      <c r="AC37"/>
      <c r="AD37" s="125"/>
    </row>
    <row r="38" spans="2:30" ht="13.5" customHeight="1">
      <c r="B38" s="147" t="s">
        <v>8</v>
      </c>
      <c r="C38" s="183">
        <f t="shared" si="11"/>
        <v>42786</v>
      </c>
      <c r="D38" s="184"/>
      <c r="E38" s="23"/>
      <c r="F38" s="21"/>
      <c r="G38" s="21"/>
      <c r="H38" s="21"/>
      <c r="I38" s="21"/>
      <c r="J38" s="21"/>
      <c r="K38" s="21"/>
      <c r="L38" s="21"/>
      <c r="M38" s="21"/>
      <c r="N38" s="21"/>
      <c r="O38" s="3">
        <f t="shared" si="7"/>
        <v>0</v>
      </c>
      <c r="P38" s="33">
        <f t="shared" si="8"/>
        <v>0</v>
      </c>
      <c r="Q38" s="109">
        <f t="shared" si="9"/>
        <v>0</v>
      </c>
      <c r="R38" s="52"/>
      <c r="S38" s="54"/>
      <c r="T38" s="54"/>
      <c r="X38" s="110"/>
      <c r="Y38"/>
      <c r="Z38" s="177">
        <f>IF(((SUM($E$35:$N$41)-E41-E40-E39-AA42)&lt;40),0,(IF((SUM($E$35:$N$41)-40-E41-E40-E39-AA42)&gt;E38,E38-R38,(SUM(E35:N41)-40-E41-E40-E39-AA42-R38))))</f>
        <v>0</v>
      </c>
      <c r="AA38" s="169">
        <f t="shared" si="12"/>
        <v>0</v>
      </c>
      <c r="AB38" s="171">
        <f t="shared" si="10"/>
        <v>0</v>
      </c>
      <c r="AC38"/>
      <c r="AD38" s="125"/>
    </row>
    <row r="39" spans="2:30" ht="13.5" customHeight="1">
      <c r="B39" s="147" t="s">
        <v>9</v>
      </c>
      <c r="C39" s="183">
        <f t="shared" si="11"/>
        <v>42787</v>
      </c>
      <c r="D39" s="184"/>
      <c r="E39" s="23"/>
      <c r="F39" s="21"/>
      <c r="G39" s="21"/>
      <c r="H39" s="21"/>
      <c r="I39" s="21"/>
      <c r="J39" s="21"/>
      <c r="K39" s="21"/>
      <c r="L39" s="21"/>
      <c r="M39" s="21"/>
      <c r="N39" s="21"/>
      <c r="O39" s="3">
        <f t="shared" si="7"/>
        <v>0</v>
      </c>
      <c r="P39" s="33">
        <f t="shared" si="8"/>
        <v>0</v>
      </c>
      <c r="Q39" s="109">
        <f t="shared" si="9"/>
        <v>0</v>
      </c>
      <c r="R39" s="52"/>
      <c r="S39" s="54"/>
      <c r="T39" s="54"/>
      <c r="X39" s="110"/>
      <c r="Y39"/>
      <c r="Z39" s="177">
        <f>IF(((SUM($E$35:$N$41)-E41-E40-AA42)&lt;40),0,(IF((SUM($E$35:$N$41)-40-E41-E40-AA42)&gt;E39,E39-R39,(SUM($E$35:$N$41)-40-E41-E40-AA42-R39))))</f>
        <v>0</v>
      </c>
      <c r="AA39" s="169">
        <f t="shared" si="12"/>
        <v>0</v>
      </c>
      <c r="AB39" s="171">
        <f t="shared" si="10"/>
        <v>0</v>
      </c>
      <c r="AC39"/>
      <c r="AD39" s="125"/>
    </row>
    <row r="40" spans="2:30" ht="13.5" customHeight="1">
      <c r="B40" s="147" t="s">
        <v>10</v>
      </c>
      <c r="C40" s="183">
        <f t="shared" si="11"/>
        <v>42788</v>
      </c>
      <c r="D40" s="184"/>
      <c r="E40" s="23"/>
      <c r="F40" s="21"/>
      <c r="G40" s="21"/>
      <c r="H40" s="21"/>
      <c r="I40" s="21"/>
      <c r="J40" s="21"/>
      <c r="K40" s="21"/>
      <c r="L40" s="21"/>
      <c r="M40" s="21"/>
      <c r="N40" s="21"/>
      <c r="O40" s="3">
        <f t="shared" si="7"/>
        <v>0</v>
      </c>
      <c r="P40" s="33">
        <f t="shared" si="8"/>
        <v>0</v>
      </c>
      <c r="Q40" s="109">
        <f t="shared" si="9"/>
        <v>0</v>
      </c>
      <c r="R40" s="52"/>
      <c r="S40" s="54"/>
      <c r="T40" s="54"/>
      <c r="X40" s="110"/>
      <c r="Y40"/>
      <c r="Z40" s="172">
        <f>IF(((SUM($E$35:$N$41)-E41-AA42)&lt;40),0,(IF((SUM($E$35:$N$41)-40-E41-AA42)&gt;E40,E40-R40,(SUM($E$35:$N$41)-40-E41-AA42-R40))))</f>
        <v>0</v>
      </c>
      <c r="AA40" s="169">
        <f t="shared" si="12"/>
        <v>0</v>
      </c>
      <c r="AB40" s="171">
        <f t="shared" si="10"/>
        <v>0</v>
      </c>
      <c r="AC40"/>
      <c r="AD40" s="125"/>
    </row>
    <row r="41" spans="2:30" ht="13.5" customHeight="1" thickBot="1">
      <c r="B41" s="147" t="s">
        <v>11</v>
      </c>
      <c r="C41" s="183">
        <f t="shared" si="11"/>
        <v>42789</v>
      </c>
      <c r="D41" s="184"/>
      <c r="E41" s="23"/>
      <c r="F41" s="21"/>
      <c r="G41" s="21"/>
      <c r="H41" s="21"/>
      <c r="I41" s="21"/>
      <c r="J41" s="21"/>
      <c r="K41" s="21"/>
      <c r="L41" s="21"/>
      <c r="M41" s="21"/>
      <c r="N41" s="21"/>
      <c r="O41" s="3">
        <f t="shared" si="7"/>
        <v>0</v>
      </c>
      <c r="P41" s="33">
        <f t="shared" si="8"/>
        <v>0</v>
      </c>
      <c r="Q41" s="109">
        <f t="shared" si="9"/>
        <v>0</v>
      </c>
      <c r="R41" s="53"/>
      <c r="S41" s="54">
        <v>0</v>
      </c>
      <c r="T41" s="54">
        <v>0</v>
      </c>
      <c r="X41" s="110"/>
      <c r="Y41"/>
      <c r="Z41" s="172">
        <f>IF(((SUM($E$35:$N$41)-AA42)&lt;40),0,(IF((SUM($E$35:$N$41)-40-AA42)&gt;E41,E41-R41,(SUM($E$35:$N$41)-40-AA42-R41))))</f>
        <v>0</v>
      </c>
      <c r="AA41" s="169">
        <f t="shared" si="12"/>
        <v>0</v>
      </c>
      <c r="AB41" s="171">
        <f t="shared" si="10"/>
        <v>0</v>
      </c>
      <c r="AC41"/>
      <c r="AD41" s="125"/>
    </row>
    <row r="42" spans="2:30"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c r="Z42" s="148"/>
      <c r="AA42" s="169">
        <f>SUM(AA35:AA41)</f>
        <v>0</v>
      </c>
      <c r="AB42" s="148"/>
      <c r="AC42"/>
      <c r="AD42" s="125"/>
    </row>
    <row r="43" spans="2:30" ht="13.5" customHeight="1">
      <c r="B43" s="87"/>
      <c r="C43" s="88"/>
      <c r="D43" s="88"/>
      <c r="E43" s="88"/>
      <c r="F43" s="88"/>
      <c r="H43" s="101"/>
      <c r="I43" s="101"/>
      <c r="J43" s="103"/>
      <c r="K43" s="105"/>
      <c r="L43" s="101"/>
      <c r="M43" s="101"/>
      <c r="N43" s="101"/>
      <c r="O43" s="101"/>
      <c r="P43" s="101" t="s">
        <v>32</v>
      </c>
      <c r="Q43" s="43">
        <f>IF($Q42&gt;0,$Q42-($Q44*(2/3)),0)</f>
        <v>0</v>
      </c>
      <c r="R43" s="185"/>
      <c r="S43" s="50"/>
      <c r="T43" s="50"/>
      <c r="Y43"/>
      <c r="Z43" s="62"/>
      <c r="AA43" s="63"/>
      <c r="AB43" s="63"/>
      <c r="AC43"/>
      <c r="AD43" s="125"/>
    </row>
    <row r="44" spans="2:30"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c r="Z44"/>
      <c r="AA44"/>
      <c r="AB44"/>
      <c r="AC44"/>
      <c r="AD44" s="125"/>
    </row>
    <row r="45" spans="2:30" ht="11.25" customHeight="1" thickBot="1">
      <c r="B45" s="89"/>
      <c r="C45" s="89"/>
      <c r="D45" s="89"/>
      <c r="E45" s="89"/>
      <c r="F45" s="89"/>
      <c r="G45" s="89"/>
      <c r="H45" s="89"/>
      <c r="I45" s="89"/>
      <c r="J45" s="89"/>
      <c r="K45" s="89"/>
      <c r="L45" s="89"/>
      <c r="M45" s="89"/>
      <c r="N45" s="90"/>
      <c r="O45" s="90"/>
      <c r="P45" s="90"/>
      <c r="Q45" s="91"/>
      <c r="R45" s="92"/>
      <c r="Y45"/>
      <c r="Z45"/>
      <c r="AA45"/>
      <c r="AB45"/>
      <c r="AC45"/>
      <c r="AD45" s="125"/>
    </row>
    <row r="46" spans="2:30" ht="13.5" thickBot="1">
      <c r="B46" s="93" t="s">
        <v>19</v>
      </c>
      <c r="C46" s="94"/>
      <c r="D46" s="94"/>
      <c r="E46" s="94"/>
      <c r="F46" s="94"/>
      <c r="G46" s="254"/>
      <c r="H46" s="255"/>
      <c r="I46" s="255"/>
      <c r="J46" s="255"/>
      <c r="K46" s="255"/>
      <c r="L46" s="255"/>
      <c r="M46" s="255"/>
      <c r="N46" s="255"/>
      <c r="O46" s="255"/>
      <c r="P46" s="255"/>
      <c r="Q46" s="255"/>
      <c r="R46" s="255"/>
      <c r="S46" s="255"/>
      <c r="T46" s="256"/>
      <c r="Y46"/>
      <c r="Z46"/>
      <c r="AA46"/>
      <c r="AB46"/>
      <c r="AC46"/>
      <c r="AD46" s="125"/>
    </row>
    <row r="47" spans="2:30"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c r="Z47"/>
      <c r="AA47"/>
      <c r="AB47"/>
      <c r="AC47"/>
      <c r="AD47" s="134"/>
    </row>
    <row r="48" spans="2:30" ht="12.75">
      <c r="B48" s="28" t="s">
        <v>36</v>
      </c>
      <c r="C48" s="95"/>
      <c r="D48" s="95"/>
      <c r="E48" s="117"/>
      <c r="F48" s="181"/>
      <c r="G48" s="181"/>
      <c r="H48" s="181"/>
      <c r="I48" s="181"/>
      <c r="J48" s="181"/>
      <c r="K48" s="28" t="s">
        <v>39</v>
      </c>
      <c r="N48" s="181"/>
      <c r="O48" s="181"/>
      <c r="P48" s="181"/>
      <c r="Q48" s="181"/>
      <c r="R48" s="181"/>
      <c r="S48" s="181"/>
      <c r="T48" s="181"/>
      <c r="Y48"/>
      <c r="Z48"/>
      <c r="AA48"/>
      <c r="AB48"/>
      <c r="AC48"/>
      <c r="AD48" s="125"/>
    </row>
    <row r="49" spans="2:30" s="17" customFormat="1" ht="14.25" customHeight="1">
      <c r="B49" s="96"/>
      <c r="C49" s="96"/>
      <c r="D49" s="96"/>
      <c r="E49" s="96"/>
      <c r="F49" s="96"/>
      <c r="G49" s="96"/>
      <c r="H49" s="96"/>
      <c r="I49" s="96"/>
      <c r="J49" s="18"/>
      <c r="S49" s="11"/>
      <c r="T49" s="11"/>
      <c r="U49" s="11"/>
      <c r="V49" s="11"/>
      <c r="W49" s="11"/>
      <c r="X49" s="11"/>
      <c r="Y49"/>
      <c r="Z49"/>
      <c r="AA49"/>
      <c r="AB49"/>
      <c r="AC49"/>
      <c r="AD49" s="134"/>
    </row>
    <row r="50" spans="2:30"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c r="Z50"/>
      <c r="AA50"/>
      <c r="AB50"/>
      <c r="AC50"/>
      <c r="AD50" s="125"/>
    </row>
    <row r="51" spans="2:30"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c r="Z51"/>
      <c r="AA51"/>
      <c r="AB51"/>
      <c r="AC51"/>
      <c r="AD51" s="125"/>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c r="Z52"/>
      <c r="AA52"/>
      <c r="AB52"/>
      <c r="AC52"/>
    </row>
    <row r="53" spans="2:29" ht="12.75">
      <c r="B53" s="97"/>
      <c r="C53" s="97"/>
      <c r="D53" s="97"/>
      <c r="E53" s="97"/>
      <c r="F53" s="97"/>
      <c r="G53" s="97"/>
      <c r="H53" s="97"/>
      <c r="I53" s="97"/>
      <c r="K53" s="97"/>
      <c r="L53" s="97"/>
      <c r="M53" s="97"/>
      <c r="N53" s="97"/>
      <c r="O53" s="97"/>
      <c r="P53" s="97"/>
      <c r="Q53" s="97"/>
      <c r="R53" s="97"/>
      <c r="S53" s="18"/>
      <c r="T53" s="97"/>
      <c r="U53" s="97"/>
      <c r="V53" s="97"/>
      <c r="W53" s="97"/>
      <c r="X53" s="97"/>
      <c r="Y53"/>
      <c r="Z53"/>
      <c r="AA53"/>
      <c r="AB53"/>
      <c r="AC53"/>
    </row>
    <row r="54" spans="10:29" ht="12.75">
      <c r="J54" s="11"/>
      <c r="K54" s="97"/>
      <c r="L54" s="107"/>
      <c r="M54" s="59"/>
      <c r="N54" s="59"/>
      <c r="O54" s="59"/>
      <c r="P54" s="59"/>
      <c r="Q54" s="59"/>
      <c r="R54" s="59"/>
      <c r="S54" s="59"/>
      <c r="T54" s="59"/>
      <c r="U54" s="97"/>
      <c r="V54" s="97"/>
      <c r="W54" s="97"/>
      <c r="X54" s="97"/>
      <c r="Y54"/>
      <c r="Z54"/>
      <c r="AA54"/>
      <c r="AB54"/>
      <c r="AC54"/>
    </row>
    <row r="55" spans="2:29" ht="12.75">
      <c r="B55" s="227"/>
      <c r="C55" s="227"/>
      <c r="D55" s="227"/>
      <c r="E55" s="227"/>
      <c r="F55" s="227"/>
      <c r="G55" s="227"/>
      <c r="H55" s="227"/>
      <c r="I55" s="227"/>
      <c r="J55" s="220"/>
      <c r="K55" s="8"/>
      <c r="L55" s="220"/>
      <c r="M55" s="220"/>
      <c r="N55" s="220"/>
      <c r="O55" s="220"/>
      <c r="P55" s="220"/>
      <c r="Q55" s="220"/>
      <c r="R55" s="220"/>
      <c r="S55" s="220"/>
      <c r="T55" s="220"/>
      <c r="Y55"/>
      <c r="Z55"/>
      <c r="AA55"/>
      <c r="AB55"/>
      <c r="AC55"/>
    </row>
    <row r="56" spans="2:29" ht="12.75">
      <c r="B56" s="98" t="s">
        <v>15</v>
      </c>
      <c r="I56" s="6" t="s">
        <v>1</v>
      </c>
      <c r="L56" s="99" t="s">
        <v>16</v>
      </c>
      <c r="M56" s="99"/>
      <c r="N56" s="99"/>
      <c r="O56" s="99"/>
      <c r="P56" s="99"/>
      <c r="S56" s="6" t="s">
        <v>1</v>
      </c>
      <c r="T56" s="179" t="s">
        <v>57</v>
      </c>
      <c r="Y56"/>
      <c r="Z56"/>
      <c r="AA56"/>
      <c r="AB56"/>
      <c r="AC56"/>
    </row>
    <row r="57" spans="25:29" ht="12.75">
      <c r="Y57"/>
      <c r="Z57"/>
      <c r="AA57"/>
      <c r="AB57"/>
      <c r="AC57"/>
    </row>
    <row r="58" spans="25:29" ht="12.75">
      <c r="Y58"/>
      <c r="Z58"/>
      <c r="AA58"/>
      <c r="AB58"/>
      <c r="AC58"/>
    </row>
    <row r="59" spans="25:29" ht="12.75">
      <c r="Y59"/>
      <c r="Z59"/>
      <c r="AA59"/>
      <c r="AB59"/>
      <c r="AC59"/>
    </row>
    <row r="60" spans="25:29" ht="12.75">
      <c r="Y60"/>
      <c r="Z60"/>
      <c r="AA60"/>
      <c r="AB60"/>
      <c r="AC60"/>
    </row>
    <row r="61" spans="25:29" ht="12.75">
      <c r="Y61"/>
      <c r="Z61"/>
      <c r="AA61"/>
      <c r="AB61"/>
      <c r="AC61"/>
    </row>
    <row r="62" spans="19:29" ht="12.75">
      <c r="S62" s="20"/>
      <c r="Y62"/>
      <c r="Z62"/>
      <c r="AA62"/>
      <c r="AB62"/>
      <c r="AC62"/>
    </row>
    <row r="63" spans="25:29" ht="12.75">
      <c r="Y63"/>
      <c r="Z63"/>
      <c r="AA63"/>
      <c r="AB63"/>
      <c r="AC63"/>
    </row>
    <row r="64" spans="25:29" ht="12.75">
      <c r="Y64"/>
      <c r="Z64"/>
      <c r="AA64"/>
      <c r="AB64"/>
      <c r="AC64"/>
    </row>
    <row r="65" spans="25:29" ht="12.75">
      <c r="Y65"/>
      <c r="Z65"/>
      <c r="AA65"/>
      <c r="AB65"/>
      <c r="AC65"/>
    </row>
    <row r="66" spans="25:29" ht="12.75">
      <c r="Y66"/>
      <c r="Z66"/>
      <c r="AA66"/>
      <c r="AB66"/>
      <c r="AC66"/>
    </row>
    <row r="67" spans="25:29" ht="12.75">
      <c r="Y67"/>
      <c r="Z67"/>
      <c r="AA67"/>
      <c r="AB67"/>
      <c r="AC67"/>
    </row>
    <row r="68" spans="25:29" ht="12.75">
      <c r="Y68"/>
      <c r="Z68"/>
      <c r="AA68"/>
      <c r="AB68"/>
      <c r="AC68"/>
    </row>
    <row r="69" spans="25:29" ht="12.75">
      <c r="Y69"/>
      <c r="Z69"/>
      <c r="AA69"/>
      <c r="AB69"/>
      <c r="AC69"/>
    </row>
    <row r="70" spans="25:29" ht="12.75">
      <c r="Y70"/>
      <c r="Z70"/>
      <c r="AA70"/>
      <c r="AB70"/>
      <c r="AC70"/>
    </row>
    <row r="71" spans="25:29" ht="12.75">
      <c r="Y71"/>
      <c r="Z71"/>
      <c r="AA71"/>
      <c r="AB71"/>
      <c r="AC71"/>
    </row>
    <row r="72" spans="25:29" ht="12.75">
      <c r="Y72"/>
      <c r="Z72"/>
      <c r="AA72"/>
      <c r="AB72"/>
      <c r="AC72"/>
    </row>
    <row r="73" spans="25:29" ht="12.75">
      <c r="Y73"/>
      <c r="Z73"/>
      <c r="AA73"/>
      <c r="AB73"/>
      <c r="AC73"/>
    </row>
    <row r="74" spans="25:29" ht="12.75">
      <c r="Y74"/>
      <c r="Z74"/>
      <c r="AA74"/>
      <c r="AB74"/>
      <c r="AC74"/>
    </row>
    <row r="75" spans="25:29" ht="12.75">
      <c r="Y75"/>
      <c r="Z75"/>
      <c r="AA75"/>
      <c r="AB75"/>
      <c r="AC75"/>
    </row>
    <row r="76" spans="25:29" ht="12.75">
      <c r="Y76"/>
      <c r="Z76"/>
      <c r="AA76"/>
      <c r="AB76"/>
      <c r="AC76"/>
    </row>
    <row r="77" spans="25:27" ht="12.75">
      <c r="Y77"/>
      <c r="Z77"/>
      <c r="AA77"/>
    </row>
    <row r="78" spans="25:27" ht="12.75">
      <c r="Y78"/>
      <c r="Z78"/>
      <c r="AA78"/>
    </row>
    <row r="79" spans="25:27" ht="12.75">
      <c r="Y79"/>
      <c r="Z79"/>
      <c r="AA79"/>
    </row>
    <row r="80" spans="25:27" ht="12.75">
      <c r="Y80"/>
      <c r="Z80"/>
      <c r="AA80"/>
    </row>
    <row r="81" spans="25:27" ht="12.75">
      <c r="Y81"/>
      <c r="Z81"/>
      <c r="AA81"/>
    </row>
    <row r="82" spans="25:27" ht="12.75">
      <c r="Y82"/>
      <c r="Z82"/>
      <c r="AA82"/>
    </row>
    <row r="83" spans="25:27" ht="12.75">
      <c r="Y83"/>
      <c r="Z83"/>
      <c r="AA83"/>
    </row>
    <row r="84" spans="25:27" ht="12.75">
      <c r="Y84"/>
      <c r="Z84"/>
      <c r="AA84"/>
    </row>
    <row r="85" spans="25:27" ht="12.75">
      <c r="Y85"/>
      <c r="Z85"/>
      <c r="AA85"/>
    </row>
    <row r="86" spans="25:27" ht="12.75">
      <c r="Y86"/>
      <c r="Z86"/>
      <c r="AA86"/>
    </row>
    <row r="87" spans="25:27" ht="12.75">
      <c r="Y87"/>
      <c r="Z87"/>
      <c r="AA87"/>
    </row>
    <row r="88" spans="25:27" ht="12.75">
      <c r="Y88"/>
      <c r="Z88"/>
      <c r="AA88"/>
    </row>
    <row r="89" spans="25:27" ht="12.75">
      <c r="Y89"/>
      <c r="Z89"/>
      <c r="AA89"/>
    </row>
    <row r="90" spans="25:27" ht="12.75">
      <c r="Y90"/>
      <c r="Z90"/>
      <c r="AA90"/>
    </row>
    <row r="91" spans="25:27" ht="12.75">
      <c r="Y91"/>
      <c r="Z91"/>
      <c r="AA91"/>
    </row>
    <row r="92" spans="25:27" ht="12.75">
      <c r="Y92"/>
      <c r="Z92"/>
      <c r="AA92"/>
    </row>
    <row r="93" spans="25:27" ht="12.75">
      <c r="Y93"/>
      <c r="Z93"/>
      <c r="AA93"/>
    </row>
    <row r="94" spans="25:27" ht="12.75">
      <c r="Y94"/>
      <c r="Z94"/>
      <c r="AA94"/>
    </row>
    <row r="95" spans="25:27" ht="12.75">
      <c r="Y95"/>
      <c r="Z95"/>
      <c r="AA95"/>
    </row>
    <row r="96" spans="25:27" ht="12.75">
      <c r="Y96"/>
      <c r="Z96"/>
      <c r="AA96"/>
    </row>
    <row r="97" spans="25:27" ht="12.75">
      <c r="Y97"/>
      <c r="Z97"/>
      <c r="AA97"/>
    </row>
    <row r="98" spans="25:27" ht="12.75">
      <c r="Y98"/>
      <c r="Z98"/>
      <c r="AA98"/>
    </row>
  </sheetData>
  <sheetProtection sheet="1" selectLockedCells="1"/>
  <mergeCells count="73">
    <mergeCell ref="B12:O12"/>
    <mergeCell ref="C39:D39"/>
    <mergeCell ref="C40:D40"/>
    <mergeCell ref="C41:D41"/>
    <mergeCell ref="R43:R44"/>
    <mergeCell ref="N48:T48"/>
    <mergeCell ref="C37:D37"/>
    <mergeCell ref="S29:S34"/>
    <mergeCell ref="R29:R34"/>
    <mergeCell ref="N30:N34"/>
    <mergeCell ref="L50:T52"/>
    <mergeCell ref="L55:T55"/>
    <mergeCell ref="F14:N14"/>
    <mergeCell ref="F29:N29"/>
    <mergeCell ref="G46:T46"/>
    <mergeCell ref="F48:J48"/>
    <mergeCell ref="B55:J55"/>
    <mergeCell ref="B50:J52"/>
    <mergeCell ref="S14:S17"/>
    <mergeCell ref="C36:D36"/>
    <mergeCell ref="R26:R27"/>
    <mergeCell ref="R14:R17"/>
    <mergeCell ref="P14:P17"/>
    <mergeCell ref="N15:N17"/>
    <mergeCell ref="Q14:Q17"/>
    <mergeCell ref="C23:D23"/>
    <mergeCell ref="C24:D24"/>
    <mergeCell ref="P1:T2"/>
    <mergeCell ref="T14:T17"/>
    <mergeCell ref="T29:T34"/>
    <mergeCell ref="J30:J34"/>
    <mergeCell ref="O29:O34"/>
    <mergeCell ref="P29:P34"/>
    <mergeCell ref="Q29:Q34"/>
    <mergeCell ref="P7:Q7"/>
    <mergeCell ref="M15:M17"/>
    <mergeCell ref="B11:L11"/>
    <mergeCell ref="C38:D38"/>
    <mergeCell ref="B14:B17"/>
    <mergeCell ref="C19:D19"/>
    <mergeCell ref="C20:D20"/>
    <mergeCell ref="C21:D21"/>
    <mergeCell ref="C14:D17"/>
    <mergeCell ref="B29:B34"/>
    <mergeCell ref="C18:D18"/>
    <mergeCell ref="C35:D35"/>
    <mergeCell ref="C22:D22"/>
    <mergeCell ref="B1:H3"/>
    <mergeCell ref="O14:O17"/>
    <mergeCell ref="F15:F17"/>
    <mergeCell ref="G15:G17"/>
    <mergeCell ref="H15:H17"/>
    <mergeCell ref="I15:I17"/>
    <mergeCell ref="J15:J17"/>
    <mergeCell ref="K15:K17"/>
    <mergeCell ref="E14:E17"/>
    <mergeCell ref="L15:L17"/>
    <mergeCell ref="H30:H34"/>
    <mergeCell ref="I30:I34"/>
    <mergeCell ref="M30:M34"/>
    <mergeCell ref="C29:D34"/>
    <mergeCell ref="E29:E34"/>
    <mergeCell ref="F30:F34"/>
    <mergeCell ref="G30:G34"/>
    <mergeCell ref="K30:K34"/>
    <mergeCell ref="L30:L34"/>
    <mergeCell ref="C5:I5"/>
    <mergeCell ref="R6:S6"/>
    <mergeCell ref="P5:Q5"/>
    <mergeCell ref="S5:T5"/>
    <mergeCell ref="D7:E7"/>
    <mergeCell ref="E9:I9"/>
    <mergeCell ref="Q9:T9"/>
  </mergeCells>
  <dataValidations count="4">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44 Q27">
      <formula1>IF(($O$7="X"),0,(($Q42*1.5)+0.005))</formula1>
    </dataValidation>
    <dataValidation type="list" allowBlank="1" showErrorMessage="1" errorTitle="Valid Data Entry" error="  Enter&#10;Y for Yes&#10;N for No&#10;" sqref="T11">
      <formula1>"Y, N"</formula1>
    </dataValidation>
    <dataValidation type="list" allowBlank="1" showInputMessage="1" showErrorMessage="1" error="Enter&#10;Exempt&#10;or&#10;Non Exempt" sqref="P7:Q7">
      <formula1>"Exempt, Non Exempt"</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16384" width="9.140625" style="6" customWidth="1"/>
  </cols>
  <sheetData>
    <row r="1" spans="1:20" ht="12.75" customHeight="1">
      <c r="A1" s="125"/>
      <c r="B1" s="197"/>
      <c r="C1" s="197"/>
      <c r="D1" s="197"/>
      <c r="E1" s="197"/>
      <c r="F1" s="197"/>
      <c r="G1" s="197"/>
      <c r="H1" s="197"/>
      <c r="I1" s="55"/>
      <c r="J1" s="55"/>
      <c r="K1" s="55"/>
      <c r="N1" s="100"/>
      <c r="P1" s="195" t="s">
        <v>50</v>
      </c>
      <c r="Q1" s="196"/>
      <c r="R1" s="196"/>
      <c r="S1" s="196"/>
      <c r="T1" s="196"/>
    </row>
    <row r="2" spans="2:20" ht="12.75" customHeight="1">
      <c r="B2" s="197"/>
      <c r="C2" s="197"/>
      <c r="D2" s="197"/>
      <c r="E2" s="197"/>
      <c r="F2" s="197"/>
      <c r="G2" s="197"/>
      <c r="H2" s="197"/>
      <c r="I2" s="55"/>
      <c r="J2" s="55"/>
      <c r="K2" s="55"/>
      <c r="L2" s="100"/>
      <c r="M2" s="100"/>
      <c r="N2" s="100"/>
      <c r="O2" s="59"/>
      <c r="P2" s="196"/>
      <c r="Q2" s="196"/>
      <c r="R2" s="196"/>
      <c r="S2" s="196"/>
      <c r="T2" s="196"/>
    </row>
    <row r="3" spans="2:18" ht="12.75" customHeight="1">
      <c r="B3" s="197"/>
      <c r="C3" s="197"/>
      <c r="D3" s="197"/>
      <c r="E3" s="197"/>
      <c r="F3" s="197"/>
      <c r="G3" s="197"/>
      <c r="H3" s="197"/>
      <c r="I3" s="55"/>
      <c r="J3" s="55"/>
      <c r="K3" s="55"/>
      <c r="L3" s="56"/>
      <c r="M3" s="56"/>
      <c r="N3" s="56"/>
      <c r="O3" s="56"/>
      <c r="P3" s="56"/>
      <c r="Q3" s="56"/>
      <c r="R3" s="56"/>
    </row>
    <row r="4" spans="2:19" ht="8.25" customHeight="1">
      <c r="B4" s="57"/>
      <c r="C4" s="57"/>
      <c r="D4" s="57"/>
      <c r="E4" s="57"/>
      <c r="F4" s="57"/>
      <c r="G4" s="57"/>
      <c r="H4" s="57"/>
      <c r="I4" s="55"/>
      <c r="J4" s="55"/>
      <c r="K4" s="55"/>
      <c r="L4" s="55"/>
      <c r="M4" s="55"/>
      <c r="N4" s="55"/>
      <c r="P4" s="58"/>
      <c r="Q4" s="58"/>
      <c r="R4" s="59"/>
      <c r="S4" s="12"/>
    </row>
    <row r="5" spans="2:20" ht="12.75">
      <c r="B5" s="6" t="s">
        <v>23</v>
      </c>
      <c r="C5" s="244">
        <f>'02_23_2017'!C5:I5</f>
        <v>0</v>
      </c>
      <c r="D5" s="244"/>
      <c r="E5" s="244"/>
      <c r="F5" s="244"/>
      <c r="G5" s="244"/>
      <c r="H5" s="244"/>
      <c r="I5" s="244"/>
      <c r="J5" s="17"/>
      <c r="N5" s="6" t="s">
        <v>0</v>
      </c>
      <c r="P5" s="204">
        <v>42790</v>
      </c>
      <c r="Q5" s="204"/>
      <c r="R5" s="20" t="s">
        <v>21</v>
      </c>
      <c r="S5" s="204">
        <f>IF(P5&gt;1,P5+13,"")</f>
        <v>42803</v>
      </c>
      <c r="T5" s="204"/>
    </row>
    <row r="6" spans="2:21" ht="11.25" customHeight="1">
      <c r="B6" s="5"/>
      <c r="J6" s="7"/>
      <c r="N6" s="6" t="s">
        <v>56</v>
      </c>
      <c r="O6" s="60">
        <f>'02_23_2017'!O6+1</f>
        <v>1718</v>
      </c>
      <c r="R6" s="202"/>
      <c r="S6" s="202"/>
      <c r="T6" s="8"/>
      <c r="U6" s="17"/>
    </row>
    <row r="7" spans="2:21" ht="12.75">
      <c r="B7" s="6" t="s">
        <v>43</v>
      </c>
      <c r="D7" s="246">
        <f>'02_23_2017'!D7:E7</f>
        <v>0</v>
      </c>
      <c r="E7" s="246"/>
      <c r="F7" s="27" t="s">
        <v>34</v>
      </c>
      <c r="G7" s="132">
        <f>'02_23_2017'!G7</f>
        <v>0</v>
      </c>
      <c r="H7" s="26" t="s">
        <v>35</v>
      </c>
      <c r="I7" s="124">
        <f>'02_23_2017'!I7</f>
        <v>0</v>
      </c>
      <c r="J7" s="60"/>
      <c r="K7" s="61"/>
      <c r="N7" s="61" t="s">
        <v>31</v>
      </c>
      <c r="P7" s="215" t="str">
        <f>'02_23_2017'!P7:Q7</f>
        <v>Non Exempt</v>
      </c>
      <c r="Q7" s="215"/>
      <c r="R7" s="17"/>
      <c r="S7" s="122"/>
      <c r="T7" s="116"/>
      <c r="U7" s="118"/>
    </row>
    <row r="8" spans="2:21" ht="11.25" customHeight="1">
      <c r="B8" s="9"/>
      <c r="C8" s="9"/>
      <c r="D8" s="9"/>
      <c r="E8" s="9"/>
      <c r="F8" s="7"/>
      <c r="G8" s="10"/>
      <c r="H8" s="10"/>
      <c r="I8" s="10"/>
      <c r="J8" s="10"/>
      <c r="U8" s="17"/>
    </row>
    <row r="9" spans="2:21" ht="12.75">
      <c r="B9" s="6" t="s">
        <v>24</v>
      </c>
      <c r="D9" s="129"/>
      <c r="E9" s="241">
        <f>'02_23_2017'!E9:I9</f>
        <v>0</v>
      </c>
      <c r="F9" s="241"/>
      <c r="G9" s="241"/>
      <c r="H9" s="241"/>
      <c r="I9" s="241"/>
      <c r="J9" s="13"/>
      <c r="K9" s="63"/>
      <c r="N9" s="63" t="s">
        <v>22</v>
      </c>
      <c r="O9" s="64"/>
      <c r="P9" s="17"/>
      <c r="Q9" s="245">
        <f>'02_23_2017'!Q9:T9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'02_23_2017'!T11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0"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row>
    <row r="16" spans="2:29" ht="12.75" customHeight="1">
      <c r="B16" s="200"/>
      <c r="C16" s="234"/>
      <c r="D16" s="235"/>
      <c r="E16" s="193"/>
      <c r="F16" s="193"/>
      <c r="G16" s="193"/>
      <c r="H16" s="193"/>
      <c r="I16" s="193"/>
      <c r="J16" s="193"/>
      <c r="K16" s="193"/>
      <c r="L16" s="213"/>
      <c r="M16" s="213"/>
      <c r="N16" s="213"/>
      <c r="O16" s="190"/>
      <c r="P16" s="190"/>
      <c r="Q16" s="193"/>
      <c r="R16" s="229"/>
      <c r="S16" s="193"/>
      <c r="T16" s="193"/>
      <c r="Z16"/>
      <c r="AA16"/>
      <c r="AB16"/>
      <c r="AC16"/>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Z17" s="168" t="s">
        <v>40</v>
      </c>
      <c r="AA17" s="169"/>
      <c r="AB17" s="169"/>
      <c r="AC17"/>
    </row>
    <row r="18" spans="2:29" ht="14.25" customHeight="1">
      <c r="B18" s="146" t="s">
        <v>5</v>
      </c>
      <c r="C18" s="252">
        <f>IF(P5&gt;1,P5,"")</f>
        <v>42790</v>
      </c>
      <c r="D18" s="253"/>
      <c r="E18" s="23"/>
      <c r="F18" s="24"/>
      <c r="G18" s="24"/>
      <c r="H18" s="24"/>
      <c r="I18" s="24"/>
      <c r="J18" s="24"/>
      <c r="K18" s="24"/>
      <c r="L18" s="24"/>
      <c r="M18" s="24"/>
      <c r="N18" s="24"/>
      <c r="O18" s="2">
        <f aca="true" t="shared" si="0" ref="O18:O24">SUM(E18:N18)</f>
        <v>0</v>
      </c>
      <c r="P18" s="33">
        <f>SUM(E18:N18)-Q18-R18</f>
        <v>0</v>
      </c>
      <c r="Q18" s="114">
        <f>AB18</f>
        <v>0</v>
      </c>
      <c r="R18" s="44"/>
      <c r="S18" s="48"/>
      <c r="T18" s="48"/>
      <c r="Z18" s="170">
        <f>IF(((SUM($E$18:$N$24)-E24-E23-E22-E21-E20-E19-AA25)&lt;40),0,(IF((SUM($E$18:$N$24)-40-E24-E23-E22-E21-E20-E19-AA25)&gt;$E$18,$E$18-R18,(SUM($E$18:$N$24)-40-E24-E23-E22-E21-E20-E19-AA25-R18))))</f>
        <v>0</v>
      </c>
      <c r="AA18" s="169">
        <f>IF((J18&lt;0.0003),0,(IF((E18&gt;J18),J18,E18)))</f>
        <v>0</v>
      </c>
      <c r="AB18" s="171">
        <f>Z18+AA18</f>
        <v>0</v>
      </c>
      <c r="AC18"/>
    </row>
    <row r="19" spans="2:29" ht="14.25" customHeight="1">
      <c r="B19" s="147" t="s">
        <v>6</v>
      </c>
      <c r="C19" s="183">
        <f aca="true" t="shared" si="1" ref="C19:C24">IF(ISERROR(C18+1),"",C18+1)</f>
        <v>42791</v>
      </c>
      <c r="D19" s="184"/>
      <c r="E19" s="23"/>
      <c r="F19" s="24"/>
      <c r="G19" s="24"/>
      <c r="H19" s="24"/>
      <c r="I19" s="24"/>
      <c r="J19" s="24"/>
      <c r="K19" s="24"/>
      <c r="L19" s="24"/>
      <c r="M19" s="24"/>
      <c r="N19" s="24"/>
      <c r="O19" s="3">
        <f t="shared" si="0"/>
        <v>0</v>
      </c>
      <c r="P19" s="33">
        <f aca="true" t="shared" si="2" ref="P19:P24">SUM(E19:N19)-Q19-R19</f>
        <v>0</v>
      </c>
      <c r="Q19" s="114">
        <f aca="true" t="shared" si="3" ref="Q19:Q24">AB19</f>
        <v>0</v>
      </c>
      <c r="R19" s="45"/>
      <c r="S19" s="49"/>
      <c r="T19" s="49"/>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row>
    <row r="20" spans="2:29" ht="14.25" customHeight="1">
      <c r="B20" s="147" t="s">
        <v>7</v>
      </c>
      <c r="C20" s="183">
        <f t="shared" si="1"/>
        <v>42792</v>
      </c>
      <c r="D20" s="184"/>
      <c r="E20" s="23"/>
      <c r="F20" s="24"/>
      <c r="G20" s="24"/>
      <c r="H20" s="24"/>
      <c r="I20" s="24"/>
      <c r="J20" s="24"/>
      <c r="K20" s="24"/>
      <c r="L20" s="24"/>
      <c r="M20" s="24"/>
      <c r="N20" s="24"/>
      <c r="O20" s="3">
        <f t="shared" si="0"/>
        <v>0</v>
      </c>
      <c r="P20" s="33">
        <f t="shared" si="2"/>
        <v>0</v>
      </c>
      <c r="Q20" s="114">
        <f t="shared" si="3"/>
        <v>0</v>
      </c>
      <c r="R20" s="45"/>
      <c r="S20" s="49"/>
      <c r="T20" s="49"/>
      <c r="Z20" s="172">
        <f>IF(((SUM($E$18:$N$24)-E24-E23-E22-E21-AA25)&lt;40),0,(IF((SUM($E$18:$N$24)-40-E24-E23-E22-E21-AA25)&gt;$E$20,$E$20-R20,(SUM($E$18:$N$24)-40-E24-E23-E22-E21-AA25-R20))))</f>
        <v>0</v>
      </c>
      <c r="AA20" s="169">
        <f t="shared" si="4"/>
        <v>0</v>
      </c>
      <c r="AB20" s="171">
        <f t="shared" si="5"/>
        <v>0</v>
      </c>
      <c r="AC20"/>
    </row>
    <row r="21" spans="2:29" ht="14.25" customHeight="1">
      <c r="B21" s="147" t="s">
        <v>8</v>
      </c>
      <c r="C21" s="183">
        <f t="shared" si="1"/>
        <v>42793</v>
      </c>
      <c r="D21" s="184"/>
      <c r="E21" s="23"/>
      <c r="F21" s="24"/>
      <c r="G21" s="24"/>
      <c r="H21" s="24"/>
      <c r="I21" s="24"/>
      <c r="J21" s="24"/>
      <c r="K21" s="24"/>
      <c r="L21" s="24"/>
      <c r="M21" s="24"/>
      <c r="N21" s="24"/>
      <c r="O21" s="3">
        <f t="shared" si="0"/>
        <v>0</v>
      </c>
      <c r="P21" s="33">
        <f t="shared" si="2"/>
        <v>0</v>
      </c>
      <c r="Q21" s="114">
        <f t="shared" si="3"/>
        <v>0</v>
      </c>
      <c r="R21" s="45"/>
      <c r="S21" s="49"/>
      <c r="T21" s="49"/>
      <c r="Z21" s="172">
        <f>IF(((SUM($E$18:$N$24)-E24-E23-E22-AA25)&lt;40),0,(IF((SUM($E$18:$N$24)-40-E24-E23-E22-AA25)&gt;$E$21,$E$21-R21,(SUM($E$18:$N$24)-40-E24-E23-E22-AA25-R21))))</f>
        <v>0</v>
      </c>
      <c r="AA21" s="169">
        <f t="shared" si="4"/>
        <v>0</v>
      </c>
      <c r="AB21" s="171">
        <f t="shared" si="5"/>
        <v>0</v>
      </c>
      <c r="AC21"/>
    </row>
    <row r="22" spans="2:29" ht="14.25" customHeight="1">
      <c r="B22" s="147" t="s">
        <v>9</v>
      </c>
      <c r="C22" s="183">
        <f t="shared" si="1"/>
        <v>42794</v>
      </c>
      <c r="D22" s="184"/>
      <c r="E22" s="23"/>
      <c r="F22" s="24"/>
      <c r="G22" s="24"/>
      <c r="H22" s="24"/>
      <c r="I22" s="24"/>
      <c r="J22" s="24"/>
      <c r="K22" s="24"/>
      <c r="L22" s="24"/>
      <c r="M22" s="24"/>
      <c r="N22" s="24"/>
      <c r="O22" s="3">
        <f t="shared" si="0"/>
        <v>0</v>
      </c>
      <c r="P22" s="33">
        <f t="shared" si="2"/>
        <v>0</v>
      </c>
      <c r="Q22" s="114">
        <f t="shared" si="3"/>
        <v>0</v>
      </c>
      <c r="R22" s="45"/>
      <c r="S22" s="49"/>
      <c r="T22" s="49"/>
      <c r="Z22" s="172">
        <f>IF(((SUM($E$18:$N$24)-E24-E23-AA25)&lt;40),0,(IF((SUM($E$18:$N$24)-40-E24-E23-AA25)&gt;$E$22,$E$22-R22,(SUM($E$18:$N$24)-40-E24-E23-AA25-R22))))</f>
        <v>0</v>
      </c>
      <c r="AA22" s="169">
        <f t="shared" si="4"/>
        <v>0</v>
      </c>
      <c r="AB22" s="171">
        <f t="shared" si="5"/>
        <v>0</v>
      </c>
      <c r="AC22"/>
    </row>
    <row r="23" spans="2:29" ht="14.25" customHeight="1">
      <c r="B23" s="147" t="s">
        <v>10</v>
      </c>
      <c r="C23" s="183">
        <f t="shared" si="1"/>
        <v>42795</v>
      </c>
      <c r="D23" s="184"/>
      <c r="E23" s="23"/>
      <c r="F23" s="24"/>
      <c r="G23" s="24"/>
      <c r="H23" s="24"/>
      <c r="I23" s="24"/>
      <c r="J23" s="24"/>
      <c r="K23" s="24"/>
      <c r="L23" s="24"/>
      <c r="M23" s="24"/>
      <c r="N23" s="24"/>
      <c r="O23" s="3">
        <f t="shared" si="0"/>
        <v>0</v>
      </c>
      <c r="P23" s="33">
        <f t="shared" si="2"/>
        <v>0</v>
      </c>
      <c r="Q23" s="114">
        <f t="shared" si="3"/>
        <v>0</v>
      </c>
      <c r="R23" s="45"/>
      <c r="S23" s="49"/>
      <c r="T23" s="49"/>
      <c r="Z23" s="172">
        <f>IF(((SUM($E$18:$N$24)-E24-AA25)&lt;40),0,(IF((SUM($E$18:$N$24)-40-E24-AA25)&gt;$E$23,$E$23-R23,(SUM($E$18:$N$24)-40-E24-AA25-R23))))</f>
        <v>0</v>
      </c>
      <c r="AA23" s="169">
        <f t="shared" si="4"/>
        <v>0</v>
      </c>
      <c r="AB23" s="171">
        <f t="shared" si="5"/>
        <v>0</v>
      </c>
      <c r="AC23"/>
    </row>
    <row r="24" spans="2:29" ht="14.25" customHeight="1" thickBot="1">
      <c r="B24" s="147" t="s">
        <v>11</v>
      </c>
      <c r="C24" s="183">
        <f t="shared" si="1"/>
        <v>42796</v>
      </c>
      <c r="D24" s="184"/>
      <c r="E24" s="23"/>
      <c r="F24" s="24"/>
      <c r="G24" s="24"/>
      <c r="H24" s="24"/>
      <c r="I24" s="24"/>
      <c r="J24" s="24"/>
      <c r="K24" s="24"/>
      <c r="L24" s="24"/>
      <c r="M24" s="24"/>
      <c r="N24" s="24"/>
      <c r="O24" s="3">
        <f t="shared" si="0"/>
        <v>0</v>
      </c>
      <c r="P24" s="33">
        <f t="shared" si="2"/>
        <v>0</v>
      </c>
      <c r="Q24" s="114">
        <f t="shared" si="3"/>
        <v>0</v>
      </c>
      <c r="R24" s="46"/>
      <c r="S24" s="49"/>
      <c r="T24" s="49"/>
      <c r="Z24" s="172">
        <f>IF(((SUM($E$18:$N$24)-AA25)&lt;40),0,(IF((SUM($E$18:$N$24)-40-AA25)&gt;$E$24,$E$24-R24,(SUM($E$18:$N$24)-40-AA25-R24))))</f>
        <v>0</v>
      </c>
      <c r="AA24" s="169">
        <f t="shared" si="4"/>
        <v>0</v>
      </c>
      <c r="AB24" s="171">
        <f t="shared" si="5"/>
        <v>0</v>
      </c>
      <c r="AC24"/>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Z25" s="173"/>
      <c r="AA25" s="169">
        <f>SUM(AA18:AA24)</f>
        <v>0</v>
      </c>
      <c r="AB25" s="169"/>
      <c r="AC25"/>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Z26" s="173"/>
      <c r="AA26" s="169"/>
      <c r="AB26" s="169"/>
      <c r="AC26"/>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Z27" s="173"/>
      <c r="AA27" s="169"/>
      <c r="AB27" s="169"/>
      <c r="AC27"/>
    </row>
    <row r="28" spans="2:29" ht="9.75" customHeight="1" thickBot="1">
      <c r="B28" s="77"/>
      <c r="C28" s="78"/>
      <c r="D28" s="78"/>
      <c r="E28" s="79"/>
      <c r="F28" s="79"/>
      <c r="G28" s="79"/>
      <c r="H28" s="79"/>
      <c r="I28" s="79"/>
      <c r="J28" s="79"/>
      <c r="K28" s="79"/>
      <c r="L28" s="79"/>
      <c r="M28" s="79"/>
      <c r="N28" s="80"/>
      <c r="O28" s="80"/>
      <c r="P28" s="80"/>
      <c r="Q28" s="81"/>
      <c r="R28" s="82"/>
      <c r="Z28" s="173"/>
      <c r="AA28" s="169"/>
      <c r="AB28" s="169"/>
      <c r="AC28"/>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Z29" s="173"/>
      <c r="AA29" s="169"/>
      <c r="AB29" s="169"/>
      <c r="AC29"/>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Z30" s="173"/>
      <c r="AA30" s="169"/>
      <c r="AB30" s="169"/>
      <c r="AC30"/>
    </row>
    <row r="31" spans="2:29" ht="12.75" customHeight="1">
      <c r="B31" s="200"/>
      <c r="C31" s="234"/>
      <c r="D31" s="235"/>
      <c r="E31" s="193"/>
      <c r="F31" s="218"/>
      <c r="G31" s="218"/>
      <c r="H31" s="193"/>
      <c r="I31" s="193"/>
      <c r="J31" s="193"/>
      <c r="K31" s="193"/>
      <c r="L31" s="213"/>
      <c r="M31" s="213"/>
      <c r="N31" s="213"/>
      <c r="O31" s="190"/>
      <c r="P31" s="190"/>
      <c r="Q31" s="193"/>
      <c r="R31" s="229"/>
      <c r="S31" s="209"/>
      <c r="T31" s="209"/>
      <c r="Z31" s="173"/>
      <c r="AA31" s="169"/>
      <c r="AB31" s="169"/>
      <c r="AC31"/>
    </row>
    <row r="32" spans="2:29" ht="12.75" customHeight="1">
      <c r="B32" s="200"/>
      <c r="C32" s="234"/>
      <c r="D32" s="235"/>
      <c r="E32" s="193"/>
      <c r="F32" s="218"/>
      <c r="G32" s="218"/>
      <c r="H32" s="193"/>
      <c r="I32" s="193"/>
      <c r="J32" s="193"/>
      <c r="K32" s="193"/>
      <c r="L32" s="213"/>
      <c r="M32" s="213"/>
      <c r="N32" s="213"/>
      <c r="O32" s="190"/>
      <c r="P32" s="190"/>
      <c r="Q32" s="193"/>
      <c r="R32" s="229"/>
      <c r="S32" s="209"/>
      <c r="T32" s="209"/>
      <c r="Z32" s="173"/>
      <c r="AA32" s="169"/>
      <c r="AB32" s="169"/>
      <c r="AC32"/>
    </row>
    <row r="33" spans="2:29" ht="12.75" customHeight="1">
      <c r="B33" s="200"/>
      <c r="C33" s="234"/>
      <c r="D33" s="235"/>
      <c r="E33" s="193"/>
      <c r="F33" s="218"/>
      <c r="G33" s="218"/>
      <c r="H33" s="193"/>
      <c r="I33" s="193"/>
      <c r="J33" s="193"/>
      <c r="K33" s="193"/>
      <c r="L33" s="213"/>
      <c r="M33" s="213"/>
      <c r="N33" s="213"/>
      <c r="O33" s="190"/>
      <c r="P33" s="190"/>
      <c r="Q33" s="193"/>
      <c r="R33" s="229"/>
      <c r="S33" s="209"/>
      <c r="T33" s="209"/>
      <c r="Z33" s="173"/>
      <c r="AA33" s="169"/>
      <c r="AB33" s="169"/>
      <c r="AC33"/>
    </row>
    <row r="34" spans="2:29" ht="12.75" customHeight="1">
      <c r="B34" s="201"/>
      <c r="C34" s="236"/>
      <c r="D34" s="237"/>
      <c r="E34" s="194"/>
      <c r="F34" s="219"/>
      <c r="G34" s="219"/>
      <c r="H34" s="194"/>
      <c r="I34" s="194"/>
      <c r="J34" s="194"/>
      <c r="K34" s="194"/>
      <c r="L34" s="214"/>
      <c r="M34" s="214"/>
      <c r="N34" s="214"/>
      <c r="O34" s="191"/>
      <c r="P34" s="191"/>
      <c r="Q34" s="194"/>
      <c r="R34" s="230"/>
      <c r="S34" s="210"/>
      <c r="T34" s="210"/>
      <c r="Z34" s="173"/>
      <c r="AA34" s="169"/>
      <c r="AB34" s="169"/>
      <c r="AC34"/>
    </row>
    <row r="35" spans="2:29" ht="13.5" customHeight="1">
      <c r="B35" s="147" t="s">
        <v>5</v>
      </c>
      <c r="C35" s="183">
        <f>IF(ISERROR(C24+1),"",C24+1)</f>
        <v>42797</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Z35" s="172">
        <f>IF(((SUM($E$35:$N$41)-E41-E40-E39-E38-E37-E36-AA42)&lt;40),0,(IF((SUM($E$35:$N$41)-40-E41-E40-E39-E38-E37-E36-AA42)&gt;E35,E35-R35,(SUM($E$35:$N$41)-40-E41-E40-E39-E38-E37-E36-AA42-R35))))</f>
        <v>0</v>
      </c>
      <c r="AA35" s="169">
        <f>IF((J35&lt;0.0003),0,(IF((E35&gt;J35),J35,E35)))</f>
        <v>0</v>
      </c>
      <c r="AB35" s="171">
        <f aca="true" t="shared" si="10" ref="AB35:AB41">Z35+AA35</f>
        <v>0</v>
      </c>
      <c r="AC35"/>
    </row>
    <row r="36" spans="2:29" ht="13.5" customHeight="1">
      <c r="B36" s="147" t="s">
        <v>6</v>
      </c>
      <c r="C36" s="183">
        <f aca="true" t="shared" si="11" ref="C36:C41">IF(ISERROR(C35+1),"",C35+1)</f>
        <v>42798</v>
      </c>
      <c r="D36" s="184"/>
      <c r="E36" s="23"/>
      <c r="F36" s="21"/>
      <c r="G36" s="21"/>
      <c r="H36" s="21"/>
      <c r="I36" s="21"/>
      <c r="J36" s="21"/>
      <c r="K36" s="21"/>
      <c r="L36" s="21"/>
      <c r="M36" s="21"/>
      <c r="N36" s="21"/>
      <c r="O36" s="3">
        <f t="shared" si="7"/>
        <v>0</v>
      </c>
      <c r="P36" s="33">
        <f t="shared" si="8"/>
        <v>0</v>
      </c>
      <c r="Q36" s="109">
        <f t="shared" si="9"/>
        <v>0</v>
      </c>
      <c r="R36" s="52"/>
      <c r="S36" s="54"/>
      <c r="T36" s="54"/>
      <c r="Z36" s="177">
        <f>IF(((SUM($E$35:$N$41)-E41-E40-E39-E38-E37-AA42)&lt;40),0,(IF((SUM($E$35:$N$41)-40-E41-E40-E39-E38-E37-AA42)&gt;E36,E36-R36,(SUM($E$35:$N$41)-40-E41-E40-E39-E38-E37-AA42-R36))))</f>
        <v>0</v>
      </c>
      <c r="AA36" s="169">
        <f aca="true" t="shared" si="12" ref="AA36:AA41">IF((J36&lt;0.0003),0,(IF((E36&gt;J36),J36,E36)))</f>
        <v>0</v>
      </c>
      <c r="AB36" s="171">
        <f t="shared" si="10"/>
        <v>0</v>
      </c>
      <c r="AC36"/>
    </row>
    <row r="37" spans="2:29" ht="13.5" customHeight="1">
      <c r="B37" s="147" t="s">
        <v>7</v>
      </c>
      <c r="C37" s="183">
        <f t="shared" si="11"/>
        <v>42799</v>
      </c>
      <c r="D37" s="184"/>
      <c r="E37" s="23"/>
      <c r="F37" s="21"/>
      <c r="G37" s="21"/>
      <c r="H37" s="21"/>
      <c r="I37" s="21"/>
      <c r="J37" s="21"/>
      <c r="K37" s="21"/>
      <c r="L37" s="21"/>
      <c r="M37" s="21"/>
      <c r="N37" s="21"/>
      <c r="O37" s="3">
        <f t="shared" si="7"/>
        <v>0</v>
      </c>
      <c r="P37" s="33">
        <f t="shared" si="8"/>
        <v>0</v>
      </c>
      <c r="Q37" s="109">
        <f t="shared" si="9"/>
        <v>0</v>
      </c>
      <c r="R37" s="52"/>
      <c r="S37" s="54"/>
      <c r="T37" s="54"/>
      <c r="Z37" s="177">
        <f>IF(((SUM($E$35:$N$41)-E41-E40-E39-E38-AA42)&lt;40),0,(IF((SUM($E$35:$N$41)-40-E41-E40-E39-E38-AA42)&gt;E37,E37-R37,(SUM($E$35:$N$41)-40-E41-E40-E39-E38-AA42-R37))))</f>
        <v>0</v>
      </c>
      <c r="AA37" s="169">
        <f t="shared" si="12"/>
        <v>0</v>
      </c>
      <c r="AB37" s="171">
        <f t="shared" si="10"/>
        <v>0</v>
      </c>
      <c r="AC37"/>
    </row>
    <row r="38" spans="2:29" ht="13.5" customHeight="1">
      <c r="B38" s="147" t="s">
        <v>8</v>
      </c>
      <c r="C38" s="183">
        <f t="shared" si="11"/>
        <v>42800</v>
      </c>
      <c r="D38" s="184"/>
      <c r="E38" s="23"/>
      <c r="F38" s="21"/>
      <c r="G38" s="21"/>
      <c r="H38" s="21"/>
      <c r="I38" s="21"/>
      <c r="J38" s="21"/>
      <c r="K38" s="21"/>
      <c r="L38" s="21"/>
      <c r="M38" s="21"/>
      <c r="N38" s="21"/>
      <c r="O38" s="3">
        <f t="shared" si="7"/>
        <v>0</v>
      </c>
      <c r="P38" s="33">
        <f t="shared" si="8"/>
        <v>0</v>
      </c>
      <c r="Q38" s="109">
        <f t="shared" si="9"/>
        <v>0</v>
      </c>
      <c r="R38" s="52"/>
      <c r="S38" s="54"/>
      <c r="T38" s="54"/>
      <c r="Z38" s="177">
        <f>IF(((SUM($E$35:$N$41)-E41-E40-E39-AA42)&lt;40),0,(IF((SUM($E$35:$N$41)-40-E41-E40-E39-AA42)&gt;E38,E38-R38,(SUM(E35:N41)-40-E41-E40-E39-AA42-R38))))</f>
        <v>0</v>
      </c>
      <c r="AA38" s="169">
        <f t="shared" si="12"/>
        <v>0</v>
      </c>
      <c r="AB38" s="171">
        <f t="shared" si="10"/>
        <v>0</v>
      </c>
      <c r="AC38"/>
    </row>
    <row r="39" spans="2:29" ht="13.5" customHeight="1">
      <c r="B39" s="147" t="s">
        <v>9</v>
      </c>
      <c r="C39" s="183">
        <f t="shared" si="11"/>
        <v>42801</v>
      </c>
      <c r="D39" s="184"/>
      <c r="E39" s="23"/>
      <c r="F39" s="21"/>
      <c r="G39" s="21"/>
      <c r="H39" s="21"/>
      <c r="I39" s="21"/>
      <c r="J39" s="21"/>
      <c r="K39" s="21"/>
      <c r="L39" s="21"/>
      <c r="M39" s="21"/>
      <c r="N39" s="21"/>
      <c r="O39" s="3">
        <f t="shared" si="7"/>
        <v>0</v>
      </c>
      <c r="P39" s="33">
        <f t="shared" si="8"/>
        <v>0</v>
      </c>
      <c r="Q39" s="109">
        <f t="shared" si="9"/>
        <v>0</v>
      </c>
      <c r="R39" s="52"/>
      <c r="S39" s="54"/>
      <c r="T39" s="54"/>
      <c r="Z39" s="177">
        <f>IF(((SUM($E$35:$N$41)-E41-E40-AA42)&lt;40),0,(IF((SUM($E$35:$N$41)-40-E41-E40-AA42)&gt;E39,E39-R39,(SUM($E$35:$N$41)-40-E41-E40-AA42-R39))))</f>
        <v>0</v>
      </c>
      <c r="AA39" s="169">
        <f t="shared" si="12"/>
        <v>0</v>
      </c>
      <c r="AB39" s="171">
        <f t="shared" si="10"/>
        <v>0</v>
      </c>
      <c r="AC39"/>
    </row>
    <row r="40" spans="2:29" ht="13.5" customHeight="1">
      <c r="B40" s="147" t="s">
        <v>10</v>
      </c>
      <c r="C40" s="183">
        <f t="shared" si="11"/>
        <v>42802</v>
      </c>
      <c r="D40" s="184"/>
      <c r="E40" s="23"/>
      <c r="F40" s="21"/>
      <c r="G40" s="21"/>
      <c r="H40" s="21"/>
      <c r="I40" s="21"/>
      <c r="J40" s="21"/>
      <c r="K40" s="21"/>
      <c r="L40" s="21"/>
      <c r="M40" s="21"/>
      <c r="N40" s="21"/>
      <c r="O40" s="3">
        <f t="shared" si="7"/>
        <v>0</v>
      </c>
      <c r="P40" s="33">
        <f t="shared" si="8"/>
        <v>0</v>
      </c>
      <c r="Q40" s="109">
        <f t="shared" si="9"/>
        <v>0</v>
      </c>
      <c r="R40" s="52"/>
      <c r="S40" s="54"/>
      <c r="T40" s="54"/>
      <c r="Z40" s="172">
        <f>IF(((SUM($E$35:$N$41)-E41-AA42)&lt;40),0,(IF((SUM($E$35:$N$41)-40-E41-AA42)&gt;E40,E40-R40,(SUM($E$35:$N$41)-40-E41-AA42-R40))))</f>
        <v>0</v>
      </c>
      <c r="AA40" s="169">
        <f t="shared" si="12"/>
        <v>0</v>
      </c>
      <c r="AB40" s="171">
        <f t="shared" si="10"/>
        <v>0</v>
      </c>
      <c r="AC40"/>
    </row>
    <row r="41" spans="2:29" ht="13.5" customHeight="1" thickBot="1">
      <c r="B41" s="147" t="s">
        <v>11</v>
      </c>
      <c r="C41" s="183">
        <f t="shared" si="11"/>
        <v>42803</v>
      </c>
      <c r="D41" s="184"/>
      <c r="E41" s="23"/>
      <c r="F41" s="21"/>
      <c r="G41" s="21"/>
      <c r="H41" s="21"/>
      <c r="I41" s="21"/>
      <c r="J41" s="21"/>
      <c r="K41" s="21"/>
      <c r="L41" s="21"/>
      <c r="M41" s="21"/>
      <c r="N41" s="21"/>
      <c r="O41" s="3">
        <f t="shared" si="7"/>
        <v>0</v>
      </c>
      <c r="P41" s="33">
        <f t="shared" si="8"/>
        <v>0</v>
      </c>
      <c r="Q41" s="109">
        <f t="shared" si="9"/>
        <v>0</v>
      </c>
      <c r="R41" s="53"/>
      <c r="S41" s="54">
        <v>0</v>
      </c>
      <c r="T41" s="54">
        <v>0</v>
      </c>
      <c r="Z41" s="172">
        <f>IF(((SUM($E$35:$N$41)-AA42)&lt;40),0,(IF((SUM($E$35:$N$41)-40-AA42)&gt;E41,E41-R41,(SUM($E$35:$N$41)-40-AA42-R41))))</f>
        <v>0</v>
      </c>
      <c r="AA41" s="169">
        <f t="shared" si="12"/>
        <v>0</v>
      </c>
      <c r="AB41" s="171">
        <f t="shared" si="10"/>
        <v>0</v>
      </c>
      <c r="AC41"/>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Z42" s="148"/>
      <c r="AA42" s="169">
        <f>SUM(AA35:AA41)</f>
        <v>0</v>
      </c>
      <c r="AB42" s="148"/>
      <c r="AC42"/>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Z43" s="62"/>
      <c r="AA43" s="63"/>
      <c r="AB43" s="63"/>
      <c r="AC43"/>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Z44"/>
      <c r="AA44"/>
      <c r="AB44"/>
      <c r="AC44"/>
    </row>
    <row r="45" spans="2:29" ht="11.25" customHeight="1" thickBot="1">
      <c r="B45" s="89"/>
      <c r="C45" s="89"/>
      <c r="D45" s="89"/>
      <c r="E45" s="89"/>
      <c r="F45" s="89"/>
      <c r="G45" s="89"/>
      <c r="H45" s="89"/>
      <c r="I45" s="89"/>
      <c r="J45" s="89"/>
      <c r="K45" s="89"/>
      <c r="L45" s="89"/>
      <c r="M45" s="89"/>
      <c r="N45" s="90"/>
      <c r="O45" s="90"/>
      <c r="P45" s="90"/>
      <c r="Q45" s="91"/>
      <c r="R45" s="92"/>
      <c r="Z45"/>
      <c r="AA45"/>
      <c r="AB45"/>
      <c r="AC45"/>
    </row>
    <row r="46" spans="2:20" ht="13.5" thickBot="1">
      <c r="B46" s="93" t="s">
        <v>19</v>
      </c>
      <c r="C46" s="94"/>
      <c r="D46" s="94"/>
      <c r="E46" s="94"/>
      <c r="F46" s="94"/>
      <c r="G46" s="254"/>
      <c r="H46" s="255"/>
      <c r="I46" s="255"/>
      <c r="J46" s="255"/>
      <c r="K46" s="255"/>
      <c r="L46" s="255"/>
      <c r="M46" s="255"/>
      <c r="N46" s="255"/>
      <c r="O46" s="255"/>
      <c r="P46" s="255"/>
      <c r="Q46" s="255"/>
      <c r="R46" s="255"/>
      <c r="S46" s="255"/>
      <c r="T46" s="256"/>
    </row>
    <row r="47" spans="2:23" s="17" customFormat="1" ht="12.75">
      <c r="B47" s="28"/>
      <c r="C47" s="28"/>
      <c r="D47" s="28"/>
      <c r="E47" s="29"/>
      <c r="F47" s="29"/>
      <c r="G47" s="29"/>
      <c r="H47" s="29"/>
      <c r="I47" s="29"/>
      <c r="J47" s="29"/>
      <c r="K47" s="29"/>
      <c r="L47" s="28"/>
      <c r="M47" s="28"/>
      <c r="N47" s="28"/>
      <c r="O47" s="30"/>
      <c r="P47" s="30"/>
      <c r="Q47" s="30"/>
      <c r="R47" s="28"/>
      <c r="S47" s="14"/>
      <c r="T47" s="15"/>
      <c r="U47" s="15"/>
      <c r="V47" s="15"/>
      <c r="W47" s="16"/>
    </row>
    <row r="48" spans="2:20" ht="12.75">
      <c r="B48" s="28" t="s">
        <v>36</v>
      </c>
      <c r="C48" s="95"/>
      <c r="D48" s="95"/>
      <c r="E48" s="117"/>
      <c r="F48" s="181"/>
      <c r="G48" s="226"/>
      <c r="H48" s="226"/>
      <c r="I48" s="226"/>
      <c r="J48" s="226"/>
      <c r="K48" s="28" t="s">
        <v>39</v>
      </c>
      <c r="N48" s="180" t="s">
        <v>51</v>
      </c>
      <c r="O48" s="181"/>
      <c r="P48" s="181"/>
      <c r="Q48" s="181"/>
      <c r="R48" s="181"/>
      <c r="S48" s="181"/>
      <c r="T48" s="181"/>
    </row>
    <row r="49" spans="2:23" s="17" customFormat="1" ht="14.25" customHeight="1">
      <c r="B49" s="96"/>
      <c r="C49" s="96"/>
      <c r="D49" s="96"/>
      <c r="E49" s="96"/>
      <c r="F49" s="96"/>
      <c r="G49" s="96"/>
      <c r="H49" s="96"/>
      <c r="I49" s="96"/>
      <c r="J49" s="18"/>
      <c r="S49" s="11"/>
      <c r="T49" s="11"/>
      <c r="U49" s="11"/>
      <c r="V49" s="11"/>
      <c r="W49" s="11"/>
    </row>
    <row r="50" spans="2:23"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row>
    <row r="51" spans="2:23" ht="12.75">
      <c r="B51" s="188"/>
      <c r="C51" s="188"/>
      <c r="D51" s="188"/>
      <c r="E51" s="188"/>
      <c r="F51" s="188"/>
      <c r="G51" s="188"/>
      <c r="H51" s="188"/>
      <c r="I51" s="188"/>
      <c r="J51" s="188"/>
      <c r="K51" s="97"/>
      <c r="L51" s="188"/>
      <c r="M51" s="188"/>
      <c r="N51" s="188"/>
      <c r="O51" s="188"/>
      <c r="P51" s="188"/>
      <c r="Q51" s="188"/>
      <c r="R51" s="188"/>
      <c r="S51" s="188"/>
      <c r="T51" s="188"/>
      <c r="U51" s="97"/>
      <c r="V51" s="97"/>
      <c r="W51" s="97"/>
    </row>
    <row r="52" spans="2:23" ht="12.75">
      <c r="B52" s="188"/>
      <c r="C52" s="188"/>
      <c r="D52" s="188"/>
      <c r="E52" s="188"/>
      <c r="F52" s="188"/>
      <c r="G52" s="188"/>
      <c r="H52" s="188"/>
      <c r="I52" s="188"/>
      <c r="J52" s="188"/>
      <c r="K52" s="97"/>
      <c r="L52" s="188"/>
      <c r="M52" s="188"/>
      <c r="N52" s="188"/>
      <c r="O52" s="188"/>
      <c r="P52" s="188"/>
      <c r="Q52" s="188"/>
      <c r="R52" s="188"/>
      <c r="S52" s="188"/>
      <c r="T52" s="188"/>
      <c r="U52" s="97"/>
      <c r="V52" s="97"/>
      <c r="W52" s="97"/>
    </row>
    <row r="53" spans="2:23" ht="12.75">
      <c r="B53" s="97"/>
      <c r="C53" s="97"/>
      <c r="D53" s="97"/>
      <c r="E53" s="97"/>
      <c r="F53" s="97"/>
      <c r="G53" s="97"/>
      <c r="H53" s="97"/>
      <c r="I53" s="97"/>
      <c r="K53" s="97"/>
      <c r="L53" s="97"/>
      <c r="M53" s="97"/>
      <c r="N53" s="97"/>
      <c r="O53" s="97"/>
      <c r="P53" s="97"/>
      <c r="Q53" s="97"/>
      <c r="R53" s="97"/>
      <c r="S53" s="18"/>
      <c r="T53" s="97"/>
      <c r="U53" s="97"/>
      <c r="V53" s="97"/>
      <c r="W53" s="97"/>
    </row>
    <row r="54" spans="10:23" ht="12.75">
      <c r="J54" s="11"/>
      <c r="K54" s="97"/>
      <c r="L54" s="107"/>
      <c r="M54" s="59"/>
      <c r="N54" s="59"/>
      <c r="O54" s="59"/>
      <c r="P54" s="59"/>
      <c r="Q54" s="59"/>
      <c r="R54" s="59"/>
      <c r="S54" s="59"/>
      <c r="T54" s="59"/>
      <c r="U54" s="97"/>
      <c r="V54" s="97"/>
      <c r="W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3">
    <mergeCell ref="M15:M17"/>
    <mergeCell ref="K15:K17"/>
    <mergeCell ref="L15:L17"/>
    <mergeCell ref="E14:E17"/>
    <mergeCell ref="F14:N14"/>
    <mergeCell ref="N15:N17"/>
    <mergeCell ref="C35:D35"/>
    <mergeCell ref="C36:D36"/>
    <mergeCell ref="F48:J48"/>
    <mergeCell ref="E29:E34"/>
    <mergeCell ref="C37:D37"/>
    <mergeCell ref="C38:D38"/>
    <mergeCell ref="F30:F34"/>
    <mergeCell ref="B12:O12"/>
    <mergeCell ref="B29:B34"/>
    <mergeCell ref="C29:D34"/>
    <mergeCell ref="C39:D39"/>
    <mergeCell ref="S14:S17"/>
    <mergeCell ref="B55:J55"/>
    <mergeCell ref="B50:J52"/>
    <mergeCell ref="L55:T55"/>
    <mergeCell ref="T29:T34"/>
    <mergeCell ref="S29:S34"/>
    <mergeCell ref="N30:N34"/>
    <mergeCell ref="M30:M34"/>
    <mergeCell ref="F29:N29"/>
    <mergeCell ref="R29:R34"/>
    <mergeCell ref="P1:T2"/>
    <mergeCell ref="B11:L11"/>
    <mergeCell ref="T14:T17"/>
    <mergeCell ref="B1:H3"/>
    <mergeCell ref="B14:B17"/>
    <mergeCell ref="C14:D17"/>
    <mergeCell ref="C19:D19"/>
    <mergeCell ref="F15:F17"/>
    <mergeCell ref="G15:G17"/>
    <mergeCell ref="K30:K34"/>
    <mergeCell ref="L30:L34"/>
    <mergeCell ref="O29:O34"/>
    <mergeCell ref="I30:I34"/>
    <mergeCell ref="I15:I17"/>
    <mergeCell ref="J15:J17"/>
    <mergeCell ref="O14:O17"/>
    <mergeCell ref="L50:T52"/>
    <mergeCell ref="N48:T48"/>
    <mergeCell ref="R43:R44"/>
    <mergeCell ref="G46:T46"/>
    <mergeCell ref="R26:R27"/>
    <mergeCell ref="H30:H34"/>
    <mergeCell ref="Q29:Q34"/>
    <mergeCell ref="J30:J34"/>
    <mergeCell ref="G30:G34"/>
    <mergeCell ref="P29:P34"/>
    <mergeCell ref="R14:R17"/>
    <mergeCell ref="C40:D40"/>
    <mergeCell ref="C41:D41"/>
    <mergeCell ref="C23:D23"/>
    <mergeCell ref="C24:D24"/>
    <mergeCell ref="C22:D22"/>
    <mergeCell ref="H15:H17"/>
    <mergeCell ref="C20:D20"/>
    <mergeCell ref="C21:D21"/>
    <mergeCell ref="C18:D18"/>
    <mergeCell ref="C5:I5"/>
    <mergeCell ref="P5:Q5"/>
    <mergeCell ref="S5:T5"/>
    <mergeCell ref="P14:P17"/>
    <mergeCell ref="Q14:Q17"/>
    <mergeCell ref="Q9:T9"/>
    <mergeCell ref="D7:E7"/>
    <mergeCell ref="E9:I9"/>
    <mergeCell ref="R6:S6"/>
    <mergeCell ref="P7:Q7"/>
  </mergeCells>
  <dataValidations count="5">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44 Q27">
      <formula1>IF(($O$7="X"),0,(($Q42*1.5)+0.005))</formula1>
    </dataValidation>
    <dataValidation type="list" allowBlank="1" showInputMessage="1" showErrorMessage="1" errorTitle="Valid Data Entry" error="Please enter&#10;X  or&#10;Leave blank&#10;" sqref="T7">
      <formula1>#REF!</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1:26" ht="12.75" customHeight="1">
      <c r="A1" s="125"/>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4">
        <f>'03_09_2017'!C5:I5</f>
        <v>0</v>
      </c>
      <c r="D5" s="244"/>
      <c r="E5" s="244"/>
      <c r="F5" s="244"/>
      <c r="G5" s="244"/>
      <c r="H5" s="244"/>
      <c r="I5" s="244"/>
      <c r="J5" s="17"/>
      <c r="N5" s="6" t="s">
        <v>0</v>
      </c>
      <c r="P5" s="204">
        <v>42804</v>
      </c>
      <c r="Q5" s="204"/>
      <c r="R5" s="20" t="s">
        <v>21</v>
      </c>
      <c r="S5" s="204">
        <f>IF(P5&gt;1,P5+13,"")</f>
        <v>42817</v>
      </c>
      <c r="T5" s="204"/>
      <c r="Z5" s="6"/>
    </row>
    <row r="6" spans="2:21" ht="11.25" customHeight="1">
      <c r="B6" s="5"/>
      <c r="J6" s="7"/>
      <c r="N6" s="6" t="s">
        <v>56</v>
      </c>
      <c r="O6" s="60">
        <f>'03_09_2017'!O6+1</f>
        <v>1719</v>
      </c>
      <c r="R6" s="202"/>
      <c r="S6" s="202"/>
      <c r="T6" s="8"/>
      <c r="U6" s="17"/>
    </row>
    <row r="7" spans="2:21" ht="12.75">
      <c r="B7" s="6" t="s">
        <v>43</v>
      </c>
      <c r="D7" s="246">
        <f>'03_09_2017'!D7:E7</f>
        <v>0</v>
      </c>
      <c r="E7" s="246"/>
      <c r="F7" s="27" t="s">
        <v>34</v>
      </c>
      <c r="G7" s="132">
        <f>'03_09_2017'!G7</f>
        <v>0</v>
      </c>
      <c r="H7" s="26" t="s">
        <v>35</v>
      </c>
      <c r="I7" s="124">
        <f>'03_09_2017'!I7</f>
        <v>0</v>
      </c>
      <c r="J7" s="60"/>
      <c r="K7" s="61"/>
      <c r="N7" s="61" t="s">
        <v>31</v>
      </c>
      <c r="P7" s="215" t="str">
        <f>'03_09_2017'!P7:Q7</f>
        <v>Non Exempt</v>
      </c>
      <c r="Q7" s="215"/>
      <c r="S7" s="62"/>
      <c r="T7" s="116"/>
      <c r="U7" s="118"/>
    </row>
    <row r="8" spans="2:21" ht="11.25" customHeight="1">
      <c r="B8" s="9"/>
      <c r="C8" s="9"/>
      <c r="D8" s="9"/>
      <c r="E8" s="9"/>
      <c r="F8" s="7"/>
      <c r="G8" s="10"/>
      <c r="H8" s="10"/>
      <c r="I8" s="10"/>
      <c r="J8" s="10"/>
      <c r="U8" s="17"/>
    </row>
    <row r="9" spans="2:21" ht="12.75">
      <c r="B9" s="6" t="s">
        <v>24</v>
      </c>
      <c r="D9" s="135"/>
      <c r="E9" s="241">
        <f>'03_09_2017'!E9:I9</f>
        <v>0</v>
      </c>
      <c r="F9" s="241"/>
      <c r="G9" s="241"/>
      <c r="H9" s="241"/>
      <c r="I9" s="241"/>
      <c r="J9" s="13"/>
      <c r="K9" s="63"/>
      <c r="N9" s="63" t="s">
        <v>22</v>
      </c>
      <c r="O9" s="64"/>
      <c r="P9" s="17"/>
      <c r="Q9" s="245">
        <f>'03_09_2017'!Q9:T9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'03_09_2017'!T11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10"/>
      <c r="Y15" s="110"/>
      <c r="Z15" s="151"/>
      <c r="AA15" s="150"/>
      <c r="AB15" s="150"/>
      <c r="AC15" s="110"/>
    </row>
    <row r="16" spans="2:29" ht="12.75" customHeight="1">
      <c r="B16" s="200"/>
      <c r="C16" s="234"/>
      <c r="D16" s="235"/>
      <c r="E16" s="193"/>
      <c r="F16" s="193"/>
      <c r="G16" s="193"/>
      <c r="H16" s="193"/>
      <c r="I16" s="193"/>
      <c r="J16" s="193"/>
      <c r="K16" s="193"/>
      <c r="L16" s="213"/>
      <c r="M16" s="213"/>
      <c r="N16" s="213"/>
      <c r="O16" s="190"/>
      <c r="P16" s="190"/>
      <c r="Q16" s="193"/>
      <c r="R16" s="229"/>
      <c r="S16" s="193"/>
      <c r="T16" s="193"/>
      <c r="X16" s="110"/>
      <c r="Y16" s="110"/>
      <c r="Z16" s="151"/>
      <c r="AA16" s="150"/>
      <c r="AB16" s="150"/>
      <c r="AC16" s="110"/>
    </row>
    <row r="17" spans="2:29" ht="12.75" customHeight="1" thickBot="1">
      <c r="B17" s="247"/>
      <c r="C17" s="248"/>
      <c r="D17" s="249"/>
      <c r="E17" s="243"/>
      <c r="F17" s="243"/>
      <c r="G17" s="243"/>
      <c r="H17" s="243"/>
      <c r="I17" s="243"/>
      <c r="J17" s="243"/>
      <c r="K17" s="243"/>
      <c r="L17" s="250"/>
      <c r="M17" s="250"/>
      <c r="N17" s="250"/>
      <c r="O17" s="242"/>
      <c r="P17" s="242"/>
      <c r="Q17" s="243"/>
      <c r="R17" s="251"/>
      <c r="S17" s="243"/>
      <c r="T17" s="243"/>
      <c r="X17" s="110"/>
      <c r="Y17" s="110"/>
      <c r="Z17" s="168" t="s">
        <v>40</v>
      </c>
      <c r="AA17" s="169"/>
      <c r="AB17" s="169"/>
      <c r="AC17"/>
    </row>
    <row r="18" spans="2:29" ht="14.25" customHeight="1">
      <c r="B18" s="146" t="s">
        <v>5</v>
      </c>
      <c r="C18" s="252">
        <f>IF(P5&gt;1,P5,"")</f>
        <v>42804</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X18" s="110"/>
      <c r="Y18" s="110"/>
      <c r="Z18" s="170">
        <f>IF(((SUM($E$18:$N$24)-E24-E23-E22-E21-E20-E19-AA25)&lt;40),0,(IF((SUM($E$18:$N$24)-40-E24-E23-E22-E21-E20-E19-AA25)&gt;$E$18,$E$18-R18,(SUM($E$18:$N$24)-40-E24-E23-E22-E21-E20-E19-AA25-R18))))</f>
        <v>0</v>
      </c>
      <c r="AA18" s="169">
        <f>IF((J18&lt;0.0003),0,(IF((E18&gt;J18),J18,E18)))</f>
        <v>0</v>
      </c>
      <c r="AB18" s="171">
        <f>Z18+AA18</f>
        <v>0</v>
      </c>
      <c r="AC18"/>
    </row>
    <row r="19" spans="2:29" ht="14.25" customHeight="1">
      <c r="B19" s="147" t="s">
        <v>6</v>
      </c>
      <c r="C19" s="183">
        <f aca="true" t="shared" si="3" ref="C19:C24">IF(ISERROR(C18+1),"",C18+1)</f>
        <v>42805</v>
      </c>
      <c r="D19" s="184"/>
      <c r="E19" s="23"/>
      <c r="F19" s="24"/>
      <c r="G19" s="24"/>
      <c r="H19" s="24"/>
      <c r="I19" s="24"/>
      <c r="J19" s="24"/>
      <c r="K19" s="24"/>
      <c r="L19" s="24"/>
      <c r="M19" s="24"/>
      <c r="N19" s="24"/>
      <c r="O19" s="3">
        <f t="shared" si="0"/>
        <v>0</v>
      </c>
      <c r="P19" s="33">
        <f t="shared" si="1"/>
        <v>0</v>
      </c>
      <c r="Q19" s="114">
        <f t="shared" si="2"/>
        <v>0</v>
      </c>
      <c r="R19" s="45"/>
      <c r="S19" s="49"/>
      <c r="T19" s="49"/>
      <c r="X19" s="110"/>
      <c r="Y19" s="11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row>
    <row r="20" spans="2:29" ht="14.25" customHeight="1">
      <c r="B20" s="147" t="s">
        <v>7</v>
      </c>
      <c r="C20" s="183">
        <f t="shared" si="3"/>
        <v>42806</v>
      </c>
      <c r="D20" s="184"/>
      <c r="E20" s="23"/>
      <c r="F20" s="24"/>
      <c r="G20" s="24"/>
      <c r="H20" s="24"/>
      <c r="I20" s="24"/>
      <c r="J20" s="24"/>
      <c r="K20" s="24"/>
      <c r="L20" s="24"/>
      <c r="M20" s="24"/>
      <c r="N20" s="24"/>
      <c r="O20" s="3">
        <f t="shared" si="0"/>
        <v>0</v>
      </c>
      <c r="P20" s="33">
        <f t="shared" si="1"/>
        <v>0</v>
      </c>
      <c r="Q20" s="114">
        <f t="shared" si="2"/>
        <v>0</v>
      </c>
      <c r="R20" s="45"/>
      <c r="S20" s="49"/>
      <c r="T20" s="49"/>
      <c r="X20" s="110"/>
      <c r="Y20" s="110"/>
      <c r="Z20" s="172">
        <f>IF(((SUM($E$18:$N$24)-E24-E23-E22-E21-AA25)&lt;40),0,(IF((SUM($E$18:$N$24)-40-E24-E23-E22-E21-AA25)&gt;$E$20,$E$20-R20,(SUM($E$18:$N$24)-40-E24-E23-E22-E21-AA25-R20))))</f>
        <v>0</v>
      </c>
      <c r="AA20" s="169">
        <f t="shared" si="4"/>
        <v>0</v>
      </c>
      <c r="AB20" s="171">
        <f t="shared" si="5"/>
        <v>0</v>
      </c>
      <c r="AC20"/>
    </row>
    <row r="21" spans="2:29" ht="14.25" customHeight="1">
      <c r="B21" s="147" t="s">
        <v>8</v>
      </c>
      <c r="C21" s="183">
        <f t="shared" si="3"/>
        <v>42807</v>
      </c>
      <c r="D21" s="184"/>
      <c r="E21" s="23"/>
      <c r="F21" s="24"/>
      <c r="G21" s="24"/>
      <c r="H21" s="24"/>
      <c r="I21" s="24"/>
      <c r="J21" s="24"/>
      <c r="K21" s="24"/>
      <c r="L21" s="24"/>
      <c r="M21" s="24"/>
      <c r="N21" s="24"/>
      <c r="O21" s="3">
        <f t="shared" si="0"/>
        <v>0</v>
      </c>
      <c r="P21" s="33">
        <f t="shared" si="1"/>
        <v>0</v>
      </c>
      <c r="Q21" s="114">
        <f t="shared" si="2"/>
        <v>0</v>
      </c>
      <c r="R21" s="45"/>
      <c r="S21" s="49"/>
      <c r="T21" s="49"/>
      <c r="X21" s="110"/>
      <c r="Y21" s="110"/>
      <c r="Z21" s="172">
        <f>IF(((SUM($E$18:$N$24)-E24-E23-E22-AA25)&lt;40),0,(IF((SUM($E$18:$N$24)-40-E24-E23-E22-AA25)&gt;$E$21,$E$21-R21,(SUM($E$18:$N$24)-40-E24-E23-E22-AA25-R21))))</f>
        <v>0</v>
      </c>
      <c r="AA21" s="169">
        <f t="shared" si="4"/>
        <v>0</v>
      </c>
      <c r="AB21" s="171">
        <f t="shared" si="5"/>
        <v>0</v>
      </c>
      <c r="AC21"/>
    </row>
    <row r="22" spans="2:29" ht="14.25" customHeight="1">
      <c r="B22" s="147" t="s">
        <v>9</v>
      </c>
      <c r="C22" s="183">
        <f t="shared" si="3"/>
        <v>42808</v>
      </c>
      <c r="D22" s="184"/>
      <c r="E22" s="23"/>
      <c r="F22" s="24"/>
      <c r="G22" s="24"/>
      <c r="H22" s="24"/>
      <c r="I22" s="24"/>
      <c r="J22" s="24"/>
      <c r="K22" s="24"/>
      <c r="L22" s="24"/>
      <c r="M22" s="24"/>
      <c r="N22" s="24"/>
      <c r="O22" s="3">
        <f t="shared" si="0"/>
        <v>0</v>
      </c>
      <c r="P22" s="33">
        <f t="shared" si="1"/>
        <v>0</v>
      </c>
      <c r="Q22" s="114">
        <f t="shared" si="2"/>
        <v>0</v>
      </c>
      <c r="R22" s="45"/>
      <c r="S22" s="49"/>
      <c r="T22" s="49"/>
      <c r="X22" s="110"/>
      <c r="Y22" s="110"/>
      <c r="Z22" s="172">
        <f>IF(((SUM($E$18:$N$24)-E24-E23-AA25)&lt;40),0,(IF((SUM($E$18:$N$24)-40-E24-E23-AA25)&gt;$E$22,$E$22-R22,(SUM($E$18:$N$24)-40-E24-E23-AA25-R22))))</f>
        <v>0</v>
      </c>
      <c r="AA22" s="169">
        <f t="shared" si="4"/>
        <v>0</v>
      </c>
      <c r="AB22" s="171">
        <f t="shared" si="5"/>
        <v>0</v>
      </c>
      <c r="AC22"/>
    </row>
    <row r="23" spans="2:29" ht="14.25" customHeight="1">
      <c r="B23" s="147" t="s">
        <v>10</v>
      </c>
      <c r="C23" s="183">
        <f t="shared" si="3"/>
        <v>42809</v>
      </c>
      <c r="D23" s="184"/>
      <c r="E23" s="23"/>
      <c r="F23" s="24"/>
      <c r="G23" s="24"/>
      <c r="H23" s="24"/>
      <c r="I23" s="24"/>
      <c r="J23" s="24"/>
      <c r="K23" s="24"/>
      <c r="L23" s="24"/>
      <c r="M23" s="24"/>
      <c r="N23" s="24"/>
      <c r="O23" s="3">
        <f t="shared" si="0"/>
        <v>0</v>
      </c>
      <c r="P23" s="33">
        <f t="shared" si="1"/>
        <v>0</v>
      </c>
      <c r="Q23" s="114">
        <f t="shared" si="2"/>
        <v>0</v>
      </c>
      <c r="R23" s="45"/>
      <c r="S23" s="49"/>
      <c r="T23" s="49"/>
      <c r="X23" s="110"/>
      <c r="Y23" s="110"/>
      <c r="Z23" s="172">
        <f>IF(((SUM($E$18:$N$24)-E24-AA25)&lt;40),0,(IF((SUM($E$18:$N$24)-40-E24-AA25)&gt;$E$23,$E$23-R23,(SUM($E$18:$N$24)-40-E24-AA25-R23))))</f>
        <v>0</v>
      </c>
      <c r="AA23" s="169">
        <f t="shared" si="4"/>
        <v>0</v>
      </c>
      <c r="AB23" s="171">
        <f t="shared" si="5"/>
        <v>0</v>
      </c>
      <c r="AC23"/>
    </row>
    <row r="24" spans="2:29" ht="14.25" customHeight="1" thickBot="1">
      <c r="B24" s="147" t="s">
        <v>11</v>
      </c>
      <c r="C24" s="183">
        <f t="shared" si="3"/>
        <v>42810</v>
      </c>
      <c r="D24" s="184"/>
      <c r="E24" s="23"/>
      <c r="F24" s="24"/>
      <c r="G24" s="24"/>
      <c r="H24" s="24"/>
      <c r="I24" s="24"/>
      <c r="J24" s="24"/>
      <c r="K24" s="24"/>
      <c r="L24" s="24"/>
      <c r="M24" s="24"/>
      <c r="N24" s="24"/>
      <c r="O24" s="3">
        <f t="shared" si="0"/>
        <v>0</v>
      </c>
      <c r="P24" s="33">
        <f t="shared" si="1"/>
        <v>0</v>
      </c>
      <c r="Q24" s="114">
        <f t="shared" si="2"/>
        <v>0</v>
      </c>
      <c r="R24" s="46"/>
      <c r="S24" s="49"/>
      <c r="T24" s="49"/>
      <c r="X24" s="110"/>
      <c r="Y24" s="110"/>
      <c r="Z24" s="172">
        <f>IF(((SUM($E$18:$N$24)-AA25)&lt;40),0,(IF((SUM($E$18:$N$24)-40-AA25)&gt;$E$24,$E$24-R24,(SUM($E$18:$N$24)-40-AA25-R24))))</f>
        <v>0</v>
      </c>
      <c r="AA24" s="169">
        <f t="shared" si="4"/>
        <v>0</v>
      </c>
      <c r="AB24" s="171">
        <f t="shared" si="5"/>
        <v>0</v>
      </c>
      <c r="AC24"/>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s="110"/>
      <c r="Z25" s="173"/>
      <c r="AA25" s="169">
        <f>SUM(AA18:AA24)</f>
        <v>0</v>
      </c>
      <c r="AB25" s="169"/>
      <c r="AC25"/>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s="110"/>
      <c r="Z26" s="173"/>
      <c r="AA26" s="169"/>
      <c r="AB26" s="169"/>
      <c r="AC26"/>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s="110"/>
      <c r="Z27" s="173"/>
      <c r="AA27" s="169"/>
      <c r="AB27" s="169"/>
      <c r="AC27"/>
    </row>
    <row r="28" spans="2:29" ht="9.75" customHeight="1" thickBot="1">
      <c r="B28" s="77"/>
      <c r="C28" s="78"/>
      <c r="D28" s="78"/>
      <c r="E28" s="79"/>
      <c r="F28" s="79"/>
      <c r="G28" s="79"/>
      <c r="H28" s="79"/>
      <c r="I28" s="79"/>
      <c r="J28" s="79"/>
      <c r="K28" s="79"/>
      <c r="L28" s="79"/>
      <c r="M28" s="79"/>
      <c r="N28" s="80"/>
      <c r="O28" s="80"/>
      <c r="P28" s="80"/>
      <c r="Q28" s="81"/>
      <c r="R28" s="82"/>
      <c r="X28" s="110"/>
      <c r="Y28" s="110"/>
      <c r="Z28" s="173"/>
      <c r="AA28" s="169"/>
      <c r="AB28" s="169"/>
      <c r="AC28"/>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s="110"/>
      <c r="Z29" s="173"/>
      <c r="AA29" s="169"/>
      <c r="AB29" s="169"/>
      <c r="AC29"/>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s="110"/>
      <c r="Z30" s="173"/>
      <c r="AA30" s="169"/>
      <c r="AB30" s="169"/>
      <c r="AC30"/>
    </row>
    <row r="31" spans="2:29" ht="12.75" customHeight="1">
      <c r="B31" s="200"/>
      <c r="C31" s="234"/>
      <c r="D31" s="235"/>
      <c r="E31" s="193"/>
      <c r="F31" s="218"/>
      <c r="G31" s="218"/>
      <c r="H31" s="193"/>
      <c r="I31" s="193"/>
      <c r="J31" s="193"/>
      <c r="K31" s="193"/>
      <c r="L31" s="213"/>
      <c r="M31" s="213"/>
      <c r="N31" s="213"/>
      <c r="O31" s="190"/>
      <c r="P31" s="190"/>
      <c r="Q31" s="193"/>
      <c r="R31" s="229"/>
      <c r="S31" s="209"/>
      <c r="T31" s="209"/>
      <c r="X31" s="110"/>
      <c r="Y31" s="110"/>
      <c r="Z31" s="173"/>
      <c r="AA31" s="169"/>
      <c r="AB31" s="169"/>
      <c r="AC31"/>
    </row>
    <row r="32" spans="2:29" ht="12.75" customHeight="1">
      <c r="B32" s="200"/>
      <c r="C32" s="234"/>
      <c r="D32" s="235"/>
      <c r="E32" s="193"/>
      <c r="F32" s="218"/>
      <c r="G32" s="218"/>
      <c r="H32" s="193"/>
      <c r="I32" s="193"/>
      <c r="J32" s="193"/>
      <c r="K32" s="193"/>
      <c r="L32" s="213"/>
      <c r="M32" s="213"/>
      <c r="N32" s="213"/>
      <c r="O32" s="190"/>
      <c r="P32" s="190"/>
      <c r="Q32" s="193"/>
      <c r="R32" s="229"/>
      <c r="S32" s="209"/>
      <c r="T32" s="209"/>
      <c r="X32" s="110"/>
      <c r="Y32" s="110"/>
      <c r="Z32" s="173"/>
      <c r="AA32" s="169"/>
      <c r="AB32" s="169"/>
      <c r="AC32"/>
    </row>
    <row r="33" spans="2:29" ht="12.75" customHeight="1">
      <c r="B33" s="200"/>
      <c r="C33" s="234"/>
      <c r="D33" s="235"/>
      <c r="E33" s="193"/>
      <c r="F33" s="218"/>
      <c r="G33" s="218"/>
      <c r="H33" s="193"/>
      <c r="I33" s="193"/>
      <c r="J33" s="193"/>
      <c r="K33" s="193"/>
      <c r="L33" s="213"/>
      <c r="M33" s="213"/>
      <c r="N33" s="213"/>
      <c r="O33" s="190"/>
      <c r="P33" s="190"/>
      <c r="Q33" s="193"/>
      <c r="R33" s="229"/>
      <c r="S33" s="209"/>
      <c r="T33" s="209"/>
      <c r="X33" s="110"/>
      <c r="Y33" s="110"/>
      <c r="Z33" s="173"/>
      <c r="AA33" s="169"/>
      <c r="AB33" s="169"/>
      <c r="AC33"/>
    </row>
    <row r="34" spans="2:29" ht="12.75" customHeight="1">
      <c r="B34" s="201"/>
      <c r="C34" s="236"/>
      <c r="D34" s="237"/>
      <c r="E34" s="194"/>
      <c r="F34" s="219"/>
      <c r="G34" s="219"/>
      <c r="H34" s="194"/>
      <c r="I34" s="194"/>
      <c r="J34" s="194"/>
      <c r="K34" s="194"/>
      <c r="L34" s="214"/>
      <c r="M34" s="214"/>
      <c r="N34" s="214"/>
      <c r="O34" s="191"/>
      <c r="P34" s="191"/>
      <c r="Q34" s="194"/>
      <c r="R34" s="230"/>
      <c r="S34" s="210"/>
      <c r="T34" s="210"/>
      <c r="X34" s="110"/>
      <c r="Y34" s="110"/>
      <c r="Z34" s="173"/>
      <c r="AA34" s="169"/>
      <c r="AB34" s="169"/>
      <c r="AC34"/>
    </row>
    <row r="35" spans="2:29" ht="13.5" customHeight="1">
      <c r="B35" s="147" t="s">
        <v>5</v>
      </c>
      <c r="C35" s="183">
        <f>IF(ISERROR(C24+1),"",C24+1)</f>
        <v>42811</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X35" s="110"/>
      <c r="Y35" s="110"/>
      <c r="Z35" s="172">
        <f>IF(((SUM($E$35:$N$41)-E41-E40-E39-E38-E37-E36-AA42)&lt;40),0,(IF((SUM($E$35:$N$41)-40-E41-E40-E39-E38-E37-E36-AA42)&gt;E35,E35-R35,(SUM($E$35:$N$41)-40-E41-E40-E39-E38-E37-E36-AA42-R35))))</f>
        <v>0</v>
      </c>
      <c r="AA35" s="169">
        <f>IF((J35&lt;0.0003),0,(IF((E35&gt;J35),J35,E35)))</f>
        <v>0</v>
      </c>
      <c r="AB35" s="171">
        <f aca="true" t="shared" si="10" ref="AB35:AB41">Z35+AA35</f>
        <v>0</v>
      </c>
      <c r="AC35"/>
    </row>
    <row r="36" spans="2:29" ht="13.5" customHeight="1">
      <c r="B36" s="147" t="s">
        <v>6</v>
      </c>
      <c r="C36" s="183">
        <f aca="true" t="shared" si="11" ref="C36:C41">IF(ISERROR(C35+1),"",C35+1)</f>
        <v>42812</v>
      </c>
      <c r="D36" s="184"/>
      <c r="E36" s="23"/>
      <c r="F36" s="21"/>
      <c r="G36" s="21"/>
      <c r="H36" s="21"/>
      <c r="I36" s="21"/>
      <c r="J36" s="21"/>
      <c r="K36" s="21"/>
      <c r="L36" s="21"/>
      <c r="M36" s="21"/>
      <c r="N36" s="21"/>
      <c r="O36" s="3">
        <f t="shared" si="7"/>
        <v>0</v>
      </c>
      <c r="P36" s="33">
        <f t="shared" si="8"/>
        <v>0</v>
      </c>
      <c r="Q36" s="109">
        <f t="shared" si="9"/>
        <v>0</v>
      </c>
      <c r="R36" s="52"/>
      <c r="S36" s="54"/>
      <c r="T36" s="54"/>
      <c r="X36" s="110"/>
      <c r="Y36" s="110"/>
      <c r="Z36" s="177">
        <f>IF(((SUM($E$35:$N$41)-E41-E40-E39-E38-E37-AA42)&lt;40),0,(IF((SUM($E$35:$N$41)-40-E41-E40-E39-E38-E37-AA42)&gt;E36,E36-R36,(SUM($E$35:$N$41)-40-E41-E40-E39-E38-E37-AA42-R36))))</f>
        <v>0</v>
      </c>
      <c r="AA36" s="169">
        <f aca="true" t="shared" si="12" ref="AA36:AA41">IF((J36&lt;0.0003),0,(IF((E36&gt;J36),J36,E36)))</f>
        <v>0</v>
      </c>
      <c r="AB36" s="171">
        <f t="shared" si="10"/>
        <v>0</v>
      </c>
      <c r="AC36"/>
    </row>
    <row r="37" spans="2:29" ht="13.5" customHeight="1">
      <c r="B37" s="147" t="s">
        <v>7</v>
      </c>
      <c r="C37" s="183">
        <f t="shared" si="11"/>
        <v>42813</v>
      </c>
      <c r="D37" s="184"/>
      <c r="E37" s="23"/>
      <c r="F37" s="21"/>
      <c r="G37" s="21"/>
      <c r="H37" s="21"/>
      <c r="I37" s="21"/>
      <c r="J37" s="21"/>
      <c r="K37" s="21"/>
      <c r="L37" s="21"/>
      <c r="M37" s="21"/>
      <c r="N37" s="21"/>
      <c r="O37" s="3">
        <f t="shared" si="7"/>
        <v>0</v>
      </c>
      <c r="P37" s="33">
        <f t="shared" si="8"/>
        <v>0</v>
      </c>
      <c r="Q37" s="109">
        <f t="shared" si="9"/>
        <v>0</v>
      </c>
      <c r="R37" s="52"/>
      <c r="S37" s="54"/>
      <c r="T37" s="54"/>
      <c r="X37" s="110"/>
      <c r="Y37" s="110"/>
      <c r="Z37" s="177">
        <f>IF(((SUM($E$35:$N$41)-E41-E40-E39-E38-AA42)&lt;40),0,(IF((SUM($E$35:$N$41)-40-E41-E40-E39-E38-AA42)&gt;E37,E37-R37,(SUM($E$35:$N$41)-40-E41-E40-E39-E38-AA42-R37))))</f>
        <v>0</v>
      </c>
      <c r="AA37" s="169">
        <f t="shared" si="12"/>
        <v>0</v>
      </c>
      <c r="AB37" s="171">
        <f t="shared" si="10"/>
        <v>0</v>
      </c>
      <c r="AC37"/>
    </row>
    <row r="38" spans="2:29" ht="13.5" customHeight="1">
      <c r="B38" s="147" t="s">
        <v>8</v>
      </c>
      <c r="C38" s="183">
        <f t="shared" si="11"/>
        <v>42814</v>
      </c>
      <c r="D38" s="184"/>
      <c r="E38" s="23"/>
      <c r="F38" s="21"/>
      <c r="G38" s="21"/>
      <c r="H38" s="21"/>
      <c r="I38" s="21"/>
      <c r="J38" s="21"/>
      <c r="K38" s="21"/>
      <c r="L38" s="21"/>
      <c r="M38" s="21"/>
      <c r="N38" s="21"/>
      <c r="O38" s="3">
        <f t="shared" si="7"/>
        <v>0</v>
      </c>
      <c r="P38" s="33">
        <f t="shared" si="8"/>
        <v>0</v>
      </c>
      <c r="Q38" s="109">
        <f t="shared" si="9"/>
        <v>0</v>
      </c>
      <c r="R38" s="52"/>
      <c r="S38" s="54"/>
      <c r="T38" s="54"/>
      <c r="X38" s="110"/>
      <c r="Y38" s="110"/>
      <c r="Z38" s="177">
        <f>IF(((SUM($E$35:$N$41)-E41-E40-E39-AA42)&lt;40),0,(IF((SUM($E$35:$N$41)-40-E41-E40-E39-AA42)&gt;E38,E38-R38,(SUM(E35:N41)-40-E41-E40-E39-AA42-R38))))</f>
        <v>0</v>
      </c>
      <c r="AA38" s="169">
        <f t="shared" si="12"/>
        <v>0</v>
      </c>
      <c r="AB38" s="171">
        <f t="shared" si="10"/>
        <v>0</v>
      </c>
      <c r="AC38"/>
    </row>
    <row r="39" spans="2:29" ht="13.5" customHeight="1">
      <c r="B39" s="147" t="s">
        <v>9</v>
      </c>
      <c r="C39" s="183">
        <f t="shared" si="11"/>
        <v>42815</v>
      </c>
      <c r="D39" s="184"/>
      <c r="E39" s="23"/>
      <c r="F39" s="21"/>
      <c r="G39" s="21"/>
      <c r="H39" s="21"/>
      <c r="I39" s="21"/>
      <c r="J39" s="21"/>
      <c r="K39" s="21"/>
      <c r="L39" s="21"/>
      <c r="M39" s="21"/>
      <c r="N39" s="21"/>
      <c r="O39" s="3">
        <f t="shared" si="7"/>
        <v>0</v>
      </c>
      <c r="P39" s="33">
        <f t="shared" si="8"/>
        <v>0</v>
      </c>
      <c r="Q39" s="109">
        <f t="shared" si="9"/>
        <v>0</v>
      </c>
      <c r="R39" s="52"/>
      <c r="S39" s="54"/>
      <c r="T39" s="54"/>
      <c r="X39" s="110"/>
      <c r="Y39" s="110"/>
      <c r="Z39" s="177">
        <f>IF(((SUM($E$35:$N$41)-E41-E40-AA42)&lt;40),0,(IF((SUM($E$35:$N$41)-40-E41-E40-AA42)&gt;E39,E39-R39,(SUM($E$35:$N$41)-40-E41-E40-AA42-R39))))</f>
        <v>0</v>
      </c>
      <c r="AA39" s="169">
        <f t="shared" si="12"/>
        <v>0</v>
      </c>
      <c r="AB39" s="171">
        <f t="shared" si="10"/>
        <v>0</v>
      </c>
      <c r="AC39"/>
    </row>
    <row r="40" spans="2:29" ht="13.5" customHeight="1">
      <c r="B40" s="147" t="s">
        <v>10</v>
      </c>
      <c r="C40" s="183">
        <f t="shared" si="11"/>
        <v>42816</v>
      </c>
      <c r="D40" s="184"/>
      <c r="E40" s="23"/>
      <c r="F40" s="21"/>
      <c r="G40" s="21"/>
      <c r="H40" s="21"/>
      <c r="I40" s="21"/>
      <c r="J40" s="21"/>
      <c r="K40" s="21"/>
      <c r="L40" s="21"/>
      <c r="M40" s="21"/>
      <c r="N40" s="21"/>
      <c r="O40" s="3">
        <f t="shared" si="7"/>
        <v>0</v>
      </c>
      <c r="P40" s="33">
        <f t="shared" si="8"/>
        <v>0</v>
      </c>
      <c r="Q40" s="109">
        <f t="shared" si="9"/>
        <v>0</v>
      </c>
      <c r="R40" s="52"/>
      <c r="S40" s="54"/>
      <c r="T40" s="54"/>
      <c r="X40" s="110"/>
      <c r="Y40" s="110"/>
      <c r="Z40" s="172">
        <f>IF(((SUM($E$35:$N$41)-E41-AA42)&lt;40),0,(IF((SUM($E$35:$N$41)-40-E41-AA42)&gt;E40,E40-R40,(SUM($E$35:$N$41)-40-E41-AA42-R40))))</f>
        <v>0</v>
      </c>
      <c r="AA40" s="169">
        <f t="shared" si="12"/>
        <v>0</v>
      </c>
      <c r="AB40" s="171">
        <f t="shared" si="10"/>
        <v>0</v>
      </c>
      <c r="AC40"/>
    </row>
    <row r="41" spans="2:29" ht="13.5" customHeight="1" thickBot="1">
      <c r="B41" s="147" t="s">
        <v>11</v>
      </c>
      <c r="C41" s="183">
        <f t="shared" si="11"/>
        <v>42817</v>
      </c>
      <c r="D41" s="184"/>
      <c r="E41" s="23"/>
      <c r="F41" s="21"/>
      <c r="G41" s="21"/>
      <c r="H41" s="21"/>
      <c r="I41" s="21"/>
      <c r="J41" s="21"/>
      <c r="K41" s="21"/>
      <c r="L41" s="21"/>
      <c r="M41" s="21"/>
      <c r="N41" s="21"/>
      <c r="O41" s="3">
        <f t="shared" si="7"/>
        <v>0</v>
      </c>
      <c r="P41" s="33">
        <f t="shared" si="8"/>
        <v>0</v>
      </c>
      <c r="Q41" s="109">
        <f t="shared" si="9"/>
        <v>0</v>
      </c>
      <c r="R41" s="53"/>
      <c r="S41" s="54">
        <v>0</v>
      </c>
      <c r="T41" s="54">
        <v>0</v>
      </c>
      <c r="X41" s="110"/>
      <c r="Y41" s="110"/>
      <c r="Z41" s="172">
        <f>IF(((SUM($E$35:$N$41)-AA42)&lt;40),0,(IF((SUM($E$35:$N$41)-40-AA42)&gt;E41,E41-R41,(SUM($E$35:$N$41)-40-AA42-R41))))</f>
        <v>0</v>
      </c>
      <c r="AA41" s="169">
        <f t="shared" si="12"/>
        <v>0</v>
      </c>
      <c r="AB41" s="171">
        <f t="shared" si="10"/>
        <v>0</v>
      </c>
      <c r="AC41"/>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s="110"/>
      <c r="Z42" s="148"/>
      <c r="AA42" s="169">
        <f>SUM(AA35:AA41)</f>
        <v>0</v>
      </c>
      <c r="AB42" s="148"/>
      <c r="AC42"/>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X43" s="110"/>
      <c r="Y43" s="110"/>
      <c r="Z43" s="62"/>
      <c r="AA43" s="63"/>
      <c r="AB43" s="63"/>
      <c r="AC43"/>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Z44"/>
      <c r="AA44"/>
      <c r="AB44"/>
      <c r="AC44"/>
    </row>
    <row r="45" spans="2:29" ht="11.25" customHeight="1" thickBot="1">
      <c r="B45" s="89"/>
      <c r="C45" s="89"/>
      <c r="D45" s="89"/>
      <c r="E45" s="89"/>
      <c r="F45" s="89"/>
      <c r="G45" s="89"/>
      <c r="H45" s="89"/>
      <c r="I45" s="89"/>
      <c r="J45" s="89"/>
      <c r="K45" s="89"/>
      <c r="L45" s="89"/>
      <c r="M45" s="89"/>
      <c r="N45" s="90"/>
      <c r="O45" s="90"/>
      <c r="P45" s="90"/>
      <c r="Q45" s="91"/>
      <c r="R45" s="92"/>
      <c r="Z45"/>
      <c r="AA45"/>
      <c r="AB45"/>
      <c r="AC45"/>
    </row>
    <row r="46" spans="2:29" ht="13.5" thickBot="1">
      <c r="B46" s="93" t="s">
        <v>19</v>
      </c>
      <c r="C46" s="94"/>
      <c r="D46" s="94"/>
      <c r="E46" s="94"/>
      <c r="F46" s="94"/>
      <c r="G46" s="254"/>
      <c r="H46" s="255"/>
      <c r="I46" s="255"/>
      <c r="J46" s="255"/>
      <c r="K46" s="255"/>
      <c r="L46" s="255"/>
      <c r="M46" s="255"/>
      <c r="N46" s="255"/>
      <c r="O46" s="255"/>
      <c r="P46" s="255"/>
      <c r="Q46" s="255"/>
      <c r="R46" s="255"/>
      <c r="S46" s="255"/>
      <c r="T46" s="256"/>
      <c r="Z46"/>
      <c r="AA46"/>
      <c r="AB46"/>
      <c r="AC46"/>
    </row>
    <row r="47" spans="2:29"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
      <c r="Z47"/>
      <c r="AA47"/>
      <c r="AB47"/>
      <c r="AC47"/>
    </row>
    <row r="48" spans="2:29" ht="12.75">
      <c r="B48" s="28" t="s">
        <v>36</v>
      </c>
      <c r="C48" s="95"/>
      <c r="D48" s="95"/>
      <c r="E48" s="117"/>
      <c r="F48" s="181"/>
      <c r="G48" s="226"/>
      <c r="H48" s="226"/>
      <c r="I48" s="226"/>
      <c r="J48" s="226"/>
      <c r="K48" s="28" t="s">
        <v>39</v>
      </c>
      <c r="N48" s="181"/>
      <c r="O48" s="181"/>
      <c r="P48" s="181"/>
      <c r="Q48" s="181"/>
      <c r="R48" s="181"/>
      <c r="S48" s="181"/>
      <c r="T48" s="181"/>
      <c r="Z48"/>
      <c r="AA48"/>
      <c r="AB48"/>
      <c r="AC48"/>
    </row>
    <row r="49" spans="2:29" s="17" customFormat="1" ht="14.25" customHeight="1">
      <c r="B49" s="96"/>
      <c r="C49" s="96"/>
      <c r="D49" s="96"/>
      <c r="E49" s="96"/>
      <c r="F49" s="96"/>
      <c r="G49" s="96"/>
      <c r="H49" s="96"/>
      <c r="I49" s="96"/>
      <c r="J49" s="18"/>
      <c r="S49" s="11"/>
      <c r="T49" s="11"/>
      <c r="U49" s="11"/>
      <c r="V49" s="11"/>
      <c r="W49" s="11"/>
      <c r="X49" s="11"/>
      <c r="Y49" s="11"/>
      <c r="Z49"/>
      <c r="AA49"/>
      <c r="AB49"/>
      <c r="AC49"/>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97"/>
      <c r="Z50"/>
      <c r="AA50"/>
      <c r="AB50"/>
      <c r="AC50"/>
    </row>
    <row r="51" spans="2:29"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c r="AA51"/>
      <c r="AB51"/>
      <c r="AC51"/>
    </row>
    <row r="52" spans="2:29"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c r="AA52"/>
      <c r="AB52"/>
      <c r="AC52"/>
    </row>
    <row r="53" spans="2:29" ht="12.75">
      <c r="B53" s="97"/>
      <c r="C53" s="97"/>
      <c r="D53" s="97"/>
      <c r="E53" s="97"/>
      <c r="F53" s="97"/>
      <c r="G53" s="97"/>
      <c r="H53" s="97"/>
      <c r="I53" s="97"/>
      <c r="K53" s="97"/>
      <c r="L53" s="97"/>
      <c r="M53" s="97"/>
      <c r="N53" s="97"/>
      <c r="O53" s="97"/>
      <c r="P53" s="97"/>
      <c r="Q53" s="97"/>
      <c r="R53" s="97"/>
      <c r="S53" s="18"/>
      <c r="T53" s="97"/>
      <c r="U53" s="97"/>
      <c r="V53" s="97"/>
      <c r="W53" s="97"/>
      <c r="X53" s="97"/>
      <c r="Y53" s="97"/>
      <c r="Z53"/>
      <c r="AA53"/>
      <c r="AB53"/>
      <c r="AC53"/>
    </row>
    <row r="54" spans="10:29" ht="12.75">
      <c r="J54" s="11"/>
      <c r="K54" s="97"/>
      <c r="L54" s="107"/>
      <c r="M54" s="59"/>
      <c r="N54" s="59"/>
      <c r="O54" s="59"/>
      <c r="P54" s="59"/>
      <c r="Q54" s="59"/>
      <c r="R54" s="59"/>
      <c r="S54" s="59"/>
      <c r="T54" s="59"/>
      <c r="U54" s="97"/>
      <c r="V54" s="97"/>
      <c r="W54" s="97"/>
      <c r="X54" s="97"/>
      <c r="Y54" s="97"/>
      <c r="Z54"/>
      <c r="AA54"/>
      <c r="AB54"/>
      <c r="AC54"/>
    </row>
    <row r="55" spans="2:29" ht="12.75">
      <c r="B55" s="227"/>
      <c r="C55" s="227"/>
      <c r="D55" s="227"/>
      <c r="E55" s="227"/>
      <c r="F55" s="227"/>
      <c r="G55" s="227"/>
      <c r="H55" s="227"/>
      <c r="I55" s="227"/>
      <c r="J55" s="220"/>
      <c r="K55" s="8"/>
      <c r="L55" s="220"/>
      <c r="M55" s="220"/>
      <c r="N55" s="220"/>
      <c r="O55" s="220"/>
      <c r="P55" s="220"/>
      <c r="Q55" s="220"/>
      <c r="R55" s="220"/>
      <c r="S55" s="220"/>
      <c r="T55" s="220"/>
      <c r="Z55"/>
      <c r="AA55"/>
      <c r="AB55"/>
      <c r="AC55"/>
    </row>
    <row r="56" spans="2:29" ht="12.75">
      <c r="B56" s="98" t="s">
        <v>15</v>
      </c>
      <c r="I56" s="6" t="s">
        <v>1</v>
      </c>
      <c r="L56" s="99" t="s">
        <v>16</v>
      </c>
      <c r="M56" s="99"/>
      <c r="N56" s="99"/>
      <c r="O56" s="99"/>
      <c r="P56" s="99"/>
      <c r="S56" s="6" t="s">
        <v>1</v>
      </c>
      <c r="T56" s="110" t="s">
        <v>57</v>
      </c>
      <c r="Z56"/>
      <c r="AA56"/>
      <c r="AB56"/>
      <c r="AC56"/>
    </row>
    <row r="57" spans="26:29" ht="12.75">
      <c r="Z57"/>
      <c r="AA57"/>
      <c r="AB57"/>
      <c r="AC57"/>
    </row>
    <row r="62" ht="12.75">
      <c r="S62" s="20"/>
    </row>
  </sheetData>
  <sheetProtection sheet="1" selectLockedCells="1"/>
  <mergeCells count="73">
    <mergeCell ref="B12:O12"/>
    <mergeCell ref="C39:D39"/>
    <mergeCell ref="C40:D40"/>
    <mergeCell ref="C41:D41"/>
    <mergeCell ref="R43:R44"/>
    <mergeCell ref="N48:T48"/>
    <mergeCell ref="C37:D37"/>
    <mergeCell ref="S29:S34"/>
    <mergeCell ref="R29:R34"/>
    <mergeCell ref="N30:N34"/>
    <mergeCell ref="L50:T52"/>
    <mergeCell ref="L55:T55"/>
    <mergeCell ref="F14:N14"/>
    <mergeCell ref="F29:N29"/>
    <mergeCell ref="G46:T46"/>
    <mergeCell ref="F48:J48"/>
    <mergeCell ref="B55:J55"/>
    <mergeCell ref="B50:J52"/>
    <mergeCell ref="S14:S17"/>
    <mergeCell ref="C36:D36"/>
    <mergeCell ref="R26:R27"/>
    <mergeCell ref="R14:R17"/>
    <mergeCell ref="P14:P17"/>
    <mergeCell ref="N15:N17"/>
    <mergeCell ref="Q14:Q17"/>
    <mergeCell ref="C23:D23"/>
    <mergeCell ref="C24:D24"/>
    <mergeCell ref="P1:T2"/>
    <mergeCell ref="T14:T17"/>
    <mergeCell ref="T29:T34"/>
    <mergeCell ref="J30:J34"/>
    <mergeCell ref="O29:O34"/>
    <mergeCell ref="P29:P34"/>
    <mergeCell ref="Q29:Q34"/>
    <mergeCell ref="P7:Q7"/>
    <mergeCell ref="M15:M17"/>
    <mergeCell ref="B11:L11"/>
    <mergeCell ref="C38:D38"/>
    <mergeCell ref="B14:B17"/>
    <mergeCell ref="C19:D19"/>
    <mergeCell ref="C20:D20"/>
    <mergeCell ref="C21:D21"/>
    <mergeCell ref="C14:D17"/>
    <mergeCell ref="B29:B34"/>
    <mergeCell ref="C18:D18"/>
    <mergeCell ref="C35:D35"/>
    <mergeCell ref="C22:D22"/>
    <mergeCell ref="B1:H3"/>
    <mergeCell ref="O14:O17"/>
    <mergeCell ref="F15:F17"/>
    <mergeCell ref="G15:G17"/>
    <mergeCell ref="H15:H17"/>
    <mergeCell ref="I15:I17"/>
    <mergeCell ref="J15:J17"/>
    <mergeCell ref="K15:K17"/>
    <mergeCell ref="E14:E17"/>
    <mergeCell ref="L15:L17"/>
    <mergeCell ref="H30:H34"/>
    <mergeCell ref="I30:I34"/>
    <mergeCell ref="M30:M34"/>
    <mergeCell ref="C29:D34"/>
    <mergeCell ref="E29:E34"/>
    <mergeCell ref="F30:F34"/>
    <mergeCell ref="G30:G34"/>
    <mergeCell ref="K30:K34"/>
    <mergeCell ref="L30:L34"/>
    <mergeCell ref="C5:I5"/>
    <mergeCell ref="R6:S6"/>
    <mergeCell ref="P5:Q5"/>
    <mergeCell ref="S5:T5"/>
    <mergeCell ref="D7:E7"/>
    <mergeCell ref="E9:I9"/>
    <mergeCell ref="Q9:T9"/>
  </mergeCells>
  <dataValidations count="4">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44 Q27">
      <formula1>IF(($O$7="X"),0,(($Q42*1.5)+0.005))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1:26" ht="12.75" customHeight="1">
      <c r="A1" s="125"/>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6" ht="12.75">
      <c r="B5" s="6" t="s">
        <v>23</v>
      </c>
      <c r="C5" s="244">
        <f>'03_23_2017'!C5:I5</f>
        <v>0</v>
      </c>
      <c r="D5" s="244"/>
      <c r="E5" s="244"/>
      <c r="F5" s="244"/>
      <c r="G5" s="244"/>
      <c r="H5" s="244"/>
      <c r="I5" s="244"/>
      <c r="J5" s="17"/>
      <c r="N5" s="6" t="s">
        <v>0</v>
      </c>
      <c r="P5" s="204">
        <v>42818</v>
      </c>
      <c r="Q5" s="204"/>
      <c r="R5" s="20" t="s">
        <v>21</v>
      </c>
      <c r="S5" s="204">
        <f>IF(P5&gt;1,P5+13,"")</f>
        <v>42831</v>
      </c>
      <c r="T5" s="204"/>
      <c r="Z5" s="6"/>
    </row>
    <row r="6" spans="2:21" ht="11.25" customHeight="1">
      <c r="B6" s="5"/>
      <c r="J6" s="7"/>
      <c r="N6" s="6" t="s">
        <v>56</v>
      </c>
      <c r="O6" s="60">
        <f>'03_23_2017'!O6+1</f>
        <v>1720</v>
      </c>
      <c r="R6" s="202"/>
      <c r="S6" s="202"/>
      <c r="T6" s="8"/>
      <c r="U6" s="17"/>
    </row>
    <row r="7" spans="2:21" ht="12.75">
      <c r="B7" s="6" t="s">
        <v>43</v>
      </c>
      <c r="D7" s="246">
        <f>'03_23_2017'!D7:E7</f>
        <v>0</v>
      </c>
      <c r="E7" s="246"/>
      <c r="F7" s="27" t="s">
        <v>34</v>
      </c>
      <c r="G7" s="132">
        <f>'03_23_2017'!G7</f>
        <v>0</v>
      </c>
      <c r="H7" s="26" t="s">
        <v>35</v>
      </c>
      <c r="I7" s="124">
        <f>'03_23_2017'!I7</f>
        <v>0</v>
      </c>
      <c r="J7" s="60"/>
      <c r="K7" s="61"/>
      <c r="N7" s="61" t="s">
        <v>31</v>
      </c>
      <c r="P7" s="215" t="str">
        <f>'03_23_2017'!P7:Q7</f>
        <v>Non Exempt</v>
      </c>
      <c r="Q7" s="215"/>
      <c r="S7" s="62"/>
      <c r="T7" s="116"/>
      <c r="U7" s="118"/>
    </row>
    <row r="8" spans="2:21" ht="11.25" customHeight="1">
      <c r="B8" s="9"/>
      <c r="C8" s="9"/>
      <c r="D8" s="9"/>
      <c r="E8" s="9"/>
      <c r="F8" s="7"/>
      <c r="G8" s="10"/>
      <c r="H8" s="10"/>
      <c r="I8" s="10"/>
      <c r="J8" s="10"/>
      <c r="U8" s="17"/>
    </row>
    <row r="9" spans="2:21" ht="12.75">
      <c r="B9" s="6" t="s">
        <v>24</v>
      </c>
      <c r="D9" s="129"/>
      <c r="E9" s="241">
        <f>'03_23_2017'!E9:I9</f>
        <v>0</v>
      </c>
      <c r="F9" s="241"/>
      <c r="G9" s="241"/>
      <c r="H9" s="241"/>
      <c r="I9" s="241"/>
      <c r="J9" s="13"/>
      <c r="K9" s="63"/>
      <c r="N9" s="63" t="s">
        <v>22</v>
      </c>
      <c r="O9" s="64"/>
      <c r="P9" s="17"/>
      <c r="Q9" s="245">
        <f>'03_23_2017'!Q9:T9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'03_23_2017'!T11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62"/>
      <c r="H14" s="262"/>
      <c r="I14" s="262"/>
      <c r="J14" s="262"/>
      <c r="K14" s="262"/>
      <c r="L14" s="262"/>
      <c r="M14" s="262"/>
      <c r="N14" s="263"/>
      <c r="O14" s="189" t="s">
        <v>17</v>
      </c>
      <c r="P14" s="189" t="s">
        <v>37</v>
      </c>
      <c r="Q14" s="203" t="s">
        <v>3</v>
      </c>
      <c r="R14" s="228" t="s">
        <v>4</v>
      </c>
      <c r="S14" s="203" t="s">
        <v>46</v>
      </c>
      <c r="T14" s="203" t="s">
        <v>47</v>
      </c>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50"/>
      <c r="Z15" s="151"/>
      <c r="AA15" s="150"/>
      <c r="AB15" s="150"/>
      <c r="AC15" s="150"/>
    </row>
    <row r="16" spans="2:29" ht="12.75" customHeight="1">
      <c r="B16" s="200"/>
      <c r="C16" s="234"/>
      <c r="D16" s="235"/>
      <c r="E16" s="193"/>
      <c r="F16" s="193"/>
      <c r="G16" s="193"/>
      <c r="H16" s="193"/>
      <c r="I16" s="193"/>
      <c r="J16" s="193"/>
      <c r="K16" s="193"/>
      <c r="L16" s="260"/>
      <c r="M16" s="260"/>
      <c r="N16" s="260"/>
      <c r="O16" s="190"/>
      <c r="P16" s="190"/>
      <c r="Q16" s="193"/>
      <c r="R16" s="229"/>
      <c r="S16" s="193"/>
      <c r="T16" s="193"/>
      <c r="Y16" s="150"/>
      <c r="Z16" s="151"/>
      <c r="AA16" s="150"/>
      <c r="AB16" s="150"/>
      <c r="AC16" s="150"/>
    </row>
    <row r="17" spans="2:29" ht="12.75" customHeight="1" thickBot="1">
      <c r="B17" s="247"/>
      <c r="C17" s="248"/>
      <c r="D17" s="249"/>
      <c r="E17" s="243"/>
      <c r="F17" s="243"/>
      <c r="G17" s="243"/>
      <c r="H17" s="243"/>
      <c r="I17" s="243"/>
      <c r="J17" s="243"/>
      <c r="K17" s="243"/>
      <c r="L17" s="261"/>
      <c r="M17" s="261"/>
      <c r="N17" s="261"/>
      <c r="O17" s="242"/>
      <c r="P17" s="242"/>
      <c r="Q17" s="243"/>
      <c r="R17" s="251"/>
      <c r="S17" s="243"/>
      <c r="T17" s="243"/>
      <c r="Y17" s="150"/>
      <c r="Z17" s="168" t="s">
        <v>40</v>
      </c>
      <c r="AA17" s="169"/>
      <c r="AB17" s="169"/>
      <c r="AC17" s="150"/>
    </row>
    <row r="18" spans="2:29" ht="14.25" customHeight="1">
      <c r="B18" s="146" t="s">
        <v>5</v>
      </c>
      <c r="C18" s="252">
        <f>IF(P5&gt;1,P5,"")</f>
        <v>42818</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Y18" s="150"/>
      <c r="Z18" s="170">
        <f>IF(((SUM($E$18:$N$24)-E24-E23-E22-E21-E20-E19-AA25)&lt;40),0,(IF((SUM($E$18:$N$24)-40-E24-E23-E22-E21-E20-E19-AA25)&gt;$E$18,$E$18-R18,(SUM($E$18:$N$24)-40-E24-E23-E22-E21-E20-E19-AA25-R18))))</f>
        <v>0</v>
      </c>
      <c r="AA18" s="169">
        <f>IF((J18&lt;0.0003),0,(IF((E18&gt;J18),J18,E18)))</f>
        <v>0</v>
      </c>
      <c r="AB18" s="171">
        <f>Z18+AA18</f>
        <v>0</v>
      </c>
      <c r="AC18" s="150"/>
    </row>
    <row r="19" spans="2:29" ht="14.25" customHeight="1">
      <c r="B19" s="147" t="s">
        <v>6</v>
      </c>
      <c r="C19" s="183">
        <f aca="true" t="shared" si="3" ref="C19:C24">IF(ISERROR(C18+1),"",C18+1)</f>
        <v>42819</v>
      </c>
      <c r="D19" s="184"/>
      <c r="E19" s="23"/>
      <c r="F19" s="24"/>
      <c r="G19" s="24"/>
      <c r="H19" s="24"/>
      <c r="I19" s="24"/>
      <c r="J19" s="24"/>
      <c r="K19" s="24"/>
      <c r="L19" s="24"/>
      <c r="M19" s="24"/>
      <c r="N19" s="24"/>
      <c r="O19" s="3">
        <f t="shared" si="0"/>
        <v>0</v>
      </c>
      <c r="P19" s="33">
        <f t="shared" si="1"/>
        <v>0</v>
      </c>
      <c r="Q19" s="114">
        <f t="shared" si="2"/>
        <v>0</v>
      </c>
      <c r="R19" s="45"/>
      <c r="S19" s="49"/>
      <c r="T19" s="49"/>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row>
    <row r="20" spans="2:29" ht="14.25" customHeight="1">
      <c r="B20" s="147" t="s">
        <v>7</v>
      </c>
      <c r="C20" s="183">
        <f t="shared" si="3"/>
        <v>42820</v>
      </c>
      <c r="D20" s="184"/>
      <c r="E20" s="23"/>
      <c r="F20" s="24"/>
      <c r="G20" s="24"/>
      <c r="H20" s="24"/>
      <c r="I20" s="24"/>
      <c r="J20" s="24"/>
      <c r="K20" s="24"/>
      <c r="L20" s="24"/>
      <c r="M20" s="24"/>
      <c r="N20" s="24"/>
      <c r="O20" s="3">
        <f t="shared" si="0"/>
        <v>0</v>
      </c>
      <c r="P20" s="33">
        <f t="shared" si="1"/>
        <v>0</v>
      </c>
      <c r="Q20" s="114">
        <f t="shared" si="2"/>
        <v>0</v>
      </c>
      <c r="R20" s="45"/>
      <c r="S20" s="49"/>
      <c r="T20" s="49"/>
      <c r="Y20" s="150"/>
      <c r="Z20" s="172">
        <f>IF(((SUM($E$18:$N$24)-E24-E23-E22-E21-AA25)&lt;40),0,(IF((SUM($E$18:$N$24)-40-E24-E23-E22-E21-AA25)&gt;$E$20,$E$20-R20,(SUM($E$18:$N$24)-40-E24-E23-E22-E21-AA25-R20))))</f>
        <v>0</v>
      </c>
      <c r="AA20" s="169">
        <f t="shared" si="4"/>
        <v>0</v>
      </c>
      <c r="AB20" s="171">
        <f t="shared" si="5"/>
        <v>0</v>
      </c>
      <c r="AC20" s="150"/>
    </row>
    <row r="21" spans="2:29" ht="14.25" customHeight="1">
      <c r="B21" s="147" t="s">
        <v>8</v>
      </c>
      <c r="C21" s="183">
        <f t="shared" si="3"/>
        <v>42821</v>
      </c>
      <c r="D21" s="184"/>
      <c r="E21" s="23"/>
      <c r="F21" s="24"/>
      <c r="G21" s="24"/>
      <c r="H21" s="24"/>
      <c r="I21" s="24"/>
      <c r="J21" s="24"/>
      <c r="K21" s="24"/>
      <c r="L21" s="24"/>
      <c r="M21" s="24"/>
      <c r="N21" s="24"/>
      <c r="O21" s="3">
        <f t="shared" si="0"/>
        <v>0</v>
      </c>
      <c r="P21" s="33">
        <f t="shared" si="1"/>
        <v>0</v>
      </c>
      <c r="Q21" s="114">
        <f t="shared" si="2"/>
        <v>0</v>
      </c>
      <c r="R21" s="45"/>
      <c r="S21" s="49"/>
      <c r="T21" s="49"/>
      <c r="Y21" s="150"/>
      <c r="Z21" s="172">
        <f>IF(((SUM($E$18:$N$24)-E24-E23-E22-AA25)&lt;40),0,(IF((SUM($E$18:$N$24)-40-E24-E23-E22-AA25)&gt;$E$21,$E$21-R21,(SUM($E$18:$N$24)-40-E24-E23-E22-AA25-R21))))</f>
        <v>0</v>
      </c>
      <c r="AA21" s="169">
        <f t="shared" si="4"/>
        <v>0</v>
      </c>
      <c r="AB21" s="171">
        <f t="shared" si="5"/>
        <v>0</v>
      </c>
      <c r="AC21" s="150"/>
    </row>
    <row r="22" spans="2:29" ht="14.25" customHeight="1">
      <c r="B22" s="147" t="s">
        <v>9</v>
      </c>
      <c r="C22" s="183">
        <f t="shared" si="3"/>
        <v>42822</v>
      </c>
      <c r="D22" s="184"/>
      <c r="E22" s="23"/>
      <c r="F22" s="24"/>
      <c r="G22" s="24"/>
      <c r="H22" s="24"/>
      <c r="I22" s="24"/>
      <c r="J22" s="24"/>
      <c r="K22" s="24"/>
      <c r="L22" s="24"/>
      <c r="M22" s="24"/>
      <c r="N22" s="24"/>
      <c r="O22" s="3">
        <f t="shared" si="0"/>
        <v>0</v>
      </c>
      <c r="P22" s="33">
        <f t="shared" si="1"/>
        <v>0</v>
      </c>
      <c r="Q22" s="114">
        <f t="shared" si="2"/>
        <v>0</v>
      </c>
      <c r="R22" s="45"/>
      <c r="S22" s="49"/>
      <c r="T22" s="49"/>
      <c r="Y22" s="150"/>
      <c r="Z22" s="172">
        <f>IF(((SUM($E$18:$N$24)-E24-E23-AA25)&lt;40),0,(IF((SUM($E$18:$N$24)-40-E24-E23-AA25)&gt;$E$22,$E$22-R22,(SUM($E$18:$N$24)-40-E24-E23-AA25-R22))))</f>
        <v>0</v>
      </c>
      <c r="AA22" s="169">
        <f t="shared" si="4"/>
        <v>0</v>
      </c>
      <c r="AB22" s="171">
        <f t="shared" si="5"/>
        <v>0</v>
      </c>
      <c r="AC22" s="150"/>
    </row>
    <row r="23" spans="2:29" ht="14.25" customHeight="1">
      <c r="B23" s="147" t="s">
        <v>10</v>
      </c>
      <c r="C23" s="183">
        <f t="shared" si="3"/>
        <v>42823</v>
      </c>
      <c r="D23" s="184"/>
      <c r="E23" s="23"/>
      <c r="F23" s="24"/>
      <c r="G23" s="24"/>
      <c r="H23" s="24"/>
      <c r="I23" s="24"/>
      <c r="J23" s="24"/>
      <c r="K23" s="24"/>
      <c r="L23" s="24"/>
      <c r="M23" s="24"/>
      <c r="N23" s="24"/>
      <c r="O23" s="3">
        <f t="shared" si="0"/>
        <v>0</v>
      </c>
      <c r="P23" s="33">
        <f t="shared" si="1"/>
        <v>0</v>
      </c>
      <c r="Q23" s="114">
        <f t="shared" si="2"/>
        <v>0</v>
      </c>
      <c r="R23" s="45"/>
      <c r="S23" s="49"/>
      <c r="T23" s="49"/>
      <c r="Y23" s="150"/>
      <c r="Z23" s="172">
        <f>IF(((SUM($E$18:$N$24)-E24-AA25)&lt;40),0,(IF((SUM($E$18:$N$24)-40-E24-AA25)&gt;$E$23,$E$23-R23,(SUM($E$18:$N$24)-40-E24-AA25-R23))))</f>
        <v>0</v>
      </c>
      <c r="AA23" s="169">
        <f t="shared" si="4"/>
        <v>0</v>
      </c>
      <c r="AB23" s="171">
        <f t="shared" si="5"/>
        <v>0</v>
      </c>
      <c r="AC23" s="150"/>
    </row>
    <row r="24" spans="2:29" ht="14.25" customHeight="1" thickBot="1">
      <c r="B24" s="147" t="s">
        <v>11</v>
      </c>
      <c r="C24" s="183">
        <f t="shared" si="3"/>
        <v>42824</v>
      </c>
      <c r="D24" s="184"/>
      <c r="E24" s="23"/>
      <c r="F24" s="24"/>
      <c r="G24" s="24"/>
      <c r="H24" s="24"/>
      <c r="I24" s="24"/>
      <c r="J24" s="24"/>
      <c r="K24" s="24"/>
      <c r="L24" s="24"/>
      <c r="M24" s="24"/>
      <c r="N24" s="24"/>
      <c r="O24" s="3">
        <f t="shared" si="0"/>
        <v>0</v>
      </c>
      <c r="P24" s="33">
        <f t="shared" si="1"/>
        <v>0</v>
      </c>
      <c r="Q24" s="114">
        <f t="shared" si="2"/>
        <v>0</v>
      </c>
      <c r="R24" s="46"/>
      <c r="S24" s="49"/>
      <c r="T24" s="49"/>
      <c r="Y24" s="150"/>
      <c r="Z24" s="172">
        <f>IF(((SUM($E$18:$N$24)-AA25)&lt;40),0,(IF((SUM($E$18:$N$24)-40-AA25)&gt;$E$24,$E$24-R24,(SUM($E$18:$N$24)-40-AA25-R24))))</f>
        <v>0</v>
      </c>
      <c r="AA24" s="169">
        <f t="shared" si="4"/>
        <v>0</v>
      </c>
      <c r="AB24" s="171">
        <f t="shared" si="5"/>
        <v>0</v>
      </c>
      <c r="AC24" s="150"/>
    </row>
    <row r="25" spans="2:29"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50"/>
      <c r="Z25" s="173"/>
      <c r="AA25" s="169">
        <f>SUM(AA18:AA24)</f>
        <v>0</v>
      </c>
      <c r="AB25" s="169"/>
      <c r="AC25" s="150"/>
    </row>
    <row r="26" spans="2:29"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50"/>
      <c r="Z26" s="173"/>
      <c r="AA26" s="169"/>
      <c r="AB26" s="169"/>
      <c r="AC26" s="150"/>
    </row>
    <row r="27" spans="2:29"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50"/>
      <c r="Z27" s="173"/>
      <c r="AA27" s="169"/>
      <c r="AB27" s="169"/>
      <c r="AC27" s="150"/>
    </row>
    <row r="28" spans="2:29" ht="9.75" customHeight="1" thickBot="1">
      <c r="B28" s="77"/>
      <c r="C28" s="78"/>
      <c r="D28" s="78"/>
      <c r="E28" s="79"/>
      <c r="F28" s="79"/>
      <c r="G28" s="79"/>
      <c r="H28" s="79"/>
      <c r="I28" s="79"/>
      <c r="J28" s="79"/>
      <c r="K28" s="79"/>
      <c r="L28" s="79"/>
      <c r="M28" s="79"/>
      <c r="N28" s="80"/>
      <c r="O28" s="80"/>
      <c r="P28" s="80"/>
      <c r="Q28" s="81"/>
      <c r="R28" s="82"/>
      <c r="Y28" s="150"/>
      <c r="Z28" s="173"/>
      <c r="AA28" s="169"/>
      <c r="AB28" s="169"/>
      <c r="AC28" s="150"/>
    </row>
    <row r="29" spans="2:29"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50"/>
      <c r="Z29" s="173"/>
      <c r="AA29" s="169"/>
      <c r="AB29" s="169"/>
      <c r="AC29" s="150"/>
    </row>
    <row r="30" spans="2:29"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50"/>
      <c r="Z30" s="173"/>
      <c r="AA30" s="169"/>
      <c r="AB30" s="169"/>
      <c r="AC30" s="150"/>
    </row>
    <row r="31" spans="2:29" ht="12.75" customHeight="1">
      <c r="B31" s="200"/>
      <c r="C31" s="234"/>
      <c r="D31" s="235"/>
      <c r="E31" s="193"/>
      <c r="F31" s="218"/>
      <c r="G31" s="218"/>
      <c r="H31" s="193"/>
      <c r="I31" s="193"/>
      <c r="J31" s="193"/>
      <c r="K31" s="193"/>
      <c r="L31" s="213"/>
      <c r="M31" s="213"/>
      <c r="N31" s="213"/>
      <c r="O31" s="190"/>
      <c r="P31" s="190"/>
      <c r="Q31" s="193"/>
      <c r="R31" s="229"/>
      <c r="S31" s="209"/>
      <c r="T31" s="209"/>
      <c r="Y31" s="150"/>
      <c r="Z31" s="173"/>
      <c r="AA31" s="169"/>
      <c r="AB31" s="169"/>
      <c r="AC31" s="150"/>
    </row>
    <row r="32" spans="2:29" ht="12.75" customHeight="1">
      <c r="B32" s="200"/>
      <c r="C32" s="234"/>
      <c r="D32" s="235"/>
      <c r="E32" s="193"/>
      <c r="F32" s="218"/>
      <c r="G32" s="218"/>
      <c r="H32" s="193"/>
      <c r="I32" s="193"/>
      <c r="J32" s="193"/>
      <c r="K32" s="193"/>
      <c r="L32" s="213"/>
      <c r="M32" s="213"/>
      <c r="N32" s="213"/>
      <c r="O32" s="190"/>
      <c r="P32" s="190"/>
      <c r="Q32" s="193"/>
      <c r="R32" s="229"/>
      <c r="S32" s="209"/>
      <c r="T32" s="209"/>
      <c r="Y32" s="150"/>
      <c r="Z32" s="173"/>
      <c r="AA32" s="169"/>
      <c r="AB32" s="169"/>
      <c r="AC32" s="150"/>
    </row>
    <row r="33" spans="2:29" ht="12.75" customHeight="1">
      <c r="B33" s="200"/>
      <c r="C33" s="234"/>
      <c r="D33" s="235"/>
      <c r="E33" s="193"/>
      <c r="F33" s="218"/>
      <c r="G33" s="218"/>
      <c r="H33" s="193"/>
      <c r="I33" s="193"/>
      <c r="J33" s="193"/>
      <c r="K33" s="193"/>
      <c r="L33" s="213"/>
      <c r="M33" s="213"/>
      <c r="N33" s="213"/>
      <c r="O33" s="190"/>
      <c r="P33" s="190"/>
      <c r="Q33" s="193"/>
      <c r="R33" s="229"/>
      <c r="S33" s="209"/>
      <c r="T33" s="209"/>
      <c r="Y33" s="150"/>
      <c r="Z33" s="173"/>
      <c r="AA33" s="169"/>
      <c r="AB33" s="169"/>
      <c r="AC33" s="150"/>
    </row>
    <row r="34" spans="2:29" ht="12.75" customHeight="1">
      <c r="B34" s="201"/>
      <c r="C34" s="236"/>
      <c r="D34" s="237"/>
      <c r="E34" s="194"/>
      <c r="F34" s="219"/>
      <c r="G34" s="219"/>
      <c r="H34" s="194"/>
      <c r="I34" s="194"/>
      <c r="J34" s="194"/>
      <c r="K34" s="194"/>
      <c r="L34" s="214"/>
      <c r="M34" s="214"/>
      <c r="N34" s="214"/>
      <c r="O34" s="191"/>
      <c r="P34" s="191"/>
      <c r="Q34" s="194"/>
      <c r="R34" s="230"/>
      <c r="S34" s="210"/>
      <c r="T34" s="210"/>
      <c r="Y34" s="150"/>
      <c r="Z34" s="173"/>
      <c r="AA34" s="169"/>
      <c r="AB34" s="169"/>
      <c r="AC34" s="150"/>
    </row>
    <row r="35" spans="2:29" ht="13.5" customHeight="1">
      <c r="B35" s="147" t="s">
        <v>5</v>
      </c>
      <c r="C35" s="183">
        <f>IF(ISERROR(C24+1),"",C24+1)</f>
        <v>42825</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Y35" s="150"/>
      <c r="Z35" s="172">
        <f>IF(((SUM($E$35:$N$41)-E41-E40-E39-E38-E37-E36-AA42)&lt;40),0,(IF((SUM($E$35:$N$41)-40-E41-E40-E39-E38-E37-E36-AA42)&gt;E35,E35-R35,(SUM($E$35:$N$41)-40-E41-E40-E39-E38-E37-E36-AA42-R35))))</f>
        <v>0</v>
      </c>
      <c r="AA35" s="169">
        <f>IF((J35&lt;0.0003),0,(IF((E35&gt;J35),J35,E35)))</f>
        <v>0</v>
      </c>
      <c r="AB35" s="171">
        <f aca="true" t="shared" si="10" ref="AB35:AB41">Z35+AA35</f>
        <v>0</v>
      </c>
      <c r="AC35" s="150"/>
    </row>
    <row r="36" spans="2:29" ht="13.5" customHeight="1">
      <c r="B36" s="147" t="s">
        <v>6</v>
      </c>
      <c r="C36" s="183">
        <f aca="true" t="shared" si="11" ref="C36:C41">IF(ISERROR(C35+1),"",C35+1)</f>
        <v>42826</v>
      </c>
      <c r="D36" s="184"/>
      <c r="E36" s="23"/>
      <c r="F36" s="21"/>
      <c r="G36" s="21"/>
      <c r="H36" s="21"/>
      <c r="I36" s="21"/>
      <c r="J36" s="21"/>
      <c r="K36" s="21"/>
      <c r="L36" s="21"/>
      <c r="M36" s="21"/>
      <c r="N36" s="21"/>
      <c r="O36" s="3">
        <f t="shared" si="7"/>
        <v>0</v>
      </c>
      <c r="P36" s="33">
        <f t="shared" si="8"/>
        <v>0</v>
      </c>
      <c r="Q36" s="109">
        <f t="shared" si="9"/>
        <v>0</v>
      </c>
      <c r="R36" s="52"/>
      <c r="S36" s="54"/>
      <c r="T36" s="54"/>
      <c r="Y36" s="150"/>
      <c r="Z36" s="177">
        <f>IF(((SUM($E$35:$N$41)-E41-E40-E39-E38-E37-AA42)&lt;40),0,(IF((SUM($E$35:$N$41)-40-E41-E40-E39-E38-E37-AA42)&gt;E36,E36-R36,(SUM($E$35:$N$41)-40-E41-E40-E39-E38-E37-AA42-R36))))</f>
        <v>0</v>
      </c>
      <c r="AA36" s="169">
        <f aca="true" t="shared" si="12" ref="AA36:AA41">IF((J36&lt;0.0003),0,(IF((E36&gt;J36),J36,E36)))</f>
        <v>0</v>
      </c>
      <c r="AB36" s="171">
        <f t="shared" si="10"/>
        <v>0</v>
      </c>
      <c r="AC36" s="150"/>
    </row>
    <row r="37" spans="2:29" ht="13.5" customHeight="1">
      <c r="B37" s="147" t="s">
        <v>7</v>
      </c>
      <c r="C37" s="183">
        <f t="shared" si="11"/>
        <v>42827</v>
      </c>
      <c r="D37" s="184"/>
      <c r="E37" s="23"/>
      <c r="F37" s="21"/>
      <c r="G37" s="21"/>
      <c r="H37" s="21"/>
      <c r="I37" s="21"/>
      <c r="J37" s="21"/>
      <c r="K37" s="21"/>
      <c r="L37" s="21"/>
      <c r="M37" s="21"/>
      <c r="N37" s="21"/>
      <c r="O37" s="3">
        <f t="shared" si="7"/>
        <v>0</v>
      </c>
      <c r="P37" s="33">
        <f t="shared" si="8"/>
        <v>0</v>
      </c>
      <c r="Q37" s="109">
        <f t="shared" si="9"/>
        <v>0</v>
      </c>
      <c r="R37" s="52"/>
      <c r="S37" s="54"/>
      <c r="T37" s="54"/>
      <c r="Y37" s="150"/>
      <c r="Z37" s="177">
        <f>IF(((SUM($E$35:$N$41)-E41-E40-E39-E38-AA42)&lt;40),0,(IF((SUM($E$35:$N$41)-40-E41-E40-E39-E38-AA42)&gt;E37,E37-R37,(SUM($E$35:$N$41)-40-E41-E40-E39-E38-AA42-R37))))</f>
        <v>0</v>
      </c>
      <c r="AA37" s="169">
        <f t="shared" si="12"/>
        <v>0</v>
      </c>
      <c r="AB37" s="171">
        <f t="shared" si="10"/>
        <v>0</v>
      </c>
      <c r="AC37" s="150"/>
    </row>
    <row r="38" spans="2:29" ht="13.5" customHeight="1">
      <c r="B38" s="147" t="s">
        <v>8</v>
      </c>
      <c r="C38" s="183">
        <f t="shared" si="11"/>
        <v>42828</v>
      </c>
      <c r="D38" s="184"/>
      <c r="E38" s="23"/>
      <c r="F38" s="21"/>
      <c r="G38" s="21"/>
      <c r="H38" s="21"/>
      <c r="I38" s="21"/>
      <c r="J38" s="21"/>
      <c r="K38" s="21"/>
      <c r="L38" s="21"/>
      <c r="M38" s="21"/>
      <c r="N38" s="21"/>
      <c r="O38" s="3">
        <f t="shared" si="7"/>
        <v>0</v>
      </c>
      <c r="P38" s="33">
        <f t="shared" si="8"/>
        <v>0</v>
      </c>
      <c r="Q38" s="109">
        <f t="shared" si="9"/>
        <v>0</v>
      </c>
      <c r="R38" s="52"/>
      <c r="S38" s="54"/>
      <c r="T38" s="54"/>
      <c r="Y38" s="150"/>
      <c r="Z38" s="177">
        <f>IF(((SUM($E$35:$N$41)-E41-E40-E39-AA42)&lt;40),0,(IF((SUM($E$35:$N$41)-40-E41-E40-E39-AA42)&gt;E38,E38-R38,(SUM(E35:N41)-40-E41-E40-E39-AA42-R38))))</f>
        <v>0</v>
      </c>
      <c r="AA38" s="169">
        <f t="shared" si="12"/>
        <v>0</v>
      </c>
      <c r="AB38" s="171">
        <f t="shared" si="10"/>
        <v>0</v>
      </c>
      <c r="AC38" s="150"/>
    </row>
    <row r="39" spans="2:29" ht="13.5" customHeight="1">
      <c r="B39" s="147" t="s">
        <v>9</v>
      </c>
      <c r="C39" s="183">
        <f t="shared" si="11"/>
        <v>42829</v>
      </c>
      <c r="D39" s="184"/>
      <c r="E39" s="23"/>
      <c r="F39" s="21"/>
      <c r="G39" s="21"/>
      <c r="H39" s="21"/>
      <c r="I39" s="21"/>
      <c r="J39" s="21"/>
      <c r="K39" s="21"/>
      <c r="L39" s="21"/>
      <c r="M39" s="21"/>
      <c r="N39" s="21"/>
      <c r="O39" s="3">
        <f t="shared" si="7"/>
        <v>0</v>
      </c>
      <c r="P39" s="33">
        <f t="shared" si="8"/>
        <v>0</v>
      </c>
      <c r="Q39" s="109">
        <f t="shared" si="9"/>
        <v>0</v>
      </c>
      <c r="R39" s="52"/>
      <c r="S39" s="54"/>
      <c r="T39" s="54"/>
      <c r="Y39" s="150"/>
      <c r="Z39" s="177">
        <f>IF(((SUM($E$35:$N$41)-E41-E40-AA42)&lt;40),0,(IF((SUM($E$35:$N$41)-40-E41-E40-AA42)&gt;E39,E39-R39,(SUM($E$35:$N$41)-40-E41-E40-AA42-R39))))</f>
        <v>0</v>
      </c>
      <c r="AA39" s="169">
        <f t="shared" si="12"/>
        <v>0</v>
      </c>
      <c r="AB39" s="171">
        <f t="shared" si="10"/>
        <v>0</v>
      </c>
      <c r="AC39" s="150"/>
    </row>
    <row r="40" spans="2:29" ht="13.5" customHeight="1">
      <c r="B40" s="147" t="s">
        <v>10</v>
      </c>
      <c r="C40" s="183">
        <f t="shared" si="11"/>
        <v>42830</v>
      </c>
      <c r="D40" s="184"/>
      <c r="E40" s="23"/>
      <c r="F40" s="21"/>
      <c r="G40" s="21"/>
      <c r="H40" s="21"/>
      <c r="I40" s="21"/>
      <c r="J40" s="21"/>
      <c r="K40" s="21"/>
      <c r="L40" s="21"/>
      <c r="M40" s="21"/>
      <c r="N40" s="21"/>
      <c r="O40" s="3">
        <f t="shared" si="7"/>
        <v>0</v>
      </c>
      <c r="P40" s="33">
        <f t="shared" si="8"/>
        <v>0</v>
      </c>
      <c r="Q40" s="109">
        <f t="shared" si="9"/>
        <v>0</v>
      </c>
      <c r="R40" s="52"/>
      <c r="S40" s="54"/>
      <c r="T40" s="54"/>
      <c r="Y40" s="150"/>
      <c r="Z40" s="172">
        <f>IF(((SUM($E$35:$N$41)-E41-AA42)&lt;40),0,(IF((SUM($E$35:$N$41)-40-E41-AA42)&gt;E40,E40-R40,(SUM($E$35:$N$41)-40-E41-AA42-R40))))</f>
        <v>0</v>
      </c>
      <c r="AA40" s="169">
        <f t="shared" si="12"/>
        <v>0</v>
      </c>
      <c r="AB40" s="171">
        <f t="shared" si="10"/>
        <v>0</v>
      </c>
      <c r="AC40" s="150"/>
    </row>
    <row r="41" spans="2:29" ht="13.5" customHeight="1" thickBot="1">
      <c r="B41" s="147" t="s">
        <v>11</v>
      </c>
      <c r="C41" s="183">
        <f t="shared" si="11"/>
        <v>42831</v>
      </c>
      <c r="D41" s="184"/>
      <c r="E41" s="23"/>
      <c r="F41" s="21"/>
      <c r="G41" s="21"/>
      <c r="H41" s="21"/>
      <c r="I41" s="21"/>
      <c r="J41" s="21"/>
      <c r="K41" s="21"/>
      <c r="L41" s="21"/>
      <c r="M41" s="21"/>
      <c r="N41" s="21"/>
      <c r="O41" s="3">
        <f t="shared" si="7"/>
        <v>0</v>
      </c>
      <c r="P41" s="33">
        <f t="shared" si="8"/>
        <v>0</v>
      </c>
      <c r="Q41" s="109">
        <f t="shared" si="9"/>
        <v>0</v>
      </c>
      <c r="R41" s="53"/>
      <c r="S41" s="54">
        <v>0</v>
      </c>
      <c r="T41" s="54">
        <v>0</v>
      </c>
      <c r="Y41" s="150"/>
      <c r="Z41" s="172">
        <f>IF(((SUM($E$35:$N$41)-AA42)&lt;40),0,(IF((SUM($E$35:$N$41)-40-AA42)&gt;E41,E41-R41,(SUM($E$35:$N$41)-40-AA42-R41))))</f>
        <v>0</v>
      </c>
      <c r="AA41" s="169">
        <f t="shared" si="12"/>
        <v>0</v>
      </c>
      <c r="AB41" s="171">
        <f t="shared" si="10"/>
        <v>0</v>
      </c>
      <c r="AC41" s="150"/>
    </row>
    <row r="42" spans="2:29"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50"/>
      <c r="Z42" s="148"/>
      <c r="AA42" s="169">
        <f>SUM(AA35:AA41)</f>
        <v>0</v>
      </c>
      <c r="AB42" s="148"/>
      <c r="AC42" s="150"/>
    </row>
    <row r="43" spans="2:29" ht="13.5" customHeight="1">
      <c r="B43" s="87"/>
      <c r="C43" s="88"/>
      <c r="D43" s="88"/>
      <c r="E43" s="88"/>
      <c r="F43" s="88"/>
      <c r="H43" s="101"/>
      <c r="I43" s="101"/>
      <c r="J43" s="103"/>
      <c r="K43" s="105"/>
      <c r="L43" s="101"/>
      <c r="M43" s="101"/>
      <c r="N43" s="101"/>
      <c r="O43" s="101"/>
      <c r="P43" s="101" t="s">
        <v>32</v>
      </c>
      <c r="Q43" s="43">
        <f>IF($Q42&gt;0,$Q42-($Q44*(2/3)),0)</f>
        <v>0</v>
      </c>
      <c r="R43" s="185"/>
      <c r="S43" s="50"/>
      <c r="T43" s="50"/>
      <c r="Y43" s="150"/>
      <c r="Z43" s="62"/>
      <c r="AA43" s="63"/>
      <c r="AB43" s="63"/>
      <c r="AC43" s="150"/>
    </row>
    <row r="44" spans="2:29"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10"/>
      <c r="Z44" s="62"/>
      <c r="AA44" s="63"/>
      <c r="AB44" s="63"/>
      <c r="AC44" s="110"/>
    </row>
    <row r="45" spans="2:29" ht="11.25" customHeight="1" thickBot="1">
      <c r="B45" s="89"/>
      <c r="C45" s="89"/>
      <c r="D45" s="89"/>
      <c r="E45" s="89"/>
      <c r="F45" s="89"/>
      <c r="G45" s="89"/>
      <c r="H45" s="89"/>
      <c r="I45" s="89"/>
      <c r="J45" s="89"/>
      <c r="K45" s="89"/>
      <c r="L45" s="89"/>
      <c r="M45" s="89"/>
      <c r="N45" s="90"/>
      <c r="O45" s="90"/>
      <c r="P45" s="90"/>
      <c r="Q45" s="91"/>
      <c r="R45" s="92"/>
      <c r="Y45" s="110"/>
      <c r="Z45" s="111"/>
      <c r="AA45" s="110"/>
      <c r="AB45" s="110"/>
      <c r="AC45" s="110"/>
    </row>
    <row r="46" spans="2:20" ht="13.5" thickBot="1">
      <c r="B46" s="93" t="s">
        <v>19</v>
      </c>
      <c r="C46" s="94"/>
      <c r="D46" s="94"/>
      <c r="E46" s="94"/>
      <c r="F46" s="94"/>
      <c r="G46" s="254"/>
      <c r="H46" s="255"/>
      <c r="I46" s="255"/>
      <c r="J46" s="255"/>
      <c r="K46" s="255"/>
      <c r="L46" s="255"/>
      <c r="M46" s="255"/>
      <c r="N46" s="255"/>
      <c r="O46" s="255"/>
      <c r="P46" s="255"/>
      <c r="Q46" s="255"/>
      <c r="R46" s="255"/>
      <c r="S46" s="255"/>
      <c r="T46" s="256"/>
    </row>
    <row r="47" spans="2:26" s="17" customFormat="1" ht="12.75">
      <c r="B47" s="28"/>
      <c r="C47" s="28"/>
      <c r="D47" s="28"/>
      <c r="E47" s="29"/>
      <c r="F47" s="29"/>
      <c r="G47" s="29"/>
      <c r="H47" s="29"/>
      <c r="I47" s="29"/>
      <c r="J47" s="29"/>
      <c r="K47" s="29"/>
      <c r="L47" s="28"/>
      <c r="M47" s="28"/>
      <c r="N47" s="28"/>
      <c r="O47" s="30"/>
      <c r="P47" s="30"/>
      <c r="Q47" s="30"/>
      <c r="R47" s="28"/>
      <c r="S47" s="14"/>
      <c r="T47" s="15"/>
      <c r="U47" s="15"/>
      <c r="V47" s="15"/>
      <c r="W47" s="16"/>
      <c r="X47" s="15"/>
      <c r="Y47" s="15"/>
      <c r="Z47" s="25"/>
    </row>
    <row r="48" spans="2:26" ht="12.75">
      <c r="B48" s="28" t="s">
        <v>36</v>
      </c>
      <c r="C48" s="95"/>
      <c r="D48" s="95"/>
      <c r="E48" s="117"/>
      <c r="F48" s="181"/>
      <c r="G48" s="226"/>
      <c r="H48" s="226"/>
      <c r="I48" s="226"/>
      <c r="J48" s="226"/>
      <c r="K48" s="28" t="s">
        <v>39</v>
      </c>
      <c r="N48" s="181"/>
      <c r="O48" s="181"/>
      <c r="P48" s="181"/>
      <c r="Q48" s="181"/>
      <c r="R48" s="181"/>
      <c r="S48" s="181"/>
      <c r="T48" s="181"/>
      <c r="Z48" s="26"/>
    </row>
    <row r="49" spans="2:29" s="17" customFormat="1" ht="14.25" customHeight="1">
      <c r="B49" s="96"/>
      <c r="C49" s="96"/>
      <c r="D49" s="96"/>
      <c r="E49" s="96"/>
      <c r="F49" s="96"/>
      <c r="G49" s="96"/>
      <c r="H49" s="96"/>
      <c r="I49" s="96"/>
      <c r="J49" s="18"/>
      <c r="S49" s="11"/>
      <c r="T49" s="11"/>
      <c r="U49" s="11"/>
      <c r="V49" s="11"/>
      <c r="W49" s="11"/>
      <c r="X49" s="11"/>
      <c r="Y49" s="11"/>
      <c r="Z49" s="25"/>
      <c r="AA49" s="11"/>
      <c r="AB49" s="11"/>
      <c r="AC49" s="11"/>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97"/>
      <c r="Z50" s="97"/>
      <c r="AA50" s="19"/>
      <c r="AB50" s="182"/>
      <c r="AC50" s="182"/>
    </row>
    <row r="51" spans="2:26"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s="97"/>
    </row>
    <row r="52" spans="2:26"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s="97"/>
    </row>
    <row r="53" spans="2:26" ht="12.75">
      <c r="B53" s="97"/>
      <c r="C53" s="97"/>
      <c r="D53" s="97"/>
      <c r="E53" s="97"/>
      <c r="F53" s="97"/>
      <c r="G53" s="97"/>
      <c r="H53" s="97"/>
      <c r="I53" s="97"/>
      <c r="K53" s="97"/>
      <c r="L53" s="97"/>
      <c r="M53" s="97"/>
      <c r="N53" s="97"/>
      <c r="O53" s="97"/>
      <c r="P53" s="97"/>
      <c r="Q53" s="97"/>
      <c r="R53" s="97"/>
      <c r="S53" s="18"/>
      <c r="T53" s="97"/>
      <c r="U53" s="97"/>
      <c r="V53" s="97"/>
      <c r="W53" s="97"/>
      <c r="X53" s="97"/>
      <c r="Y53" s="97"/>
      <c r="Z53" s="97"/>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F14:N14"/>
    <mergeCell ref="B29:B34"/>
    <mergeCell ref="C29:D34"/>
    <mergeCell ref="E29:E34"/>
    <mergeCell ref="L30:L34"/>
    <mergeCell ref="O29:O34"/>
    <mergeCell ref="I30:I34"/>
    <mergeCell ref="J30:J34"/>
    <mergeCell ref="C23:D23"/>
    <mergeCell ref="C24:D24"/>
    <mergeCell ref="B55:J55"/>
    <mergeCell ref="B50:J52"/>
    <mergeCell ref="L55:T55"/>
    <mergeCell ref="T29:T34"/>
    <mergeCell ref="S29:S34"/>
    <mergeCell ref="C35:D35"/>
    <mergeCell ref="C36:D36"/>
    <mergeCell ref="F48:J48"/>
    <mergeCell ref="F30:F34"/>
    <mergeCell ref="G30:G34"/>
    <mergeCell ref="P1:T2"/>
    <mergeCell ref="B11:L11"/>
    <mergeCell ref="T14:T17"/>
    <mergeCell ref="B1:H3"/>
    <mergeCell ref="B14:B17"/>
    <mergeCell ref="C14:D17"/>
    <mergeCell ref="B12:O12"/>
    <mergeCell ref="K15:K17"/>
    <mergeCell ref="E14:E17"/>
    <mergeCell ref="L15:L17"/>
    <mergeCell ref="C22:D22"/>
    <mergeCell ref="H15:H17"/>
    <mergeCell ref="C20:D20"/>
    <mergeCell ref="C21:D21"/>
    <mergeCell ref="F15:F17"/>
    <mergeCell ref="G15:G17"/>
    <mergeCell ref="C18:D18"/>
    <mergeCell ref="C19:D19"/>
    <mergeCell ref="N15:N17"/>
    <mergeCell ref="M15:M17"/>
    <mergeCell ref="N48:T48"/>
    <mergeCell ref="R43:R44"/>
    <mergeCell ref="G46:T46"/>
    <mergeCell ref="R26:R27"/>
    <mergeCell ref="H30:H34"/>
    <mergeCell ref="K30:K34"/>
    <mergeCell ref="S14:S17"/>
    <mergeCell ref="O14:O17"/>
    <mergeCell ref="M30:M34"/>
    <mergeCell ref="F29:N29"/>
    <mergeCell ref="R29:R34"/>
    <mergeCell ref="P29:P34"/>
    <mergeCell ref="Q29:Q34"/>
    <mergeCell ref="N30:N34"/>
    <mergeCell ref="R14:R17"/>
    <mergeCell ref="AB50:AC50"/>
    <mergeCell ref="C37:D37"/>
    <mergeCell ref="C38:D38"/>
    <mergeCell ref="C39:D39"/>
    <mergeCell ref="C40:D40"/>
    <mergeCell ref="C41:D41"/>
    <mergeCell ref="L50:T52"/>
    <mergeCell ref="I15:I17"/>
    <mergeCell ref="J15:J17"/>
    <mergeCell ref="C5:I5"/>
    <mergeCell ref="P5:Q5"/>
    <mergeCell ref="S5:T5"/>
    <mergeCell ref="P14:P17"/>
    <mergeCell ref="Q14:Q17"/>
    <mergeCell ref="Q9:T9"/>
    <mergeCell ref="D7:E7"/>
    <mergeCell ref="E9:I9"/>
    <mergeCell ref="R6:S6"/>
    <mergeCell ref="P7:Q7"/>
  </mergeCells>
  <dataValidations count="4">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44 Q27">
      <formula1>IF(($O$7="X"),0,(($Q42*1.5)+0.005))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C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1:26" ht="12.75" customHeight="1">
      <c r="A1" s="125"/>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244">
        <f>'04_06_2017'!C5:I5</f>
        <v>0</v>
      </c>
      <c r="D5" s="244"/>
      <c r="E5" s="244"/>
      <c r="F5" s="244"/>
      <c r="G5" s="244"/>
      <c r="H5" s="244"/>
      <c r="I5" s="244"/>
      <c r="J5" s="17"/>
      <c r="N5" s="6" t="s">
        <v>0</v>
      </c>
      <c r="P5" s="204">
        <v>42832</v>
      </c>
      <c r="Q5" s="204"/>
      <c r="R5" s="20" t="s">
        <v>21</v>
      </c>
      <c r="S5" s="204">
        <f>IF(P5&gt;1,P5+13,"")</f>
        <v>42845</v>
      </c>
      <c r="T5" s="204"/>
    </row>
    <row r="6" spans="2:21" ht="11.25" customHeight="1">
      <c r="B6" s="5"/>
      <c r="J6" s="7"/>
      <c r="N6" s="6" t="s">
        <v>56</v>
      </c>
      <c r="O6" s="60">
        <f>'04_06_2017'!O6+1</f>
        <v>1721</v>
      </c>
      <c r="R6" s="202"/>
      <c r="S6" s="202"/>
      <c r="T6" s="8"/>
      <c r="U6" s="17"/>
    </row>
    <row r="7" spans="2:21" ht="12.75">
      <c r="B7" s="6" t="s">
        <v>43</v>
      </c>
      <c r="D7" s="246">
        <f>'04_06_2017'!D7:E7</f>
        <v>0</v>
      </c>
      <c r="E7" s="246"/>
      <c r="F7" s="27" t="s">
        <v>34</v>
      </c>
      <c r="G7" s="132">
        <f>'04_06_2017'!G7</f>
        <v>0</v>
      </c>
      <c r="H7" s="26" t="s">
        <v>35</v>
      </c>
      <c r="I7" s="124">
        <f>'04_06_2017'!I7</f>
        <v>0</v>
      </c>
      <c r="J7" s="60"/>
      <c r="K7" s="61"/>
      <c r="N7" s="61" t="s">
        <v>31</v>
      </c>
      <c r="P7" s="215" t="str">
        <f>'04_06_2017'!P7:Q7</f>
        <v>Non Exempt</v>
      </c>
      <c r="Q7" s="215"/>
      <c r="S7" s="62"/>
      <c r="T7" s="116"/>
      <c r="U7" s="118"/>
    </row>
    <row r="8" spans="2:21" ht="11.25" customHeight="1">
      <c r="B8" s="9"/>
      <c r="C8" s="9"/>
      <c r="D8" s="9"/>
      <c r="E8" s="9"/>
      <c r="F8" s="7"/>
      <c r="G8" s="10"/>
      <c r="H8" s="10"/>
      <c r="I8" s="10"/>
      <c r="J8" s="10"/>
      <c r="U8" s="17"/>
    </row>
    <row r="9" spans="2:21" ht="12.75">
      <c r="B9" s="6" t="s">
        <v>24</v>
      </c>
      <c r="D9" s="129"/>
      <c r="E9" s="241">
        <f>'04_06_2017'!E9:I9</f>
        <v>0</v>
      </c>
      <c r="F9" s="241"/>
      <c r="G9" s="241"/>
      <c r="H9" s="241"/>
      <c r="I9" s="241"/>
      <c r="J9" s="13"/>
      <c r="K9" s="63"/>
      <c r="N9" s="63" t="s">
        <v>22</v>
      </c>
      <c r="O9" s="64"/>
      <c r="P9" s="17"/>
      <c r="Q9" s="245">
        <f>'04_06_2017'!Q9:T9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'04_06_2017'!T11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9" ht="12.75" customHeight="1" thickBot="1">
      <c r="B13" s="66"/>
      <c r="C13" s="66"/>
      <c r="D13" s="66"/>
      <c r="E13" s="66"/>
      <c r="F13" s="66"/>
      <c r="G13" s="66"/>
      <c r="H13" s="66"/>
      <c r="I13" s="66"/>
      <c r="J13" s="66"/>
      <c r="K13" s="66"/>
      <c r="N13" s="66"/>
      <c r="O13" s="66"/>
      <c r="P13" s="17"/>
      <c r="U13" s="66"/>
      <c r="Y13" s="110"/>
      <c r="Z13" s="111"/>
      <c r="AA13" s="110"/>
      <c r="AB13" s="110"/>
      <c r="AC13" s="110"/>
    </row>
    <row r="14" spans="2:29" ht="12.75" customHeight="1">
      <c r="B14" s="199" t="s">
        <v>2</v>
      </c>
      <c r="C14" s="232" t="s">
        <v>1</v>
      </c>
      <c r="D14" s="233"/>
      <c r="E14" s="203" t="s">
        <v>26</v>
      </c>
      <c r="F14" s="221" t="s">
        <v>18</v>
      </c>
      <c r="G14" s="222"/>
      <c r="H14" s="222"/>
      <c r="I14" s="222"/>
      <c r="J14" s="222"/>
      <c r="K14" s="222"/>
      <c r="L14" s="222"/>
      <c r="M14" s="222"/>
      <c r="N14" s="223"/>
      <c r="O14" s="189" t="s">
        <v>17</v>
      </c>
      <c r="P14" s="189" t="s">
        <v>37</v>
      </c>
      <c r="Q14" s="203" t="s">
        <v>3</v>
      </c>
      <c r="R14" s="228" t="s">
        <v>4</v>
      </c>
      <c r="S14" s="203" t="s">
        <v>46</v>
      </c>
      <c r="T14" s="203" t="s">
        <v>47</v>
      </c>
      <c r="Y14" s="110"/>
      <c r="Z14" s="111"/>
      <c r="AA14" s="110"/>
      <c r="AB14" s="110"/>
      <c r="AC14" s="110"/>
    </row>
    <row r="15" spans="2:29"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Y15" s="150"/>
      <c r="Z15" s="151"/>
      <c r="AA15" s="150"/>
      <c r="AB15" s="150"/>
      <c r="AC15" s="150"/>
    </row>
    <row r="16" spans="2:29" ht="12.75" customHeight="1">
      <c r="B16" s="200"/>
      <c r="C16" s="234"/>
      <c r="D16" s="235"/>
      <c r="E16" s="193"/>
      <c r="F16" s="193"/>
      <c r="G16" s="193"/>
      <c r="H16" s="193"/>
      <c r="I16" s="193"/>
      <c r="J16" s="193"/>
      <c r="K16" s="193"/>
      <c r="L16" s="213"/>
      <c r="M16" s="213"/>
      <c r="N16" s="213"/>
      <c r="O16" s="190"/>
      <c r="P16" s="190"/>
      <c r="Q16" s="193"/>
      <c r="R16" s="229"/>
      <c r="S16" s="193"/>
      <c r="T16" s="193"/>
      <c r="Y16" s="150"/>
      <c r="Z16" s="151"/>
      <c r="AA16" s="150"/>
      <c r="AB16" s="150"/>
      <c r="AC16" s="150"/>
    </row>
    <row r="17" spans="2:28" ht="12.75" customHeight="1" thickBot="1">
      <c r="B17" s="247"/>
      <c r="C17" s="248"/>
      <c r="D17" s="249"/>
      <c r="E17" s="243"/>
      <c r="F17" s="243"/>
      <c r="G17" s="243"/>
      <c r="H17" s="243"/>
      <c r="I17" s="243"/>
      <c r="J17" s="243"/>
      <c r="K17" s="243"/>
      <c r="L17" s="250"/>
      <c r="M17" s="250"/>
      <c r="N17" s="250"/>
      <c r="O17" s="242"/>
      <c r="P17" s="242"/>
      <c r="Q17" s="243"/>
      <c r="R17" s="251"/>
      <c r="S17" s="243"/>
      <c r="T17" s="243"/>
      <c r="Y17" s="150"/>
      <c r="Z17" s="168" t="s">
        <v>40</v>
      </c>
      <c r="AA17" s="169"/>
      <c r="AB17" s="169"/>
    </row>
    <row r="18" spans="2:28" ht="14.25" customHeight="1">
      <c r="B18" s="146" t="s">
        <v>5</v>
      </c>
      <c r="C18" s="252">
        <f>IF(P5&gt;1,P5,"")</f>
        <v>42832</v>
      </c>
      <c r="D18" s="253"/>
      <c r="E18" s="23"/>
      <c r="F18" s="24"/>
      <c r="G18" s="24"/>
      <c r="H18" s="24"/>
      <c r="I18" s="24"/>
      <c r="J18" s="24"/>
      <c r="K18" s="24"/>
      <c r="L18" s="24"/>
      <c r="M18" s="24"/>
      <c r="N18" s="24"/>
      <c r="O18" s="2">
        <f aca="true" t="shared" si="0" ref="O18:O24">SUM(E18:N18)</f>
        <v>0</v>
      </c>
      <c r="P18" s="33">
        <f aca="true" t="shared" si="1" ref="P18:P24">SUM(E18:N18)-Q18-R18</f>
        <v>0</v>
      </c>
      <c r="Q18" s="114">
        <f>AB18</f>
        <v>0</v>
      </c>
      <c r="R18" s="44"/>
      <c r="S18" s="48"/>
      <c r="T18" s="48"/>
      <c r="Y18" s="150"/>
      <c r="Z18" s="170">
        <f>IF(((SUM($E$18:$N$24)-E24-E23-E22-E21-E20-E19-AA25)&lt;40),0,(IF((SUM($E$18:$N$24)-40-E24-E23-E22-E21-E20-E19-AA25)&gt;$E$18,$E$18-R18,(SUM($E$18:$N$24)-40-E24-E23-E22-E21-E20-E19-AA25-R18))))</f>
        <v>0</v>
      </c>
      <c r="AA18" s="169">
        <f>IF((J18&lt;0.0003),0,(IF((E18&gt;J18),J18,E18)))</f>
        <v>0</v>
      </c>
      <c r="AB18" s="171">
        <f>Z18+AA18</f>
        <v>0</v>
      </c>
    </row>
    <row r="19" spans="2:28" ht="14.25" customHeight="1">
      <c r="B19" s="147" t="s">
        <v>6</v>
      </c>
      <c r="C19" s="183">
        <f aca="true" t="shared" si="2" ref="C19:C24">IF(ISERROR(C18+1),"",C18+1)</f>
        <v>42833</v>
      </c>
      <c r="D19" s="184"/>
      <c r="E19" s="23"/>
      <c r="F19" s="24"/>
      <c r="G19" s="24"/>
      <c r="H19" s="24"/>
      <c r="I19" s="24"/>
      <c r="J19" s="24"/>
      <c r="K19" s="24"/>
      <c r="L19" s="24"/>
      <c r="M19" s="24"/>
      <c r="N19" s="24"/>
      <c r="O19" s="3">
        <f t="shared" si="0"/>
        <v>0</v>
      </c>
      <c r="P19" s="33">
        <f t="shared" si="1"/>
        <v>0</v>
      </c>
      <c r="Q19" s="114">
        <f aca="true" t="shared" si="3" ref="Q19:Q24">AB19</f>
        <v>0</v>
      </c>
      <c r="R19" s="45"/>
      <c r="S19" s="49"/>
      <c r="T19" s="49"/>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row>
    <row r="20" spans="2:28" ht="14.25" customHeight="1">
      <c r="B20" s="147" t="s">
        <v>7</v>
      </c>
      <c r="C20" s="183">
        <f t="shared" si="2"/>
        <v>42834</v>
      </c>
      <c r="D20" s="184"/>
      <c r="E20" s="23"/>
      <c r="F20" s="24"/>
      <c r="G20" s="24"/>
      <c r="H20" s="24"/>
      <c r="I20" s="24"/>
      <c r="J20" s="24"/>
      <c r="K20" s="24"/>
      <c r="L20" s="24"/>
      <c r="M20" s="24"/>
      <c r="N20" s="24"/>
      <c r="O20" s="3">
        <f t="shared" si="0"/>
        <v>0</v>
      </c>
      <c r="P20" s="33">
        <f t="shared" si="1"/>
        <v>0</v>
      </c>
      <c r="Q20" s="114">
        <f t="shared" si="3"/>
        <v>0</v>
      </c>
      <c r="R20" s="45"/>
      <c r="S20" s="49"/>
      <c r="T20" s="49"/>
      <c r="Y20" s="150"/>
      <c r="Z20" s="172">
        <f>IF(((SUM($E$18:$N$24)-E24-E23-E22-E21-AA25)&lt;40),0,(IF((SUM($E$18:$N$24)-40-E24-E23-E22-E21-AA25)&gt;$E$20,$E$20-R20,(SUM($E$18:$N$24)-40-E24-E23-E22-E21-AA25-R20))))</f>
        <v>0</v>
      </c>
      <c r="AA20" s="169">
        <f t="shared" si="4"/>
        <v>0</v>
      </c>
      <c r="AB20" s="171">
        <f t="shared" si="5"/>
        <v>0</v>
      </c>
    </row>
    <row r="21" spans="2:28" ht="14.25" customHeight="1">
      <c r="B21" s="147" t="s">
        <v>8</v>
      </c>
      <c r="C21" s="183">
        <f t="shared" si="2"/>
        <v>42835</v>
      </c>
      <c r="D21" s="184"/>
      <c r="E21" s="23"/>
      <c r="F21" s="24"/>
      <c r="G21" s="24"/>
      <c r="H21" s="24"/>
      <c r="I21" s="24"/>
      <c r="J21" s="24"/>
      <c r="K21" s="24"/>
      <c r="L21" s="24"/>
      <c r="M21" s="24"/>
      <c r="N21" s="24"/>
      <c r="O21" s="3">
        <f t="shared" si="0"/>
        <v>0</v>
      </c>
      <c r="P21" s="33">
        <f t="shared" si="1"/>
        <v>0</v>
      </c>
      <c r="Q21" s="114">
        <f t="shared" si="3"/>
        <v>0</v>
      </c>
      <c r="R21" s="45"/>
      <c r="S21" s="49"/>
      <c r="T21" s="49"/>
      <c r="Y21" s="150"/>
      <c r="Z21" s="172">
        <f>IF(((SUM($E$18:$N$24)-E24-E23-E22-AA25)&lt;40),0,(IF((SUM($E$18:$N$24)-40-E24-E23-E22-AA25)&gt;$E$21,$E$21-R21,(SUM($E$18:$N$24)-40-E24-E23-E22-AA25-R21))))</f>
        <v>0</v>
      </c>
      <c r="AA21" s="169">
        <f t="shared" si="4"/>
        <v>0</v>
      </c>
      <c r="AB21" s="171">
        <f t="shared" si="5"/>
        <v>0</v>
      </c>
    </row>
    <row r="22" spans="2:28" ht="14.25" customHeight="1">
      <c r="B22" s="147" t="s">
        <v>9</v>
      </c>
      <c r="C22" s="183">
        <f t="shared" si="2"/>
        <v>42836</v>
      </c>
      <c r="D22" s="184"/>
      <c r="E22" s="23"/>
      <c r="F22" s="24"/>
      <c r="G22" s="24"/>
      <c r="H22" s="24"/>
      <c r="I22" s="24"/>
      <c r="J22" s="24"/>
      <c r="K22" s="24"/>
      <c r="L22" s="24"/>
      <c r="M22" s="24"/>
      <c r="N22" s="24"/>
      <c r="O22" s="3">
        <f t="shared" si="0"/>
        <v>0</v>
      </c>
      <c r="P22" s="33">
        <f t="shared" si="1"/>
        <v>0</v>
      </c>
      <c r="Q22" s="114">
        <f t="shared" si="3"/>
        <v>0</v>
      </c>
      <c r="R22" s="45"/>
      <c r="S22" s="49"/>
      <c r="T22" s="49"/>
      <c r="Y22" s="150"/>
      <c r="Z22" s="172">
        <f>IF(((SUM($E$18:$N$24)-E24-E23-AA25)&lt;40),0,(IF((SUM($E$18:$N$24)-40-E24-E23-AA25)&gt;$E$22,$E$22-R22,(SUM($E$18:$N$24)-40-E24-E23-AA25-R22))))</f>
        <v>0</v>
      </c>
      <c r="AA22" s="169">
        <f t="shared" si="4"/>
        <v>0</v>
      </c>
      <c r="AB22" s="171">
        <f t="shared" si="5"/>
        <v>0</v>
      </c>
    </row>
    <row r="23" spans="2:28" ht="14.25" customHeight="1">
      <c r="B23" s="147" t="s">
        <v>10</v>
      </c>
      <c r="C23" s="183">
        <f t="shared" si="2"/>
        <v>42837</v>
      </c>
      <c r="D23" s="184"/>
      <c r="E23" s="23"/>
      <c r="F23" s="24"/>
      <c r="G23" s="24"/>
      <c r="H23" s="24"/>
      <c r="I23" s="24"/>
      <c r="J23" s="24"/>
      <c r="K23" s="24"/>
      <c r="L23" s="24"/>
      <c r="M23" s="24"/>
      <c r="N23" s="24"/>
      <c r="O23" s="3">
        <f t="shared" si="0"/>
        <v>0</v>
      </c>
      <c r="P23" s="33">
        <f t="shared" si="1"/>
        <v>0</v>
      </c>
      <c r="Q23" s="114">
        <f t="shared" si="3"/>
        <v>0</v>
      </c>
      <c r="R23" s="45"/>
      <c r="S23" s="49"/>
      <c r="T23" s="49"/>
      <c r="Y23" s="150"/>
      <c r="Z23" s="172">
        <f>IF(((SUM($E$18:$N$24)-E24-AA25)&lt;40),0,(IF((SUM($E$18:$N$24)-40-E24-AA25)&gt;$E$23,$E$23-R23,(SUM($E$18:$N$24)-40-E24-AA25-R23))))</f>
        <v>0</v>
      </c>
      <c r="AA23" s="169">
        <f t="shared" si="4"/>
        <v>0</v>
      </c>
      <c r="AB23" s="171">
        <f t="shared" si="5"/>
        <v>0</v>
      </c>
    </row>
    <row r="24" spans="2:28" ht="14.25" customHeight="1" thickBot="1">
      <c r="B24" s="147" t="s">
        <v>11</v>
      </c>
      <c r="C24" s="183">
        <f t="shared" si="2"/>
        <v>42838</v>
      </c>
      <c r="D24" s="184"/>
      <c r="E24" s="23"/>
      <c r="F24" s="24"/>
      <c r="G24" s="24"/>
      <c r="H24" s="24"/>
      <c r="I24" s="24"/>
      <c r="J24" s="24"/>
      <c r="K24" s="24"/>
      <c r="L24" s="24"/>
      <c r="M24" s="24"/>
      <c r="N24" s="24"/>
      <c r="O24" s="3">
        <f t="shared" si="0"/>
        <v>0</v>
      </c>
      <c r="P24" s="33">
        <f t="shared" si="1"/>
        <v>0</v>
      </c>
      <c r="Q24" s="114">
        <f t="shared" si="3"/>
        <v>0</v>
      </c>
      <c r="R24" s="46"/>
      <c r="S24" s="49"/>
      <c r="T24" s="49"/>
      <c r="Y24" s="150"/>
      <c r="Z24" s="172">
        <f>IF(((SUM($E$18:$N$24)-AA25)&lt;40),0,(IF((SUM($E$18:$N$24)-40-AA25)&gt;$E$24,$E$24-R24,(SUM($E$18:$N$24)-40-AA25-R24))))</f>
        <v>0</v>
      </c>
      <c r="AA24" s="169">
        <f t="shared" si="4"/>
        <v>0</v>
      </c>
      <c r="AB24" s="171">
        <f t="shared" si="5"/>
        <v>0</v>
      </c>
    </row>
    <row r="25" spans="2:28"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Y25" s="150"/>
      <c r="Z25" s="173"/>
      <c r="AA25" s="169">
        <f>SUM(AA18:AA24)</f>
        <v>0</v>
      </c>
      <c r="AB25" s="169"/>
    </row>
    <row r="26" spans="2:28"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Y26" s="150"/>
      <c r="Z26" s="173"/>
      <c r="AA26" s="169"/>
      <c r="AB26" s="169"/>
    </row>
    <row r="27" spans="2:28"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Y27" s="150"/>
      <c r="Z27" s="173"/>
      <c r="AA27" s="169"/>
      <c r="AB27" s="169"/>
    </row>
    <row r="28" spans="2:28" ht="9.75" customHeight="1" thickBot="1">
      <c r="B28" s="77"/>
      <c r="C28" s="78"/>
      <c r="D28" s="78"/>
      <c r="E28" s="79"/>
      <c r="F28" s="79"/>
      <c r="G28" s="79"/>
      <c r="H28" s="79"/>
      <c r="I28" s="79"/>
      <c r="J28" s="79"/>
      <c r="K28" s="79"/>
      <c r="L28" s="79"/>
      <c r="M28" s="79"/>
      <c r="N28" s="80"/>
      <c r="O28" s="80"/>
      <c r="P28" s="80"/>
      <c r="Q28" s="81"/>
      <c r="R28" s="82"/>
      <c r="Y28" s="150"/>
      <c r="Z28" s="173"/>
      <c r="AA28" s="169"/>
      <c r="AB28" s="169"/>
    </row>
    <row r="29" spans="2:28"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Y29" s="150"/>
      <c r="Z29" s="173"/>
      <c r="AA29" s="169"/>
      <c r="AB29" s="169"/>
    </row>
    <row r="30" spans="2:28"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Y30" s="150"/>
      <c r="Z30" s="173"/>
      <c r="AA30" s="169"/>
      <c r="AB30" s="169"/>
    </row>
    <row r="31" spans="2:28" ht="12.75" customHeight="1">
      <c r="B31" s="200"/>
      <c r="C31" s="234"/>
      <c r="D31" s="235"/>
      <c r="E31" s="193"/>
      <c r="F31" s="218"/>
      <c r="G31" s="218"/>
      <c r="H31" s="193"/>
      <c r="I31" s="193"/>
      <c r="J31" s="193"/>
      <c r="K31" s="193"/>
      <c r="L31" s="213"/>
      <c r="M31" s="213"/>
      <c r="N31" s="213"/>
      <c r="O31" s="190"/>
      <c r="P31" s="190"/>
      <c r="Q31" s="193"/>
      <c r="R31" s="229"/>
      <c r="S31" s="209"/>
      <c r="T31" s="209"/>
      <c r="Y31" s="150"/>
      <c r="Z31" s="173"/>
      <c r="AA31" s="169"/>
      <c r="AB31" s="169"/>
    </row>
    <row r="32" spans="2:28" ht="12.75" customHeight="1">
      <c r="B32" s="200"/>
      <c r="C32" s="234"/>
      <c r="D32" s="235"/>
      <c r="E32" s="193"/>
      <c r="F32" s="218"/>
      <c r="G32" s="218"/>
      <c r="H32" s="193"/>
      <c r="I32" s="193"/>
      <c r="J32" s="193"/>
      <c r="K32" s="193"/>
      <c r="L32" s="213"/>
      <c r="M32" s="213"/>
      <c r="N32" s="213"/>
      <c r="O32" s="190"/>
      <c r="P32" s="190"/>
      <c r="Q32" s="193"/>
      <c r="R32" s="229"/>
      <c r="S32" s="209"/>
      <c r="T32" s="209"/>
      <c r="Y32" s="150"/>
      <c r="Z32" s="173"/>
      <c r="AA32" s="169"/>
      <c r="AB32" s="169"/>
    </row>
    <row r="33" spans="2:28" ht="12.75" customHeight="1">
      <c r="B33" s="200"/>
      <c r="C33" s="234"/>
      <c r="D33" s="235"/>
      <c r="E33" s="193"/>
      <c r="F33" s="218"/>
      <c r="G33" s="218"/>
      <c r="H33" s="193"/>
      <c r="I33" s="193"/>
      <c r="J33" s="193"/>
      <c r="K33" s="193"/>
      <c r="L33" s="213"/>
      <c r="M33" s="213"/>
      <c r="N33" s="213"/>
      <c r="O33" s="190"/>
      <c r="P33" s="190"/>
      <c r="Q33" s="193"/>
      <c r="R33" s="229"/>
      <c r="S33" s="209"/>
      <c r="T33" s="209"/>
      <c r="Y33" s="150"/>
      <c r="Z33" s="173"/>
      <c r="AA33" s="169"/>
      <c r="AB33" s="169"/>
    </row>
    <row r="34" spans="2:28" ht="12.75" customHeight="1">
      <c r="B34" s="201"/>
      <c r="C34" s="236"/>
      <c r="D34" s="237"/>
      <c r="E34" s="194"/>
      <c r="F34" s="219"/>
      <c r="G34" s="219"/>
      <c r="H34" s="194"/>
      <c r="I34" s="194"/>
      <c r="J34" s="194"/>
      <c r="K34" s="194"/>
      <c r="L34" s="214"/>
      <c r="M34" s="214"/>
      <c r="N34" s="214"/>
      <c r="O34" s="191"/>
      <c r="P34" s="191"/>
      <c r="Q34" s="194"/>
      <c r="R34" s="230"/>
      <c r="S34" s="210"/>
      <c r="T34" s="210"/>
      <c r="Y34" s="150"/>
      <c r="Z34" s="173"/>
      <c r="AA34" s="169"/>
      <c r="AB34" s="169"/>
    </row>
    <row r="35" spans="2:28" ht="13.5" customHeight="1">
      <c r="B35" s="147" t="s">
        <v>5</v>
      </c>
      <c r="C35" s="183">
        <f>IF(ISERROR(C24+1),"",C24+1)</f>
        <v>42839</v>
      </c>
      <c r="D35" s="184"/>
      <c r="E35" s="23"/>
      <c r="F35" s="21"/>
      <c r="G35" s="21"/>
      <c r="H35" s="21"/>
      <c r="I35" s="21"/>
      <c r="J35" s="21"/>
      <c r="K35" s="21"/>
      <c r="L35" s="21"/>
      <c r="M35" s="21"/>
      <c r="N35" s="21"/>
      <c r="O35" s="3">
        <f aca="true" t="shared" si="7" ref="O35:O41">SUM(E35:N35)</f>
        <v>0</v>
      </c>
      <c r="P35" s="33">
        <f aca="true" t="shared" si="8" ref="P35:P41">SUM(E35:N35)-Q35-R35</f>
        <v>0</v>
      </c>
      <c r="Q35" s="109">
        <f>AB35</f>
        <v>0</v>
      </c>
      <c r="R35" s="52"/>
      <c r="S35" s="54"/>
      <c r="T35" s="54"/>
      <c r="Y35" s="150"/>
      <c r="Z35" s="172">
        <f>IF(((SUM($E$35:$N$41)-E41-E40-E39-E38-E37-E36-AA42)&lt;40),0,(IF((SUM($E$35:$N$41)-40-E41-E40-E39-E38-E37-E36-AA42)&gt;E35,E35-R35,(SUM($E$35:$N$41)-40-E41-E40-E39-E38-E37-E36-AA42-R35))))</f>
        <v>0</v>
      </c>
      <c r="AA35" s="169">
        <f>IF((J35&lt;0.0003),0,(IF((E35&gt;J35),J35,E35)))</f>
        <v>0</v>
      </c>
      <c r="AB35" s="171">
        <f aca="true" t="shared" si="9" ref="AB35:AB41">Z35+AA35</f>
        <v>0</v>
      </c>
    </row>
    <row r="36" spans="2:28" ht="13.5" customHeight="1">
      <c r="B36" s="147" t="s">
        <v>6</v>
      </c>
      <c r="C36" s="183">
        <f aca="true" t="shared" si="10" ref="C36:C41">IF(ISERROR(C35+1),"",C35+1)</f>
        <v>42840</v>
      </c>
      <c r="D36" s="184"/>
      <c r="E36" s="23"/>
      <c r="F36" s="21"/>
      <c r="G36" s="21"/>
      <c r="H36" s="21"/>
      <c r="I36" s="21"/>
      <c r="J36" s="21"/>
      <c r="K36" s="21"/>
      <c r="L36" s="21"/>
      <c r="M36" s="21"/>
      <c r="N36" s="21"/>
      <c r="O36" s="3">
        <f t="shared" si="7"/>
        <v>0</v>
      </c>
      <c r="P36" s="33">
        <f t="shared" si="8"/>
        <v>0</v>
      </c>
      <c r="Q36" s="109">
        <f aca="true" t="shared" si="11" ref="Q36:Q41">AB36</f>
        <v>0</v>
      </c>
      <c r="R36" s="52"/>
      <c r="S36" s="54"/>
      <c r="T36" s="54"/>
      <c r="Y36" s="150"/>
      <c r="Z36" s="177">
        <f>IF(((SUM($E$35:$N$41)-E41-E40-E39-E38-E37-AA42)&lt;40),0,(IF((SUM($E$35:$N$41)-40-E41-E40-E39-E38-E37-AA42)&gt;E36,E36-R36,(SUM($E$35:$N$41)-40-E41-E40-E39-E38-E37-AA42-R36))))</f>
        <v>0</v>
      </c>
      <c r="AA36" s="169">
        <f aca="true" t="shared" si="12" ref="AA36:AA41">IF((J36&lt;0.0003),0,(IF((E36&gt;J36),J36,E36)))</f>
        <v>0</v>
      </c>
      <c r="AB36" s="171">
        <f t="shared" si="9"/>
        <v>0</v>
      </c>
    </row>
    <row r="37" spans="2:28" ht="13.5" customHeight="1">
      <c r="B37" s="147" t="s">
        <v>7</v>
      </c>
      <c r="C37" s="183">
        <f t="shared" si="10"/>
        <v>42841</v>
      </c>
      <c r="D37" s="184"/>
      <c r="E37" s="23"/>
      <c r="F37" s="21"/>
      <c r="G37" s="21"/>
      <c r="H37" s="21"/>
      <c r="I37" s="21"/>
      <c r="J37" s="21"/>
      <c r="K37" s="21"/>
      <c r="L37" s="21"/>
      <c r="M37" s="21"/>
      <c r="N37" s="21"/>
      <c r="O37" s="3">
        <f t="shared" si="7"/>
        <v>0</v>
      </c>
      <c r="P37" s="33">
        <f t="shared" si="8"/>
        <v>0</v>
      </c>
      <c r="Q37" s="109">
        <f t="shared" si="11"/>
        <v>0</v>
      </c>
      <c r="R37" s="52"/>
      <c r="S37" s="54"/>
      <c r="T37" s="54"/>
      <c r="Y37" s="150"/>
      <c r="Z37" s="177">
        <f>IF(((SUM($E$35:$N$41)-E41-E40-E39-E38-AA42)&lt;40),0,(IF((SUM($E$35:$N$41)-40-E41-E40-E39-E38-AA42)&gt;E37,E37-R37,(SUM($E$35:$N$41)-40-E41-E40-E39-E38-AA42-R37))))</f>
        <v>0</v>
      </c>
      <c r="AA37" s="169">
        <f t="shared" si="12"/>
        <v>0</v>
      </c>
      <c r="AB37" s="171">
        <f t="shared" si="9"/>
        <v>0</v>
      </c>
    </row>
    <row r="38" spans="2:28" ht="13.5" customHeight="1">
      <c r="B38" s="147" t="s">
        <v>8</v>
      </c>
      <c r="C38" s="183">
        <f t="shared" si="10"/>
        <v>42842</v>
      </c>
      <c r="D38" s="184"/>
      <c r="E38" s="23"/>
      <c r="F38" s="21"/>
      <c r="G38" s="21"/>
      <c r="H38" s="21"/>
      <c r="I38" s="21"/>
      <c r="J38" s="21"/>
      <c r="K38" s="21"/>
      <c r="L38" s="21"/>
      <c r="M38" s="21"/>
      <c r="N38" s="21"/>
      <c r="O38" s="3">
        <f t="shared" si="7"/>
        <v>0</v>
      </c>
      <c r="P38" s="33">
        <f t="shared" si="8"/>
        <v>0</v>
      </c>
      <c r="Q38" s="109">
        <f t="shared" si="11"/>
        <v>0</v>
      </c>
      <c r="R38" s="52"/>
      <c r="S38" s="54"/>
      <c r="T38" s="54"/>
      <c r="Y38" s="150"/>
      <c r="Z38" s="177">
        <f>IF(((SUM($E$35:$N$41)-E41-E40-E39-AA42)&lt;40),0,(IF((SUM($E$35:$N$41)-40-E41-E40-E39-AA42)&gt;E38,E38-R38,(SUM(E35:N41)-40-E41-E40-E39-AA42-R38))))</f>
        <v>0</v>
      </c>
      <c r="AA38" s="169">
        <f t="shared" si="12"/>
        <v>0</v>
      </c>
      <c r="AB38" s="171">
        <f t="shared" si="9"/>
        <v>0</v>
      </c>
    </row>
    <row r="39" spans="2:28" ht="13.5" customHeight="1">
      <c r="B39" s="147" t="s">
        <v>9</v>
      </c>
      <c r="C39" s="183">
        <f t="shared" si="10"/>
        <v>42843</v>
      </c>
      <c r="D39" s="184"/>
      <c r="E39" s="23"/>
      <c r="F39" s="21"/>
      <c r="G39" s="21"/>
      <c r="H39" s="21"/>
      <c r="I39" s="21"/>
      <c r="J39" s="21"/>
      <c r="K39" s="21"/>
      <c r="L39" s="21"/>
      <c r="M39" s="21"/>
      <c r="N39" s="21"/>
      <c r="O39" s="3">
        <f t="shared" si="7"/>
        <v>0</v>
      </c>
      <c r="P39" s="33">
        <f t="shared" si="8"/>
        <v>0</v>
      </c>
      <c r="Q39" s="109">
        <f t="shared" si="11"/>
        <v>0</v>
      </c>
      <c r="R39" s="52"/>
      <c r="S39" s="54"/>
      <c r="T39" s="54"/>
      <c r="Y39" s="150"/>
      <c r="Z39" s="177">
        <f>IF(((SUM($E$35:$N$41)-E41-E40-AA42)&lt;40),0,(IF((SUM($E$35:$N$41)-40-E41-E40-AA42)&gt;E39,E39-R39,(SUM($E$35:$N$41)-40-E41-E40-AA42-R39))))</f>
        <v>0</v>
      </c>
      <c r="AA39" s="169">
        <f t="shared" si="12"/>
        <v>0</v>
      </c>
      <c r="AB39" s="171">
        <f t="shared" si="9"/>
        <v>0</v>
      </c>
    </row>
    <row r="40" spans="2:28" ht="13.5" customHeight="1">
      <c r="B40" s="147" t="s">
        <v>10</v>
      </c>
      <c r="C40" s="183">
        <f t="shared" si="10"/>
        <v>42844</v>
      </c>
      <c r="D40" s="184"/>
      <c r="E40" s="23"/>
      <c r="F40" s="21"/>
      <c r="G40" s="21"/>
      <c r="H40" s="21"/>
      <c r="I40" s="21"/>
      <c r="J40" s="21"/>
      <c r="K40" s="21"/>
      <c r="L40" s="21"/>
      <c r="M40" s="21"/>
      <c r="N40" s="21"/>
      <c r="O40" s="3">
        <f t="shared" si="7"/>
        <v>0</v>
      </c>
      <c r="P40" s="33">
        <f t="shared" si="8"/>
        <v>0</v>
      </c>
      <c r="Q40" s="109">
        <f t="shared" si="11"/>
        <v>0</v>
      </c>
      <c r="R40" s="52"/>
      <c r="S40" s="54"/>
      <c r="T40" s="54"/>
      <c r="Y40" s="150"/>
      <c r="Z40" s="172">
        <f>IF(((SUM($E$35:$N$41)-E41-AA42)&lt;40),0,(IF((SUM($E$35:$N$41)-40-E41-AA42)&gt;E40,E40-R40,(SUM($E$35:$N$41)-40-E41-AA42-R40))))</f>
        <v>0</v>
      </c>
      <c r="AA40" s="169">
        <f t="shared" si="12"/>
        <v>0</v>
      </c>
      <c r="AB40" s="171">
        <f t="shared" si="9"/>
        <v>0</v>
      </c>
    </row>
    <row r="41" spans="2:28" ht="13.5" customHeight="1" thickBot="1">
      <c r="B41" s="147" t="s">
        <v>11</v>
      </c>
      <c r="C41" s="183">
        <f t="shared" si="10"/>
        <v>42845</v>
      </c>
      <c r="D41" s="184"/>
      <c r="E41" s="23"/>
      <c r="F41" s="21"/>
      <c r="G41" s="21"/>
      <c r="H41" s="21"/>
      <c r="I41" s="21"/>
      <c r="J41" s="21"/>
      <c r="K41" s="21"/>
      <c r="L41" s="21"/>
      <c r="M41" s="21"/>
      <c r="N41" s="21"/>
      <c r="O41" s="3">
        <f t="shared" si="7"/>
        <v>0</v>
      </c>
      <c r="P41" s="33">
        <f t="shared" si="8"/>
        <v>0</v>
      </c>
      <c r="Q41" s="109">
        <f t="shared" si="11"/>
        <v>0</v>
      </c>
      <c r="R41" s="53"/>
      <c r="S41" s="54">
        <v>0</v>
      </c>
      <c r="T41" s="54">
        <v>0</v>
      </c>
      <c r="Y41" s="150"/>
      <c r="Z41" s="172">
        <f>IF(((SUM($E$35:$N$41)-AA42)&lt;40),0,(IF((SUM($E$35:$N$41)-40-AA42)&gt;E41,E41-R41,(SUM($E$35:$N$41)-40-AA42-R41))))</f>
        <v>0</v>
      </c>
      <c r="AA41" s="169">
        <f t="shared" si="12"/>
        <v>0</v>
      </c>
      <c r="AB41" s="171">
        <f t="shared" si="9"/>
        <v>0</v>
      </c>
    </row>
    <row r="42" spans="2:28"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Y42" s="150"/>
      <c r="Z42" s="148"/>
      <c r="AA42" s="169">
        <f>SUM(AA35:AA41)</f>
        <v>0</v>
      </c>
      <c r="AB42" s="148"/>
    </row>
    <row r="43" spans="2:28" ht="13.5" customHeight="1">
      <c r="B43" s="87"/>
      <c r="C43" s="88"/>
      <c r="D43" s="88"/>
      <c r="E43" s="88"/>
      <c r="F43" s="88"/>
      <c r="H43" s="101"/>
      <c r="I43" s="101"/>
      <c r="J43" s="103"/>
      <c r="K43" s="105"/>
      <c r="L43" s="101"/>
      <c r="M43" s="101"/>
      <c r="N43" s="101"/>
      <c r="O43" s="101"/>
      <c r="P43" s="101" t="s">
        <v>32</v>
      </c>
      <c r="Q43" s="43">
        <f>IF($Q42&gt;0,$Q42-($Q44*(2/3)),0)</f>
        <v>0</v>
      </c>
      <c r="R43" s="185"/>
      <c r="S43" s="50"/>
      <c r="T43" s="50"/>
      <c r="Y43" s="150"/>
      <c r="Z43" s="62"/>
      <c r="AA43" s="63"/>
      <c r="AB43" s="63"/>
    </row>
    <row r="44" spans="2:26"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Y44" s="150"/>
      <c r="Z44" s="6"/>
    </row>
    <row r="45" spans="2:26" ht="11.25" customHeight="1" thickBot="1">
      <c r="B45" s="89"/>
      <c r="C45" s="89"/>
      <c r="D45" s="89"/>
      <c r="E45" s="89"/>
      <c r="F45" s="89"/>
      <c r="G45" s="89"/>
      <c r="H45" s="89"/>
      <c r="I45" s="89"/>
      <c r="J45" s="89"/>
      <c r="K45" s="89"/>
      <c r="L45" s="89"/>
      <c r="M45" s="89"/>
      <c r="N45" s="90"/>
      <c r="O45" s="90"/>
      <c r="P45" s="90"/>
      <c r="Q45" s="91"/>
      <c r="R45" s="92"/>
      <c r="Y45" s="150"/>
      <c r="Z45" s="6"/>
    </row>
    <row r="46" spans="2:26" ht="13.5" thickBot="1">
      <c r="B46" s="93" t="s">
        <v>19</v>
      </c>
      <c r="C46" s="94"/>
      <c r="D46" s="94"/>
      <c r="E46" s="94"/>
      <c r="F46" s="94"/>
      <c r="G46" s="254"/>
      <c r="H46" s="255"/>
      <c r="I46" s="255"/>
      <c r="J46" s="255"/>
      <c r="K46" s="255"/>
      <c r="L46" s="255"/>
      <c r="M46" s="255"/>
      <c r="N46" s="255"/>
      <c r="O46" s="255"/>
      <c r="P46" s="255"/>
      <c r="Q46" s="255"/>
      <c r="R46" s="255"/>
      <c r="S46" s="255"/>
      <c r="T46" s="256"/>
      <c r="Z46" s="6"/>
    </row>
    <row r="47" spans="2:24" s="17" customFormat="1" ht="12.75">
      <c r="B47" s="28"/>
      <c r="C47" s="28"/>
      <c r="D47" s="28"/>
      <c r="E47" s="29"/>
      <c r="F47" s="29"/>
      <c r="G47" s="29"/>
      <c r="H47" s="29"/>
      <c r="I47" s="29"/>
      <c r="J47" s="29"/>
      <c r="K47" s="29"/>
      <c r="L47" s="28"/>
      <c r="M47" s="28"/>
      <c r="N47" s="28"/>
      <c r="O47" s="30"/>
      <c r="P47" s="30"/>
      <c r="Q47" s="30"/>
      <c r="R47" s="28"/>
      <c r="S47" s="14"/>
      <c r="T47" s="15"/>
      <c r="U47" s="15"/>
      <c r="V47" s="15"/>
      <c r="W47" s="16"/>
      <c r="X47" s="15"/>
    </row>
    <row r="48" spans="2:26" ht="12.75">
      <c r="B48" s="28" t="s">
        <v>36</v>
      </c>
      <c r="C48" s="95"/>
      <c r="D48" s="95"/>
      <c r="E48" s="117"/>
      <c r="F48" s="181"/>
      <c r="G48" s="226"/>
      <c r="H48" s="226"/>
      <c r="I48" s="226"/>
      <c r="J48" s="226"/>
      <c r="K48" s="28" t="s">
        <v>39</v>
      </c>
      <c r="N48" s="181"/>
      <c r="O48" s="181"/>
      <c r="P48" s="181"/>
      <c r="Q48" s="181"/>
      <c r="R48" s="181"/>
      <c r="S48" s="181"/>
      <c r="T48" s="181"/>
      <c r="Z48" s="6"/>
    </row>
    <row r="49" spans="2:25" s="17" customFormat="1" ht="14.25" customHeight="1">
      <c r="B49" s="96"/>
      <c r="C49" s="96"/>
      <c r="D49" s="96"/>
      <c r="E49" s="96"/>
      <c r="F49" s="96"/>
      <c r="G49" s="96"/>
      <c r="H49" s="96"/>
      <c r="I49" s="96"/>
      <c r="J49" s="18"/>
      <c r="S49" s="11"/>
      <c r="T49" s="11"/>
      <c r="U49" s="11"/>
      <c r="V49" s="11"/>
      <c r="W49" s="11"/>
      <c r="X49" s="11"/>
      <c r="Y49" s="11"/>
    </row>
    <row r="50" spans="2:29"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97"/>
      <c r="Y50" s="97"/>
      <c r="Z50" s="97"/>
      <c r="AA50" s="19"/>
      <c r="AB50" s="182"/>
      <c r="AC50" s="182"/>
    </row>
    <row r="51" spans="2:26" ht="12.75">
      <c r="B51" s="188"/>
      <c r="C51" s="188"/>
      <c r="D51" s="188"/>
      <c r="E51" s="188"/>
      <c r="F51" s="188"/>
      <c r="G51" s="188"/>
      <c r="H51" s="188"/>
      <c r="I51" s="188"/>
      <c r="J51" s="188"/>
      <c r="K51" s="97"/>
      <c r="L51" s="188"/>
      <c r="M51" s="188"/>
      <c r="N51" s="188"/>
      <c r="O51" s="188"/>
      <c r="P51" s="188"/>
      <c r="Q51" s="188"/>
      <c r="R51" s="188"/>
      <c r="S51" s="188"/>
      <c r="T51" s="188"/>
      <c r="U51" s="97"/>
      <c r="V51" s="97"/>
      <c r="W51" s="97"/>
      <c r="X51" s="97"/>
      <c r="Y51" s="97"/>
      <c r="Z51" s="97"/>
    </row>
    <row r="52" spans="2:26" ht="12.75">
      <c r="B52" s="188"/>
      <c r="C52" s="188"/>
      <c r="D52" s="188"/>
      <c r="E52" s="188"/>
      <c r="F52" s="188"/>
      <c r="G52" s="188"/>
      <c r="H52" s="188"/>
      <c r="I52" s="188"/>
      <c r="J52" s="188"/>
      <c r="K52" s="97"/>
      <c r="L52" s="188"/>
      <c r="M52" s="188"/>
      <c r="N52" s="188"/>
      <c r="O52" s="188"/>
      <c r="P52" s="188"/>
      <c r="Q52" s="188"/>
      <c r="R52" s="188"/>
      <c r="S52" s="188"/>
      <c r="T52" s="188"/>
      <c r="U52" s="97"/>
      <c r="V52" s="97"/>
      <c r="W52" s="97"/>
      <c r="X52" s="97"/>
      <c r="Y52" s="97"/>
      <c r="Z52" s="97"/>
    </row>
    <row r="53" spans="2:26" ht="12.75">
      <c r="B53" s="97"/>
      <c r="C53" s="97"/>
      <c r="D53" s="97"/>
      <c r="E53" s="97"/>
      <c r="F53" s="97"/>
      <c r="G53" s="97"/>
      <c r="H53" s="97"/>
      <c r="I53" s="97"/>
      <c r="K53" s="97"/>
      <c r="L53" s="97"/>
      <c r="M53" s="97"/>
      <c r="N53" s="97"/>
      <c r="O53" s="97"/>
      <c r="P53" s="97"/>
      <c r="Q53" s="97"/>
      <c r="R53" s="97"/>
      <c r="S53" s="18"/>
      <c r="T53" s="97"/>
      <c r="U53" s="97"/>
      <c r="V53" s="97"/>
      <c r="W53" s="97"/>
      <c r="X53" s="97"/>
      <c r="Y53" s="97"/>
      <c r="Z53" s="97"/>
    </row>
    <row r="54" spans="10:26" ht="12.75">
      <c r="J54" s="11"/>
      <c r="K54" s="97"/>
      <c r="L54" s="107"/>
      <c r="M54" s="59"/>
      <c r="N54" s="59"/>
      <c r="O54" s="59"/>
      <c r="P54" s="59"/>
      <c r="Q54" s="59"/>
      <c r="R54" s="59"/>
      <c r="S54" s="59"/>
      <c r="T54" s="59"/>
      <c r="U54" s="97"/>
      <c r="V54" s="97"/>
      <c r="W54" s="97"/>
      <c r="X54" s="97"/>
      <c r="Y54" s="97"/>
      <c r="Z54" s="97"/>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B29:B34"/>
    <mergeCell ref="C18:D18"/>
    <mergeCell ref="C35:D35"/>
    <mergeCell ref="C36:D36"/>
    <mergeCell ref="C37:D37"/>
    <mergeCell ref="C19:D19"/>
    <mergeCell ref="C20:D20"/>
    <mergeCell ref="C21:D21"/>
    <mergeCell ref="C29:D34"/>
    <mergeCell ref="C22:D22"/>
    <mergeCell ref="R29:R34"/>
    <mergeCell ref="N30:N34"/>
    <mergeCell ref="L30:L34"/>
    <mergeCell ref="M30:M34"/>
    <mergeCell ref="F30:F34"/>
    <mergeCell ref="G30:G34"/>
    <mergeCell ref="L55:T55"/>
    <mergeCell ref="F14:N14"/>
    <mergeCell ref="F29:N29"/>
    <mergeCell ref="G46:T46"/>
    <mergeCell ref="F48:J48"/>
    <mergeCell ref="B55:J55"/>
    <mergeCell ref="B50:J52"/>
    <mergeCell ref="Q29:Q34"/>
    <mergeCell ref="K30:K34"/>
    <mergeCell ref="C24:D24"/>
    <mergeCell ref="Q9:T9"/>
    <mergeCell ref="M15:M17"/>
    <mergeCell ref="R26:R27"/>
    <mergeCell ref="R14:R17"/>
    <mergeCell ref="N15:N17"/>
    <mergeCell ref="P14:P17"/>
    <mergeCell ref="B12:O12"/>
    <mergeCell ref="C14:D17"/>
    <mergeCell ref="C23:D23"/>
    <mergeCell ref="C38:D38"/>
    <mergeCell ref="P1:T2"/>
    <mergeCell ref="T14:T17"/>
    <mergeCell ref="T29:T34"/>
    <mergeCell ref="J30:J34"/>
    <mergeCell ref="O29:O34"/>
    <mergeCell ref="P29:P34"/>
    <mergeCell ref="E29:E34"/>
    <mergeCell ref="D7:E7"/>
    <mergeCell ref="S14:S17"/>
    <mergeCell ref="AB50:AC50"/>
    <mergeCell ref="L50:T52"/>
    <mergeCell ref="H30:H34"/>
    <mergeCell ref="I30:I34"/>
    <mergeCell ref="C39:D39"/>
    <mergeCell ref="C40:D40"/>
    <mergeCell ref="C41:D41"/>
    <mergeCell ref="R43:R44"/>
    <mergeCell ref="N48:T48"/>
    <mergeCell ref="S29:S34"/>
    <mergeCell ref="B1:H3"/>
    <mergeCell ref="O14:O17"/>
    <mergeCell ref="F15:F17"/>
    <mergeCell ref="G15:G17"/>
    <mergeCell ref="H15:H17"/>
    <mergeCell ref="I15:I17"/>
    <mergeCell ref="J15:J17"/>
    <mergeCell ref="K15:K17"/>
    <mergeCell ref="B14:B17"/>
    <mergeCell ref="R6:S6"/>
    <mergeCell ref="P5:Q5"/>
    <mergeCell ref="S5:T5"/>
    <mergeCell ref="P7:Q7"/>
    <mergeCell ref="E9:I9"/>
    <mergeCell ref="Q14:Q17"/>
    <mergeCell ref="B11:L11"/>
    <mergeCell ref="C5:I5"/>
    <mergeCell ref="E14:E17"/>
    <mergeCell ref="L15:L17"/>
  </mergeCells>
  <dataValidations count="4">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44 Q27">
      <formula1>IF(($O$7="X"),0,(($Q42*1.5)+0.005))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D62"/>
  <sheetViews>
    <sheetView showGridLines="0" showRowColHeaders="0" zoomScalePageLayoutView="0" workbookViewId="0" topLeftCell="A1">
      <selection activeCell="C5" sqref="C5:I5"/>
    </sheetView>
  </sheetViews>
  <sheetFormatPr defaultColWidth="9.140625" defaultRowHeight="12.75"/>
  <cols>
    <col min="1" max="1" width="9.140625" style="6" customWidth="1"/>
    <col min="2" max="2" width="5.7109375" style="6" customWidth="1"/>
    <col min="3" max="3" width="4.8515625" style="6" customWidth="1"/>
    <col min="4" max="4" width="1.8515625" style="6" customWidth="1"/>
    <col min="5" max="5" width="6.57421875" style="6" customWidth="1"/>
    <col min="6" max="19" width="5.57421875" style="6" customWidth="1"/>
    <col min="20" max="20" width="5.421875" style="6" customWidth="1"/>
    <col min="21" max="25" width="9.140625" style="6" customWidth="1"/>
    <col min="26" max="26" width="9.140625" style="25" customWidth="1"/>
    <col min="27" max="16384" width="9.140625" style="6" customWidth="1"/>
  </cols>
  <sheetData>
    <row r="1" spans="1:26" ht="12.75" customHeight="1">
      <c r="A1" s="125"/>
      <c r="B1" s="197"/>
      <c r="C1" s="197"/>
      <c r="D1" s="197"/>
      <c r="E1" s="197"/>
      <c r="F1" s="197"/>
      <c r="G1" s="197"/>
      <c r="H1" s="197"/>
      <c r="I1" s="55"/>
      <c r="J1" s="55"/>
      <c r="K1" s="55"/>
      <c r="N1" s="100"/>
      <c r="P1" s="195" t="s">
        <v>50</v>
      </c>
      <c r="Q1" s="196"/>
      <c r="R1" s="196"/>
      <c r="S1" s="196"/>
      <c r="T1" s="196"/>
      <c r="Z1" s="6"/>
    </row>
    <row r="2" spans="2:26" ht="12.75" customHeight="1">
      <c r="B2" s="197"/>
      <c r="C2" s="197"/>
      <c r="D2" s="197"/>
      <c r="E2" s="197"/>
      <c r="F2" s="197"/>
      <c r="G2" s="197"/>
      <c r="H2" s="197"/>
      <c r="I2" s="55"/>
      <c r="J2" s="55"/>
      <c r="K2" s="55"/>
      <c r="L2" s="100"/>
      <c r="M2" s="100"/>
      <c r="N2" s="100"/>
      <c r="O2" s="59"/>
      <c r="P2" s="196"/>
      <c r="Q2" s="196"/>
      <c r="R2" s="196"/>
      <c r="S2" s="196"/>
      <c r="T2" s="196"/>
      <c r="Z2" s="6"/>
    </row>
    <row r="3" spans="2:26" ht="12.75" customHeight="1">
      <c r="B3" s="197"/>
      <c r="C3" s="197"/>
      <c r="D3" s="197"/>
      <c r="E3" s="197"/>
      <c r="F3" s="197"/>
      <c r="G3" s="197"/>
      <c r="H3" s="197"/>
      <c r="I3" s="55"/>
      <c r="J3" s="55"/>
      <c r="K3" s="55"/>
      <c r="L3" s="56"/>
      <c r="M3" s="56"/>
      <c r="N3" s="56"/>
      <c r="O3" s="56"/>
      <c r="P3" s="56"/>
      <c r="Q3" s="56"/>
      <c r="R3" s="56"/>
      <c r="Z3" s="6"/>
    </row>
    <row r="4" spans="2:26" ht="8.25" customHeight="1">
      <c r="B4" s="57"/>
      <c r="C4" s="57"/>
      <c r="D4" s="57"/>
      <c r="E4" s="57"/>
      <c r="F4" s="57"/>
      <c r="G4" s="57"/>
      <c r="H4" s="57"/>
      <c r="I4" s="55"/>
      <c r="J4" s="55"/>
      <c r="K4" s="55"/>
      <c r="L4" s="55"/>
      <c r="M4" s="55"/>
      <c r="N4" s="55"/>
      <c r="P4" s="58"/>
      <c r="Q4" s="58"/>
      <c r="R4" s="59"/>
      <c r="S4" s="12"/>
      <c r="Z4" s="6"/>
    </row>
    <row r="5" spans="2:20" ht="12.75">
      <c r="B5" s="6" t="s">
        <v>23</v>
      </c>
      <c r="C5" s="244">
        <f>'04_20_2017'!C5:I5</f>
        <v>0</v>
      </c>
      <c r="D5" s="244"/>
      <c r="E5" s="244"/>
      <c r="F5" s="244"/>
      <c r="G5" s="244"/>
      <c r="H5" s="244"/>
      <c r="I5" s="244"/>
      <c r="J5" s="17"/>
      <c r="N5" s="6" t="s">
        <v>0</v>
      </c>
      <c r="P5" s="204">
        <v>42846</v>
      </c>
      <c r="Q5" s="204"/>
      <c r="R5" s="20" t="s">
        <v>21</v>
      </c>
      <c r="S5" s="204">
        <f>IF(P5&gt;1,P5+13,"")</f>
        <v>42859</v>
      </c>
      <c r="T5" s="204"/>
    </row>
    <row r="6" spans="2:21" ht="11.25" customHeight="1">
      <c r="B6" s="5"/>
      <c r="J6" s="7"/>
      <c r="N6" s="6" t="s">
        <v>56</v>
      </c>
      <c r="O6" s="60">
        <f>'04_20_2017'!O6+1</f>
        <v>1722</v>
      </c>
      <c r="R6" s="202"/>
      <c r="S6" s="202"/>
      <c r="T6" s="8"/>
      <c r="U6" s="17"/>
    </row>
    <row r="7" spans="2:21" ht="12.75">
      <c r="B7" s="6" t="s">
        <v>43</v>
      </c>
      <c r="D7" s="246">
        <f>'04_20_2017'!D7:E7</f>
        <v>0</v>
      </c>
      <c r="E7" s="246"/>
      <c r="F7" s="27" t="s">
        <v>34</v>
      </c>
      <c r="G7" s="132">
        <f>'04_20_2017'!G7</f>
        <v>0</v>
      </c>
      <c r="H7" s="26" t="s">
        <v>35</v>
      </c>
      <c r="I7" s="124">
        <f>'04_20_2017'!I7</f>
        <v>0</v>
      </c>
      <c r="J7" s="60"/>
      <c r="K7" s="61"/>
      <c r="N7" s="61" t="s">
        <v>31</v>
      </c>
      <c r="P7" s="215" t="str">
        <f>'04_20_2017'!P7:Q7</f>
        <v>Non Exempt</v>
      </c>
      <c r="Q7" s="215"/>
      <c r="S7" s="62"/>
      <c r="T7" s="145"/>
      <c r="U7" s="118"/>
    </row>
    <row r="8" spans="2:21" ht="11.25" customHeight="1">
      <c r="B8" s="9"/>
      <c r="C8" s="9"/>
      <c r="D8" s="9"/>
      <c r="E8" s="9"/>
      <c r="F8" s="7"/>
      <c r="G8" s="10"/>
      <c r="H8" s="10"/>
      <c r="I8" s="10"/>
      <c r="J8" s="10"/>
      <c r="U8" s="17"/>
    </row>
    <row r="9" spans="2:21" ht="12.75">
      <c r="B9" s="6" t="s">
        <v>24</v>
      </c>
      <c r="D9" s="133"/>
      <c r="E9" s="241">
        <f>'04_20_2017'!E9:I9</f>
        <v>0</v>
      </c>
      <c r="F9" s="241"/>
      <c r="G9" s="241"/>
      <c r="H9" s="241"/>
      <c r="I9" s="241"/>
      <c r="J9" s="13"/>
      <c r="K9" s="63"/>
      <c r="N9" s="63" t="s">
        <v>22</v>
      </c>
      <c r="O9" s="64"/>
      <c r="P9" s="17"/>
      <c r="Q9" s="245">
        <f>'04_20_2017'!Q9:T9</f>
        <v>0</v>
      </c>
      <c r="R9" s="245"/>
      <c r="S9" s="245"/>
      <c r="T9" s="245"/>
      <c r="U9" s="119"/>
    </row>
    <row r="10" spans="2:21" ht="11.25" customHeight="1">
      <c r="B10" s="65"/>
      <c r="C10" s="65"/>
      <c r="D10" s="65"/>
      <c r="E10" s="65"/>
      <c r="F10" s="65"/>
      <c r="G10" s="65"/>
      <c r="H10" s="13"/>
      <c r="I10" s="13"/>
      <c r="J10" s="65"/>
      <c r="K10" s="65"/>
      <c r="N10" s="65"/>
      <c r="O10" s="65"/>
      <c r="P10" s="65"/>
      <c r="Q10" s="65"/>
      <c r="R10" s="13"/>
      <c r="S10" s="13"/>
      <c r="T10" s="13"/>
      <c r="U10" s="96"/>
    </row>
    <row r="11" spans="2:21" ht="12.75">
      <c r="B11" s="205" t="s">
        <v>49</v>
      </c>
      <c r="C11" s="206"/>
      <c r="D11" s="206"/>
      <c r="E11" s="206"/>
      <c r="F11" s="206"/>
      <c r="G11" s="206"/>
      <c r="H11" s="206"/>
      <c r="I11" s="206"/>
      <c r="J11" s="206"/>
      <c r="K11" s="206"/>
      <c r="L11" s="207"/>
      <c r="M11" s="11"/>
      <c r="N11" s="8"/>
      <c r="O11" s="66"/>
      <c r="P11" s="67" t="s">
        <v>27</v>
      </c>
      <c r="Q11" s="13"/>
      <c r="R11" s="64"/>
      <c r="S11" s="64"/>
      <c r="T11" s="126">
        <f>'04_20_2017'!T11</f>
        <v>0</v>
      </c>
      <c r="U11" s="120"/>
    </row>
    <row r="12" spans="2:21" ht="12.75">
      <c r="B12" s="211" t="s">
        <v>55</v>
      </c>
      <c r="C12" s="212"/>
      <c r="D12" s="212"/>
      <c r="E12" s="212"/>
      <c r="F12" s="212"/>
      <c r="G12" s="212"/>
      <c r="H12" s="212"/>
      <c r="I12" s="212"/>
      <c r="J12" s="212"/>
      <c r="K12" s="212"/>
      <c r="L12" s="212"/>
      <c r="M12" s="212"/>
      <c r="N12" s="212"/>
      <c r="O12" s="212"/>
      <c r="P12" s="67"/>
      <c r="Q12" s="13"/>
      <c r="R12" s="64"/>
      <c r="S12" s="64"/>
      <c r="T12" s="68" t="s">
        <v>33</v>
      </c>
      <c r="U12" s="120"/>
    </row>
    <row r="13" spans="2:21" ht="12.75" customHeight="1" thickBot="1">
      <c r="B13" s="66"/>
      <c r="C13" s="66"/>
      <c r="D13" s="66"/>
      <c r="E13" s="66"/>
      <c r="F13" s="66"/>
      <c r="G13" s="66"/>
      <c r="H13" s="66"/>
      <c r="I13" s="66"/>
      <c r="J13" s="66"/>
      <c r="K13" s="66"/>
      <c r="N13" s="66"/>
      <c r="O13" s="66"/>
      <c r="P13" s="17"/>
      <c r="U13" s="66"/>
    </row>
    <row r="14" spans="2:20" ht="12.75" customHeight="1">
      <c r="B14" s="199" t="s">
        <v>2</v>
      </c>
      <c r="C14" s="232" t="s">
        <v>1</v>
      </c>
      <c r="D14" s="233"/>
      <c r="E14" s="203" t="s">
        <v>26</v>
      </c>
      <c r="F14" s="221" t="s">
        <v>18</v>
      </c>
      <c r="G14" s="262"/>
      <c r="H14" s="262"/>
      <c r="I14" s="262"/>
      <c r="J14" s="262"/>
      <c r="K14" s="262"/>
      <c r="L14" s="262"/>
      <c r="M14" s="262"/>
      <c r="N14" s="263"/>
      <c r="O14" s="189" t="s">
        <v>17</v>
      </c>
      <c r="P14" s="189" t="s">
        <v>37</v>
      </c>
      <c r="Q14" s="203" t="s">
        <v>3</v>
      </c>
      <c r="R14" s="228" t="s">
        <v>4</v>
      </c>
      <c r="S14" s="203" t="s">
        <v>46</v>
      </c>
      <c r="T14" s="203" t="s">
        <v>47</v>
      </c>
    </row>
    <row r="15" spans="2:30" ht="33.75" customHeight="1">
      <c r="B15" s="200"/>
      <c r="C15" s="234"/>
      <c r="D15" s="235"/>
      <c r="E15" s="193"/>
      <c r="F15" s="192" t="s">
        <v>45</v>
      </c>
      <c r="G15" s="192" t="s">
        <v>44</v>
      </c>
      <c r="H15" s="192" t="s">
        <v>25</v>
      </c>
      <c r="I15" s="192" t="s">
        <v>28</v>
      </c>
      <c r="J15" s="192" t="s">
        <v>42</v>
      </c>
      <c r="K15" s="192" t="s">
        <v>38</v>
      </c>
      <c r="L15" s="192" t="s">
        <v>20</v>
      </c>
      <c r="M15" s="192" t="s">
        <v>52</v>
      </c>
      <c r="N15" s="192" t="s">
        <v>41</v>
      </c>
      <c r="O15" s="190"/>
      <c r="P15" s="190"/>
      <c r="Q15" s="193"/>
      <c r="R15" s="229"/>
      <c r="S15" s="193"/>
      <c r="T15" s="193"/>
      <c r="X15" s="110"/>
      <c r="Y15" s="150"/>
      <c r="Z15" s="151"/>
      <c r="AA15" s="150"/>
      <c r="AB15" s="150"/>
      <c r="AC15" s="150"/>
      <c r="AD15" s="148"/>
    </row>
    <row r="16" spans="2:30" ht="12.75" customHeight="1">
      <c r="B16" s="200"/>
      <c r="C16" s="234"/>
      <c r="D16" s="235"/>
      <c r="E16" s="193"/>
      <c r="F16" s="193"/>
      <c r="G16" s="193"/>
      <c r="H16" s="193"/>
      <c r="I16" s="193"/>
      <c r="J16" s="193"/>
      <c r="K16" s="193"/>
      <c r="L16" s="260"/>
      <c r="M16" s="260"/>
      <c r="N16" s="260"/>
      <c r="O16" s="190"/>
      <c r="P16" s="190"/>
      <c r="Q16" s="193"/>
      <c r="R16" s="229"/>
      <c r="S16" s="193"/>
      <c r="T16" s="193"/>
      <c r="X16" s="110"/>
      <c r="Y16" s="150"/>
      <c r="Z16" s="151"/>
      <c r="AA16" s="150"/>
      <c r="AB16" s="150"/>
      <c r="AC16" s="150"/>
      <c r="AD16" s="148"/>
    </row>
    <row r="17" spans="2:30" ht="12.75" customHeight="1" thickBot="1">
      <c r="B17" s="247"/>
      <c r="C17" s="248"/>
      <c r="D17" s="249"/>
      <c r="E17" s="243"/>
      <c r="F17" s="243"/>
      <c r="G17" s="243"/>
      <c r="H17" s="243"/>
      <c r="I17" s="243"/>
      <c r="J17" s="243"/>
      <c r="K17" s="243"/>
      <c r="L17" s="261"/>
      <c r="M17" s="261"/>
      <c r="N17" s="261"/>
      <c r="O17" s="242"/>
      <c r="P17" s="242"/>
      <c r="Q17" s="243"/>
      <c r="R17" s="251"/>
      <c r="S17" s="243"/>
      <c r="T17" s="243"/>
      <c r="X17" s="110"/>
      <c r="Y17" s="150"/>
      <c r="Z17" s="168" t="s">
        <v>40</v>
      </c>
      <c r="AA17" s="169"/>
      <c r="AB17" s="169"/>
      <c r="AC17" s="150"/>
      <c r="AD17" s="148"/>
    </row>
    <row r="18" spans="2:30" ht="14.25" customHeight="1">
      <c r="B18" s="146" t="s">
        <v>5</v>
      </c>
      <c r="C18" s="252">
        <f>IF(P5&gt;1,P5,"")</f>
        <v>42846</v>
      </c>
      <c r="D18" s="253"/>
      <c r="E18" s="23"/>
      <c r="F18" s="24"/>
      <c r="G18" s="24"/>
      <c r="H18" s="24"/>
      <c r="I18" s="24"/>
      <c r="J18" s="24"/>
      <c r="K18" s="24"/>
      <c r="L18" s="24"/>
      <c r="M18" s="24"/>
      <c r="N18" s="24"/>
      <c r="O18" s="2">
        <f aca="true" t="shared" si="0" ref="O18:O24">SUM(E18:N18)</f>
        <v>0</v>
      </c>
      <c r="P18" s="33">
        <f aca="true" t="shared" si="1" ref="P18:P24">SUM(E18:N18)-Q18-R18</f>
        <v>0</v>
      </c>
      <c r="Q18" s="114">
        <f aca="true" t="shared" si="2" ref="Q18:Q24">AB18</f>
        <v>0</v>
      </c>
      <c r="R18" s="44"/>
      <c r="S18" s="48"/>
      <c r="T18" s="48"/>
      <c r="X18" s="110"/>
      <c r="Y18" s="150"/>
      <c r="Z18" s="170">
        <f>IF(((SUM($E$18:$N$24)-E24-E23-E22-E21-E20-E19-AA25)&lt;40),0,(IF((SUM($E$18:$N$24)-40-E24-E23-E22-E21-E20-E19-AA25)&gt;$E$18,$E$18-R18,(SUM($E$18:$N$24)-40-E24-E23-E22-E21-E20-E19-AA25-R18))))</f>
        <v>0</v>
      </c>
      <c r="AA18" s="169">
        <f>IF((J18&lt;0.0003),0,(IF((E18&gt;J18),J18,E18)))</f>
        <v>0</v>
      </c>
      <c r="AB18" s="171">
        <f>Z18+AA18</f>
        <v>0</v>
      </c>
      <c r="AC18" s="150"/>
      <c r="AD18" s="148"/>
    </row>
    <row r="19" spans="2:30" ht="14.25" customHeight="1">
      <c r="B19" s="147" t="s">
        <v>6</v>
      </c>
      <c r="C19" s="183">
        <f aca="true" t="shared" si="3" ref="C19:C24">IF(ISERROR(C18+1),"",C18+1)</f>
        <v>42847</v>
      </c>
      <c r="D19" s="184"/>
      <c r="E19" s="23"/>
      <c r="F19" s="24"/>
      <c r="G19" s="24"/>
      <c r="H19" s="24"/>
      <c r="I19" s="24"/>
      <c r="J19" s="24"/>
      <c r="K19" s="24"/>
      <c r="L19" s="24"/>
      <c r="M19" s="24"/>
      <c r="N19" s="24"/>
      <c r="O19" s="3">
        <f t="shared" si="0"/>
        <v>0</v>
      </c>
      <c r="P19" s="33">
        <f t="shared" si="1"/>
        <v>0</v>
      </c>
      <c r="Q19" s="114">
        <f t="shared" si="2"/>
        <v>0</v>
      </c>
      <c r="R19" s="45"/>
      <c r="S19" s="49"/>
      <c r="T19" s="49"/>
      <c r="X19" s="110"/>
      <c r="Y19" s="150"/>
      <c r="Z19" s="172">
        <f>IF(((SUM($E$18:$N$24)-E24-E23-E22-E21-E20-AA25)&lt;40),0,(IF((SUM($E$18:$N$24)-40-E24-E23-E22-E21-E20-AA25)&gt;$E$19,$E$19-R19,(SUM($E$18:$N$24)-40-E24-E23-E22-E21-E20-AA25-R19))))</f>
        <v>0</v>
      </c>
      <c r="AA19" s="169">
        <f aca="true" t="shared" si="4" ref="AA19:AA24">IF((J19&lt;0.0003),0,(IF((E19&gt;J19),J19,E19)))</f>
        <v>0</v>
      </c>
      <c r="AB19" s="171">
        <f aca="true" t="shared" si="5" ref="AB19:AB24">Z19+AA19</f>
        <v>0</v>
      </c>
      <c r="AC19" s="150"/>
      <c r="AD19" s="148"/>
    </row>
    <row r="20" spans="2:30" ht="14.25" customHeight="1">
      <c r="B20" s="147" t="s">
        <v>7</v>
      </c>
      <c r="C20" s="183">
        <f t="shared" si="3"/>
        <v>42848</v>
      </c>
      <c r="D20" s="184"/>
      <c r="E20" s="23"/>
      <c r="F20" s="24"/>
      <c r="G20" s="24"/>
      <c r="H20" s="24"/>
      <c r="I20" s="24"/>
      <c r="J20" s="24"/>
      <c r="K20" s="24"/>
      <c r="L20" s="24"/>
      <c r="M20" s="24"/>
      <c r="N20" s="24"/>
      <c r="O20" s="3">
        <f t="shared" si="0"/>
        <v>0</v>
      </c>
      <c r="P20" s="33">
        <f t="shared" si="1"/>
        <v>0</v>
      </c>
      <c r="Q20" s="114">
        <f t="shared" si="2"/>
        <v>0</v>
      </c>
      <c r="R20" s="45"/>
      <c r="S20" s="49"/>
      <c r="T20" s="49"/>
      <c r="X20" s="110"/>
      <c r="Y20" s="150"/>
      <c r="Z20" s="172">
        <f>IF(((SUM($E$18:$N$24)-E24-E23-E22-E21-AA25)&lt;40),0,(IF((SUM($E$18:$N$24)-40-E24-E23-E22-E21-AA25)&gt;$E$20,$E$20-R20,(SUM($E$18:$N$24)-40-E24-E23-E22-E21-AA25-R20))))</f>
        <v>0</v>
      </c>
      <c r="AA20" s="169">
        <f t="shared" si="4"/>
        <v>0</v>
      </c>
      <c r="AB20" s="171">
        <f t="shared" si="5"/>
        <v>0</v>
      </c>
      <c r="AC20" s="150"/>
      <c r="AD20" s="148"/>
    </row>
    <row r="21" spans="2:30" ht="14.25" customHeight="1">
      <c r="B21" s="147" t="s">
        <v>8</v>
      </c>
      <c r="C21" s="183">
        <f t="shared" si="3"/>
        <v>42849</v>
      </c>
      <c r="D21" s="184"/>
      <c r="E21" s="23"/>
      <c r="F21" s="24"/>
      <c r="G21" s="24"/>
      <c r="H21" s="24"/>
      <c r="I21" s="24"/>
      <c r="J21" s="24"/>
      <c r="K21" s="24"/>
      <c r="L21" s="24"/>
      <c r="M21" s="24"/>
      <c r="N21" s="24"/>
      <c r="O21" s="3">
        <f t="shared" si="0"/>
        <v>0</v>
      </c>
      <c r="P21" s="33">
        <f t="shared" si="1"/>
        <v>0</v>
      </c>
      <c r="Q21" s="114">
        <f t="shared" si="2"/>
        <v>0</v>
      </c>
      <c r="R21" s="45"/>
      <c r="S21" s="49"/>
      <c r="T21" s="49"/>
      <c r="X21" s="110"/>
      <c r="Y21" s="150"/>
      <c r="Z21" s="172">
        <f>IF(((SUM($E$18:$N$24)-E24-E23-E22-AA25)&lt;40),0,(IF((SUM($E$18:$N$24)-40-E24-E23-E22-AA25)&gt;$E$21,$E$21-R21,(SUM($E$18:$N$24)-40-E24-E23-E22-AA25-R21))))</f>
        <v>0</v>
      </c>
      <c r="AA21" s="169">
        <f t="shared" si="4"/>
        <v>0</v>
      </c>
      <c r="AB21" s="171">
        <f t="shared" si="5"/>
        <v>0</v>
      </c>
      <c r="AC21" s="150"/>
      <c r="AD21" s="148"/>
    </row>
    <row r="22" spans="2:30" ht="14.25" customHeight="1">
      <c r="B22" s="147" t="s">
        <v>9</v>
      </c>
      <c r="C22" s="183">
        <f t="shared" si="3"/>
        <v>42850</v>
      </c>
      <c r="D22" s="184"/>
      <c r="E22" s="23"/>
      <c r="F22" s="24"/>
      <c r="G22" s="24"/>
      <c r="H22" s="24"/>
      <c r="I22" s="24"/>
      <c r="J22" s="24"/>
      <c r="K22" s="24"/>
      <c r="L22" s="24"/>
      <c r="M22" s="24"/>
      <c r="N22" s="24"/>
      <c r="O22" s="3">
        <f t="shared" si="0"/>
        <v>0</v>
      </c>
      <c r="P22" s="33">
        <f t="shared" si="1"/>
        <v>0</v>
      </c>
      <c r="Q22" s="114">
        <f t="shared" si="2"/>
        <v>0</v>
      </c>
      <c r="R22" s="45"/>
      <c r="S22" s="49"/>
      <c r="T22" s="49"/>
      <c r="X22" s="110"/>
      <c r="Y22" s="150"/>
      <c r="Z22" s="172">
        <f>IF(((SUM($E$18:$N$24)-E24-E23-AA25)&lt;40),0,(IF((SUM($E$18:$N$24)-40-E24-E23-AA25)&gt;$E$22,$E$22-R22,(SUM($E$18:$N$24)-40-E24-E23-AA25-R22))))</f>
        <v>0</v>
      </c>
      <c r="AA22" s="169">
        <f t="shared" si="4"/>
        <v>0</v>
      </c>
      <c r="AB22" s="171">
        <f t="shared" si="5"/>
        <v>0</v>
      </c>
      <c r="AC22" s="150"/>
      <c r="AD22" s="148"/>
    </row>
    <row r="23" spans="2:30" ht="14.25" customHeight="1">
      <c r="B23" s="147" t="s">
        <v>10</v>
      </c>
      <c r="C23" s="183">
        <f t="shared" si="3"/>
        <v>42851</v>
      </c>
      <c r="D23" s="184"/>
      <c r="E23" s="23"/>
      <c r="F23" s="24"/>
      <c r="G23" s="24"/>
      <c r="H23" s="24"/>
      <c r="I23" s="24"/>
      <c r="J23" s="24"/>
      <c r="K23" s="24"/>
      <c r="L23" s="24"/>
      <c r="M23" s="24"/>
      <c r="N23" s="24"/>
      <c r="O23" s="3">
        <f t="shared" si="0"/>
        <v>0</v>
      </c>
      <c r="P23" s="33">
        <f t="shared" si="1"/>
        <v>0</v>
      </c>
      <c r="Q23" s="114">
        <f t="shared" si="2"/>
        <v>0</v>
      </c>
      <c r="R23" s="45"/>
      <c r="S23" s="49"/>
      <c r="T23" s="49"/>
      <c r="X23" s="110"/>
      <c r="Y23" s="150"/>
      <c r="Z23" s="172">
        <f>IF(((SUM($E$18:$N$24)-E24-AA25)&lt;40),0,(IF((SUM($E$18:$N$24)-40-E24-AA25)&gt;$E$23,$E$23-R23,(SUM($E$18:$N$24)-40-E24-AA25-R23))))</f>
        <v>0</v>
      </c>
      <c r="AA23" s="169">
        <f t="shared" si="4"/>
        <v>0</v>
      </c>
      <c r="AB23" s="171">
        <f t="shared" si="5"/>
        <v>0</v>
      </c>
      <c r="AC23" s="150"/>
      <c r="AD23" s="148"/>
    </row>
    <row r="24" spans="2:30" ht="14.25" customHeight="1" thickBot="1">
      <c r="B24" s="147" t="s">
        <v>11</v>
      </c>
      <c r="C24" s="183">
        <f t="shared" si="3"/>
        <v>42852</v>
      </c>
      <c r="D24" s="184"/>
      <c r="E24" s="23"/>
      <c r="F24" s="24"/>
      <c r="G24" s="24"/>
      <c r="H24" s="24"/>
      <c r="I24" s="24"/>
      <c r="J24" s="24"/>
      <c r="K24" s="24"/>
      <c r="L24" s="24"/>
      <c r="M24" s="24"/>
      <c r="N24" s="24"/>
      <c r="O24" s="3">
        <f t="shared" si="0"/>
        <v>0</v>
      </c>
      <c r="P24" s="33">
        <f t="shared" si="1"/>
        <v>0</v>
      </c>
      <c r="Q24" s="114">
        <f t="shared" si="2"/>
        <v>0</v>
      </c>
      <c r="R24" s="46"/>
      <c r="S24" s="49"/>
      <c r="T24" s="49"/>
      <c r="X24" s="110"/>
      <c r="Y24" s="150"/>
      <c r="Z24" s="172">
        <f>IF(((SUM($E$18:$N$24)-AA25)&lt;40),0,(IF((SUM($E$18:$N$24)-40-AA25)&gt;$E$24,$E$24-R24,(SUM($E$18:$N$24)-40-AA25-R24))))</f>
        <v>0</v>
      </c>
      <c r="AA24" s="169">
        <f t="shared" si="4"/>
        <v>0</v>
      </c>
      <c r="AB24" s="171">
        <f t="shared" si="5"/>
        <v>0</v>
      </c>
      <c r="AC24" s="150"/>
      <c r="AD24" s="148"/>
    </row>
    <row r="25" spans="2:30" ht="14.25" customHeight="1" thickBot="1">
      <c r="B25" s="70" t="s">
        <v>12</v>
      </c>
      <c r="C25" s="71"/>
      <c r="D25" s="71"/>
      <c r="E25" s="176">
        <f aca="true" t="shared" si="6" ref="E25:T25">SUM(E18:E24)</f>
        <v>0</v>
      </c>
      <c r="F25" s="84">
        <f t="shared" si="6"/>
        <v>0</v>
      </c>
      <c r="G25" s="84">
        <f t="shared" si="6"/>
        <v>0</v>
      </c>
      <c r="H25" s="84">
        <f t="shared" si="6"/>
        <v>0</v>
      </c>
      <c r="I25" s="84">
        <f t="shared" si="6"/>
        <v>0</v>
      </c>
      <c r="J25" s="84">
        <f t="shared" si="6"/>
        <v>0</v>
      </c>
      <c r="K25" s="84">
        <f t="shared" si="6"/>
        <v>0</v>
      </c>
      <c r="L25" s="84">
        <f t="shared" si="6"/>
        <v>0</v>
      </c>
      <c r="M25" s="84">
        <f t="shared" si="6"/>
        <v>0</v>
      </c>
      <c r="N25" s="84">
        <f t="shared" si="6"/>
        <v>0</v>
      </c>
      <c r="O25" s="31">
        <f t="shared" si="6"/>
        <v>0</v>
      </c>
      <c r="P25" s="32">
        <f t="shared" si="6"/>
        <v>0</v>
      </c>
      <c r="Q25" s="31">
        <f t="shared" si="6"/>
        <v>0</v>
      </c>
      <c r="R25" s="47">
        <f t="shared" si="6"/>
        <v>0</v>
      </c>
      <c r="S25" s="72">
        <f t="shared" si="6"/>
        <v>0</v>
      </c>
      <c r="T25" s="72">
        <f t="shared" si="6"/>
        <v>0</v>
      </c>
      <c r="X25" s="110"/>
      <c r="Y25" s="150"/>
      <c r="Z25" s="173"/>
      <c r="AA25" s="169">
        <f>SUM(AA18:AA24)</f>
        <v>0</v>
      </c>
      <c r="AB25" s="169"/>
      <c r="AC25" s="150"/>
      <c r="AD25" s="148"/>
    </row>
    <row r="26" spans="2:30" ht="14.25" customHeight="1">
      <c r="B26" s="121"/>
      <c r="C26" s="101"/>
      <c r="D26" s="101"/>
      <c r="E26" s="101"/>
      <c r="F26" s="101"/>
      <c r="G26" s="101"/>
      <c r="H26" s="101"/>
      <c r="I26" s="101"/>
      <c r="J26" s="103"/>
      <c r="K26" s="105"/>
      <c r="L26" s="101"/>
      <c r="M26" s="101"/>
      <c r="N26" s="101"/>
      <c r="O26" s="101"/>
      <c r="P26" s="101" t="s">
        <v>32</v>
      </c>
      <c r="Q26" s="43">
        <f>IF($Q25&gt;0,$Q25-($Q27*(2/3)),0)</f>
        <v>0</v>
      </c>
      <c r="R26" s="185"/>
      <c r="S26" s="50"/>
      <c r="T26" s="50"/>
      <c r="X26" s="110"/>
      <c r="Y26" s="150"/>
      <c r="Z26" s="173"/>
      <c r="AA26" s="169"/>
      <c r="AB26" s="169"/>
      <c r="AC26" s="150"/>
      <c r="AD26" s="148"/>
    </row>
    <row r="27" spans="2:30" ht="14.25" customHeight="1" thickBot="1">
      <c r="B27" s="73"/>
      <c r="C27" s="74"/>
      <c r="D27" s="74"/>
      <c r="E27" s="75"/>
      <c r="F27" s="75"/>
      <c r="G27" s="75"/>
      <c r="H27" s="75"/>
      <c r="I27" s="104"/>
      <c r="J27" s="102"/>
      <c r="K27" s="76"/>
      <c r="L27" s="76"/>
      <c r="M27" s="76"/>
      <c r="N27" s="74"/>
      <c r="O27" s="74"/>
      <c r="P27" s="74" t="s">
        <v>29</v>
      </c>
      <c r="Q27" s="43">
        <f>IF(($Q25&lt;0.0001),0,IF(($E25&lt;40),0,(IF(($P$7="Exempt"),0,(($E25-40-$R25)*1.5)))))</f>
        <v>0</v>
      </c>
      <c r="R27" s="186"/>
      <c r="S27" s="51"/>
      <c r="T27" s="51"/>
      <c r="X27" s="110"/>
      <c r="Y27" s="150"/>
      <c r="Z27" s="173"/>
      <c r="AA27" s="169"/>
      <c r="AB27" s="169"/>
      <c r="AC27" s="150"/>
      <c r="AD27" s="148"/>
    </row>
    <row r="28" spans="2:30" ht="9.75" customHeight="1" thickBot="1">
      <c r="B28" s="77"/>
      <c r="C28" s="78"/>
      <c r="D28" s="78"/>
      <c r="E28" s="79"/>
      <c r="F28" s="79"/>
      <c r="G28" s="79"/>
      <c r="H28" s="79"/>
      <c r="I28" s="79"/>
      <c r="J28" s="79"/>
      <c r="K28" s="79"/>
      <c r="L28" s="79"/>
      <c r="M28" s="79"/>
      <c r="N28" s="80"/>
      <c r="O28" s="80"/>
      <c r="P28" s="80"/>
      <c r="Q28" s="81"/>
      <c r="R28" s="82"/>
      <c r="X28" s="110"/>
      <c r="Y28" s="150"/>
      <c r="Z28" s="173"/>
      <c r="AA28" s="169"/>
      <c r="AB28" s="169"/>
      <c r="AC28" s="150"/>
      <c r="AD28" s="148"/>
    </row>
    <row r="29" spans="2:30" ht="12.75" customHeight="1">
      <c r="B29" s="200" t="s">
        <v>2</v>
      </c>
      <c r="C29" s="232" t="s">
        <v>1</v>
      </c>
      <c r="D29" s="233"/>
      <c r="E29" s="203" t="s">
        <v>26</v>
      </c>
      <c r="F29" s="221" t="s">
        <v>18</v>
      </c>
      <c r="G29" s="222"/>
      <c r="H29" s="222"/>
      <c r="I29" s="222"/>
      <c r="J29" s="222"/>
      <c r="K29" s="222"/>
      <c r="L29" s="222"/>
      <c r="M29" s="222"/>
      <c r="N29" s="223"/>
      <c r="O29" s="189" t="s">
        <v>17</v>
      </c>
      <c r="P29" s="189" t="s">
        <v>37</v>
      </c>
      <c r="Q29" s="193" t="s">
        <v>3</v>
      </c>
      <c r="R29" s="229" t="s">
        <v>4</v>
      </c>
      <c r="S29" s="208" t="s">
        <v>46</v>
      </c>
      <c r="T29" s="208" t="s">
        <v>47</v>
      </c>
      <c r="X29" s="110"/>
      <c r="Y29" s="150"/>
      <c r="Z29" s="173"/>
      <c r="AA29" s="169"/>
      <c r="AB29" s="169"/>
      <c r="AC29" s="150"/>
      <c r="AD29" s="148"/>
    </row>
    <row r="30" spans="2:30" ht="9.75" customHeight="1">
      <c r="B30" s="200"/>
      <c r="C30" s="234"/>
      <c r="D30" s="235"/>
      <c r="E30" s="193"/>
      <c r="F30" s="217" t="s">
        <v>45</v>
      </c>
      <c r="G30" s="217" t="s">
        <v>44</v>
      </c>
      <c r="H30" s="192" t="s">
        <v>25</v>
      </c>
      <c r="I30" s="192" t="s">
        <v>28</v>
      </c>
      <c r="J30" s="192" t="s">
        <v>42</v>
      </c>
      <c r="K30" s="192" t="s">
        <v>38</v>
      </c>
      <c r="L30" s="192" t="s">
        <v>20</v>
      </c>
      <c r="M30" s="192" t="s">
        <v>52</v>
      </c>
      <c r="N30" s="192" t="s">
        <v>41</v>
      </c>
      <c r="O30" s="190"/>
      <c r="P30" s="190"/>
      <c r="Q30" s="193"/>
      <c r="R30" s="229"/>
      <c r="S30" s="209"/>
      <c r="T30" s="209"/>
      <c r="X30" s="110"/>
      <c r="Y30" s="150"/>
      <c r="Z30" s="173"/>
      <c r="AA30" s="169"/>
      <c r="AB30" s="169"/>
      <c r="AC30" s="150"/>
      <c r="AD30" s="148"/>
    </row>
    <row r="31" spans="2:30" ht="12.75" customHeight="1">
      <c r="B31" s="200"/>
      <c r="C31" s="234"/>
      <c r="D31" s="235"/>
      <c r="E31" s="193"/>
      <c r="F31" s="218"/>
      <c r="G31" s="218"/>
      <c r="H31" s="193"/>
      <c r="I31" s="193"/>
      <c r="J31" s="193"/>
      <c r="K31" s="193"/>
      <c r="L31" s="213"/>
      <c r="M31" s="213"/>
      <c r="N31" s="213"/>
      <c r="O31" s="190"/>
      <c r="P31" s="190"/>
      <c r="Q31" s="193"/>
      <c r="R31" s="229"/>
      <c r="S31" s="209"/>
      <c r="T31" s="209"/>
      <c r="X31" s="110"/>
      <c r="Y31" s="150"/>
      <c r="Z31" s="173"/>
      <c r="AA31" s="169"/>
      <c r="AB31" s="169"/>
      <c r="AC31" s="150"/>
      <c r="AD31" s="148"/>
    </row>
    <row r="32" spans="2:30" ht="12.75" customHeight="1">
      <c r="B32" s="200"/>
      <c r="C32" s="234"/>
      <c r="D32" s="235"/>
      <c r="E32" s="193"/>
      <c r="F32" s="218"/>
      <c r="G32" s="218"/>
      <c r="H32" s="193"/>
      <c r="I32" s="193"/>
      <c r="J32" s="193"/>
      <c r="K32" s="193"/>
      <c r="L32" s="213"/>
      <c r="M32" s="213"/>
      <c r="N32" s="213"/>
      <c r="O32" s="190"/>
      <c r="P32" s="190"/>
      <c r="Q32" s="193"/>
      <c r="R32" s="229"/>
      <c r="S32" s="209"/>
      <c r="T32" s="209"/>
      <c r="X32" s="110"/>
      <c r="Y32" s="150"/>
      <c r="Z32" s="173"/>
      <c r="AA32" s="169"/>
      <c r="AB32" s="169"/>
      <c r="AC32" s="150"/>
      <c r="AD32" s="148"/>
    </row>
    <row r="33" spans="2:30" ht="12.75" customHeight="1">
      <c r="B33" s="200"/>
      <c r="C33" s="234"/>
      <c r="D33" s="235"/>
      <c r="E33" s="193"/>
      <c r="F33" s="218"/>
      <c r="G33" s="218"/>
      <c r="H33" s="193"/>
      <c r="I33" s="193"/>
      <c r="J33" s="193"/>
      <c r="K33" s="193"/>
      <c r="L33" s="213"/>
      <c r="M33" s="213"/>
      <c r="N33" s="213"/>
      <c r="O33" s="190"/>
      <c r="P33" s="190"/>
      <c r="Q33" s="193"/>
      <c r="R33" s="229"/>
      <c r="S33" s="209"/>
      <c r="T33" s="209"/>
      <c r="X33" s="110"/>
      <c r="Y33" s="150"/>
      <c r="Z33" s="173"/>
      <c r="AA33" s="169"/>
      <c r="AB33" s="169"/>
      <c r="AC33" s="150"/>
      <c r="AD33" s="148"/>
    </row>
    <row r="34" spans="2:30" ht="12.75" customHeight="1">
      <c r="B34" s="201"/>
      <c r="C34" s="236"/>
      <c r="D34" s="237"/>
      <c r="E34" s="194"/>
      <c r="F34" s="219"/>
      <c r="G34" s="219"/>
      <c r="H34" s="194"/>
      <c r="I34" s="194"/>
      <c r="J34" s="194"/>
      <c r="K34" s="194"/>
      <c r="L34" s="214"/>
      <c r="M34" s="214"/>
      <c r="N34" s="214"/>
      <c r="O34" s="191"/>
      <c r="P34" s="191"/>
      <c r="Q34" s="194"/>
      <c r="R34" s="230"/>
      <c r="S34" s="210"/>
      <c r="T34" s="210"/>
      <c r="X34" s="110"/>
      <c r="Y34" s="150"/>
      <c r="Z34" s="173"/>
      <c r="AA34" s="169"/>
      <c r="AB34" s="169"/>
      <c r="AC34" s="150"/>
      <c r="AD34" s="148"/>
    </row>
    <row r="35" spans="2:30" ht="13.5" customHeight="1">
      <c r="B35" s="147" t="s">
        <v>5</v>
      </c>
      <c r="C35" s="183">
        <f>IF(ISERROR(C24+1),"",C24+1)</f>
        <v>42853</v>
      </c>
      <c r="D35" s="184"/>
      <c r="E35" s="23"/>
      <c r="F35" s="21"/>
      <c r="G35" s="21"/>
      <c r="H35" s="21"/>
      <c r="I35" s="21"/>
      <c r="J35" s="21"/>
      <c r="K35" s="21"/>
      <c r="L35" s="21"/>
      <c r="M35" s="21"/>
      <c r="N35" s="21"/>
      <c r="O35" s="3">
        <f aca="true" t="shared" si="7" ref="O35:O41">SUM(E35:N35)</f>
        <v>0</v>
      </c>
      <c r="P35" s="33">
        <f aca="true" t="shared" si="8" ref="P35:P41">SUM(E35:N35)-Q35-R35</f>
        <v>0</v>
      </c>
      <c r="Q35" s="109">
        <f aca="true" t="shared" si="9" ref="Q35:Q41">AB35</f>
        <v>0</v>
      </c>
      <c r="R35" s="52"/>
      <c r="S35" s="54"/>
      <c r="T35" s="54"/>
      <c r="X35" s="110"/>
      <c r="Y35" s="150"/>
      <c r="Z35" s="172">
        <f>IF(((SUM($E$35:$N$41)-E41-E40-E39-E38-E37-E36-AA42)&lt;40),0,(IF((SUM($E$35:$N$41)-40-E41-E40-E39-E38-E37-E36-AA42)&gt;E35,E35-R35,(SUM($E$35:$N$41)-40-E41-E40-E39-E38-E37-E36-AA42-R35))))</f>
        <v>0</v>
      </c>
      <c r="AA35" s="169">
        <f>IF((J35&lt;0.0003),0,(IF((E35&gt;J35),J35,E35)))</f>
        <v>0</v>
      </c>
      <c r="AB35" s="171">
        <f aca="true" t="shared" si="10" ref="AB35:AB41">Z35+AA35</f>
        <v>0</v>
      </c>
      <c r="AC35" s="150"/>
      <c r="AD35" s="148"/>
    </row>
    <row r="36" spans="2:30" ht="13.5" customHeight="1">
      <c r="B36" s="147" t="s">
        <v>6</v>
      </c>
      <c r="C36" s="183">
        <f aca="true" t="shared" si="11" ref="C36:C41">IF(ISERROR(C35+1),"",C35+1)</f>
        <v>42854</v>
      </c>
      <c r="D36" s="184"/>
      <c r="E36" s="23"/>
      <c r="F36" s="21"/>
      <c r="G36" s="21"/>
      <c r="H36" s="21"/>
      <c r="I36" s="21"/>
      <c r="J36" s="21"/>
      <c r="K36" s="21"/>
      <c r="L36" s="21"/>
      <c r="M36" s="21"/>
      <c r="N36" s="21"/>
      <c r="O36" s="3">
        <f t="shared" si="7"/>
        <v>0</v>
      </c>
      <c r="P36" s="33">
        <f t="shared" si="8"/>
        <v>0</v>
      </c>
      <c r="Q36" s="109">
        <f t="shared" si="9"/>
        <v>0</v>
      </c>
      <c r="R36" s="52"/>
      <c r="S36" s="54"/>
      <c r="T36" s="54"/>
      <c r="X36" s="110"/>
      <c r="Y36" s="150"/>
      <c r="Z36" s="177">
        <f>IF(((SUM($E$35:$N$41)-E41-E40-E39-E38-E37-AA42)&lt;40),0,(IF((SUM($E$35:$N$41)-40-E41-E40-E39-E38-E37-AA42)&gt;E36,E36-R36,(SUM($E$35:$N$41)-40-E41-E40-E39-E38-E37-AA42-R36))))</f>
        <v>0</v>
      </c>
      <c r="AA36" s="169">
        <f aca="true" t="shared" si="12" ref="AA36:AA41">IF((J36&lt;0.0003),0,(IF((E36&gt;J36),J36,E36)))</f>
        <v>0</v>
      </c>
      <c r="AB36" s="171">
        <f t="shared" si="10"/>
        <v>0</v>
      </c>
      <c r="AC36" s="150"/>
      <c r="AD36" s="148"/>
    </row>
    <row r="37" spans="2:30" ht="13.5" customHeight="1">
      <c r="B37" s="147" t="s">
        <v>7</v>
      </c>
      <c r="C37" s="183">
        <f t="shared" si="11"/>
        <v>42855</v>
      </c>
      <c r="D37" s="184"/>
      <c r="E37" s="23"/>
      <c r="F37" s="21"/>
      <c r="G37" s="21"/>
      <c r="H37" s="21"/>
      <c r="I37" s="21"/>
      <c r="J37" s="21"/>
      <c r="K37" s="21"/>
      <c r="L37" s="21"/>
      <c r="M37" s="21"/>
      <c r="N37" s="21"/>
      <c r="O37" s="3">
        <f t="shared" si="7"/>
        <v>0</v>
      </c>
      <c r="P37" s="33">
        <f t="shared" si="8"/>
        <v>0</v>
      </c>
      <c r="Q37" s="109">
        <f t="shared" si="9"/>
        <v>0</v>
      </c>
      <c r="R37" s="52"/>
      <c r="S37" s="54"/>
      <c r="T37" s="54"/>
      <c r="X37" s="110"/>
      <c r="Y37" s="150"/>
      <c r="Z37" s="177">
        <f>IF(((SUM($E$35:$N$41)-E41-E40-E39-E38-AA42)&lt;40),0,(IF((SUM($E$35:$N$41)-40-E41-E40-E39-E38-AA42)&gt;E37,E37-R37,(SUM($E$35:$N$41)-40-E41-E40-E39-E38-AA42-R37))))</f>
        <v>0</v>
      </c>
      <c r="AA37" s="169">
        <f t="shared" si="12"/>
        <v>0</v>
      </c>
      <c r="AB37" s="171">
        <f t="shared" si="10"/>
        <v>0</v>
      </c>
      <c r="AC37" s="150"/>
      <c r="AD37" s="148"/>
    </row>
    <row r="38" spans="2:30" ht="13.5" customHeight="1">
      <c r="B38" s="147" t="s">
        <v>8</v>
      </c>
      <c r="C38" s="183">
        <f t="shared" si="11"/>
        <v>42856</v>
      </c>
      <c r="D38" s="184"/>
      <c r="E38" s="23"/>
      <c r="F38" s="21"/>
      <c r="G38" s="21"/>
      <c r="H38" s="21"/>
      <c r="I38" s="21"/>
      <c r="J38" s="21"/>
      <c r="K38" s="21"/>
      <c r="L38" s="21"/>
      <c r="M38" s="21"/>
      <c r="N38" s="21"/>
      <c r="O38" s="3">
        <f t="shared" si="7"/>
        <v>0</v>
      </c>
      <c r="P38" s="33">
        <f t="shared" si="8"/>
        <v>0</v>
      </c>
      <c r="Q38" s="109">
        <f t="shared" si="9"/>
        <v>0</v>
      </c>
      <c r="R38" s="52"/>
      <c r="S38" s="54"/>
      <c r="T38" s="54"/>
      <c r="X38" s="110"/>
      <c r="Y38" s="150"/>
      <c r="Z38" s="177">
        <f>IF(((SUM($E$35:$N$41)-E41-E40-E39-AA42)&lt;40),0,(IF((SUM($E$35:$N$41)-40-E41-E40-E39-AA42)&gt;E38,E38-R38,(SUM(E35:N41)-40-E41-E40-E39-AA42-R38))))</f>
        <v>0</v>
      </c>
      <c r="AA38" s="169">
        <f t="shared" si="12"/>
        <v>0</v>
      </c>
      <c r="AB38" s="171">
        <f t="shared" si="10"/>
        <v>0</v>
      </c>
      <c r="AC38" s="150"/>
      <c r="AD38" s="148"/>
    </row>
    <row r="39" spans="2:30" ht="13.5" customHeight="1">
      <c r="B39" s="147" t="s">
        <v>9</v>
      </c>
      <c r="C39" s="183">
        <f t="shared" si="11"/>
        <v>42857</v>
      </c>
      <c r="D39" s="184"/>
      <c r="E39" s="23"/>
      <c r="F39" s="21"/>
      <c r="G39" s="21"/>
      <c r="H39" s="21"/>
      <c r="I39" s="21"/>
      <c r="J39" s="21"/>
      <c r="K39" s="21"/>
      <c r="L39" s="21"/>
      <c r="M39" s="21"/>
      <c r="N39" s="21"/>
      <c r="O39" s="3">
        <f t="shared" si="7"/>
        <v>0</v>
      </c>
      <c r="P39" s="33">
        <f t="shared" si="8"/>
        <v>0</v>
      </c>
      <c r="Q39" s="109">
        <f t="shared" si="9"/>
        <v>0</v>
      </c>
      <c r="R39" s="52"/>
      <c r="S39" s="54"/>
      <c r="T39" s="54"/>
      <c r="X39" s="110"/>
      <c r="Y39" s="150"/>
      <c r="Z39" s="177">
        <f>IF(((SUM($E$35:$N$41)-E41-E40-AA42)&lt;40),0,(IF((SUM($E$35:$N$41)-40-E41-E40-AA42)&gt;E39,E39-R39,(SUM($E$35:$N$41)-40-E41-E40-AA42-R39))))</f>
        <v>0</v>
      </c>
      <c r="AA39" s="169">
        <f t="shared" si="12"/>
        <v>0</v>
      </c>
      <c r="AB39" s="171">
        <f t="shared" si="10"/>
        <v>0</v>
      </c>
      <c r="AC39" s="150"/>
      <c r="AD39" s="148"/>
    </row>
    <row r="40" spans="2:30" ht="13.5" customHeight="1">
      <c r="B40" s="147" t="s">
        <v>10</v>
      </c>
      <c r="C40" s="183">
        <f t="shared" si="11"/>
        <v>42858</v>
      </c>
      <c r="D40" s="184"/>
      <c r="E40" s="23"/>
      <c r="F40" s="21"/>
      <c r="G40" s="21"/>
      <c r="H40" s="21"/>
      <c r="I40" s="21"/>
      <c r="J40" s="21"/>
      <c r="K40" s="21"/>
      <c r="L40" s="21"/>
      <c r="M40" s="21"/>
      <c r="N40" s="21"/>
      <c r="O40" s="3">
        <f t="shared" si="7"/>
        <v>0</v>
      </c>
      <c r="P40" s="33">
        <f t="shared" si="8"/>
        <v>0</v>
      </c>
      <c r="Q40" s="109">
        <f t="shared" si="9"/>
        <v>0</v>
      </c>
      <c r="R40" s="52"/>
      <c r="S40" s="54"/>
      <c r="T40" s="54"/>
      <c r="X40" s="110"/>
      <c r="Y40" s="150"/>
      <c r="Z40" s="172">
        <f>IF(((SUM($E$35:$N$41)-E41-AA42)&lt;40),0,(IF((SUM($E$35:$N$41)-40-E41-AA42)&gt;E40,E40-R40,(SUM($E$35:$N$41)-40-E41-AA42-R40))))</f>
        <v>0</v>
      </c>
      <c r="AA40" s="169">
        <f t="shared" si="12"/>
        <v>0</v>
      </c>
      <c r="AB40" s="171">
        <f t="shared" si="10"/>
        <v>0</v>
      </c>
      <c r="AC40" s="150"/>
      <c r="AD40" s="148"/>
    </row>
    <row r="41" spans="2:30" ht="13.5" customHeight="1" thickBot="1">
      <c r="B41" s="147" t="s">
        <v>11</v>
      </c>
      <c r="C41" s="183">
        <f t="shared" si="11"/>
        <v>42859</v>
      </c>
      <c r="D41" s="184"/>
      <c r="E41" s="23"/>
      <c r="F41" s="21"/>
      <c r="G41" s="21"/>
      <c r="H41" s="21"/>
      <c r="I41" s="21"/>
      <c r="J41" s="21"/>
      <c r="K41" s="21"/>
      <c r="L41" s="21"/>
      <c r="M41" s="21"/>
      <c r="N41" s="21"/>
      <c r="O41" s="3">
        <f t="shared" si="7"/>
        <v>0</v>
      </c>
      <c r="P41" s="33">
        <f t="shared" si="8"/>
        <v>0</v>
      </c>
      <c r="Q41" s="109">
        <f t="shared" si="9"/>
        <v>0</v>
      </c>
      <c r="R41" s="53"/>
      <c r="S41" s="54">
        <v>0</v>
      </c>
      <c r="T41" s="54">
        <v>0</v>
      </c>
      <c r="X41" s="110"/>
      <c r="Y41" s="150"/>
      <c r="Z41" s="172">
        <f>IF(((SUM($E$35:$N$41)-AA42)&lt;40),0,(IF((SUM($E$35:$N$41)-40-AA42)&gt;E41,E41-R41,(SUM($E$35:$N$41)-40-AA42-R41))))</f>
        <v>0</v>
      </c>
      <c r="AA41" s="169">
        <f t="shared" si="12"/>
        <v>0</v>
      </c>
      <c r="AB41" s="171">
        <f t="shared" si="10"/>
        <v>0</v>
      </c>
      <c r="AC41" s="150"/>
      <c r="AD41" s="148"/>
    </row>
    <row r="42" spans="2:30" ht="13.5" customHeight="1" thickBot="1">
      <c r="B42" s="69" t="s">
        <v>12</v>
      </c>
      <c r="C42" s="83"/>
      <c r="D42" s="83"/>
      <c r="E42" s="176">
        <f aca="true" t="shared" si="13" ref="E42:T42">SUM(E35:E41)</f>
        <v>0</v>
      </c>
      <c r="F42" s="84">
        <f t="shared" si="13"/>
        <v>0</v>
      </c>
      <c r="G42" s="84">
        <f t="shared" si="13"/>
        <v>0</v>
      </c>
      <c r="H42" s="84">
        <f t="shared" si="13"/>
        <v>0</v>
      </c>
      <c r="I42" s="84">
        <f t="shared" si="13"/>
        <v>0</v>
      </c>
      <c r="J42" s="84">
        <f t="shared" si="13"/>
        <v>0</v>
      </c>
      <c r="K42" s="84">
        <f t="shared" si="13"/>
        <v>0</v>
      </c>
      <c r="L42" s="85">
        <f t="shared" si="13"/>
        <v>0</v>
      </c>
      <c r="M42" s="85">
        <f t="shared" si="13"/>
        <v>0</v>
      </c>
      <c r="N42" s="85">
        <f t="shared" si="13"/>
        <v>0</v>
      </c>
      <c r="O42" s="86">
        <f t="shared" si="13"/>
        <v>0</v>
      </c>
      <c r="P42" s="32">
        <f t="shared" si="13"/>
        <v>0</v>
      </c>
      <c r="Q42" s="31">
        <f t="shared" si="13"/>
        <v>0</v>
      </c>
      <c r="R42" s="47">
        <f t="shared" si="13"/>
        <v>0</v>
      </c>
      <c r="S42" s="72">
        <f t="shared" si="13"/>
        <v>0</v>
      </c>
      <c r="T42" s="72">
        <f t="shared" si="13"/>
        <v>0</v>
      </c>
      <c r="X42" s="110"/>
      <c r="Y42" s="150"/>
      <c r="Z42" s="148"/>
      <c r="AA42" s="169">
        <f>SUM(AA35:AA41)</f>
        <v>0</v>
      </c>
      <c r="AB42" s="148"/>
      <c r="AC42" s="150"/>
      <c r="AD42" s="148"/>
    </row>
    <row r="43" spans="2:30" ht="13.5" customHeight="1">
      <c r="B43" s="87"/>
      <c r="C43" s="88"/>
      <c r="D43" s="88"/>
      <c r="E43" s="88"/>
      <c r="F43" s="88"/>
      <c r="H43" s="101"/>
      <c r="I43" s="101"/>
      <c r="J43" s="103"/>
      <c r="K43" s="105"/>
      <c r="L43" s="101"/>
      <c r="M43" s="101"/>
      <c r="N43" s="101"/>
      <c r="O43" s="101"/>
      <c r="P43" s="101" t="s">
        <v>32</v>
      </c>
      <c r="Q43" s="43">
        <f>IF($Q42&gt;0,$Q42-($Q44*(2/3)),0)</f>
        <v>0</v>
      </c>
      <c r="R43" s="185"/>
      <c r="S43" s="50"/>
      <c r="T43" s="50"/>
      <c r="X43" s="110"/>
      <c r="Y43" s="150"/>
      <c r="Z43" s="62"/>
      <c r="AA43" s="63"/>
      <c r="AB43" s="63"/>
      <c r="AC43" s="150"/>
      <c r="AD43" s="148"/>
    </row>
    <row r="44" spans="2:30" ht="13.5" customHeight="1" thickBot="1">
      <c r="B44" s="73"/>
      <c r="C44" s="75"/>
      <c r="D44" s="75"/>
      <c r="E44" s="75"/>
      <c r="F44" s="75"/>
      <c r="G44" s="75"/>
      <c r="H44" s="75"/>
      <c r="I44" s="104"/>
      <c r="J44" s="102"/>
      <c r="K44" s="76"/>
      <c r="M44" s="75"/>
      <c r="O44" s="74"/>
      <c r="P44" s="74" t="s">
        <v>30</v>
      </c>
      <c r="Q44" s="43">
        <f>IF(($Q42&lt;0.0001),0,IF(($E42&lt;40),0,(IF(($P$7="Exempt"),0,(($E42-40-$R42)*1.5)))))</f>
        <v>0</v>
      </c>
      <c r="R44" s="186"/>
      <c r="S44" s="51"/>
      <c r="T44" s="51"/>
      <c r="X44" s="110"/>
      <c r="Y44" s="150"/>
      <c r="Z44" s="149"/>
      <c r="AA44" s="148"/>
      <c r="AB44" s="148"/>
      <c r="AC44" s="150"/>
      <c r="AD44" s="148"/>
    </row>
    <row r="45" spans="2:30" ht="11.25" customHeight="1" thickBot="1">
      <c r="B45" s="89"/>
      <c r="C45" s="89"/>
      <c r="D45" s="89"/>
      <c r="E45" s="89"/>
      <c r="F45" s="89"/>
      <c r="G45" s="89"/>
      <c r="H45" s="89"/>
      <c r="I45" s="89"/>
      <c r="J45" s="89"/>
      <c r="K45" s="89"/>
      <c r="L45" s="89"/>
      <c r="M45" s="89"/>
      <c r="N45" s="90"/>
      <c r="O45" s="90"/>
      <c r="P45" s="90"/>
      <c r="Q45" s="91"/>
      <c r="R45" s="92"/>
      <c r="X45" s="110"/>
      <c r="Y45" s="150"/>
      <c r="Z45" s="151"/>
      <c r="AA45" s="150"/>
      <c r="AB45" s="150"/>
      <c r="AC45" s="150"/>
      <c r="AD45" s="148"/>
    </row>
    <row r="46" spans="2:30" ht="13.5" thickBot="1">
      <c r="B46" s="93" t="s">
        <v>19</v>
      </c>
      <c r="C46" s="94"/>
      <c r="D46" s="94"/>
      <c r="E46" s="94"/>
      <c r="F46" s="94"/>
      <c r="G46" s="254"/>
      <c r="H46" s="255"/>
      <c r="I46" s="255"/>
      <c r="J46" s="255"/>
      <c r="K46" s="255"/>
      <c r="L46" s="255"/>
      <c r="M46" s="255"/>
      <c r="N46" s="255"/>
      <c r="O46" s="255"/>
      <c r="P46" s="255"/>
      <c r="Q46" s="255"/>
      <c r="R46" s="255"/>
      <c r="S46" s="255"/>
      <c r="T46" s="256"/>
      <c r="X46" s="110"/>
      <c r="Y46" s="150"/>
      <c r="Z46" s="151"/>
      <c r="AA46" s="150"/>
      <c r="AB46" s="150"/>
      <c r="AC46" s="150"/>
      <c r="AD46" s="148"/>
    </row>
    <row r="47" spans="2:30" s="17" customFormat="1" ht="12.75">
      <c r="B47" s="28"/>
      <c r="C47" s="28"/>
      <c r="D47" s="28"/>
      <c r="E47" s="29"/>
      <c r="F47" s="29"/>
      <c r="G47" s="29"/>
      <c r="H47" s="29"/>
      <c r="I47" s="29"/>
      <c r="J47" s="29"/>
      <c r="K47" s="29"/>
      <c r="L47" s="28"/>
      <c r="M47" s="28"/>
      <c r="N47" s="28"/>
      <c r="O47" s="30"/>
      <c r="P47" s="30"/>
      <c r="Q47" s="30"/>
      <c r="R47" s="28"/>
      <c r="S47" s="14"/>
      <c r="T47" s="15"/>
      <c r="U47" s="15"/>
      <c r="V47" s="15"/>
      <c r="W47" s="16"/>
      <c r="X47" s="112"/>
      <c r="Y47" s="152"/>
      <c r="Z47" s="151"/>
      <c r="AA47" s="152"/>
      <c r="AB47" s="152"/>
      <c r="AC47" s="152"/>
      <c r="AD47" s="154"/>
    </row>
    <row r="48" spans="2:30" ht="12.75">
      <c r="B48" s="28" t="s">
        <v>36</v>
      </c>
      <c r="C48" s="95"/>
      <c r="D48" s="95"/>
      <c r="E48" s="117"/>
      <c r="F48" s="181"/>
      <c r="G48" s="226"/>
      <c r="H48" s="226"/>
      <c r="I48" s="226"/>
      <c r="J48" s="226"/>
      <c r="K48" s="28" t="s">
        <v>39</v>
      </c>
      <c r="N48" s="181"/>
      <c r="O48" s="181"/>
      <c r="P48" s="181"/>
      <c r="Q48" s="181"/>
      <c r="R48" s="181"/>
      <c r="S48" s="181"/>
      <c r="T48" s="181"/>
      <c r="X48" s="110"/>
      <c r="Y48" s="150"/>
      <c r="Z48" s="159"/>
      <c r="AA48" s="150"/>
      <c r="AB48" s="150"/>
      <c r="AC48" s="150"/>
      <c r="AD48" s="148"/>
    </row>
    <row r="49" spans="2:30" s="17" customFormat="1" ht="14.25" customHeight="1">
      <c r="B49" s="96"/>
      <c r="C49" s="96"/>
      <c r="D49" s="96"/>
      <c r="E49" s="96"/>
      <c r="F49" s="96"/>
      <c r="G49" s="96"/>
      <c r="H49" s="96"/>
      <c r="I49" s="96"/>
      <c r="J49" s="18"/>
      <c r="S49" s="11"/>
      <c r="T49" s="11"/>
      <c r="U49" s="11"/>
      <c r="V49" s="11"/>
      <c r="W49" s="11"/>
      <c r="X49" s="113"/>
      <c r="Y49" s="160"/>
      <c r="Z49" s="151"/>
      <c r="AA49" s="160"/>
      <c r="AB49" s="160"/>
      <c r="AC49" s="160"/>
      <c r="AD49" s="154"/>
    </row>
    <row r="50" spans="2:30" ht="12.75" customHeight="1">
      <c r="B50" s="187" t="s">
        <v>13</v>
      </c>
      <c r="C50" s="188"/>
      <c r="D50" s="188"/>
      <c r="E50" s="188"/>
      <c r="F50" s="188"/>
      <c r="G50" s="188"/>
      <c r="H50" s="188"/>
      <c r="I50" s="188"/>
      <c r="J50" s="188"/>
      <c r="L50" s="187" t="s">
        <v>14</v>
      </c>
      <c r="M50" s="188"/>
      <c r="N50" s="188"/>
      <c r="O50" s="188"/>
      <c r="P50" s="188"/>
      <c r="Q50" s="188"/>
      <c r="R50" s="188"/>
      <c r="S50" s="188"/>
      <c r="T50" s="188"/>
      <c r="U50" s="97"/>
      <c r="V50" s="97"/>
      <c r="W50" s="97"/>
      <c r="X50" s="143"/>
      <c r="Y50" s="161"/>
      <c r="Z50" s="161"/>
      <c r="AA50" s="162"/>
      <c r="AB50" s="264"/>
      <c r="AC50" s="264"/>
      <c r="AD50" s="148"/>
    </row>
    <row r="51" spans="2:30" ht="12.75">
      <c r="B51" s="188"/>
      <c r="C51" s="188"/>
      <c r="D51" s="188"/>
      <c r="E51" s="188"/>
      <c r="F51" s="188"/>
      <c r="G51" s="188"/>
      <c r="H51" s="188"/>
      <c r="I51" s="188"/>
      <c r="J51" s="188"/>
      <c r="K51" s="97"/>
      <c r="L51" s="188"/>
      <c r="M51" s="188"/>
      <c r="N51" s="188"/>
      <c r="O51" s="188"/>
      <c r="P51" s="188"/>
      <c r="Q51" s="188"/>
      <c r="R51" s="188"/>
      <c r="S51" s="188"/>
      <c r="T51" s="188"/>
      <c r="U51" s="97"/>
      <c r="V51" s="97"/>
      <c r="W51" s="97"/>
      <c r="X51" s="143"/>
      <c r="Y51" s="161"/>
      <c r="Z51" s="161"/>
      <c r="AA51" s="150"/>
      <c r="AB51" s="150"/>
      <c r="AC51" s="150"/>
      <c r="AD51" s="148"/>
    </row>
    <row r="52" spans="2:30" ht="12.75">
      <c r="B52" s="188"/>
      <c r="C52" s="188"/>
      <c r="D52" s="188"/>
      <c r="E52" s="188"/>
      <c r="F52" s="188"/>
      <c r="G52" s="188"/>
      <c r="H52" s="188"/>
      <c r="I52" s="188"/>
      <c r="J52" s="188"/>
      <c r="K52" s="97"/>
      <c r="L52" s="188"/>
      <c r="M52" s="188"/>
      <c r="N52" s="188"/>
      <c r="O52" s="188"/>
      <c r="P52" s="188"/>
      <c r="Q52" s="188"/>
      <c r="R52" s="188"/>
      <c r="S52" s="188"/>
      <c r="T52" s="188"/>
      <c r="U52" s="97"/>
      <c r="V52" s="97"/>
      <c r="W52" s="97"/>
      <c r="X52" s="143"/>
      <c r="Y52" s="161"/>
      <c r="Z52" s="161"/>
      <c r="AA52" s="150"/>
      <c r="AB52" s="150"/>
      <c r="AC52" s="150"/>
      <c r="AD52" s="148"/>
    </row>
    <row r="53" spans="2:30" ht="12.75">
      <c r="B53" s="97"/>
      <c r="C53" s="97"/>
      <c r="D53" s="97"/>
      <c r="E53" s="97"/>
      <c r="F53" s="97"/>
      <c r="G53" s="97"/>
      <c r="H53" s="97"/>
      <c r="I53" s="97"/>
      <c r="K53" s="97"/>
      <c r="L53" s="97"/>
      <c r="M53" s="97"/>
      <c r="N53" s="97"/>
      <c r="O53" s="97"/>
      <c r="P53" s="97"/>
      <c r="Q53" s="97"/>
      <c r="R53" s="97"/>
      <c r="S53" s="18"/>
      <c r="T53" s="97"/>
      <c r="U53" s="97"/>
      <c r="V53" s="97"/>
      <c r="W53" s="97"/>
      <c r="X53" s="143"/>
      <c r="Y53" s="161"/>
      <c r="Z53" s="161"/>
      <c r="AA53" s="150"/>
      <c r="AB53" s="150"/>
      <c r="AC53" s="150"/>
      <c r="AD53" s="148"/>
    </row>
    <row r="54" spans="10:29" ht="12.75">
      <c r="J54" s="11"/>
      <c r="K54" s="97"/>
      <c r="L54" s="107"/>
      <c r="M54" s="59"/>
      <c r="N54" s="59"/>
      <c r="O54" s="59"/>
      <c r="P54" s="59"/>
      <c r="Q54" s="59"/>
      <c r="R54" s="59"/>
      <c r="S54" s="59"/>
      <c r="T54" s="59"/>
      <c r="U54" s="97"/>
      <c r="V54" s="97"/>
      <c r="W54" s="97"/>
      <c r="X54" s="143"/>
      <c r="Y54" s="143"/>
      <c r="Z54" s="143"/>
      <c r="AA54" s="110"/>
      <c r="AB54" s="110"/>
      <c r="AC54" s="110"/>
    </row>
    <row r="55" spans="2:20" ht="12.75">
      <c r="B55" s="227"/>
      <c r="C55" s="227"/>
      <c r="D55" s="227"/>
      <c r="E55" s="227"/>
      <c r="F55" s="227"/>
      <c r="G55" s="227"/>
      <c r="H55" s="227"/>
      <c r="I55" s="227"/>
      <c r="J55" s="220"/>
      <c r="K55" s="8"/>
      <c r="L55" s="220"/>
      <c r="M55" s="220"/>
      <c r="N55" s="220"/>
      <c r="O55" s="220"/>
      <c r="P55" s="220"/>
      <c r="Q55" s="220"/>
      <c r="R55" s="220"/>
      <c r="S55" s="220"/>
      <c r="T55" s="220"/>
    </row>
    <row r="56" spans="2:20" ht="12.75">
      <c r="B56" s="98" t="s">
        <v>15</v>
      </c>
      <c r="I56" s="6" t="s">
        <v>1</v>
      </c>
      <c r="L56" s="99" t="s">
        <v>16</v>
      </c>
      <c r="M56" s="99"/>
      <c r="N56" s="99"/>
      <c r="O56" s="99"/>
      <c r="P56" s="99"/>
      <c r="S56" s="6" t="s">
        <v>1</v>
      </c>
      <c r="T56" s="110" t="s">
        <v>57</v>
      </c>
    </row>
    <row r="62" ht="12.75">
      <c r="S62" s="20"/>
    </row>
  </sheetData>
  <sheetProtection sheet="1" selectLockedCells="1"/>
  <mergeCells count="74">
    <mergeCell ref="F14:N14"/>
    <mergeCell ref="B29:B34"/>
    <mergeCell ref="C29:D34"/>
    <mergeCell ref="E29:E34"/>
    <mergeCell ref="L30:L34"/>
    <mergeCell ref="O29:O34"/>
    <mergeCell ref="I30:I34"/>
    <mergeCell ref="J30:J34"/>
    <mergeCell ref="C23:D23"/>
    <mergeCell ref="C24:D24"/>
    <mergeCell ref="B55:J55"/>
    <mergeCell ref="B50:J52"/>
    <mergeCell ref="L55:T55"/>
    <mergeCell ref="T29:T34"/>
    <mergeCell ref="S29:S34"/>
    <mergeCell ref="C35:D35"/>
    <mergeCell ref="C36:D36"/>
    <mergeCell ref="F48:J48"/>
    <mergeCell ref="F30:F34"/>
    <mergeCell ref="G30:G34"/>
    <mergeCell ref="P1:T2"/>
    <mergeCell ref="B11:L11"/>
    <mergeCell ref="T14:T17"/>
    <mergeCell ref="B1:H3"/>
    <mergeCell ref="B14:B17"/>
    <mergeCell ref="C14:D17"/>
    <mergeCell ref="B12:O12"/>
    <mergeCell ref="K15:K17"/>
    <mergeCell ref="E14:E17"/>
    <mergeCell ref="L15:L17"/>
    <mergeCell ref="C22:D22"/>
    <mergeCell ref="H15:H17"/>
    <mergeCell ref="C20:D20"/>
    <mergeCell ref="C21:D21"/>
    <mergeCell ref="F15:F17"/>
    <mergeCell ref="G15:G17"/>
    <mergeCell ref="C18:D18"/>
    <mergeCell ref="C19:D19"/>
    <mergeCell ref="N15:N17"/>
    <mergeCell ref="M15:M17"/>
    <mergeCell ref="N48:T48"/>
    <mergeCell ref="R43:R44"/>
    <mergeCell ref="G46:T46"/>
    <mergeCell ref="R26:R27"/>
    <mergeCell ref="H30:H34"/>
    <mergeCell ref="K30:K34"/>
    <mergeCell ref="S14:S17"/>
    <mergeCell ref="O14:O17"/>
    <mergeCell ref="M30:M34"/>
    <mergeCell ref="F29:N29"/>
    <mergeCell ref="R29:R34"/>
    <mergeCell ref="P29:P34"/>
    <mergeCell ref="Q29:Q34"/>
    <mergeCell ref="N30:N34"/>
    <mergeCell ref="R14:R17"/>
    <mergeCell ref="AB50:AC50"/>
    <mergeCell ref="C37:D37"/>
    <mergeCell ref="C38:D38"/>
    <mergeCell ref="C39:D39"/>
    <mergeCell ref="C40:D40"/>
    <mergeCell ref="C41:D41"/>
    <mergeCell ref="L50:T52"/>
    <mergeCell ref="I15:I17"/>
    <mergeCell ref="J15:J17"/>
    <mergeCell ref="C5:I5"/>
    <mergeCell ref="P5:Q5"/>
    <mergeCell ref="S5:T5"/>
    <mergeCell ref="P14:P17"/>
    <mergeCell ref="Q14:Q17"/>
    <mergeCell ref="Q9:T9"/>
    <mergeCell ref="D7:E7"/>
    <mergeCell ref="E9:I9"/>
    <mergeCell ref="R6:S6"/>
    <mergeCell ref="P7:Q7"/>
  </mergeCells>
  <dataValidations count="4">
    <dataValidation type="decimal" operator="lessThanOrEqual" allowBlank="1" showInputMessage="1" showErrorMessage="1" sqref="Q26 Q43">
      <formula1>Q25</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7 Q44">
      <formula1>IF(($O$7="X"),0,(($Q25*1.5)+0.005))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USF Health Sciences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dnava</dc:creator>
  <cp:keywords/>
  <dc:description/>
  <cp:lastModifiedBy>Devore, Mark</cp:lastModifiedBy>
  <cp:lastPrinted>2012-11-28T21:03:39Z</cp:lastPrinted>
  <dcterms:created xsi:type="dcterms:W3CDTF">2004-12-09T18:12:23Z</dcterms:created>
  <dcterms:modified xsi:type="dcterms:W3CDTF">2016-12-06T17:51:20Z</dcterms:modified>
  <cp:category/>
  <cp:version/>
  <cp:contentType/>
  <cp:contentStatus/>
</cp:coreProperties>
</file>