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US986425\Documents\Accounts\Florida\1 - Contracts\USF\Pricing\Submission\"/>
    </mc:Choice>
  </mc:AlternateContent>
  <xr:revisionPtr revIDLastSave="0" documentId="13_ncr:1_{7BAF4BCE-D09C-4E82-A482-BE1A95B04AA9}" xr6:coauthVersionLast="47" xr6:coauthVersionMax="47" xr10:uidLastSave="{00000000-0000-0000-0000-000000000000}"/>
  <bookViews>
    <workbookView xWindow="-108" yWindow="-108" windowWidth="23256" windowHeight="12576" firstSheet="22" activeTab="25" xr2:uid="{00000000-000D-0000-FFFF-FFFF00000000}"/>
  </bookViews>
  <sheets>
    <sheet name="Instructions and Summary" sheetId="31" r:id="rId1"/>
    <sheet name="Tech Pricing - Office" sheetId="32" r:id="rId2"/>
    <sheet name="Tech Pricing - Production" sheetId="34" r:id="rId3"/>
    <sheet name="Technology - Third Party" sheetId="33" r:id="rId4"/>
    <sheet name="Disclosures" sheetId="29" r:id="rId5"/>
    <sheet name="Managed Print Services" sheetId="30" r:id="rId6"/>
    <sheet name="Manged Print Services-MBL Print" sheetId="9" r:id="rId7"/>
    <sheet name="Managed Print Services - PAT" sheetId="6" r:id="rId8"/>
    <sheet name="AAA-XPMMS" sheetId="25" r:id="rId9"/>
    <sheet name="AAA-YSoft" sheetId="13" r:id="rId10"/>
    <sheet name="AAA-PrinterLogic" sheetId="23" r:id="rId11"/>
    <sheet name="Analytics-CompleteView" sheetId="16" r:id="rId12"/>
    <sheet name="AAA-PaperCut MF v2" sheetId="39" r:id="rId13"/>
    <sheet name="AAA-PrintSafe" sheetId="20" r:id="rId14"/>
    <sheet name="Workflow-AutoStore" sheetId="12" r:id="rId15"/>
    <sheet name="Workflow-Cleo Streem" sheetId="8" r:id="rId16"/>
    <sheet name="Workflow-DocuShare" sheetId="19" r:id="rId17"/>
    <sheet name="Workflow - DocuShare Flex" sheetId="38" r:id="rId18"/>
    <sheet name="Workflow-EasyTranslator" sheetId="27" r:id="rId19"/>
    <sheet name="Workflow-Hyland OnBase" sheetId="3" r:id="rId20"/>
    <sheet name="Workflow-Professional Services" sheetId="2" r:id="rId21"/>
    <sheet name="Workflow-XMedius" sheetId="37" r:id="rId22"/>
    <sheet name="MarketDirect Storefront - New" sheetId="41" r:id="rId23"/>
    <sheet name="Centralized Print-Print, Mail" sheetId="28" r:id="rId24"/>
    <sheet name="Scanners - New" sheetId="40" r:id="rId25"/>
    <sheet name="Wide Format Printer - New" sheetId="43" r:id="rId26"/>
    <sheet name="Summary" sheetId="24" state="hidden" r:id="rId27"/>
    <sheet name="Sheet10" sheetId="10" state="hidden" r:id="rId28"/>
  </sheets>
  <externalReferences>
    <externalReference r:id="rId29"/>
    <externalReference r:id="rId30"/>
  </externalReferences>
  <definedNames>
    <definedName name="_xlnm._FilterDatabase" localSheetId="9" hidden="1">'AAA-YSoft'!$A$1:$F$168</definedName>
    <definedName name="_xlnm._FilterDatabase" localSheetId="11" hidden="1">'Analytics-CompleteView'!$A$1:$F$35</definedName>
    <definedName name="_xlnm._FilterDatabase" localSheetId="15" hidden="1">'Workflow-Cleo Streem'!$A$1:$F$153</definedName>
    <definedName name="_xlnm._FilterDatabase" localSheetId="19" hidden="1">'Workflow-Hyland OnBase'!$A$1:$F$637</definedName>
    <definedName name="Enum_Range_d9caa19d_0_0">'[1]Do Not Edit - Sheet2'!$C$1:$C$636</definedName>
    <definedName name="Enum_Range_d9caa19d_1_1">'[1]Do Not Edit - Sheet2'!$D$1:$D$636</definedName>
    <definedName name="FileName">[2]Data!$C$1</definedName>
    <definedName name="SegmentName">[2]Data!$D$1</definedName>
    <definedName name="Title">[2]Data!$A$1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43" l="1"/>
  <c r="F9" i="43"/>
  <c r="F8" i="43"/>
  <c r="F7" i="43"/>
  <c r="F6" i="43"/>
  <c r="F5" i="43"/>
  <c r="F4" i="43"/>
  <c r="F3" i="43"/>
  <c r="N3" i="40"/>
  <c r="N4" i="40"/>
  <c r="N5" i="40"/>
  <c r="N6" i="40"/>
  <c r="N7" i="40"/>
  <c r="N8" i="40"/>
  <c r="N9" i="40"/>
  <c r="N2" i="40"/>
  <c r="E61" i="41"/>
  <c r="G58" i="41"/>
  <c r="F58" i="41"/>
  <c r="G57" i="41"/>
  <c r="F57" i="41"/>
  <c r="G56" i="41"/>
  <c r="F56" i="41"/>
  <c r="G55" i="41"/>
  <c r="F55" i="41"/>
  <c r="G54" i="41"/>
  <c r="F54" i="41"/>
  <c r="G52" i="41"/>
  <c r="F52" i="41"/>
  <c r="G51" i="41"/>
  <c r="F51" i="41"/>
  <c r="G50" i="41"/>
  <c r="F50" i="41"/>
  <c r="G49" i="41"/>
  <c r="F49" i="41"/>
  <c r="G48" i="41"/>
  <c r="F48" i="41"/>
  <c r="G47" i="41"/>
  <c r="F47" i="41"/>
  <c r="G46" i="41"/>
  <c r="F46" i="41"/>
  <c r="G45" i="41"/>
  <c r="F45" i="41"/>
  <c r="G44" i="41"/>
  <c r="F44" i="41"/>
  <c r="G43" i="41"/>
  <c r="F43" i="41"/>
  <c r="G42" i="41"/>
  <c r="F42" i="41"/>
  <c r="G41" i="41"/>
  <c r="F41" i="41"/>
  <c r="G40" i="41"/>
  <c r="F40" i="41"/>
  <c r="G39" i="41"/>
  <c r="F39" i="41"/>
  <c r="G38" i="41"/>
  <c r="F38" i="41"/>
  <c r="G37" i="41"/>
  <c r="F37" i="41"/>
  <c r="G36" i="41"/>
  <c r="F36" i="41"/>
  <c r="G35" i="41"/>
  <c r="F35" i="41"/>
  <c r="G34" i="41"/>
  <c r="F34" i="41"/>
  <c r="G33" i="41"/>
  <c r="F33" i="41"/>
  <c r="G32" i="41"/>
  <c r="F32" i="41"/>
  <c r="G31" i="41"/>
  <c r="F31" i="41"/>
  <c r="G30" i="41"/>
  <c r="F30" i="41"/>
  <c r="G29" i="41"/>
  <c r="F29" i="41"/>
  <c r="G28" i="41"/>
  <c r="F28" i="41"/>
  <c r="G27" i="41"/>
  <c r="F27" i="41"/>
  <c r="G26" i="41"/>
  <c r="F26" i="41"/>
  <c r="G25" i="41"/>
  <c r="F25" i="41"/>
  <c r="G24" i="41"/>
  <c r="F24" i="41"/>
  <c r="G23" i="41"/>
  <c r="F23" i="41"/>
  <c r="G22" i="41"/>
  <c r="F22" i="41"/>
  <c r="G21" i="41"/>
  <c r="F21" i="41"/>
  <c r="G20" i="41"/>
  <c r="F20" i="41"/>
  <c r="G19" i="41"/>
  <c r="F19" i="41"/>
  <c r="G18" i="41"/>
  <c r="F18" i="41"/>
  <c r="G17" i="41"/>
  <c r="F17" i="41"/>
  <c r="G16" i="41"/>
  <c r="F16" i="41"/>
  <c r="G15" i="41"/>
  <c r="F15" i="41"/>
  <c r="G14" i="41"/>
  <c r="F14" i="41"/>
  <c r="G13" i="41"/>
  <c r="F13" i="41"/>
  <c r="G12" i="41"/>
  <c r="F12" i="41"/>
  <c r="G11" i="41"/>
  <c r="F11" i="41"/>
  <c r="G10" i="41"/>
  <c r="F10" i="41"/>
  <c r="G9" i="41"/>
  <c r="F9" i="41"/>
  <c r="G8" i="41"/>
  <c r="F8" i="41"/>
  <c r="G7" i="41"/>
  <c r="F7" i="41"/>
  <c r="G6" i="41"/>
  <c r="F6" i="41"/>
  <c r="G5" i="41"/>
  <c r="F5" i="41"/>
  <c r="G4" i="41"/>
  <c r="F4" i="41"/>
  <c r="G3" i="41"/>
  <c r="F3" i="41"/>
  <c r="G2" i="41"/>
  <c r="F2" i="41"/>
  <c r="E465" i="39" l="1"/>
  <c r="F460" i="39"/>
  <c r="E460" i="39"/>
  <c r="E459" i="39"/>
  <c r="F459" i="39" s="1"/>
  <c r="F458" i="39"/>
  <c r="E458" i="39"/>
  <c r="E457" i="39"/>
  <c r="F457" i="39" s="1"/>
  <c r="F456" i="39"/>
  <c r="E456" i="39"/>
  <c r="E455" i="39"/>
  <c r="F455" i="39" s="1"/>
  <c r="F454" i="39"/>
  <c r="E454" i="39"/>
  <c r="E453" i="39"/>
  <c r="F453" i="39" s="1"/>
  <c r="F452" i="39"/>
  <c r="E452" i="39"/>
  <c r="E451" i="39"/>
  <c r="F451" i="39" s="1"/>
  <c r="F450" i="39"/>
  <c r="E450" i="39"/>
  <c r="E449" i="39"/>
  <c r="F449" i="39" s="1"/>
  <c r="F448" i="39"/>
  <c r="E448" i="39"/>
  <c r="E447" i="39"/>
  <c r="F447" i="39" s="1"/>
  <c r="F446" i="39"/>
  <c r="E446" i="39"/>
  <c r="E445" i="39"/>
  <c r="F445" i="39" s="1"/>
  <c r="F444" i="39"/>
  <c r="E444" i="39"/>
  <c r="E443" i="39"/>
  <c r="F443" i="39" s="1"/>
  <c r="F442" i="39"/>
  <c r="E442" i="39"/>
  <c r="E441" i="39"/>
  <c r="F441" i="39" s="1"/>
  <c r="F440" i="39"/>
  <c r="E440" i="39"/>
  <c r="E439" i="39"/>
  <c r="F439" i="39" s="1"/>
  <c r="F438" i="39"/>
  <c r="E438" i="39"/>
  <c r="E437" i="39"/>
  <c r="F437" i="39" s="1"/>
  <c r="F436" i="39"/>
  <c r="E436" i="39"/>
  <c r="E435" i="39"/>
  <c r="F435" i="39" s="1"/>
  <c r="F434" i="39"/>
  <c r="E434" i="39"/>
  <c r="E433" i="39"/>
  <c r="F433" i="39" s="1"/>
  <c r="F432" i="39"/>
  <c r="E432" i="39"/>
  <c r="E431" i="39"/>
  <c r="F431" i="39" s="1"/>
  <c r="F430" i="39"/>
  <c r="E430" i="39"/>
  <c r="E429" i="39"/>
  <c r="F429" i="39" s="1"/>
  <c r="F428" i="39"/>
  <c r="E428" i="39"/>
  <c r="E427" i="39"/>
  <c r="F427" i="39" s="1"/>
  <c r="F426" i="39"/>
  <c r="E426" i="39"/>
  <c r="E425" i="39"/>
  <c r="F425" i="39" s="1"/>
  <c r="F424" i="39"/>
  <c r="E424" i="39"/>
  <c r="E423" i="39"/>
  <c r="F423" i="39" s="1"/>
  <c r="F422" i="39"/>
  <c r="E422" i="39"/>
  <c r="E421" i="39"/>
  <c r="F421" i="39" s="1"/>
  <c r="F420" i="39"/>
  <c r="E420" i="39"/>
  <c r="E419" i="39"/>
  <c r="F419" i="39" s="1"/>
  <c r="F418" i="39"/>
  <c r="E418" i="39"/>
  <c r="E417" i="39"/>
  <c r="F417" i="39" s="1"/>
  <c r="F416" i="39"/>
  <c r="E416" i="39"/>
  <c r="E415" i="39"/>
  <c r="F415" i="39" s="1"/>
  <c r="F414" i="39"/>
  <c r="E414" i="39"/>
  <c r="E413" i="39"/>
  <c r="F413" i="39" s="1"/>
  <c r="F412" i="39"/>
  <c r="E412" i="39"/>
  <c r="E411" i="39"/>
  <c r="F411" i="39" s="1"/>
  <c r="F410" i="39"/>
  <c r="E410" i="39"/>
  <c r="E409" i="39"/>
  <c r="F409" i="39" s="1"/>
  <c r="F408" i="39"/>
  <c r="E408" i="39"/>
  <c r="E407" i="39"/>
  <c r="F407" i="39" s="1"/>
  <c r="F406" i="39"/>
  <c r="E406" i="39"/>
  <c r="E405" i="39"/>
  <c r="F405" i="39" s="1"/>
  <c r="F404" i="39"/>
  <c r="E404" i="39"/>
  <c r="E403" i="39"/>
  <c r="F403" i="39" s="1"/>
  <c r="F402" i="39"/>
  <c r="E402" i="39"/>
  <c r="E401" i="39"/>
  <c r="F401" i="39" s="1"/>
  <c r="F400" i="39"/>
  <c r="E400" i="39"/>
  <c r="E399" i="39"/>
  <c r="F399" i="39" s="1"/>
  <c r="F398" i="39"/>
  <c r="E398" i="39"/>
  <c r="E397" i="39"/>
  <c r="F397" i="39" s="1"/>
  <c r="F396" i="39"/>
  <c r="E396" i="39"/>
  <c r="E395" i="39"/>
  <c r="F395" i="39" s="1"/>
  <c r="F394" i="39"/>
  <c r="E394" i="39"/>
  <c r="E393" i="39"/>
  <c r="F393" i="39" s="1"/>
  <c r="F392" i="39"/>
  <c r="E392" i="39"/>
  <c r="E391" i="39"/>
  <c r="F391" i="39" s="1"/>
  <c r="F390" i="39"/>
  <c r="E390" i="39"/>
  <c r="E389" i="39"/>
  <c r="F389" i="39" s="1"/>
  <c r="F388" i="39"/>
  <c r="E388" i="39"/>
  <c r="E387" i="39"/>
  <c r="F387" i="39" s="1"/>
  <c r="F386" i="39"/>
  <c r="E386" i="39"/>
  <c r="E385" i="39"/>
  <c r="F385" i="39" s="1"/>
  <c r="F384" i="39"/>
  <c r="E384" i="39"/>
  <c r="E383" i="39"/>
  <c r="F383" i="39" s="1"/>
  <c r="F382" i="39"/>
  <c r="E382" i="39"/>
  <c r="E381" i="39"/>
  <c r="F381" i="39" s="1"/>
  <c r="F380" i="39"/>
  <c r="E380" i="39"/>
  <c r="E379" i="39"/>
  <c r="F379" i="39" s="1"/>
  <c r="F378" i="39"/>
  <c r="E378" i="39"/>
  <c r="E377" i="39"/>
  <c r="F377" i="39" s="1"/>
  <c r="F376" i="39"/>
  <c r="E376" i="39"/>
  <c r="E375" i="39"/>
  <c r="F375" i="39" s="1"/>
  <c r="F374" i="39"/>
  <c r="E374" i="39"/>
  <c r="E373" i="39"/>
  <c r="F373" i="39" s="1"/>
  <c r="F372" i="39"/>
  <c r="E372" i="39"/>
  <c r="E371" i="39"/>
  <c r="F371" i="39" s="1"/>
  <c r="F370" i="39"/>
  <c r="E370" i="39"/>
  <c r="E369" i="39"/>
  <c r="F369" i="39" s="1"/>
  <c r="F368" i="39"/>
  <c r="E368" i="39"/>
  <c r="E367" i="39"/>
  <c r="F367" i="39" s="1"/>
  <c r="F366" i="39"/>
  <c r="E366" i="39"/>
  <c r="E365" i="39"/>
  <c r="F365" i="39" s="1"/>
  <c r="F364" i="39"/>
  <c r="E364" i="39"/>
  <c r="E363" i="39"/>
  <c r="F363" i="39" s="1"/>
  <c r="F362" i="39"/>
  <c r="E362" i="39"/>
  <c r="E361" i="39"/>
  <c r="F361" i="39" s="1"/>
  <c r="F360" i="39"/>
  <c r="E360" i="39"/>
  <c r="E359" i="39"/>
  <c r="F359" i="39" s="1"/>
  <c r="F358" i="39"/>
  <c r="E358" i="39"/>
  <c r="E357" i="39"/>
  <c r="F357" i="39" s="1"/>
  <c r="F356" i="39"/>
  <c r="E356" i="39"/>
  <c r="E355" i="39"/>
  <c r="F355" i="39" s="1"/>
  <c r="F354" i="39"/>
  <c r="E354" i="39"/>
  <c r="E353" i="39"/>
  <c r="F353" i="39" s="1"/>
  <c r="F352" i="39"/>
  <c r="E352" i="39"/>
  <c r="E351" i="39"/>
  <c r="F351" i="39" s="1"/>
  <c r="F350" i="39"/>
  <c r="E350" i="39"/>
  <c r="E349" i="39"/>
  <c r="F349" i="39" s="1"/>
  <c r="F348" i="39"/>
  <c r="E348" i="39"/>
  <c r="E347" i="39"/>
  <c r="F347" i="39" s="1"/>
  <c r="F346" i="39"/>
  <c r="E346" i="39"/>
  <c r="E345" i="39"/>
  <c r="F345" i="39" s="1"/>
  <c r="F344" i="39"/>
  <c r="E344" i="39"/>
  <c r="E343" i="39"/>
  <c r="F343" i="39" s="1"/>
  <c r="F342" i="39"/>
  <c r="E342" i="39"/>
  <c r="E341" i="39"/>
  <c r="F341" i="39" s="1"/>
  <c r="F340" i="39"/>
  <c r="E340" i="39"/>
  <c r="E339" i="39"/>
  <c r="F339" i="39" s="1"/>
  <c r="F338" i="39"/>
  <c r="E338" i="39"/>
  <c r="E337" i="39"/>
  <c r="F337" i="39" s="1"/>
  <c r="F336" i="39"/>
  <c r="E336" i="39"/>
  <c r="E335" i="39"/>
  <c r="F335" i="39" s="1"/>
  <c r="F334" i="39"/>
  <c r="E334" i="39"/>
  <c r="E333" i="39"/>
  <c r="F333" i="39" s="1"/>
  <c r="F332" i="39"/>
  <c r="E332" i="39"/>
  <c r="E331" i="39"/>
  <c r="F331" i="39" s="1"/>
  <c r="F330" i="39"/>
  <c r="E330" i="39"/>
  <c r="E329" i="39"/>
  <c r="F329" i="39" s="1"/>
  <c r="F328" i="39"/>
  <c r="E328" i="39"/>
  <c r="E327" i="39"/>
  <c r="F327" i="39" s="1"/>
  <c r="F326" i="39"/>
  <c r="E326" i="39"/>
  <c r="E325" i="39"/>
  <c r="F325" i="39" s="1"/>
  <c r="F324" i="39"/>
  <c r="E324" i="39"/>
  <c r="E323" i="39"/>
  <c r="F323" i="39" s="1"/>
  <c r="F322" i="39"/>
  <c r="E322" i="39"/>
  <c r="E321" i="39"/>
  <c r="F321" i="39" s="1"/>
  <c r="F320" i="39"/>
  <c r="E320" i="39"/>
  <c r="E319" i="39"/>
  <c r="F319" i="39" s="1"/>
  <c r="F318" i="39"/>
  <c r="E318" i="39"/>
  <c r="E317" i="39"/>
  <c r="F317" i="39" s="1"/>
  <c r="F316" i="39"/>
  <c r="E316" i="39"/>
  <c r="E315" i="39"/>
  <c r="F315" i="39" s="1"/>
  <c r="F314" i="39"/>
  <c r="E314" i="39"/>
  <c r="E313" i="39"/>
  <c r="F313" i="39" s="1"/>
  <c r="F312" i="39"/>
  <c r="E312" i="39"/>
  <c r="E311" i="39"/>
  <c r="F311" i="39" s="1"/>
  <c r="F310" i="39"/>
  <c r="E310" i="39"/>
  <c r="E309" i="39"/>
  <c r="F309" i="39" s="1"/>
  <c r="F308" i="39"/>
  <c r="E308" i="39"/>
  <c r="E307" i="39"/>
  <c r="F307" i="39" s="1"/>
  <c r="F306" i="39"/>
  <c r="E306" i="39"/>
  <c r="E305" i="39"/>
  <c r="F305" i="39" s="1"/>
  <c r="F304" i="39"/>
  <c r="E304" i="39"/>
  <c r="E303" i="39"/>
  <c r="F303" i="39" s="1"/>
  <c r="F302" i="39"/>
  <c r="E302" i="39"/>
  <c r="E301" i="39"/>
  <c r="F301" i="39" s="1"/>
  <c r="F300" i="39"/>
  <c r="E300" i="39"/>
  <c r="E299" i="39"/>
  <c r="F299" i="39" s="1"/>
  <c r="F298" i="39"/>
  <c r="E298" i="39"/>
  <c r="E297" i="39"/>
  <c r="F297" i="39" s="1"/>
  <c r="F296" i="39"/>
  <c r="E296" i="39"/>
  <c r="E295" i="39"/>
  <c r="F295" i="39" s="1"/>
  <c r="F294" i="39"/>
  <c r="E294" i="39"/>
  <c r="E293" i="39"/>
  <c r="F293" i="39" s="1"/>
  <c r="F292" i="39"/>
  <c r="E292" i="39"/>
  <c r="E291" i="39"/>
  <c r="F291" i="39" s="1"/>
  <c r="F290" i="39"/>
  <c r="E290" i="39"/>
  <c r="E289" i="39"/>
  <c r="F289" i="39" s="1"/>
  <c r="F288" i="39"/>
  <c r="E288" i="39"/>
  <c r="E287" i="39"/>
  <c r="F287" i="39" s="1"/>
  <c r="F286" i="39"/>
  <c r="E286" i="39"/>
  <c r="E285" i="39"/>
  <c r="F285" i="39" s="1"/>
  <c r="F284" i="39"/>
  <c r="E284" i="39"/>
  <c r="E283" i="39"/>
  <c r="F283" i="39" s="1"/>
  <c r="F282" i="39"/>
  <c r="E282" i="39"/>
  <c r="E281" i="39"/>
  <c r="F281" i="39" s="1"/>
  <c r="F280" i="39"/>
  <c r="E280" i="39"/>
  <c r="E279" i="39"/>
  <c r="F279" i="39" s="1"/>
  <c r="F278" i="39"/>
  <c r="E278" i="39"/>
  <c r="E277" i="39"/>
  <c r="F277" i="39" s="1"/>
  <c r="F276" i="39"/>
  <c r="E276" i="39"/>
  <c r="E275" i="39"/>
  <c r="F275" i="39" s="1"/>
  <c r="F274" i="39"/>
  <c r="E274" i="39"/>
  <c r="E273" i="39"/>
  <c r="F273" i="39" s="1"/>
  <c r="F272" i="39"/>
  <c r="E272" i="39"/>
  <c r="E271" i="39"/>
  <c r="F271" i="39" s="1"/>
  <c r="F270" i="39"/>
  <c r="E270" i="39"/>
  <c r="E269" i="39"/>
  <c r="F269" i="39" s="1"/>
  <c r="F268" i="39"/>
  <c r="E268" i="39"/>
  <c r="E267" i="39"/>
  <c r="F267" i="39" s="1"/>
  <c r="F266" i="39"/>
  <c r="E266" i="39"/>
  <c r="E265" i="39"/>
  <c r="F265" i="39" s="1"/>
  <c r="F264" i="39"/>
  <c r="E264" i="39"/>
  <c r="E263" i="39"/>
  <c r="F263" i="39" s="1"/>
  <c r="F262" i="39"/>
  <c r="E262" i="39"/>
  <c r="E261" i="39"/>
  <c r="F261" i="39" s="1"/>
  <c r="F260" i="39"/>
  <c r="E260" i="39"/>
  <c r="E259" i="39"/>
  <c r="F259" i="39" s="1"/>
  <c r="F258" i="39"/>
  <c r="E258" i="39"/>
  <c r="E257" i="39"/>
  <c r="F257" i="39" s="1"/>
  <c r="F256" i="39"/>
  <c r="E256" i="39"/>
  <c r="E255" i="39"/>
  <c r="F255" i="39" s="1"/>
  <c r="F254" i="39"/>
  <c r="E254" i="39"/>
  <c r="E253" i="39"/>
  <c r="F253" i="39" s="1"/>
  <c r="F252" i="39"/>
  <c r="E252" i="39"/>
  <c r="E251" i="39"/>
  <c r="F251" i="39" s="1"/>
  <c r="F250" i="39"/>
  <c r="E250" i="39"/>
  <c r="E249" i="39"/>
  <c r="F249" i="39" s="1"/>
  <c r="F248" i="39"/>
  <c r="E248" i="39"/>
  <c r="E247" i="39"/>
  <c r="F247" i="39" s="1"/>
  <c r="F246" i="39"/>
  <c r="E246" i="39"/>
  <c r="E245" i="39"/>
  <c r="F245" i="39" s="1"/>
  <c r="F244" i="39"/>
  <c r="E244" i="39"/>
  <c r="E243" i="39"/>
  <c r="F243" i="39" s="1"/>
  <c r="F242" i="39"/>
  <c r="E242" i="39"/>
  <c r="E241" i="39"/>
  <c r="F241" i="39" s="1"/>
  <c r="F240" i="39"/>
  <c r="E240" i="39"/>
  <c r="E239" i="39"/>
  <c r="F239" i="39" s="1"/>
  <c r="F238" i="39"/>
  <c r="E238" i="39"/>
  <c r="E237" i="39"/>
  <c r="F237" i="39" s="1"/>
  <c r="F236" i="39"/>
  <c r="E236" i="39"/>
  <c r="E235" i="39"/>
  <c r="F235" i="39" s="1"/>
  <c r="F234" i="39"/>
  <c r="E234" i="39"/>
  <c r="E233" i="39"/>
  <c r="F233" i="39" s="1"/>
  <c r="F232" i="39"/>
  <c r="E232" i="39"/>
  <c r="E231" i="39"/>
  <c r="F231" i="39" s="1"/>
  <c r="F230" i="39"/>
  <c r="E230" i="39"/>
  <c r="E229" i="39"/>
  <c r="F229" i="39" s="1"/>
  <c r="F228" i="39"/>
  <c r="E228" i="39"/>
  <c r="E227" i="39"/>
  <c r="F227" i="39" s="1"/>
  <c r="F226" i="39"/>
  <c r="E226" i="39"/>
  <c r="E225" i="39"/>
  <c r="F225" i="39" s="1"/>
  <c r="F224" i="39"/>
  <c r="E224" i="39"/>
  <c r="E223" i="39"/>
  <c r="F223" i="39" s="1"/>
  <c r="F222" i="39"/>
  <c r="E222" i="39"/>
  <c r="E221" i="39"/>
  <c r="F221" i="39" s="1"/>
  <c r="F220" i="39"/>
  <c r="E220" i="39"/>
  <c r="E219" i="39"/>
  <c r="F219" i="39" s="1"/>
  <c r="F218" i="39"/>
  <c r="E218" i="39"/>
  <c r="E217" i="39"/>
  <c r="F217" i="39" s="1"/>
  <c r="F216" i="39"/>
  <c r="E216" i="39"/>
  <c r="E215" i="39"/>
  <c r="F215" i="39" s="1"/>
  <c r="F214" i="39"/>
  <c r="E214" i="39"/>
  <c r="E213" i="39"/>
  <c r="F213" i="39" s="1"/>
  <c r="F212" i="39"/>
  <c r="E212" i="39"/>
  <c r="E211" i="39"/>
  <c r="F211" i="39" s="1"/>
  <c r="F210" i="39"/>
  <c r="E210" i="39"/>
  <c r="E209" i="39"/>
  <c r="F209" i="39" s="1"/>
  <c r="F208" i="39"/>
  <c r="E208" i="39"/>
  <c r="E207" i="39"/>
  <c r="F207" i="39" s="1"/>
  <c r="F206" i="39"/>
  <c r="E206" i="39"/>
  <c r="E205" i="39"/>
  <c r="F205" i="39" s="1"/>
  <c r="F204" i="39"/>
  <c r="E204" i="39"/>
  <c r="E203" i="39"/>
  <c r="F203" i="39" s="1"/>
  <c r="F202" i="39"/>
  <c r="E202" i="39"/>
  <c r="E201" i="39"/>
  <c r="F201" i="39" s="1"/>
  <c r="F200" i="39"/>
  <c r="E200" i="39"/>
  <c r="E199" i="39"/>
  <c r="F199" i="39" s="1"/>
  <c r="F198" i="39"/>
  <c r="E198" i="39"/>
  <c r="E197" i="39"/>
  <c r="F197" i="39" s="1"/>
  <c r="F196" i="39"/>
  <c r="E196" i="39"/>
  <c r="E195" i="39"/>
  <c r="F195" i="39" s="1"/>
  <c r="F194" i="39"/>
  <c r="E194" i="39"/>
  <c r="E193" i="39"/>
  <c r="F193" i="39" s="1"/>
  <c r="F192" i="39"/>
  <c r="E192" i="39"/>
  <c r="E191" i="39"/>
  <c r="F191" i="39" s="1"/>
  <c r="F190" i="39"/>
  <c r="E190" i="39"/>
  <c r="E189" i="39"/>
  <c r="F189" i="39" s="1"/>
  <c r="F188" i="39"/>
  <c r="E188" i="39"/>
  <c r="E187" i="39"/>
  <c r="F187" i="39" s="1"/>
  <c r="F186" i="39"/>
  <c r="E186" i="39"/>
  <c r="E185" i="39"/>
  <c r="F185" i="39" s="1"/>
  <c r="F184" i="39"/>
  <c r="E184" i="39"/>
  <c r="E183" i="39"/>
  <c r="F183" i="39" s="1"/>
  <c r="F182" i="39"/>
  <c r="E182" i="39"/>
  <c r="E181" i="39"/>
  <c r="F181" i="39" s="1"/>
  <c r="F180" i="39"/>
  <c r="E180" i="39"/>
  <c r="E179" i="39"/>
  <c r="F179" i="39" s="1"/>
  <c r="F178" i="39"/>
  <c r="E178" i="39"/>
  <c r="E177" i="39"/>
  <c r="F177" i="39" s="1"/>
  <c r="F176" i="39"/>
  <c r="E176" i="39"/>
  <c r="E175" i="39"/>
  <c r="F175" i="39" s="1"/>
  <c r="F174" i="39"/>
  <c r="E174" i="39"/>
  <c r="E173" i="39"/>
  <c r="F173" i="39" s="1"/>
  <c r="F172" i="39"/>
  <c r="E172" i="39"/>
  <c r="E171" i="39"/>
  <c r="F171" i="39" s="1"/>
  <c r="F170" i="39"/>
  <c r="E170" i="39"/>
  <c r="E169" i="39"/>
  <c r="F169" i="39" s="1"/>
  <c r="F168" i="39"/>
  <c r="E168" i="39"/>
  <c r="E167" i="39"/>
  <c r="F167" i="39" s="1"/>
  <c r="F166" i="39"/>
  <c r="E166" i="39"/>
  <c r="E165" i="39"/>
  <c r="F165" i="39" s="1"/>
  <c r="F164" i="39"/>
  <c r="E164" i="39"/>
  <c r="E163" i="39"/>
  <c r="F163" i="39" s="1"/>
  <c r="F162" i="39"/>
  <c r="E162" i="39"/>
  <c r="E161" i="39"/>
  <c r="F161" i="39" s="1"/>
  <c r="F160" i="39"/>
  <c r="E160" i="39"/>
  <c r="E159" i="39"/>
  <c r="F159" i="39" s="1"/>
  <c r="F158" i="39"/>
  <c r="E158" i="39"/>
  <c r="E157" i="39"/>
  <c r="F157" i="39" s="1"/>
  <c r="F156" i="39"/>
  <c r="E156" i="39"/>
  <c r="E155" i="39"/>
  <c r="F155" i="39" s="1"/>
  <c r="F154" i="39"/>
  <c r="E154" i="39"/>
  <c r="E153" i="39"/>
  <c r="F153" i="39" s="1"/>
  <c r="F152" i="39"/>
  <c r="E152" i="39"/>
  <c r="E151" i="39"/>
  <c r="F151" i="39" s="1"/>
  <c r="F150" i="39"/>
  <c r="E150" i="39"/>
  <c r="E149" i="39"/>
  <c r="F149" i="39" s="1"/>
  <c r="F148" i="39"/>
  <c r="E148" i="39"/>
  <c r="E147" i="39"/>
  <c r="F147" i="39" s="1"/>
  <c r="F146" i="39"/>
  <c r="E146" i="39"/>
  <c r="E145" i="39"/>
  <c r="F145" i="39" s="1"/>
  <c r="F144" i="39"/>
  <c r="E144" i="39"/>
  <c r="E143" i="39"/>
  <c r="F143" i="39" s="1"/>
  <c r="F142" i="39"/>
  <c r="E142" i="39"/>
  <c r="E141" i="39"/>
  <c r="F141" i="39" s="1"/>
  <c r="F140" i="39"/>
  <c r="E140" i="39"/>
  <c r="E139" i="39"/>
  <c r="F139" i="39" s="1"/>
  <c r="F138" i="39"/>
  <c r="E138" i="39"/>
  <c r="E137" i="39"/>
  <c r="F137" i="39" s="1"/>
  <c r="F136" i="39"/>
  <c r="E136" i="39"/>
  <c r="E135" i="39"/>
  <c r="F135" i="39" s="1"/>
  <c r="F134" i="39"/>
  <c r="E134" i="39"/>
  <c r="E133" i="39"/>
  <c r="F133" i="39" s="1"/>
  <c r="F132" i="39"/>
  <c r="E132" i="39"/>
  <c r="E131" i="39"/>
  <c r="F131" i="39" s="1"/>
  <c r="F130" i="39"/>
  <c r="E130" i="39"/>
  <c r="E129" i="39"/>
  <c r="F129" i="39" s="1"/>
  <c r="F128" i="39"/>
  <c r="E128" i="39"/>
  <c r="E127" i="39"/>
  <c r="F127" i="39" s="1"/>
  <c r="F126" i="39"/>
  <c r="E126" i="39"/>
  <c r="E125" i="39"/>
  <c r="F125" i="39" s="1"/>
  <c r="F124" i="39"/>
  <c r="E124" i="39"/>
  <c r="E123" i="39"/>
  <c r="F123" i="39" s="1"/>
  <c r="F122" i="39"/>
  <c r="E122" i="39"/>
  <c r="E121" i="39"/>
  <c r="F121" i="39" s="1"/>
  <c r="F120" i="39"/>
  <c r="E120" i="39"/>
  <c r="E119" i="39"/>
  <c r="F119" i="39" s="1"/>
  <c r="F118" i="39"/>
  <c r="E118" i="39"/>
  <c r="E117" i="39"/>
  <c r="F117" i="39" s="1"/>
  <c r="F116" i="39"/>
  <c r="E116" i="39"/>
  <c r="E115" i="39"/>
  <c r="F115" i="39" s="1"/>
  <c r="F114" i="39"/>
  <c r="E114" i="39"/>
  <c r="E113" i="39"/>
  <c r="F113" i="39" s="1"/>
  <c r="F112" i="39"/>
  <c r="E112" i="39"/>
  <c r="E111" i="39"/>
  <c r="F111" i="39" s="1"/>
  <c r="F110" i="39"/>
  <c r="E110" i="39"/>
  <c r="E109" i="39"/>
  <c r="F109" i="39" s="1"/>
  <c r="F108" i="39"/>
  <c r="E108" i="39"/>
  <c r="E107" i="39"/>
  <c r="F107" i="39" s="1"/>
  <c r="F106" i="39"/>
  <c r="E106" i="39"/>
  <c r="E105" i="39"/>
  <c r="F105" i="39" s="1"/>
  <c r="F104" i="39"/>
  <c r="E104" i="39"/>
  <c r="E103" i="39"/>
  <c r="F103" i="39" s="1"/>
  <c r="F102" i="39"/>
  <c r="E102" i="39"/>
  <c r="E101" i="39"/>
  <c r="F101" i="39" s="1"/>
  <c r="F100" i="39"/>
  <c r="E100" i="39"/>
  <c r="E99" i="39"/>
  <c r="F99" i="39" s="1"/>
  <c r="F98" i="39"/>
  <c r="E98" i="39"/>
  <c r="E97" i="39"/>
  <c r="F97" i="39" s="1"/>
  <c r="F96" i="39"/>
  <c r="E96" i="39"/>
  <c r="E95" i="39"/>
  <c r="F95" i="39" s="1"/>
  <c r="F94" i="39"/>
  <c r="E94" i="39"/>
  <c r="E93" i="39"/>
  <c r="F93" i="39" s="1"/>
  <c r="F92" i="39"/>
  <c r="E92" i="39"/>
  <c r="E91" i="39"/>
  <c r="F91" i="39" s="1"/>
  <c r="F90" i="39"/>
  <c r="E90" i="39"/>
  <c r="E89" i="39"/>
  <c r="F89" i="39" s="1"/>
  <c r="F88" i="39"/>
  <c r="E88" i="39"/>
  <c r="E87" i="39"/>
  <c r="F87" i="39" s="1"/>
  <c r="F86" i="39"/>
  <c r="E86" i="39"/>
  <c r="E85" i="39"/>
  <c r="F85" i="39" s="1"/>
  <c r="F84" i="39"/>
  <c r="E84" i="39"/>
  <c r="E83" i="39"/>
  <c r="F83" i="39" s="1"/>
  <c r="F82" i="39"/>
  <c r="E82" i="39"/>
  <c r="E81" i="39"/>
  <c r="F81" i="39" s="1"/>
  <c r="F80" i="39"/>
  <c r="E80" i="39"/>
  <c r="E79" i="39"/>
  <c r="F79" i="39" s="1"/>
  <c r="F78" i="39"/>
  <c r="E78" i="39"/>
  <c r="E77" i="39"/>
  <c r="F77" i="39" s="1"/>
  <c r="F76" i="39"/>
  <c r="E76" i="39"/>
  <c r="E75" i="39"/>
  <c r="F75" i="39" s="1"/>
  <c r="F74" i="39"/>
  <c r="E74" i="39"/>
  <c r="E73" i="39"/>
  <c r="F73" i="39" s="1"/>
  <c r="F72" i="39"/>
  <c r="E72" i="39"/>
  <c r="E71" i="39"/>
  <c r="F71" i="39" s="1"/>
  <c r="F70" i="39"/>
  <c r="E70" i="39"/>
  <c r="E69" i="39"/>
  <c r="F69" i="39" s="1"/>
  <c r="F68" i="39"/>
  <c r="E68" i="39"/>
  <c r="E67" i="39"/>
  <c r="F67" i="39" s="1"/>
  <c r="F66" i="39"/>
  <c r="E66" i="39"/>
  <c r="E65" i="39"/>
  <c r="F65" i="39" s="1"/>
  <c r="F64" i="39"/>
  <c r="E64" i="39"/>
  <c r="E63" i="39"/>
  <c r="F63" i="39" s="1"/>
  <c r="F62" i="39"/>
  <c r="E62" i="39"/>
  <c r="E61" i="39"/>
  <c r="F61" i="39" s="1"/>
  <c r="F60" i="39"/>
  <c r="E60" i="39"/>
  <c r="E59" i="39"/>
  <c r="F59" i="39" s="1"/>
  <c r="F58" i="39"/>
  <c r="E58" i="39"/>
  <c r="E57" i="39"/>
  <c r="F57" i="39" s="1"/>
  <c r="F56" i="39"/>
  <c r="E56" i="39"/>
  <c r="E55" i="39"/>
  <c r="F55" i="39" s="1"/>
  <c r="F54" i="39"/>
  <c r="E54" i="39"/>
  <c r="E53" i="39"/>
  <c r="F53" i="39" s="1"/>
  <c r="F52" i="39"/>
  <c r="E52" i="39"/>
  <c r="E51" i="39"/>
  <c r="F51" i="39" s="1"/>
  <c r="F50" i="39"/>
  <c r="E50" i="39"/>
  <c r="E49" i="39"/>
  <c r="F49" i="39" s="1"/>
  <c r="F48" i="39"/>
  <c r="E48" i="39"/>
  <c r="E47" i="39"/>
  <c r="F47" i="39" s="1"/>
  <c r="F46" i="39"/>
  <c r="E46" i="39"/>
  <c r="E45" i="39"/>
  <c r="F45" i="39" s="1"/>
  <c r="F44" i="39"/>
  <c r="E44" i="39"/>
  <c r="E43" i="39"/>
  <c r="F43" i="39" s="1"/>
  <c r="F42" i="39"/>
  <c r="E42" i="39"/>
  <c r="E41" i="39"/>
  <c r="F41" i="39" s="1"/>
  <c r="F40" i="39"/>
  <c r="E40" i="39"/>
  <c r="E39" i="39"/>
  <c r="F39" i="39" s="1"/>
  <c r="F38" i="39"/>
  <c r="E38" i="39"/>
  <c r="E37" i="39"/>
  <c r="F37" i="39" s="1"/>
  <c r="F36" i="39"/>
  <c r="E36" i="39"/>
  <c r="E35" i="39"/>
  <c r="F35" i="39" s="1"/>
  <c r="F34" i="39"/>
  <c r="E34" i="39"/>
  <c r="E33" i="39"/>
  <c r="F33" i="39" s="1"/>
  <c r="F32" i="39"/>
  <c r="E32" i="39"/>
  <c r="E31" i="39"/>
  <c r="F31" i="39" s="1"/>
  <c r="F30" i="39"/>
  <c r="E30" i="39"/>
  <c r="E29" i="39"/>
  <c r="F29" i="39" s="1"/>
  <c r="F28" i="39"/>
  <c r="E28" i="39"/>
  <c r="E27" i="39"/>
  <c r="F27" i="39" s="1"/>
  <c r="F26" i="39"/>
  <c r="E26" i="39"/>
  <c r="E25" i="39"/>
  <c r="F25" i="39" s="1"/>
  <c r="F24" i="39"/>
  <c r="E24" i="39"/>
  <c r="E23" i="39"/>
  <c r="F23" i="39" s="1"/>
  <c r="F22" i="39"/>
  <c r="E22" i="39"/>
  <c r="E21" i="39"/>
  <c r="F21" i="39" s="1"/>
  <c r="F20" i="39"/>
  <c r="E20" i="39"/>
  <c r="E19" i="39"/>
  <c r="F19" i="39" s="1"/>
  <c r="F18" i="39"/>
  <c r="E18" i="39"/>
  <c r="E17" i="39"/>
  <c r="F17" i="39" s="1"/>
  <c r="F16" i="39"/>
  <c r="E16" i="39"/>
  <c r="E15" i="39"/>
  <c r="F15" i="39" s="1"/>
  <c r="F14" i="39"/>
  <c r="E14" i="39"/>
  <c r="E13" i="39"/>
  <c r="F13" i="39" s="1"/>
  <c r="F12" i="39"/>
  <c r="E12" i="39"/>
  <c r="E11" i="39"/>
  <c r="F11" i="39" s="1"/>
  <c r="F10" i="39"/>
  <c r="E10" i="39"/>
  <c r="E9" i="39"/>
  <c r="F9" i="39" s="1"/>
  <c r="F8" i="39"/>
  <c r="E8" i="39"/>
  <c r="E7" i="39"/>
  <c r="F7" i="39" s="1"/>
  <c r="F6" i="39"/>
  <c r="E6" i="39"/>
  <c r="E5" i="39"/>
  <c r="F5" i="39" s="1"/>
  <c r="F4" i="39"/>
  <c r="E4" i="39"/>
  <c r="E3" i="39"/>
  <c r="F3" i="39" s="1"/>
  <c r="F2" i="39"/>
  <c r="E2" i="39"/>
  <c r="F55" i="38"/>
  <c r="F52" i="38"/>
  <c r="G52" i="38" s="1"/>
  <c r="I52" i="38" s="1"/>
  <c r="F51" i="38"/>
  <c r="G51" i="38" s="1"/>
  <c r="I51" i="38" s="1"/>
  <c r="F50" i="38"/>
  <c r="G50" i="38" s="1"/>
  <c r="I50" i="38" s="1"/>
  <c r="F49" i="38"/>
  <c r="G49" i="38" s="1"/>
  <c r="I49" i="38" s="1"/>
  <c r="F48" i="38"/>
  <c r="G48" i="38" s="1"/>
  <c r="I48" i="38" s="1"/>
  <c r="J47" i="38"/>
  <c r="F47" i="38"/>
  <c r="G47" i="38" s="1"/>
  <c r="I47" i="38" s="1"/>
  <c r="J46" i="38"/>
  <c r="F46" i="38"/>
  <c r="G46" i="38" s="1"/>
  <c r="I46" i="38" s="1"/>
  <c r="J45" i="38"/>
  <c r="F45" i="38"/>
  <c r="G45" i="38" s="1"/>
  <c r="I45" i="38" s="1"/>
  <c r="J44" i="38"/>
  <c r="F44" i="38"/>
  <c r="G44" i="38" s="1"/>
  <c r="I44" i="38" s="1"/>
  <c r="J43" i="38"/>
  <c r="F43" i="38"/>
  <c r="G43" i="38" s="1"/>
  <c r="I43" i="38" s="1"/>
  <c r="J42" i="38"/>
  <c r="F42" i="38"/>
  <c r="G42" i="38" s="1"/>
  <c r="I42" i="38" s="1"/>
  <c r="J41" i="38"/>
  <c r="G41" i="38"/>
  <c r="I41" i="38" s="1"/>
  <c r="F41" i="38"/>
  <c r="J40" i="38"/>
  <c r="F40" i="38"/>
  <c r="G40" i="38" s="1"/>
  <c r="I40" i="38" s="1"/>
  <c r="J39" i="38"/>
  <c r="F39" i="38"/>
  <c r="G39" i="38" s="1"/>
  <c r="I39" i="38" s="1"/>
  <c r="J38" i="38"/>
  <c r="F38" i="38"/>
  <c r="G38" i="38" s="1"/>
  <c r="I38" i="38" s="1"/>
  <c r="J37" i="38"/>
  <c r="G37" i="38"/>
  <c r="I37" i="38" s="1"/>
  <c r="F37" i="38"/>
  <c r="J36" i="38"/>
  <c r="F36" i="38"/>
  <c r="G36" i="38" s="1"/>
  <c r="I36" i="38" s="1"/>
  <c r="J35" i="38"/>
  <c r="F35" i="38"/>
  <c r="G35" i="38" s="1"/>
  <c r="I35" i="38" s="1"/>
  <c r="J34" i="38"/>
  <c r="F34" i="38"/>
  <c r="G34" i="38" s="1"/>
  <c r="I34" i="38" s="1"/>
  <c r="J33" i="38"/>
  <c r="F33" i="38"/>
  <c r="G33" i="38" s="1"/>
  <c r="I33" i="38" s="1"/>
  <c r="J32" i="38"/>
  <c r="F32" i="38"/>
  <c r="G32" i="38" s="1"/>
  <c r="I32" i="38" s="1"/>
  <c r="J31" i="38"/>
  <c r="F31" i="38"/>
  <c r="G31" i="38" s="1"/>
  <c r="I31" i="38" s="1"/>
  <c r="J30" i="38"/>
  <c r="F30" i="38"/>
  <c r="G30" i="38" s="1"/>
  <c r="I30" i="38" s="1"/>
  <c r="J29" i="38"/>
  <c r="G29" i="38"/>
  <c r="I29" i="38" s="1"/>
  <c r="F29" i="38"/>
  <c r="J28" i="38"/>
  <c r="F28" i="38"/>
  <c r="G28" i="38" s="1"/>
  <c r="I28" i="38" s="1"/>
  <c r="J27" i="38"/>
  <c r="F27" i="38"/>
  <c r="G27" i="38" s="1"/>
  <c r="I27" i="38" s="1"/>
  <c r="F26" i="38"/>
  <c r="G26" i="38" s="1"/>
  <c r="I26" i="38" s="1"/>
  <c r="F25" i="38"/>
  <c r="G25" i="38" s="1"/>
  <c r="I25" i="38" s="1"/>
  <c r="F24" i="38"/>
  <c r="G24" i="38" s="1"/>
  <c r="I24" i="38" s="1"/>
  <c r="F23" i="38"/>
  <c r="G23" i="38" s="1"/>
  <c r="I23" i="38" s="1"/>
  <c r="F22" i="38"/>
  <c r="G22" i="38" s="1"/>
  <c r="I22" i="38" s="1"/>
  <c r="F21" i="38"/>
  <c r="G21" i="38" s="1"/>
  <c r="I21" i="38" s="1"/>
  <c r="F20" i="38"/>
  <c r="G20" i="38" s="1"/>
  <c r="I20" i="38" s="1"/>
  <c r="G19" i="38"/>
  <c r="I19" i="38" s="1"/>
  <c r="F19" i="38"/>
  <c r="F18" i="38"/>
  <c r="G18" i="38" s="1"/>
  <c r="I18" i="38" s="1"/>
  <c r="F17" i="38"/>
  <c r="G17" i="38" s="1"/>
  <c r="I17" i="38" s="1"/>
  <c r="F16" i="38"/>
  <c r="G16" i="38" s="1"/>
  <c r="I16" i="38" s="1"/>
  <c r="F15" i="38"/>
  <c r="G15" i="38" s="1"/>
  <c r="I15" i="38" s="1"/>
  <c r="F14" i="38"/>
  <c r="G14" i="38" s="1"/>
  <c r="I14" i="38" s="1"/>
  <c r="F13" i="38"/>
  <c r="G13" i="38" s="1"/>
  <c r="I13" i="38" s="1"/>
  <c r="F12" i="38"/>
  <c r="G12" i="38" s="1"/>
  <c r="I12" i="38" s="1"/>
  <c r="F11" i="38"/>
  <c r="G11" i="38" s="1"/>
  <c r="I11" i="38" s="1"/>
  <c r="F10" i="38"/>
  <c r="G10" i="38" s="1"/>
  <c r="I10" i="38" s="1"/>
  <c r="F9" i="38"/>
  <c r="G9" i="38" s="1"/>
  <c r="I9" i="38" s="1"/>
  <c r="F8" i="38"/>
  <c r="G8" i="38" s="1"/>
  <c r="I8" i="38" s="1"/>
  <c r="F7" i="38"/>
  <c r="G7" i="38" s="1"/>
  <c r="I7" i="38" s="1"/>
  <c r="F6" i="38"/>
  <c r="G6" i="38" s="1"/>
  <c r="I6" i="38" s="1"/>
  <c r="F5" i="38"/>
  <c r="G5" i="38" s="1"/>
  <c r="I5" i="38" s="1"/>
  <c r="F4" i="38"/>
  <c r="G4" i="38" s="1"/>
  <c r="I4" i="38" s="1"/>
  <c r="F3" i="38"/>
  <c r="G3" i="38" s="1"/>
  <c r="I3" i="38" s="1"/>
  <c r="F2" i="38"/>
  <c r="G2" i="38" s="1"/>
  <c r="I2" i="38" s="1"/>
  <c r="I53" i="38" l="1"/>
  <c r="E164" i="37" l="1"/>
  <c r="E138" i="37"/>
  <c r="H138" i="37" s="1"/>
  <c r="E137" i="37"/>
  <c r="H137" i="37" s="1"/>
  <c r="E136" i="37"/>
  <c r="H136" i="37" s="1"/>
  <c r="E135" i="37"/>
  <c r="H135" i="37" s="1"/>
  <c r="E134" i="37"/>
  <c r="H134" i="37" s="1"/>
  <c r="E133" i="37"/>
  <c r="H133" i="37" s="1"/>
  <c r="E132" i="37"/>
  <c r="H132" i="37" s="1"/>
  <c r="E131" i="37"/>
  <c r="H131" i="37" s="1"/>
  <c r="E130" i="37"/>
  <c r="H130" i="37" s="1"/>
  <c r="E129" i="37"/>
  <c r="H129" i="37" s="1"/>
  <c r="E128" i="37"/>
  <c r="H128" i="37" s="1"/>
  <c r="E127" i="37"/>
  <c r="H127" i="37" s="1"/>
  <c r="E126" i="37"/>
  <c r="H126" i="37" s="1"/>
  <c r="E125" i="37"/>
  <c r="H125" i="37" s="1"/>
  <c r="E124" i="37"/>
  <c r="H124" i="37" s="1"/>
  <c r="E123" i="37"/>
  <c r="H123" i="37" s="1"/>
  <c r="E122" i="37"/>
  <c r="H122" i="37" s="1"/>
  <c r="E121" i="37"/>
  <c r="H121" i="37" s="1"/>
  <c r="E120" i="37"/>
  <c r="H120" i="37" s="1"/>
  <c r="H119" i="37"/>
  <c r="E119" i="37"/>
  <c r="E118" i="37"/>
  <c r="H118" i="37" s="1"/>
  <c r="E117" i="37"/>
  <c r="H117" i="37" s="1"/>
  <c r="E116" i="37"/>
  <c r="H116" i="37" s="1"/>
  <c r="E115" i="37"/>
  <c r="H115" i="37" s="1"/>
  <c r="E114" i="37"/>
  <c r="H114" i="37" s="1"/>
  <c r="E113" i="37"/>
  <c r="H113" i="37" s="1"/>
  <c r="E112" i="37"/>
  <c r="H112" i="37" s="1"/>
  <c r="E111" i="37"/>
  <c r="H111" i="37" s="1"/>
  <c r="E110" i="37"/>
  <c r="H110" i="37" s="1"/>
  <c r="E109" i="37"/>
  <c r="H109" i="37" s="1"/>
  <c r="E108" i="37"/>
  <c r="H108" i="37" s="1"/>
  <c r="E107" i="37"/>
  <c r="H107" i="37" s="1"/>
  <c r="E106" i="37"/>
  <c r="H106" i="37" s="1"/>
  <c r="E105" i="37"/>
  <c r="H105" i="37" s="1"/>
  <c r="E104" i="37"/>
  <c r="H104" i="37" s="1"/>
  <c r="E103" i="37"/>
  <c r="H103" i="37" s="1"/>
  <c r="E102" i="37"/>
  <c r="H102" i="37" s="1"/>
  <c r="E101" i="37"/>
  <c r="H101" i="37" s="1"/>
  <c r="E100" i="37"/>
  <c r="H100" i="37" s="1"/>
  <c r="E99" i="37"/>
  <c r="H99" i="37" s="1"/>
  <c r="E98" i="37"/>
  <c r="H98" i="37" s="1"/>
  <c r="E97" i="37"/>
  <c r="H97" i="37" s="1"/>
  <c r="E96" i="37"/>
  <c r="H96" i="37" s="1"/>
  <c r="E95" i="37"/>
  <c r="H95" i="37" s="1"/>
  <c r="E94" i="37"/>
  <c r="H94" i="37" s="1"/>
  <c r="E93" i="37"/>
  <c r="H93" i="37" s="1"/>
  <c r="E92" i="37"/>
  <c r="H92" i="37" s="1"/>
  <c r="E91" i="37"/>
  <c r="H91" i="37" s="1"/>
  <c r="E90" i="37"/>
  <c r="H90" i="37" s="1"/>
  <c r="E89" i="37"/>
  <c r="H89" i="37" s="1"/>
  <c r="E88" i="37"/>
  <c r="H88" i="37" s="1"/>
  <c r="H87" i="37"/>
  <c r="E87" i="37"/>
  <c r="E86" i="37"/>
  <c r="H86" i="37" s="1"/>
  <c r="E85" i="37"/>
  <c r="H85" i="37" s="1"/>
  <c r="E84" i="37"/>
  <c r="H84" i="37" s="1"/>
  <c r="E83" i="37"/>
  <c r="H83" i="37" s="1"/>
  <c r="E82" i="37"/>
  <c r="H82" i="37" s="1"/>
  <c r="E81" i="37"/>
  <c r="H81" i="37" s="1"/>
  <c r="E80" i="37"/>
  <c r="H80" i="37" s="1"/>
  <c r="E79" i="37"/>
  <c r="H79" i="37" s="1"/>
  <c r="E78" i="37"/>
  <c r="H78" i="37" s="1"/>
  <c r="E77" i="37"/>
  <c r="H77" i="37" s="1"/>
  <c r="E76" i="37"/>
  <c r="H76" i="37" s="1"/>
  <c r="E75" i="37"/>
  <c r="H75" i="37" s="1"/>
  <c r="E74" i="37"/>
  <c r="H74" i="37" s="1"/>
  <c r="E73" i="37"/>
  <c r="H73" i="37" s="1"/>
  <c r="E72" i="37"/>
  <c r="H72" i="37" s="1"/>
  <c r="E71" i="37"/>
  <c r="H71" i="37" s="1"/>
  <c r="E70" i="37"/>
  <c r="H70" i="37" s="1"/>
  <c r="E69" i="37"/>
  <c r="H69" i="37" s="1"/>
  <c r="E68" i="37"/>
  <c r="H68" i="37" s="1"/>
  <c r="E67" i="37"/>
  <c r="H67" i="37" s="1"/>
  <c r="E66" i="37"/>
  <c r="H66" i="37" s="1"/>
  <c r="E65" i="37"/>
  <c r="H65" i="37" s="1"/>
  <c r="E64" i="37"/>
  <c r="H64" i="37" s="1"/>
  <c r="E63" i="37"/>
  <c r="H63" i="37" s="1"/>
  <c r="E62" i="37"/>
  <c r="H62" i="37" s="1"/>
  <c r="E61" i="37"/>
  <c r="H61" i="37" s="1"/>
  <c r="E60" i="37"/>
  <c r="H60" i="37" s="1"/>
  <c r="E59" i="37"/>
  <c r="H59" i="37" s="1"/>
  <c r="E58" i="37"/>
  <c r="H58" i="37" s="1"/>
  <c r="E57" i="37"/>
  <c r="H57" i="37" s="1"/>
  <c r="E56" i="37"/>
  <c r="H56" i="37" s="1"/>
  <c r="H55" i="37"/>
  <c r="E55" i="37"/>
  <c r="E54" i="37"/>
  <c r="H54" i="37" s="1"/>
  <c r="E53" i="37"/>
  <c r="H53" i="37" s="1"/>
  <c r="E52" i="37"/>
  <c r="H52" i="37" s="1"/>
  <c r="E51" i="37"/>
  <c r="H51" i="37" s="1"/>
  <c r="E50" i="37"/>
  <c r="H50" i="37" s="1"/>
  <c r="E49" i="37"/>
  <c r="H49" i="37" s="1"/>
  <c r="E48" i="37"/>
  <c r="H48" i="37" s="1"/>
  <c r="E47" i="37"/>
  <c r="H47" i="37" s="1"/>
  <c r="E46" i="37"/>
  <c r="H46" i="37" s="1"/>
  <c r="E45" i="37"/>
  <c r="H45" i="37" s="1"/>
  <c r="E44" i="37"/>
  <c r="H44" i="37" s="1"/>
  <c r="E43" i="37"/>
  <c r="H43" i="37" s="1"/>
  <c r="E42" i="37"/>
  <c r="H42" i="37" s="1"/>
  <c r="E41" i="37"/>
  <c r="H41" i="37" s="1"/>
  <c r="E40" i="37"/>
  <c r="H40" i="37" s="1"/>
  <c r="E39" i="37"/>
  <c r="H39" i="37" s="1"/>
  <c r="E38" i="37"/>
  <c r="H38" i="37" s="1"/>
  <c r="E37" i="37"/>
  <c r="H37" i="37" s="1"/>
  <c r="E36" i="37"/>
  <c r="H36" i="37" s="1"/>
  <c r="E35" i="37"/>
  <c r="H35" i="37" s="1"/>
  <c r="E34" i="37"/>
  <c r="H34" i="37" s="1"/>
  <c r="E33" i="37"/>
  <c r="H33" i="37" s="1"/>
  <c r="E32" i="37"/>
  <c r="H32" i="37" s="1"/>
  <c r="E31" i="37"/>
  <c r="H31" i="37" s="1"/>
  <c r="E30" i="37"/>
  <c r="H30" i="37" s="1"/>
  <c r="E29" i="37"/>
  <c r="H29" i="37" s="1"/>
  <c r="E28" i="37"/>
  <c r="H28" i="37" s="1"/>
  <c r="E27" i="37"/>
  <c r="H27" i="37" s="1"/>
  <c r="E26" i="37"/>
  <c r="H26" i="37" s="1"/>
  <c r="E25" i="37"/>
  <c r="H25" i="37" s="1"/>
  <c r="E24" i="37"/>
  <c r="H24" i="37" s="1"/>
  <c r="H23" i="37"/>
  <c r="E23" i="37"/>
  <c r="E22" i="37"/>
  <c r="H22" i="37" s="1"/>
  <c r="E21" i="37"/>
  <c r="H21" i="37" s="1"/>
  <c r="E20" i="37"/>
  <c r="H20" i="37" s="1"/>
  <c r="E19" i="37"/>
  <c r="H19" i="37" s="1"/>
  <c r="E18" i="37"/>
  <c r="H18" i="37" s="1"/>
  <c r="E17" i="37"/>
  <c r="H17" i="37" s="1"/>
  <c r="E16" i="37"/>
  <c r="H16" i="37" s="1"/>
  <c r="E15" i="37"/>
  <c r="H15" i="37" s="1"/>
  <c r="E14" i="37"/>
  <c r="H14" i="37" s="1"/>
  <c r="E13" i="37"/>
  <c r="H13" i="37" s="1"/>
  <c r="E12" i="37"/>
  <c r="H12" i="37" s="1"/>
  <c r="E11" i="37"/>
  <c r="H11" i="37" s="1"/>
  <c r="E10" i="37"/>
  <c r="H10" i="37" s="1"/>
  <c r="E9" i="37"/>
  <c r="H9" i="37" s="1"/>
  <c r="E8" i="37"/>
  <c r="H8" i="37" s="1"/>
  <c r="E7" i="37"/>
  <c r="H7" i="37" s="1"/>
  <c r="E6" i="37"/>
  <c r="H6" i="37" s="1"/>
  <c r="E5" i="37"/>
  <c r="H5" i="37" s="1"/>
  <c r="E4" i="37"/>
  <c r="H4" i="37" s="1"/>
  <c r="E3" i="37"/>
  <c r="H3" i="37" s="1"/>
  <c r="E2" i="37"/>
  <c r="H2" i="37" s="1"/>
  <c r="F11" i="33" l="1"/>
  <c r="F6" i="33"/>
  <c r="F2" i="33"/>
  <c r="E2" i="32" l="1"/>
  <c r="E1" i="32"/>
  <c r="D19" i="19" l="1"/>
  <c r="E63" i="30" l="1"/>
  <c r="F63" i="30" s="1"/>
  <c r="I63" i="30" s="1"/>
  <c r="E62" i="30"/>
  <c r="F62" i="30" s="1"/>
  <c r="I62" i="30" s="1"/>
  <c r="E61" i="30"/>
  <c r="F61" i="30" s="1"/>
  <c r="I61" i="30" s="1"/>
  <c r="E60" i="30"/>
  <c r="F60" i="30" s="1"/>
  <c r="I60" i="30" s="1"/>
  <c r="E58" i="30"/>
  <c r="F58" i="30" s="1"/>
  <c r="I58" i="30" s="1"/>
  <c r="E57" i="30"/>
  <c r="F57" i="30" s="1"/>
  <c r="I57" i="30" s="1"/>
  <c r="E56" i="30"/>
  <c r="F56" i="30" s="1"/>
  <c r="I56" i="30" s="1"/>
  <c r="E55" i="30"/>
  <c r="F55" i="30" s="1"/>
  <c r="I55" i="30" s="1"/>
  <c r="E54" i="30"/>
  <c r="F54" i="30" s="1"/>
  <c r="I54" i="30" s="1"/>
  <c r="E53" i="30"/>
  <c r="F53" i="30" s="1"/>
  <c r="I53" i="30" s="1"/>
  <c r="E51" i="30"/>
  <c r="F51" i="30" s="1"/>
  <c r="I51" i="30" s="1"/>
  <c r="E48" i="30"/>
  <c r="F48" i="30" s="1"/>
  <c r="I48" i="30" s="1"/>
  <c r="E47" i="30"/>
  <c r="F47" i="30" s="1"/>
  <c r="I47" i="30" s="1"/>
  <c r="I45" i="30"/>
  <c r="E44" i="30"/>
  <c r="F44" i="30" s="1"/>
  <c r="I44" i="30" s="1"/>
  <c r="E43" i="30"/>
  <c r="F43" i="30" s="1"/>
  <c r="I43" i="30" s="1"/>
  <c r="E42" i="30"/>
  <c r="F42" i="30" s="1"/>
  <c r="I42" i="30" s="1"/>
  <c r="E41" i="30"/>
  <c r="F41" i="30" s="1"/>
  <c r="I41" i="30" s="1"/>
  <c r="E40" i="30"/>
  <c r="F40" i="30" s="1"/>
  <c r="I40" i="30" s="1"/>
  <c r="E39" i="30"/>
  <c r="F39" i="30" s="1"/>
  <c r="I39" i="30" s="1"/>
  <c r="E38" i="30"/>
  <c r="F38" i="30" s="1"/>
  <c r="I38" i="30" s="1"/>
  <c r="E37" i="30"/>
  <c r="F37" i="30" s="1"/>
  <c r="I37" i="30" s="1"/>
  <c r="E35" i="30"/>
  <c r="F35" i="30" s="1"/>
  <c r="I35" i="30" s="1"/>
  <c r="E34" i="30"/>
  <c r="F34" i="30" s="1"/>
  <c r="I34" i="30" s="1"/>
  <c r="E33" i="30"/>
  <c r="F33" i="30" s="1"/>
  <c r="I33" i="30" s="1"/>
  <c r="E32" i="30"/>
  <c r="F32" i="30" s="1"/>
  <c r="I32" i="30" s="1"/>
  <c r="E30" i="30"/>
  <c r="F30" i="30" s="1"/>
  <c r="I30" i="30" s="1"/>
  <c r="E29" i="30"/>
  <c r="F29" i="30" s="1"/>
  <c r="I29" i="30" s="1"/>
  <c r="E28" i="30"/>
  <c r="F28" i="30" s="1"/>
  <c r="I28" i="30" s="1"/>
  <c r="E26" i="30"/>
  <c r="F26" i="30" s="1"/>
  <c r="I26" i="30" s="1"/>
  <c r="E25" i="30"/>
  <c r="F25" i="30" s="1"/>
  <c r="I25" i="30" s="1"/>
  <c r="E24" i="30"/>
  <c r="F24" i="30" s="1"/>
  <c r="I24" i="30" s="1"/>
  <c r="E22" i="30"/>
  <c r="F22" i="30" s="1"/>
  <c r="I23" i="30" s="1"/>
  <c r="E23" i="30"/>
  <c r="F23" i="30" s="1"/>
  <c r="I22" i="30" s="1"/>
  <c r="E21" i="30"/>
  <c r="F21" i="30" s="1"/>
  <c r="I21" i="30" s="1"/>
  <c r="E20" i="30"/>
  <c r="F20" i="30" s="1"/>
  <c r="I20" i="30" s="1"/>
  <c r="E19" i="30"/>
  <c r="F19" i="30" s="1"/>
  <c r="I19" i="30" s="1"/>
  <c r="E17" i="30"/>
  <c r="F17" i="30" s="1"/>
  <c r="I17" i="30" s="1"/>
  <c r="E16" i="30"/>
  <c r="F16" i="30" s="1"/>
  <c r="I16" i="30" s="1"/>
  <c r="E14" i="30"/>
  <c r="F14" i="30" s="1"/>
  <c r="I14" i="30" s="1"/>
  <c r="E13" i="30"/>
  <c r="F13" i="30" s="1"/>
  <c r="I13" i="30" s="1"/>
  <c r="E12" i="30"/>
  <c r="F12" i="30" s="1"/>
  <c r="I12" i="30" s="1"/>
  <c r="E11" i="30"/>
  <c r="F11" i="30" s="1"/>
  <c r="I11" i="30" s="1"/>
  <c r="E10" i="30"/>
  <c r="F10" i="30" s="1"/>
  <c r="I10" i="30" s="1"/>
  <c r="E9" i="30"/>
  <c r="F9" i="30" s="1"/>
  <c r="I9" i="30" s="1"/>
  <c r="E8" i="30"/>
  <c r="F8" i="30" s="1"/>
  <c r="I8" i="30" s="1"/>
  <c r="E7" i="30"/>
  <c r="F7" i="30" s="1"/>
  <c r="I7" i="30" s="1"/>
  <c r="E6" i="30"/>
  <c r="F6" i="30" s="1"/>
  <c r="I6" i="30" s="1"/>
  <c r="E5" i="30"/>
  <c r="F5" i="30" s="1"/>
  <c r="I5" i="30" s="1"/>
  <c r="E4" i="30"/>
  <c r="F4" i="30" s="1"/>
  <c r="I4" i="30" s="1"/>
  <c r="E3" i="30"/>
  <c r="F3" i="30" s="1"/>
  <c r="I3" i="30" s="1"/>
  <c r="D127" i="19" l="1"/>
  <c r="E127" i="19" s="1"/>
  <c r="H127" i="19" s="1"/>
  <c r="D126" i="19"/>
  <c r="E126" i="19" s="1"/>
  <c r="H126" i="19" s="1"/>
  <c r="D125" i="19"/>
  <c r="E125" i="19" s="1"/>
  <c r="H125" i="19" s="1"/>
  <c r="D124" i="19"/>
  <c r="E124" i="19" s="1"/>
  <c r="H124" i="19" s="1"/>
  <c r="D123" i="19"/>
  <c r="E123" i="19" s="1"/>
  <c r="H123" i="19" s="1"/>
  <c r="D122" i="19"/>
  <c r="E122" i="19" s="1"/>
  <c r="H122" i="19" s="1"/>
  <c r="D121" i="19"/>
  <c r="E121" i="19" s="1"/>
  <c r="H121" i="19" s="1"/>
  <c r="D119" i="19"/>
  <c r="E119" i="19" s="1"/>
  <c r="H119" i="19" s="1"/>
  <c r="D118" i="19"/>
  <c r="E118" i="19" s="1"/>
  <c r="H118" i="19" s="1"/>
  <c r="D117" i="19"/>
  <c r="E117" i="19" s="1"/>
  <c r="H117" i="19" s="1"/>
  <c r="D116" i="19"/>
  <c r="E116" i="19" l="1"/>
  <c r="H116" i="19" s="1"/>
  <c r="E6" i="27"/>
  <c r="H6" i="27" s="1"/>
  <c r="E7" i="27"/>
  <c r="H7" i="27" s="1"/>
  <c r="E8" i="27"/>
  <c r="H8" i="27" s="1"/>
  <c r="E9" i="27"/>
  <c r="H9" i="27" s="1"/>
  <c r="E10" i="27"/>
  <c r="H10" i="27" s="1"/>
  <c r="E11" i="27"/>
  <c r="H11" i="27" s="1"/>
  <c r="E5" i="27"/>
  <c r="H5" i="27" s="1"/>
  <c r="D4" i="27"/>
  <c r="E4" i="27" s="1"/>
  <c r="D17" i="12" l="1"/>
  <c r="D15" i="12"/>
  <c r="E15" i="12" s="1"/>
  <c r="H15" i="12" s="1"/>
  <c r="D6" i="12"/>
  <c r="D4" i="12"/>
  <c r="E4" i="12" s="1"/>
  <c r="H4" i="12" s="1"/>
  <c r="D21" i="25" l="1"/>
  <c r="E21" i="25" s="1"/>
  <c r="H21" i="25" s="1"/>
  <c r="D19" i="24" s="1"/>
  <c r="D9" i="25"/>
  <c r="E9" i="25" s="1"/>
  <c r="H9" i="25" s="1"/>
  <c r="D10" i="25"/>
  <c r="E10" i="25" s="1"/>
  <c r="H10" i="25" s="1"/>
  <c r="D11" i="25"/>
  <c r="E11" i="25" s="1"/>
  <c r="H11" i="25" s="1"/>
  <c r="D12" i="25"/>
  <c r="E12" i="25" s="1"/>
  <c r="H12" i="25" s="1"/>
  <c r="D13" i="25"/>
  <c r="E13" i="25" s="1"/>
  <c r="H13" i="25" s="1"/>
  <c r="D14" i="25"/>
  <c r="E14" i="25" s="1"/>
  <c r="H14" i="25" s="1"/>
  <c r="D15" i="25"/>
  <c r="E15" i="25" s="1"/>
  <c r="H15" i="25" s="1"/>
  <c r="D16" i="25"/>
  <c r="E16" i="25" s="1"/>
  <c r="H16" i="25" s="1"/>
  <c r="D17" i="25"/>
  <c r="E17" i="25" s="1"/>
  <c r="H17" i="25" s="1"/>
  <c r="D18" i="25"/>
  <c r="E18" i="25" s="1"/>
  <c r="H18" i="25" s="1"/>
  <c r="D8" i="25"/>
  <c r="E8" i="25" s="1"/>
  <c r="H8" i="25" s="1"/>
  <c r="D18" i="24" l="1"/>
  <c r="D17" i="24"/>
  <c r="D6" i="25"/>
  <c r="E6" i="25" s="1"/>
  <c r="H6" i="25" s="1"/>
  <c r="D16" i="24" s="1"/>
  <c r="D5" i="25"/>
  <c r="E5" i="25" s="1"/>
  <c r="H5" i="25" s="1"/>
  <c r="D15" i="24" s="1"/>
  <c r="D3" i="25"/>
  <c r="E3" i="25" s="1"/>
  <c r="H3" i="25" s="1"/>
  <c r="D14" i="24" s="1"/>
  <c r="C13" i="24" l="1"/>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H252" i="3"/>
  <c r="H254" i="3"/>
  <c r="H255" i="3"/>
  <c r="H256" i="3"/>
  <c r="H257" i="3"/>
  <c r="H258" i="3"/>
  <c r="H259" i="3"/>
  <c r="H260" i="3"/>
  <c r="H262" i="3"/>
  <c r="H376" i="3"/>
  <c r="H377" i="3"/>
  <c r="H378" i="3"/>
  <c r="H424" i="3"/>
  <c r="H425" i="3"/>
  <c r="H426" i="3"/>
  <c r="H428" i="3"/>
  <c r="D83" i="24" s="1"/>
  <c r="H430" i="3"/>
  <c r="H431" i="3"/>
  <c r="D84" i="24" s="1"/>
  <c r="H433" i="3"/>
  <c r="D85" i="24" s="1"/>
  <c r="D19" i="12"/>
  <c r="D18" i="12"/>
  <c r="D13" i="12"/>
  <c r="D12" i="12"/>
  <c r="D11" i="12"/>
  <c r="D10" i="12"/>
  <c r="D9" i="12"/>
  <c r="D8" i="12"/>
  <c r="D7" i="12"/>
  <c r="H31" i="13" l="1"/>
  <c r="H34" i="13"/>
  <c r="D153" i="8" l="1"/>
  <c r="E153" i="8" s="1"/>
  <c r="H153" i="8" s="1"/>
  <c r="D47" i="24" s="1"/>
  <c r="D146" i="8"/>
  <c r="E146" i="8" s="1"/>
  <c r="H146" i="8" s="1"/>
  <c r="D147" i="8"/>
  <c r="E147" i="8" s="1"/>
  <c r="H147" i="8" s="1"/>
  <c r="D148" i="8"/>
  <c r="E148" i="8" s="1"/>
  <c r="H148" i="8" s="1"/>
  <c r="D149" i="8"/>
  <c r="E149" i="8" s="1"/>
  <c r="H149" i="8" s="1"/>
  <c r="D150" i="8"/>
  <c r="E150" i="8" s="1"/>
  <c r="H150" i="8" s="1"/>
  <c r="D151" i="8"/>
  <c r="E151" i="8" s="1"/>
  <c r="H151" i="8" s="1"/>
  <c r="D145" i="8"/>
  <c r="E145" i="8" s="1"/>
  <c r="H145" i="8" s="1"/>
  <c r="D121" i="8"/>
  <c r="E121" i="8" s="1"/>
  <c r="H121" i="8" s="1"/>
  <c r="D122" i="8"/>
  <c r="E122" i="8" s="1"/>
  <c r="H122" i="8" s="1"/>
  <c r="D123" i="8"/>
  <c r="E123" i="8" s="1"/>
  <c r="H123" i="8" s="1"/>
  <c r="D124" i="8"/>
  <c r="E124" i="8" s="1"/>
  <c r="H124" i="8" s="1"/>
  <c r="D125" i="8"/>
  <c r="E125" i="8" s="1"/>
  <c r="H125" i="8" s="1"/>
  <c r="D126" i="8"/>
  <c r="E126" i="8" s="1"/>
  <c r="H126" i="8" s="1"/>
  <c r="D127" i="8"/>
  <c r="E127" i="8" s="1"/>
  <c r="H127" i="8" s="1"/>
  <c r="D128" i="8"/>
  <c r="E128" i="8" s="1"/>
  <c r="H128" i="8" s="1"/>
  <c r="D129" i="8"/>
  <c r="E129" i="8" s="1"/>
  <c r="H129" i="8" s="1"/>
  <c r="D130" i="8"/>
  <c r="E130" i="8" s="1"/>
  <c r="H130" i="8" s="1"/>
  <c r="D131" i="8"/>
  <c r="E131" i="8" s="1"/>
  <c r="H131" i="8" s="1"/>
  <c r="D132" i="8"/>
  <c r="E132" i="8" s="1"/>
  <c r="H132" i="8" s="1"/>
  <c r="D133" i="8"/>
  <c r="E133" i="8" s="1"/>
  <c r="H133" i="8" s="1"/>
  <c r="D134" i="8"/>
  <c r="E134" i="8" s="1"/>
  <c r="H134" i="8" s="1"/>
  <c r="D135" i="8"/>
  <c r="E135" i="8" s="1"/>
  <c r="H135" i="8" s="1"/>
  <c r="D136" i="8"/>
  <c r="E136" i="8" s="1"/>
  <c r="H136" i="8" s="1"/>
  <c r="D137" i="8"/>
  <c r="E137" i="8" s="1"/>
  <c r="H137" i="8" s="1"/>
  <c r="D138" i="8"/>
  <c r="E138" i="8" s="1"/>
  <c r="H138" i="8" s="1"/>
  <c r="D139" i="8"/>
  <c r="E139" i="8" s="1"/>
  <c r="H139" i="8" s="1"/>
  <c r="D140" i="8"/>
  <c r="E140" i="8" s="1"/>
  <c r="H140" i="8" s="1"/>
  <c r="D141" i="8"/>
  <c r="E141" i="8" s="1"/>
  <c r="H141" i="8" s="1"/>
  <c r="D142" i="8"/>
  <c r="E142" i="8" s="1"/>
  <c r="H142" i="8" s="1"/>
  <c r="D143" i="8"/>
  <c r="E143" i="8" s="1"/>
  <c r="H143" i="8" s="1"/>
  <c r="D120" i="8"/>
  <c r="E120" i="8" s="1"/>
  <c r="H120" i="8" s="1"/>
  <c r="D80" i="8"/>
  <c r="E80" i="8" s="1"/>
  <c r="H80" i="8" s="1"/>
  <c r="D81" i="8"/>
  <c r="E81" i="8" s="1"/>
  <c r="H81" i="8" s="1"/>
  <c r="D82" i="8"/>
  <c r="E82" i="8" s="1"/>
  <c r="H82" i="8" s="1"/>
  <c r="D83" i="8"/>
  <c r="E83" i="8" s="1"/>
  <c r="H83" i="8" s="1"/>
  <c r="D84" i="8"/>
  <c r="E84" i="8" s="1"/>
  <c r="H84" i="8" s="1"/>
  <c r="D85" i="8"/>
  <c r="E85" i="8" s="1"/>
  <c r="H85" i="8" s="1"/>
  <c r="D86" i="8"/>
  <c r="E86" i="8" s="1"/>
  <c r="H86" i="8" s="1"/>
  <c r="D87" i="8"/>
  <c r="E87" i="8" s="1"/>
  <c r="H87" i="8" s="1"/>
  <c r="D88" i="8"/>
  <c r="E88" i="8" s="1"/>
  <c r="H88" i="8" s="1"/>
  <c r="D89" i="8"/>
  <c r="E89" i="8" s="1"/>
  <c r="H89" i="8" s="1"/>
  <c r="D90" i="8"/>
  <c r="E90" i="8" s="1"/>
  <c r="H90" i="8" s="1"/>
  <c r="D91" i="8"/>
  <c r="E91" i="8" s="1"/>
  <c r="H91" i="8" s="1"/>
  <c r="D92" i="8"/>
  <c r="E92" i="8" s="1"/>
  <c r="H92" i="8" s="1"/>
  <c r="D93" i="8"/>
  <c r="E93" i="8" s="1"/>
  <c r="H93" i="8" s="1"/>
  <c r="D94" i="8"/>
  <c r="E94" i="8" s="1"/>
  <c r="H94" i="8" s="1"/>
  <c r="D95" i="8"/>
  <c r="E95" i="8" s="1"/>
  <c r="H95" i="8" s="1"/>
  <c r="D96" i="8"/>
  <c r="E96" i="8" s="1"/>
  <c r="H96" i="8" s="1"/>
  <c r="D97" i="8"/>
  <c r="E97" i="8" s="1"/>
  <c r="H97" i="8" s="1"/>
  <c r="D98" i="8"/>
  <c r="E98" i="8" s="1"/>
  <c r="H98" i="8" s="1"/>
  <c r="D99" i="8"/>
  <c r="E99" i="8" s="1"/>
  <c r="H99" i="8" s="1"/>
  <c r="D100" i="8"/>
  <c r="E100" i="8" s="1"/>
  <c r="H100" i="8" s="1"/>
  <c r="D101" i="8"/>
  <c r="E101" i="8" s="1"/>
  <c r="H101" i="8" s="1"/>
  <c r="D102" i="8"/>
  <c r="E102" i="8" s="1"/>
  <c r="H102" i="8" s="1"/>
  <c r="D103" i="8"/>
  <c r="E103" i="8" s="1"/>
  <c r="H103" i="8" s="1"/>
  <c r="D104" i="8"/>
  <c r="E104" i="8" s="1"/>
  <c r="H104" i="8" s="1"/>
  <c r="D105" i="8"/>
  <c r="E105" i="8" s="1"/>
  <c r="H105" i="8" s="1"/>
  <c r="D106" i="8"/>
  <c r="E106" i="8" s="1"/>
  <c r="H106" i="8" s="1"/>
  <c r="D107" i="8"/>
  <c r="E107" i="8" s="1"/>
  <c r="H107" i="8" s="1"/>
  <c r="D108" i="8"/>
  <c r="E108" i="8" s="1"/>
  <c r="H108" i="8" s="1"/>
  <c r="D109" i="8"/>
  <c r="E109" i="8" s="1"/>
  <c r="H109" i="8" s="1"/>
  <c r="D110" i="8"/>
  <c r="E110" i="8" s="1"/>
  <c r="H110" i="8" s="1"/>
  <c r="D111" i="8"/>
  <c r="E111" i="8" s="1"/>
  <c r="H111" i="8" s="1"/>
  <c r="D112" i="8"/>
  <c r="E112" i="8" s="1"/>
  <c r="H112" i="8" s="1"/>
  <c r="D113" i="8"/>
  <c r="E113" i="8" s="1"/>
  <c r="H113" i="8" s="1"/>
  <c r="D114" i="8"/>
  <c r="E114" i="8" s="1"/>
  <c r="H114" i="8" s="1"/>
  <c r="D115" i="8"/>
  <c r="E115" i="8" s="1"/>
  <c r="H115" i="8" s="1"/>
  <c r="D116" i="8"/>
  <c r="E116" i="8" s="1"/>
  <c r="H116" i="8" s="1"/>
  <c r="D117" i="8"/>
  <c r="E117" i="8" s="1"/>
  <c r="H117" i="8" s="1"/>
  <c r="D118" i="8"/>
  <c r="E118" i="8" s="1"/>
  <c r="H118" i="8" s="1"/>
  <c r="D79" i="8"/>
  <c r="E79" i="8" s="1"/>
  <c r="H79" i="8" s="1"/>
  <c r="D77" i="8"/>
  <c r="E77" i="8" s="1"/>
  <c r="H77" i="8" s="1"/>
  <c r="D43" i="24" s="1"/>
  <c r="D75" i="8"/>
  <c r="E75" i="8" s="1"/>
  <c r="H75" i="8" s="1"/>
  <c r="D74" i="8"/>
  <c r="E74" i="8" s="1"/>
  <c r="H74" i="8" s="1"/>
  <c r="D60" i="8"/>
  <c r="E60" i="8" s="1"/>
  <c r="H60" i="8" s="1"/>
  <c r="D61" i="8"/>
  <c r="E61" i="8" s="1"/>
  <c r="H61" i="8" s="1"/>
  <c r="D62" i="8"/>
  <c r="E62" i="8" s="1"/>
  <c r="H62" i="8" s="1"/>
  <c r="D63" i="8"/>
  <c r="E63" i="8" s="1"/>
  <c r="H63" i="8" s="1"/>
  <c r="D64" i="8"/>
  <c r="E64" i="8" s="1"/>
  <c r="H64" i="8" s="1"/>
  <c r="D65" i="8"/>
  <c r="E65" i="8" s="1"/>
  <c r="H65" i="8" s="1"/>
  <c r="D66" i="8"/>
  <c r="E66" i="8" s="1"/>
  <c r="H66" i="8" s="1"/>
  <c r="D67" i="8"/>
  <c r="E67" i="8" s="1"/>
  <c r="H67" i="8" s="1"/>
  <c r="D68" i="8"/>
  <c r="E68" i="8" s="1"/>
  <c r="H68" i="8" s="1"/>
  <c r="D69" i="8"/>
  <c r="E69" i="8" s="1"/>
  <c r="H69" i="8" s="1"/>
  <c r="D70" i="8"/>
  <c r="E70" i="8" s="1"/>
  <c r="H70" i="8" s="1"/>
  <c r="D71" i="8"/>
  <c r="E71" i="8" s="1"/>
  <c r="H71" i="8" s="1"/>
  <c r="D72" i="8"/>
  <c r="E72" i="8" s="1"/>
  <c r="H72" i="8" s="1"/>
  <c r="D59" i="8"/>
  <c r="E59" i="8" s="1"/>
  <c r="H59" i="8" s="1"/>
  <c r="D47" i="8"/>
  <c r="E47" i="8" s="1"/>
  <c r="H47" i="8" s="1"/>
  <c r="D48" i="8"/>
  <c r="E48" i="8" s="1"/>
  <c r="H48" i="8" s="1"/>
  <c r="D49" i="8"/>
  <c r="E49" i="8" s="1"/>
  <c r="H49" i="8" s="1"/>
  <c r="D50" i="8"/>
  <c r="E50" i="8" s="1"/>
  <c r="H50" i="8" s="1"/>
  <c r="D51" i="8"/>
  <c r="E51" i="8" s="1"/>
  <c r="H51" i="8" s="1"/>
  <c r="D52" i="8"/>
  <c r="E52" i="8" s="1"/>
  <c r="H52" i="8" s="1"/>
  <c r="D53" i="8"/>
  <c r="E53" i="8" s="1"/>
  <c r="H53" i="8" s="1"/>
  <c r="D54" i="8"/>
  <c r="E54" i="8" s="1"/>
  <c r="H54" i="8" s="1"/>
  <c r="D55" i="8"/>
  <c r="E55" i="8" s="1"/>
  <c r="H55" i="8" s="1"/>
  <c r="D56" i="8"/>
  <c r="E56" i="8" s="1"/>
  <c r="H56" i="8" s="1"/>
  <c r="D57" i="8"/>
  <c r="E57" i="8" s="1"/>
  <c r="H57" i="8" s="1"/>
  <c r="D46" i="8"/>
  <c r="E46" i="8" s="1"/>
  <c r="H46" i="8" s="1"/>
  <c r="D26" i="8"/>
  <c r="E26" i="8" s="1"/>
  <c r="H26" i="8" s="1"/>
  <c r="D27" i="8"/>
  <c r="E27" i="8" s="1"/>
  <c r="H27" i="8" s="1"/>
  <c r="D28" i="8"/>
  <c r="E28" i="8" s="1"/>
  <c r="H28" i="8" s="1"/>
  <c r="D29" i="8"/>
  <c r="E29" i="8" s="1"/>
  <c r="H29" i="8" s="1"/>
  <c r="D30" i="8"/>
  <c r="E30" i="8" s="1"/>
  <c r="H30" i="8" s="1"/>
  <c r="D31" i="8"/>
  <c r="E31" i="8" s="1"/>
  <c r="H31" i="8" s="1"/>
  <c r="D32" i="8"/>
  <c r="E32" i="8" s="1"/>
  <c r="H32" i="8" s="1"/>
  <c r="D33" i="8"/>
  <c r="E33" i="8" s="1"/>
  <c r="H33" i="8" s="1"/>
  <c r="D34" i="8"/>
  <c r="E34" i="8" s="1"/>
  <c r="H34" i="8" s="1"/>
  <c r="D35" i="8"/>
  <c r="E35" i="8" s="1"/>
  <c r="H35" i="8" s="1"/>
  <c r="D36" i="8"/>
  <c r="E36" i="8" s="1"/>
  <c r="H36" i="8" s="1"/>
  <c r="D37" i="8"/>
  <c r="E37" i="8" s="1"/>
  <c r="H37" i="8" s="1"/>
  <c r="D38" i="8"/>
  <c r="E38" i="8" s="1"/>
  <c r="H38" i="8" s="1"/>
  <c r="D39" i="8"/>
  <c r="E39" i="8" s="1"/>
  <c r="H39" i="8" s="1"/>
  <c r="D40" i="8"/>
  <c r="E40" i="8" s="1"/>
  <c r="H40" i="8" s="1"/>
  <c r="D41" i="8"/>
  <c r="E41" i="8" s="1"/>
  <c r="H41" i="8" s="1"/>
  <c r="D42" i="8"/>
  <c r="E42" i="8" s="1"/>
  <c r="H42" i="8" s="1"/>
  <c r="D43" i="8"/>
  <c r="E43" i="8" s="1"/>
  <c r="H43" i="8" s="1"/>
  <c r="D44" i="8"/>
  <c r="E44" i="8" s="1"/>
  <c r="H44" i="8" s="1"/>
  <c r="D25" i="8"/>
  <c r="E25" i="8" s="1"/>
  <c r="H25" i="8" s="1"/>
  <c r="D5" i="8"/>
  <c r="E5" i="8" s="1"/>
  <c r="H5" i="8" s="1"/>
  <c r="D6" i="8"/>
  <c r="E6" i="8" s="1"/>
  <c r="H6" i="8" s="1"/>
  <c r="D7" i="8"/>
  <c r="E7" i="8" s="1"/>
  <c r="H7" i="8" s="1"/>
  <c r="D8" i="8"/>
  <c r="E8" i="8" s="1"/>
  <c r="H8" i="8" s="1"/>
  <c r="D9" i="8"/>
  <c r="E9" i="8" s="1"/>
  <c r="H9" i="8" s="1"/>
  <c r="D10" i="8"/>
  <c r="E10" i="8" s="1"/>
  <c r="H10" i="8" s="1"/>
  <c r="D11" i="8"/>
  <c r="E11" i="8" s="1"/>
  <c r="H11" i="8" s="1"/>
  <c r="D12" i="8"/>
  <c r="E12" i="8" s="1"/>
  <c r="H12" i="8" s="1"/>
  <c r="D13" i="8"/>
  <c r="E13" i="8" s="1"/>
  <c r="H13" i="8" s="1"/>
  <c r="D14" i="8"/>
  <c r="E14" i="8" s="1"/>
  <c r="H14" i="8" s="1"/>
  <c r="D15" i="8"/>
  <c r="E15" i="8" s="1"/>
  <c r="H15" i="8" s="1"/>
  <c r="D16" i="8"/>
  <c r="E16" i="8" s="1"/>
  <c r="H16" i="8" s="1"/>
  <c r="D17" i="8"/>
  <c r="E17" i="8" s="1"/>
  <c r="H17" i="8" s="1"/>
  <c r="D18" i="8"/>
  <c r="E18" i="8" s="1"/>
  <c r="H18" i="8" s="1"/>
  <c r="D19" i="8"/>
  <c r="E19" i="8" s="1"/>
  <c r="H19" i="8" s="1"/>
  <c r="D20" i="8"/>
  <c r="E20" i="8" s="1"/>
  <c r="H20" i="8" s="1"/>
  <c r="D21" i="8"/>
  <c r="E21" i="8" s="1"/>
  <c r="H21" i="8" s="1"/>
  <c r="D22" i="8"/>
  <c r="E22" i="8" s="1"/>
  <c r="H22" i="8" s="1"/>
  <c r="D23" i="8"/>
  <c r="E23" i="8" s="1"/>
  <c r="H23" i="8" s="1"/>
  <c r="D4" i="8"/>
  <c r="E4" i="8" s="1"/>
  <c r="H4" i="8" s="1"/>
  <c r="D27" i="16"/>
  <c r="E27" i="16" s="1"/>
  <c r="H27" i="16" s="1"/>
  <c r="D28" i="16"/>
  <c r="E28" i="16" s="1"/>
  <c r="H28" i="16" s="1"/>
  <c r="D29" i="16"/>
  <c r="E29" i="16" s="1"/>
  <c r="H29" i="16" s="1"/>
  <c r="D30" i="16"/>
  <c r="E30" i="16" s="1"/>
  <c r="H30" i="16" s="1"/>
  <c r="D31" i="16"/>
  <c r="E31" i="16" s="1"/>
  <c r="H31" i="16" s="1"/>
  <c r="D32" i="16"/>
  <c r="E32" i="16" s="1"/>
  <c r="H32" i="16" s="1"/>
  <c r="D33" i="16"/>
  <c r="E33" i="16" s="1"/>
  <c r="H33" i="16" s="1"/>
  <c r="D34" i="16"/>
  <c r="E34" i="16" s="1"/>
  <c r="H34" i="16" s="1"/>
  <c r="D35" i="16"/>
  <c r="E35" i="16" s="1"/>
  <c r="H35" i="16" s="1"/>
  <c r="D26" i="16"/>
  <c r="E26" i="16" s="1"/>
  <c r="H26" i="16" s="1"/>
  <c r="D16" i="16"/>
  <c r="E16" i="16" s="1"/>
  <c r="H16" i="16" s="1"/>
  <c r="D17" i="16"/>
  <c r="E17" i="16" s="1"/>
  <c r="H17" i="16" s="1"/>
  <c r="D18" i="16"/>
  <c r="E18" i="16" s="1"/>
  <c r="H18" i="16" s="1"/>
  <c r="D19" i="16"/>
  <c r="E19" i="16" s="1"/>
  <c r="H19" i="16" s="1"/>
  <c r="D20" i="16"/>
  <c r="E20" i="16" s="1"/>
  <c r="H20" i="16" s="1"/>
  <c r="D21" i="16"/>
  <c r="E21" i="16" s="1"/>
  <c r="H21" i="16" s="1"/>
  <c r="D22" i="16"/>
  <c r="E22" i="16" s="1"/>
  <c r="H22" i="16" s="1"/>
  <c r="D23" i="16"/>
  <c r="E23" i="16" s="1"/>
  <c r="H23" i="16" s="1"/>
  <c r="D24" i="16"/>
  <c r="E24" i="16" s="1"/>
  <c r="H24" i="16" s="1"/>
  <c r="D15" i="16"/>
  <c r="E15" i="16" s="1"/>
  <c r="H15" i="16" s="1"/>
  <c r="D5" i="16"/>
  <c r="E5" i="16" s="1"/>
  <c r="H5" i="16" s="1"/>
  <c r="D6" i="16"/>
  <c r="E6" i="16" s="1"/>
  <c r="H6" i="16" s="1"/>
  <c r="D7" i="16"/>
  <c r="D8" i="16"/>
  <c r="D9" i="16"/>
  <c r="E9" i="16" s="1"/>
  <c r="H9" i="16" s="1"/>
  <c r="D10" i="16"/>
  <c r="E10" i="16" s="1"/>
  <c r="H10" i="16" s="1"/>
  <c r="D11" i="16"/>
  <c r="E11" i="16" s="1"/>
  <c r="H11" i="16" s="1"/>
  <c r="D12" i="16"/>
  <c r="E12" i="16" s="1"/>
  <c r="H12" i="16" s="1"/>
  <c r="D13" i="16"/>
  <c r="E13" i="16" s="1"/>
  <c r="H13" i="16" s="1"/>
  <c r="D4" i="16"/>
  <c r="E4" i="16" s="1"/>
  <c r="H4" i="16" s="1"/>
  <c r="E7" i="16"/>
  <c r="H7" i="16" s="1"/>
  <c r="E8" i="16"/>
  <c r="H8" i="16" s="1"/>
  <c r="D610" i="3"/>
  <c r="E610" i="3" s="1"/>
  <c r="H610" i="3" s="1"/>
  <c r="D611" i="3"/>
  <c r="E611" i="3" s="1"/>
  <c r="H611" i="3" s="1"/>
  <c r="D612" i="3"/>
  <c r="E612" i="3" s="1"/>
  <c r="H612" i="3" s="1"/>
  <c r="D613" i="3"/>
  <c r="E613" i="3" s="1"/>
  <c r="H613" i="3" s="1"/>
  <c r="D614" i="3"/>
  <c r="E614" i="3" s="1"/>
  <c r="H614" i="3" s="1"/>
  <c r="D615" i="3"/>
  <c r="E615" i="3" s="1"/>
  <c r="H615" i="3" s="1"/>
  <c r="D616" i="3"/>
  <c r="E616" i="3" s="1"/>
  <c r="H616" i="3" s="1"/>
  <c r="D617" i="3"/>
  <c r="E617" i="3" s="1"/>
  <c r="H617" i="3" s="1"/>
  <c r="D618" i="3"/>
  <c r="E618" i="3" s="1"/>
  <c r="H618" i="3" s="1"/>
  <c r="D619" i="3"/>
  <c r="E619" i="3" s="1"/>
  <c r="H619" i="3" s="1"/>
  <c r="D620" i="3"/>
  <c r="E620" i="3" s="1"/>
  <c r="H620" i="3" s="1"/>
  <c r="D621" i="3"/>
  <c r="E621" i="3" s="1"/>
  <c r="H621" i="3" s="1"/>
  <c r="D622" i="3"/>
  <c r="E622" i="3" s="1"/>
  <c r="H622" i="3" s="1"/>
  <c r="D623" i="3"/>
  <c r="E623" i="3" s="1"/>
  <c r="H623" i="3" s="1"/>
  <c r="D624" i="3"/>
  <c r="E624" i="3" s="1"/>
  <c r="H624" i="3" s="1"/>
  <c r="D625" i="3"/>
  <c r="E625" i="3" s="1"/>
  <c r="H625" i="3" s="1"/>
  <c r="D626" i="3"/>
  <c r="E626" i="3" s="1"/>
  <c r="H626" i="3" s="1"/>
  <c r="D627" i="3"/>
  <c r="E627" i="3" s="1"/>
  <c r="H627" i="3" s="1"/>
  <c r="D628" i="3"/>
  <c r="E628" i="3" s="1"/>
  <c r="H628" i="3" s="1"/>
  <c r="D629" i="3"/>
  <c r="E629" i="3" s="1"/>
  <c r="H629" i="3" s="1"/>
  <c r="D630" i="3"/>
  <c r="E630" i="3" s="1"/>
  <c r="H630" i="3" s="1"/>
  <c r="D631" i="3"/>
  <c r="E631" i="3" s="1"/>
  <c r="H631" i="3" s="1"/>
  <c r="D632" i="3"/>
  <c r="E632" i="3" s="1"/>
  <c r="H632" i="3" s="1"/>
  <c r="D633" i="3"/>
  <c r="E633" i="3" s="1"/>
  <c r="H633" i="3" s="1"/>
  <c r="D634" i="3"/>
  <c r="E634" i="3" s="1"/>
  <c r="H634" i="3" s="1"/>
  <c r="D635" i="3"/>
  <c r="E635" i="3" s="1"/>
  <c r="H635" i="3" s="1"/>
  <c r="D636" i="3"/>
  <c r="E636" i="3" s="1"/>
  <c r="H636" i="3" s="1"/>
  <c r="D637" i="3"/>
  <c r="E637" i="3" s="1"/>
  <c r="H637" i="3" s="1"/>
  <c r="D609" i="3"/>
  <c r="E609" i="3" s="1"/>
  <c r="H609" i="3" s="1"/>
  <c r="D569" i="3"/>
  <c r="E569" i="3" s="1"/>
  <c r="H569" i="3" s="1"/>
  <c r="D570" i="3"/>
  <c r="E570" i="3" s="1"/>
  <c r="H570" i="3" s="1"/>
  <c r="D571" i="3"/>
  <c r="E571" i="3" s="1"/>
  <c r="H571" i="3" s="1"/>
  <c r="D572" i="3"/>
  <c r="E572" i="3" s="1"/>
  <c r="H572" i="3" s="1"/>
  <c r="D573" i="3"/>
  <c r="E573" i="3" s="1"/>
  <c r="H573" i="3" s="1"/>
  <c r="D574" i="3"/>
  <c r="E574" i="3" s="1"/>
  <c r="H574" i="3" s="1"/>
  <c r="D575" i="3"/>
  <c r="E575" i="3" s="1"/>
  <c r="H575" i="3" s="1"/>
  <c r="D576" i="3"/>
  <c r="E576" i="3" s="1"/>
  <c r="H576" i="3" s="1"/>
  <c r="D577" i="3"/>
  <c r="E577" i="3" s="1"/>
  <c r="H577" i="3" s="1"/>
  <c r="D578" i="3"/>
  <c r="E578" i="3" s="1"/>
  <c r="H578" i="3" s="1"/>
  <c r="D579" i="3"/>
  <c r="E579" i="3" s="1"/>
  <c r="H579" i="3" s="1"/>
  <c r="D580" i="3"/>
  <c r="E580" i="3" s="1"/>
  <c r="H580" i="3" s="1"/>
  <c r="D581" i="3"/>
  <c r="E581" i="3" s="1"/>
  <c r="H581" i="3" s="1"/>
  <c r="D582" i="3"/>
  <c r="E582" i="3" s="1"/>
  <c r="H582" i="3" s="1"/>
  <c r="D583" i="3"/>
  <c r="E583" i="3" s="1"/>
  <c r="H583" i="3" s="1"/>
  <c r="D584" i="3"/>
  <c r="E584" i="3" s="1"/>
  <c r="H584" i="3" s="1"/>
  <c r="D585" i="3"/>
  <c r="E585" i="3" s="1"/>
  <c r="H585" i="3" s="1"/>
  <c r="D586" i="3"/>
  <c r="E586" i="3" s="1"/>
  <c r="H586" i="3" s="1"/>
  <c r="D587" i="3"/>
  <c r="E587" i="3" s="1"/>
  <c r="H587" i="3" s="1"/>
  <c r="D588" i="3"/>
  <c r="E588" i="3" s="1"/>
  <c r="H588" i="3" s="1"/>
  <c r="D589" i="3"/>
  <c r="E589" i="3" s="1"/>
  <c r="H589" i="3" s="1"/>
  <c r="D590" i="3"/>
  <c r="E590" i="3" s="1"/>
  <c r="H590" i="3" s="1"/>
  <c r="D591" i="3"/>
  <c r="E591" i="3" s="1"/>
  <c r="H591" i="3" s="1"/>
  <c r="D592" i="3"/>
  <c r="E592" i="3" s="1"/>
  <c r="H592" i="3" s="1"/>
  <c r="D593" i="3"/>
  <c r="E593" i="3" s="1"/>
  <c r="H593" i="3" s="1"/>
  <c r="D594" i="3"/>
  <c r="E594" i="3" s="1"/>
  <c r="H594" i="3" s="1"/>
  <c r="D595" i="3"/>
  <c r="E595" i="3" s="1"/>
  <c r="H595" i="3" s="1"/>
  <c r="D596" i="3"/>
  <c r="E596" i="3" s="1"/>
  <c r="H596" i="3" s="1"/>
  <c r="D597" i="3"/>
  <c r="E597" i="3" s="1"/>
  <c r="H597" i="3" s="1"/>
  <c r="D598" i="3"/>
  <c r="E598" i="3" s="1"/>
  <c r="H598" i="3" s="1"/>
  <c r="D599" i="3"/>
  <c r="E599" i="3" s="1"/>
  <c r="H599" i="3" s="1"/>
  <c r="D600" i="3"/>
  <c r="E600" i="3" s="1"/>
  <c r="H600" i="3" s="1"/>
  <c r="D601" i="3"/>
  <c r="E601" i="3" s="1"/>
  <c r="H601" i="3" s="1"/>
  <c r="D602" i="3"/>
  <c r="E602" i="3" s="1"/>
  <c r="H602" i="3" s="1"/>
  <c r="D603" i="3"/>
  <c r="E603" i="3" s="1"/>
  <c r="H603" i="3" s="1"/>
  <c r="D604" i="3"/>
  <c r="E604" i="3" s="1"/>
  <c r="H604" i="3" s="1"/>
  <c r="D605" i="3"/>
  <c r="E605" i="3" s="1"/>
  <c r="H605" i="3" s="1"/>
  <c r="D606" i="3"/>
  <c r="E606" i="3" s="1"/>
  <c r="H606" i="3" s="1"/>
  <c r="D607" i="3"/>
  <c r="E607" i="3" s="1"/>
  <c r="H607" i="3" s="1"/>
  <c r="D568" i="3"/>
  <c r="E568" i="3" s="1"/>
  <c r="H568" i="3" s="1"/>
  <c r="D436" i="3"/>
  <c r="E436" i="3" s="1"/>
  <c r="H436" i="3" s="1"/>
  <c r="D437" i="3"/>
  <c r="E437" i="3" s="1"/>
  <c r="H437" i="3" s="1"/>
  <c r="D438" i="3"/>
  <c r="E438" i="3" s="1"/>
  <c r="H438" i="3" s="1"/>
  <c r="D439" i="3"/>
  <c r="E439" i="3" s="1"/>
  <c r="H439" i="3" s="1"/>
  <c r="D440" i="3"/>
  <c r="E440" i="3" s="1"/>
  <c r="H440" i="3" s="1"/>
  <c r="D441" i="3"/>
  <c r="E441" i="3" s="1"/>
  <c r="H441" i="3" s="1"/>
  <c r="D442" i="3"/>
  <c r="E442" i="3" s="1"/>
  <c r="H442" i="3" s="1"/>
  <c r="D443" i="3"/>
  <c r="E443" i="3" s="1"/>
  <c r="H443" i="3" s="1"/>
  <c r="D444" i="3"/>
  <c r="E444" i="3" s="1"/>
  <c r="H444" i="3" s="1"/>
  <c r="D445" i="3"/>
  <c r="E445" i="3" s="1"/>
  <c r="H445" i="3" s="1"/>
  <c r="D446" i="3"/>
  <c r="E446" i="3" s="1"/>
  <c r="H446" i="3" s="1"/>
  <c r="D447" i="3"/>
  <c r="E447" i="3" s="1"/>
  <c r="H447" i="3" s="1"/>
  <c r="D448" i="3"/>
  <c r="E448" i="3" s="1"/>
  <c r="H448" i="3" s="1"/>
  <c r="D449" i="3"/>
  <c r="E449" i="3" s="1"/>
  <c r="H449" i="3" s="1"/>
  <c r="D450" i="3"/>
  <c r="E450" i="3" s="1"/>
  <c r="H450" i="3" s="1"/>
  <c r="D451" i="3"/>
  <c r="E451" i="3" s="1"/>
  <c r="H451" i="3" s="1"/>
  <c r="D452" i="3"/>
  <c r="E452" i="3" s="1"/>
  <c r="H452" i="3" s="1"/>
  <c r="D453" i="3"/>
  <c r="E453" i="3" s="1"/>
  <c r="H453" i="3" s="1"/>
  <c r="D454" i="3"/>
  <c r="E454" i="3" s="1"/>
  <c r="H454" i="3" s="1"/>
  <c r="D455" i="3"/>
  <c r="E455" i="3" s="1"/>
  <c r="H455" i="3" s="1"/>
  <c r="D456" i="3"/>
  <c r="E456" i="3" s="1"/>
  <c r="H456" i="3" s="1"/>
  <c r="D457" i="3"/>
  <c r="E457" i="3" s="1"/>
  <c r="H457" i="3" s="1"/>
  <c r="D458" i="3"/>
  <c r="E458" i="3" s="1"/>
  <c r="H458" i="3" s="1"/>
  <c r="D459" i="3"/>
  <c r="E459" i="3" s="1"/>
  <c r="H459" i="3" s="1"/>
  <c r="D460" i="3"/>
  <c r="E460" i="3" s="1"/>
  <c r="H460" i="3" s="1"/>
  <c r="D461" i="3"/>
  <c r="E461" i="3" s="1"/>
  <c r="H461" i="3" s="1"/>
  <c r="D462" i="3"/>
  <c r="E462" i="3" s="1"/>
  <c r="H462" i="3" s="1"/>
  <c r="D463" i="3"/>
  <c r="E463" i="3" s="1"/>
  <c r="H463" i="3" s="1"/>
  <c r="D464" i="3"/>
  <c r="E464" i="3" s="1"/>
  <c r="H464" i="3" s="1"/>
  <c r="D465" i="3"/>
  <c r="E465" i="3" s="1"/>
  <c r="H465" i="3" s="1"/>
  <c r="D466" i="3"/>
  <c r="E466" i="3" s="1"/>
  <c r="H466" i="3" s="1"/>
  <c r="D467" i="3"/>
  <c r="E467" i="3" s="1"/>
  <c r="H467" i="3" s="1"/>
  <c r="D468" i="3"/>
  <c r="E468" i="3" s="1"/>
  <c r="H468" i="3" s="1"/>
  <c r="D469" i="3"/>
  <c r="E469" i="3" s="1"/>
  <c r="H469" i="3" s="1"/>
  <c r="D470" i="3"/>
  <c r="E470" i="3" s="1"/>
  <c r="H470" i="3" s="1"/>
  <c r="D471" i="3"/>
  <c r="E471" i="3" s="1"/>
  <c r="H471" i="3" s="1"/>
  <c r="D472" i="3"/>
  <c r="E472" i="3" s="1"/>
  <c r="H472" i="3" s="1"/>
  <c r="D473" i="3"/>
  <c r="E473" i="3" s="1"/>
  <c r="H473" i="3" s="1"/>
  <c r="D474" i="3"/>
  <c r="E474" i="3" s="1"/>
  <c r="H474" i="3" s="1"/>
  <c r="D475" i="3"/>
  <c r="E475" i="3" s="1"/>
  <c r="H475" i="3" s="1"/>
  <c r="D476" i="3"/>
  <c r="E476" i="3" s="1"/>
  <c r="H476" i="3" s="1"/>
  <c r="D477" i="3"/>
  <c r="E477" i="3" s="1"/>
  <c r="H477" i="3" s="1"/>
  <c r="D478" i="3"/>
  <c r="E478" i="3" s="1"/>
  <c r="H478" i="3" s="1"/>
  <c r="D479" i="3"/>
  <c r="E479" i="3" s="1"/>
  <c r="H479" i="3" s="1"/>
  <c r="D480" i="3"/>
  <c r="E480" i="3" s="1"/>
  <c r="H480" i="3" s="1"/>
  <c r="D481" i="3"/>
  <c r="E481" i="3" s="1"/>
  <c r="H481" i="3" s="1"/>
  <c r="D482" i="3"/>
  <c r="E482" i="3" s="1"/>
  <c r="H482" i="3" s="1"/>
  <c r="D483" i="3"/>
  <c r="E483" i="3" s="1"/>
  <c r="H483" i="3" s="1"/>
  <c r="D484" i="3"/>
  <c r="E484" i="3" s="1"/>
  <c r="H484" i="3" s="1"/>
  <c r="D485" i="3"/>
  <c r="E485" i="3" s="1"/>
  <c r="H485" i="3" s="1"/>
  <c r="D486" i="3"/>
  <c r="E486" i="3" s="1"/>
  <c r="H486" i="3" s="1"/>
  <c r="D487" i="3"/>
  <c r="E487" i="3" s="1"/>
  <c r="H487" i="3" s="1"/>
  <c r="D488" i="3"/>
  <c r="E488" i="3" s="1"/>
  <c r="H488" i="3" s="1"/>
  <c r="D489" i="3"/>
  <c r="E489" i="3" s="1"/>
  <c r="H489" i="3" s="1"/>
  <c r="D490" i="3"/>
  <c r="E490" i="3" s="1"/>
  <c r="H490" i="3" s="1"/>
  <c r="D491" i="3"/>
  <c r="E491" i="3" s="1"/>
  <c r="H491" i="3" s="1"/>
  <c r="D492" i="3"/>
  <c r="E492" i="3" s="1"/>
  <c r="H492" i="3" s="1"/>
  <c r="D493" i="3"/>
  <c r="E493" i="3" s="1"/>
  <c r="H493" i="3" s="1"/>
  <c r="D494" i="3"/>
  <c r="E494" i="3" s="1"/>
  <c r="H494" i="3" s="1"/>
  <c r="D495" i="3"/>
  <c r="E495" i="3" s="1"/>
  <c r="H495" i="3" s="1"/>
  <c r="D496" i="3"/>
  <c r="E496" i="3" s="1"/>
  <c r="H496" i="3" s="1"/>
  <c r="D497" i="3"/>
  <c r="E497" i="3" s="1"/>
  <c r="H497" i="3" s="1"/>
  <c r="D498" i="3"/>
  <c r="E498" i="3" s="1"/>
  <c r="H498" i="3" s="1"/>
  <c r="D499" i="3"/>
  <c r="E499" i="3" s="1"/>
  <c r="H499" i="3" s="1"/>
  <c r="D500" i="3"/>
  <c r="E500" i="3" s="1"/>
  <c r="H500" i="3" s="1"/>
  <c r="D501" i="3"/>
  <c r="E501" i="3" s="1"/>
  <c r="H501" i="3" s="1"/>
  <c r="D502" i="3"/>
  <c r="E502" i="3" s="1"/>
  <c r="H502" i="3" s="1"/>
  <c r="D503" i="3"/>
  <c r="E503" i="3" s="1"/>
  <c r="H503" i="3" s="1"/>
  <c r="D504" i="3"/>
  <c r="E504" i="3" s="1"/>
  <c r="H504" i="3" s="1"/>
  <c r="D505" i="3"/>
  <c r="E505" i="3" s="1"/>
  <c r="H505" i="3" s="1"/>
  <c r="D506" i="3"/>
  <c r="E506" i="3" s="1"/>
  <c r="H506" i="3" s="1"/>
  <c r="D507" i="3"/>
  <c r="E507" i="3" s="1"/>
  <c r="H507" i="3" s="1"/>
  <c r="D508" i="3"/>
  <c r="E508" i="3" s="1"/>
  <c r="H508" i="3" s="1"/>
  <c r="D509" i="3"/>
  <c r="E509" i="3" s="1"/>
  <c r="H509" i="3" s="1"/>
  <c r="D510" i="3"/>
  <c r="E510" i="3" s="1"/>
  <c r="H510" i="3" s="1"/>
  <c r="D511" i="3"/>
  <c r="E511" i="3" s="1"/>
  <c r="H511" i="3" s="1"/>
  <c r="D512" i="3"/>
  <c r="E512" i="3" s="1"/>
  <c r="H512" i="3" s="1"/>
  <c r="D513" i="3"/>
  <c r="E513" i="3" s="1"/>
  <c r="H513" i="3" s="1"/>
  <c r="D514" i="3"/>
  <c r="E514" i="3" s="1"/>
  <c r="H514" i="3" s="1"/>
  <c r="D515" i="3"/>
  <c r="E515" i="3" s="1"/>
  <c r="H515" i="3" s="1"/>
  <c r="D516" i="3"/>
  <c r="E516" i="3" s="1"/>
  <c r="H516" i="3" s="1"/>
  <c r="D517" i="3"/>
  <c r="E517" i="3" s="1"/>
  <c r="H517" i="3" s="1"/>
  <c r="D518" i="3"/>
  <c r="E518" i="3" s="1"/>
  <c r="H518" i="3" s="1"/>
  <c r="D519" i="3"/>
  <c r="E519" i="3" s="1"/>
  <c r="H519" i="3" s="1"/>
  <c r="D520" i="3"/>
  <c r="E520" i="3" s="1"/>
  <c r="H520" i="3" s="1"/>
  <c r="D521" i="3"/>
  <c r="E521" i="3" s="1"/>
  <c r="H521" i="3" s="1"/>
  <c r="D522" i="3"/>
  <c r="E522" i="3" s="1"/>
  <c r="H522" i="3" s="1"/>
  <c r="D523" i="3"/>
  <c r="E523" i="3" s="1"/>
  <c r="H523" i="3" s="1"/>
  <c r="D524" i="3"/>
  <c r="E524" i="3" s="1"/>
  <c r="H524" i="3" s="1"/>
  <c r="D525" i="3"/>
  <c r="E525" i="3" s="1"/>
  <c r="H525" i="3" s="1"/>
  <c r="D526" i="3"/>
  <c r="E526" i="3" s="1"/>
  <c r="H526" i="3" s="1"/>
  <c r="D527" i="3"/>
  <c r="E527" i="3" s="1"/>
  <c r="H527" i="3" s="1"/>
  <c r="D528" i="3"/>
  <c r="E528" i="3" s="1"/>
  <c r="H528" i="3" s="1"/>
  <c r="D529" i="3"/>
  <c r="E529" i="3" s="1"/>
  <c r="H529" i="3" s="1"/>
  <c r="D530" i="3"/>
  <c r="E530" i="3" s="1"/>
  <c r="H530" i="3" s="1"/>
  <c r="D531" i="3"/>
  <c r="E531" i="3" s="1"/>
  <c r="H531" i="3" s="1"/>
  <c r="D532" i="3"/>
  <c r="E532" i="3" s="1"/>
  <c r="H532" i="3" s="1"/>
  <c r="D533" i="3"/>
  <c r="E533" i="3" s="1"/>
  <c r="H533" i="3" s="1"/>
  <c r="D534" i="3"/>
  <c r="E534" i="3" s="1"/>
  <c r="H534" i="3" s="1"/>
  <c r="D535" i="3"/>
  <c r="E535" i="3" s="1"/>
  <c r="H535" i="3" s="1"/>
  <c r="D536" i="3"/>
  <c r="E536" i="3" s="1"/>
  <c r="H536" i="3" s="1"/>
  <c r="D537" i="3"/>
  <c r="E537" i="3" s="1"/>
  <c r="H537" i="3" s="1"/>
  <c r="D538" i="3"/>
  <c r="E538" i="3" s="1"/>
  <c r="H538" i="3" s="1"/>
  <c r="D539" i="3"/>
  <c r="E539" i="3" s="1"/>
  <c r="H539" i="3" s="1"/>
  <c r="D540" i="3"/>
  <c r="E540" i="3" s="1"/>
  <c r="H540" i="3" s="1"/>
  <c r="D541" i="3"/>
  <c r="E541" i="3" s="1"/>
  <c r="H541" i="3" s="1"/>
  <c r="D542" i="3"/>
  <c r="E542" i="3" s="1"/>
  <c r="H542" i="3" s="1"/>
  <c r="D543" i="3"/>
  <c r="E543" i="3" s="1"/>
  <c r="H543" i="3" s="1"/>
  <c r="D544" i="3"/>
  <c r="E544" i="3" s="1"/>
  <c r="H544" i="3" s="1"/>
  <c r="D545" i="3"/>
  <c r="E545" i="3" s="1"/>
  <c r="H545" i="3" s="1"/>
  <c r="D546" i="3"/>
  <c r="E546" i="3" s="1"/>
  <c r="H546" i="3" s="1"/>
  <c r="D547" i="3"/>
  <c r="E547" i="3" s="1"/>
  <c r="H547" i="3" s="1"/>
  <c r="D548" i="3"/>
  <c r="E548" i="3" s="1"/>
  <c r="H548" i="3" s="1"/>
  <c r="D549" i="3"/>
  <c r="E549" i="3" s="1"/>
  <c r="H549" i="3" s="1"/>
  <c r="D550" i="3"/>
  <c r="E550" i="3" s="1"/>
  <c r="H550" i="3" s="1"/>
  <c r="D551" i="3"/>
  <c r="E551" i="3" s="1"/>
  <c r="H551" i="3" s="1"/>
  <c r="D552" i="3"/>
  <c r="E552" i="3" s="1"/>
  <c r="H552" i="3" s="1"/>
  <c r="D553" i="3"/>
  <c r="E553" i="3" s="1"/>
  <c r="H553" i="3" s="1"/>
  <c r="D554" i="3"/>
  <c r="E554" i="3" s="1"/>
  <c r="H554" i="3" s="1"/>
  <c r="D555" i="3"/>
  <c r="E555" i="3" s="1"/>
  <c r="H555" i="3" s="1"/>
  <c r="D556" i="3"/>
  <c r="E556" i="3" s="1"/>
  <c r="H556" i="3" s="1"/>
  <c r="D557" i="3"/>
  <c r="E557" i="3" s="1"/>
  <c r="H557" i="3" s="1"/>
  <c r="D558" i="3"/>
  <c r="E558" i="3" s="1"/>
  <c r="H558" i="3" s="1"/>
  <c r="D559" i="3"/>
  <c r="E559" i="3" s="1"/>
  <c r="H559" i="3" s="1"/>
  <c r="D560" i="3"/>
  <c r="E560" i="3" s="1"/>
  <c r="H560" i="3" s="1"/>
  <c r="D561" i="3"/>
  <c r="E561" i="3" s="1"/>
  <c r="H561" i="3" s="1"/>
  <c r="D562" i="3"/>
  <c r="E562" i="3" s="1"/>
  <c r="H562" i="3" s="1"/>
  <c r="D563" i="3"/>
  <c r="E563" i="3" s="1"/>
  <c r="H563" i="3" s="1"/>
  <c r="D564" i="3"/>
  <c r="E564" i="3" s="1"/>
  <c r="H564" i="3" s="1"/>
  <c r="D565" i="3"/>
  <c r="E565" i="3" s="1"/>
  <c r="H565" i="3" s="1"/>
  <c r="D566" i="3"/>
  <c r="E566" i="3" s="1"/>
  <c r="H566" i="3" s="1"/>
  <c r="D435" i="3"/>
  <c r="E435" i="3" s="1"/>
  <c r="H435" i="3" s="1"/>
  <c r="D433" i="3"/>
  <c r="D431" i="3"/>
  <c r="D430" i="3"/>
  <c r="D428" i="3"/>
  <c r="D392" i="3"/>
  <c r="E392" i="3" s="1"/>
  <c r="H392" i="3" s="1"/>
  <c r="D393" i="3"/>
  <c r="E393" i="3" s="1"/>
  <c r="H393" i="3" s="1"/>
  <c r="D394" i="3"/>
  <c r="E394" i="3" s="1"/>
  <c r="H394" i="3" s="1"/>
  <c r="D395" i="3"/>
  <c r="E395" i="3" s="1"/>
  <c r="H395" i="3" s="1"/>
  <c r="D396" i="3"/>
  <c r="E396" i="3" s="1"/>
  <c r="H396" i="3" s="1"/>
  <c r="D397" i="3"/>
  <c r="E397" i="3" s="1"/>
  <c r="H397" i="3" s="1"/>
  <c r="D398" i="3"/>
  <c r="E398" i="3" s="1"/>
  <c r="H398" i="3" s="1"/>
  <c r="D399" i="3"/>
  <c r="E399" i="3" s="1"/>
  <c r="H399" i="3" s="1"/>
  <c r="D400" i="3"/>
  <c r="E400" i="3" s="1"/>
  <c r="H400" i="3" s="1"/>
  <c r="D401" i="3"/>
  <c r="E401" i="3" s="1"/>
  <c r="H401" i="3" s="1"/>
  <c r="D402" i="3"/>
  <c r="E402" i="3" s="1"/>
  <c r="H402" i="3" s="1"/>
  <c r="D403" i="3"/>
  <c r="E403" i="3" s="1"/>
  <c r="H403" i="3" s="1"/>
  <c r="D404" i="3"/>
  <c r="E404" i="3" s="1"/>
  <c r="H404" i="3" s="1"/>
  <c r="D405" i="3"/>
  <c r="E405" i="3" s="1"/>
  <c r="H405" i="3" s="1"/>
  <c r="D406" i="3"/>
  <c r="E406" i="3" s="1"/>
  <c r="H406" i="3" s="1"/>
  <c r="D407" i="3"/>
  <c r="E407" i="3" s="1"/>
  <c r="H407" i="3" s="1"/>
  <c r="D408" i="3"/>
  <c r="E408" i="3" s="1"/>
  <c r="H408" i="3" s="1"/>
  <c r="D409" i="3"/>
  <c r="E409" i="3" s="1"/>
  <c r="H409" i="3" s="1"/>
  <c r="D410" i="3"/>
  <c r="E410" i="3" s="1"/>
  <c r="H410" i="3" s="1"/>
  <c r="D411" i="3"/>
  <c r="E411" i="3" s="1"/>
  <c r="H411" i="3" s="1"/>
  <c r="D412" i="3"/>
  <c r="E412" i="3" s="1"/>
  <c r="H412" i="3" s="1"/>
  <c r="D413" i="3"/>
  <c r="E413" i="3" s="1"/>
  <c r="H413" i="3" s="1"/>
  <c r="D414" i="3"/>
  <c r="E414" i="3" s="1"/>
  <c r="H414" i="3" s="1"/>
  <c r="D415" i="3"/>
  <c r="E415" i="3" s="1"/>
  <c r="H415" i="3" s="1"/>
  <c r="D416" i="3"/>
  <c r="E416" i="3" s="1"/>
  <c r="H416" i="3" s="1"/>
  <c r="D417" i="3"/>
  <c r="E417" i="3" s="1"/>
  <c r="H417" i="3" s="1"/>
  <c r="D418" i="3"/>
  <c r="E418" i="3" s="1"/>
  <c r="H418" i="3" s="1"/>
  <c r="D419" i="3"/>
  <c r="E419" i="3" s="1"/>
  <c r="H419" i="3" s="1"/>
  <c r="D420" i="3"/>
  <c r="E420" i="3" s="1"/>
  <c r="H420" i="3" s="1"/>
  <c r="D421" i="3"/>
  <c r="E421" i="3" s="1"/>
  <c r="H421" i="3" s="1"/>
  <c r="D422" i="3"/>
  <c r="E422" i="3" s="1"/>
  <c r="H422" i="3" s="1"/>
  <c r="D423" i="3"/>
  <c r="E423" i="3" s="1"/>
  <c r="H423" i="3" s="1"/>
  <c r="D424" i="3"/>
  <c r="D425" i="3"/>
  <c r="D426" i="3"/>
  <c r="D391" i="3"/>
  <c r="E391" i="3" s="1"/>
  <c r="H391" i="3" s="1"/>
  <c r="D371" i="3"/>
  <c r="D372" i="3"/>
  <c r="E372" i="3" s="1"/>
  <c r="H372" i="3" s="1"/>
  <c r="D373" i="3"/>
  <c r="D374" i="3"/>
  <c r="D375" i="3"/>
  <c r="D376" i="3"/>
  <c r="D377" i="3"/>
  <c r="D378" i="3"/>
  <c r="D379" i="3"/>
  <c r="E379" i="3" s="1"/>
  <c r="H379" i="3" s="1"/>
  <c r="D380" i="3"/>
  <c r="E380" i="3" s="1"/>
  <c r="H380" i="3" s="1"/>
  <c r="D381" i="3"/>
  <c r="E381" i="3" s="1"/>
  <c r="H381" i="3" s="1"/>
  <c r="D382" i="3"/>
  <c r="E382" i="3" s="1"/>
  <c r="H382" i="3" s="1"/>
  <c r="D383" i="3"/>
  <c r="E383" i="3" s="1"/>
  <c r="H383" i="3" s="1"/>
  <c r="D384" i="3"/>
  <c r="E384" i="3" s="1"/>
  <c r="H384" i="3" s="1"/>
  <c r="D385" i="3"/>
  <c r="E385" i="3" s="1"/>
  <c r="H385" i="3" s="1"/>
  <c r="D386" i="3"/>
  <c r="E386" i="3" s="1"/>
  <c r="H386" i="3" s="1"/>
  <c r="D387" i="3"/>
  <c r="E387" i="3" s="1"/>
  <c r="H387" i="3" s="1"/>
  <c r="D388" i="3"/>
  <c r="E388" i="3" s="1"/>
  <c r="H388" i="3" s="1"/>
  <c r="D389" i="3"/>
  <c r="E389" i="3" s="1"/>
  <c r="H389" i="3" s="1"/>
  <c r="D370" i="3"/>
  <c r="E370" i="3" s="1"/>
  <c r="H370" i="3" s="1"/>
  <c r="E371" i="3"/>
  <c r="H371" i="3" s="1"/>
  <c r="D367" i="3"/>
  <c r="E367" i="3" s="1"/>
  <c r="H367" i="3" s="1"/>
  <c r="D368" i="3"/>
  <c r="E368" i="3" s="1"/>
  <c r="H368" i="3" s="1"/>
  <c r="D366" i="3"/>
  <c r="E366" i="3" s="1"/>
  <c r="H366" i="3" s="1"/>
  <c r="D359" i="3"/>
  <c r="E359" i="3" s="1"/>
  <c r="H359" i="3" s="1"/>
  <c r="D360" i="3"/>
  <c r="E360" i="3" s="1"/>
  <c r="H360" i="3" s="1"/>
  <c r="D361" i="3"/>
  <c r="E361" i="3" s="1"/>
  <c r="H361" i="3" s="1"/>
  <c r="D362" i="3"/>
  <c r="E362" i="3" s="1"/>
  <c r="H362" i="3" s="1"/>
  <c r="D363" i="3"/>
  <c r="E363" i="3" s="1"/>
  <c r="H363" i="3" s="1"/>
  <c r="D364" i="3"/>
  <c r="E364" i="3" s="1"/>
  <c r="H364" i="3" s="1"/>
  <c r="D358" i="3"/>
  <c r="E358" i="3" s="1"/>
  <c r="H358" i="3" s="1"/>
  <c r="D324" i="3"/>
  <c r="E324" i="3" s="1"/>
  <c r="H324" i="3" s="1"/>
  <c r="D325" i="3"/>
  <c r="E325" i="3" s="1"/>
  <c r="H325" i="3" s="1"/>
  <c r="D326" i="3"/>
  <c r="E326" i="3" s="1"/>
  <c r="H326" i="3" s="1"/>
  <c r="D327" i="3"/>
  <c r="E327" i="3" s="1"/>
  <c r="H327" i="3" s="1"/>
  <c r="D328" i="3"/>
  <c r="E328" i="3" s="1"/>
  <c r="H328" i="3" s="1"/>
  <c r="D329" i="3"/>
  <c r="E329" i="3" s="1"/>
  <c r="H329" i="3" s="1"/>
  <c r="D330" i="3"/>
  <c r="E330" i="3" s="1"/>
  <c r="H330" i="3" s="1"/>
  <c r="D331" i="3"/>
  <c r="E331" i="3" s="1"/>
  <c r="H331" i="3" s="1"/>
  <c r="D332" i="3"/>
  <c r="E332" i="3" s="1"/>
  <c r="H332" i="3" s="1"/>
  <c r="D333" i="3"/>
  <c r="E333" i="3" s="1"/>
  <c r="H333" i="3" s="1"/>
  <c r="D334" i="3"/>
  <c r="E334" i="3" s="1"/>
  <c r="H334" i="3" s="1"/>
  <c r="D335" i="3"/>
  <c r="E335" i="3" s="1"/>
  <c r="H335" i="3" s="1"/>
  <c r="D336" i="3"/>
  <c r="E336" i="3" s="1"/>
  <c r="H336" i="3" s="1"/>
  <c r="D337" i="3"/>
  <c r="E337" i="3" s="1"/>
  <c r="H337" i="3" s="1"/>
  <c r="D338" i="3"/>
  <c r="E338" i="3" s="1"/>
  <c r="H338" i="3" s="1"/>
  <c r="D339" i="3"/>
  <c r="E339" i="3" s="1"/>
  <c r="H339" i="3" s="1"/>
  <c r="D340" i="3"/>
  <c r="E340" i="3" s="1"/>
  <c r="H340" i="3" s="1"/>
  <c r="D341" i="3"/>
  <c r="E341" i="3" s="1"/>
  <c r="H341" i="3" s="1"/>
  <c r="D342" i="3"/>
  <c r="E342" i="3" s="1"/>
  <c r="H342" i="3" s="1"/>
  <c r="D343" i="3"/>
  <c r="E343" i="3" s="1"/>
  <c r="H343" i="3" s="1"/>
  <c r="D344" i="3"/>
  <c r="E344" i="3" s="1"/>
  <c r="H344" i="3" s="1"/>
  <c r="D345" i="3"/>
  <c r="E345" i="3" s="1"/>
  <c r="H345" i="3" s="1"/>
  <c r="D346" i="3"/>
  <c r="E346" i="3" s="1"/>
  <c r="H346" i="3" s="1"/>
  <c r="D347" i="3"/>
  <c r="E347" i="3" s="1"/>
  <c r="H347" i="3" s="1"/>
  <c r="D348" i="3"/>
  <c r="E348" i="3" s="1"/>
  <c r="H348" i="3" s="1"/>
  <c r="D349" i="3"/>
  <c r="E349" i="3" s="1"/>
  <c r="H349" i="3" s="1"/>
  <c r="D350" i="3"/>
  <c r="E350" i="3" s="1"/>
  <c r="H350" i="3" s="1"/>
  <c r="D351" i="3"/>
  <c r="E351" i="3" s="1"/>
  <c r="H351" i="3" s="1"/>
  <c r="D352" i="3"/>
  <c r="E352" i="3" s="1"/>
  <c r="H352" i="3" s="1"/>
  <c r="D353" i="3"/>
  <c r="E353" i="3" s="1"/>
  <c r="H353" i="3" s="1"/>
  <c r="D354" i="3"/>
  <c r="E354" i="3" s="1"/>
  <c r="H354" i="3" s="1"/>
  <c r="D355" i="3"/>
  <c r="E355" i="3" s="1"/>
  <c r="H355" i="3" s="1"/>
  <c r="D356" i="3"/>
  <c r="E356" i="3" s="1"/>
  <c r="H356" i="3" s="1"/>
  <c r="D323" i="3"/>
  <c r="E323" i="3" s="1"/>
  <c r="H323" i="3" s="1"/>
  <c r="D266" i="3"/>
  <c r="E266" i="3" s="1"/>
  <c r="H266" i="3" s="1"/>
  <c r="D267" i="3"/>
  <c r="E267" i="3" s="1"/>
  <c r="H267" i="3" s="1"/>
  <c r="D268" i="3"/>
  <c r="E268" i="3" s="1"/>
  <c r="H268" i="3" s="1"/>
  <c r="D269" i="3"/>
  <c r="E269" i="3" s="1"/>
  <c r="H269" i="3" s="1"/>
  <c r="D270" i="3"/>
  <c r="E270" i="3" s="1"/>
  <c r="H270" i="3" s="1"/>
  <c r="D271" i="3"/>
  <c r="E271" i="3" s="1"/>
  <c r="H271" i="3" s="1"/>
  <c r="D272" i="3"/>
  <c r="E272" i="3" s="1"/>
  <c r="H272" i="3" s="1"/>
  <c r="D273" i="3"/>
  <c r="E273" i="3" s="1"/>
  <c r="H273" i="3" s="1"/>
  <c r="D274" i="3"/>
  <c r="E274" i="3" s="1"/>
  <c r="H274" i="3" s="1"/>
  <c r="D275" i="3"/>
  <c r="E275" i="3" s="1"/>
  <c r="H275" i="3" s="1"/>
  <c r="D276" i="3"/>
  <c r="E276" i="3" s="1"/>
  <c r="H276" i="3" s="1"/>
  <c r="D277" i="3"/>
  <c r="E277" i="3" s="1"/>
  <c r="H277" i="3" s="1"/>
  <c r="D278" i="3"/>
  <c r="E278" i="3" s="1"/>
  <c r="H278" i="3" s="1"/>
  <c r="D279" i="3"/>
  <c r="E279" i="3" s="1"/>
  <c r="H279" i="3" s="1"/>
  <c r="D280" i="3"/>
  <c r="E280" i="3" s="1"/>
  <c r="H280" i="3" s="1"/>
  <c r="D281" i="3"/>
  <c r="E281" i="3" s="1"/>
  <c r="H281" i="3" s="1"/>
  <c r="D282" i="3"/>
  <c r="E282" i="3" s="1"/>
  <c r="H282" i="3" s="1"/>
  <c r="D283" i="3"/>
  <c r="E283" i="3" s="1"/>
  <c r="H283" i="3" s="1"/>
  <c r="D284" i="3"/>
  <c r="E284" i="3" s="1"/>
  <c r="H284" i="3" s="1"/>
  <c r="D285" i="3"/>
  <c r="E285" i="3" s="1"/>
  <c r="H285" i="3" s="1"/>
  <c r="D286" i="3"/>
  <c r="E286" i="3" s="1"/>
  <c r="H286" i="3" s="1"/>
  <c r="D287" i="3"/>
  <c r="E287" i="3" s="1"/>
  <c r="H287" i="3" s="1"/>
  <c r="D288" i="3"/>
  <c r="E288" i="3" s="1"/>
  <c r="H288" i="3" s="1"/>
  <c r="D289" i="3"/>
  <c r="E289" i="3" s="1"/>
  <c r="H289" i="3" s="1"/>
  <c r="D290" i="3"/>
  <c r="E290" i="3" s="1"/>
  <c r="H290" i="3" s="1"/>
  <c r="D291" i="3"/>
  <c r="E291" i="3" s="1"/>
  <c r="H291" i="3" s="1"/>
  <c r="D292" i="3"/>
  <c r="E292" i="3" s="1"/>
  <c r="H292" i="3" s="1"/>
  <c r="D293" i="3"/>
  <c r="E293" i="3" s="1"/>
  <c r="H293" i="3" s="1"/>
  <c r="D294" i="3"/>
  <c r="E294" i="3" s="1"/>
  <c r="H294" i="3" s="1"/>
  <c r="D295" i="3"/>
  <c r="E295" i="3" s="1"/>
  <c r="H295" i="3" s="1"/>
  <c r="D296" i="3"/>
  <c r="E296" i="3" s="1"/>
  <c r="H296" i="3" s="1"/>
  <c r="D297" i="3"/>
  <c r="E297" i="3" s="1"/>
  <c r="H297" i="3" s="1"/>
  <c r="D298" i="3"/>
  <c r="E298" i="3" s="1"/>
  <c r="H298" i="3" s="1"/>
  <c r="D299" i="3"/>
  <c r="E299" i="3" s="1"/>
  <c r="H299" i="3" s="1"/>
  <c r="D300" i="3"/>
  <c r="E300" i="3" s="1"/>
  <c r="H300" i="3" s="1"/>
  <c r="D301" i="3"/>
  <c r="E301" i="3" s="1"/>
  <c r="H301" i="3" s="1"/>
  <c r="D302" i="3"/>
  <c r="E302" i="3" s="1"/>
  <c r="H302" i="3" s="1"/>
  <c r="D303" i="3"/>
  <c r="E303" i="3" s="1"/>
  <c r="H303" i="3" s="1"/>
  <c r="D304" i="3"/>
  <c r="E304" i="3" s="1"/>
  <c r="H304" i="3" s="1"/>
  <c r="D305" i="3"/>
  <c r="E305" i="3" s="1"/>
  <c r="H305" i="3" s="1"/>
  <c r="D306" i="3"/>
  <c r="E306" i="3" s="1"/>
  <c r="H306" i="3" s="1"/>
  <c r="D307" i="3"/>
  <c r="E307" i="3" s="1"/>
  <c r="H307" i="3" s="1"/>
  <c r="D308" i="3"/>
  <c r="E308" i="3" s="1"/>
  <c r="H308" i="3" s="1"/>
  <c r="D309" i="3"/>
  <c r="E309" i="3" s="1"/>
  <c r="H309" i="3" s="1"/>
  <c r="D310" i="3"/>
  <c r="E310" i="3" s="1"/>
  <c r="H310" i="3" s="1"/>
  <c r="D311" i="3"/>
  <c r="E311" i="3" s="1"/>
  <c r="H311" i="3" s="1"/>
  <c r="D312" i="3"/>
  <c r="E312" i="3" s="1"/>
  <c r="H312" i="3" s="1"/>
  <c r="D313" i="3"/>
  <c r="E313" i="3" s="1"/>
  <c r="H313" i="3" s="1"/>
  <c r="D314" i="3"/>
  <c r="E314" i="3" s="1"/>
  <c r="H314" i="3" s="1"/>
  <c r="D315" i="3"/>
  <c r="E315" i="3" s="1"/>
  <c r="H315" i="3" s="1"/>
  <c r="D316" i="3"/>
  <c r="E316" i="3" s="1"/>
  <c r="H316" i="3" s="1"/>
  <c r="D317" i="3"/>
  <c r="E317" i="3" s="1"/>
  <c r="H317" i="3" s="1"/>
  <c r="D318" i="3"/>
  <c r="E318" i="3" s="1"/>
  <c r="H318" i="3" s="1"/>
  <c r="D319" i="3"/>
  <c r="E319" i="3" s="1"/>
  <c r="H319" i="3" s="1"/>
  <c r="D320" i="3"/>
  <c r="E320" i="3" s="1"/>
  <c r="H320" i="3" s="1"/>
  <c r="D321" i="3"/>
  <c r="E321" i="3" s="1"/>
  <c r="H321" i="3" s="1"/>
  <c r="D265" i="3"/>
  <c r="E265" i="3" s="1"/>
  <c r="H265" i="3" s="1"/>
  <c r="D263" i="3"/>
  <c r="E263" i="3" s="1"/>
  <c r="H263" i="3" s="1"/>
  <c r="D76" i="24" s="1"/>
  <c r="D262" i="3"/>
  <c r="D253" i="3"/>
  <c r="E253" i="3" s="1"/>
  <c r="H253" i="3" s="1"/>
  <c r="D75" i="24" s="1"/>
  <c r="D254" i="3"/>
  <c r="D255" i="3"/>
  <c r="D256" i="3"/>
  <c r="D257" i="3"/>
  <c r="D258" i="3"/>
  <c r="D259" i="3"/>
  <c r="D260" i="3"/>
  <c r="D252" i="3"/>
  <c r="D250" i="3"/>
  <c r="E250" i="3" s="1"/>
  <c r="H250" i="3" s="1"/>
  <c r="D249" i="3"/>
  <c r="E249" i="3" s="1"/>
  <c r="H249" i="3" s="1"/>
  <c r="D190" i="3"/>
  <c r="E190" i="3" s="1"/>
  <c r="H190" i="3" s="1"/>
  <c r="D191" i="3"/>
  <c r="E191" i="3" s="1"/>
  <c r="H191" i="3" s="1"/>
  <c r="D192" i="3"/>
  <c r="E192" i="3" s="1"/>
  <c r="H192" i="3" s="1"/>
  <c r="D193" i="3"/>
  <c r="E193" i="3" s="1"/>
  <c r="H193" i="3" s="1"/>
  <c r="D194" i="3"/>
  <c r="E194" i="3" s="1"/>
  <c r="H194" i="3" s="1"/>
  <c r="D195" i="3"/>
  <c r="E195" i="3" s="1"/>
  <c r="H195" i="3" s="1"/>
  <c r="D196" i="3"/>
  <c r="E196" i="3" s="1"/>
  <c r="H196" i="3" s="1"/>
  <c r="D197" i="3"/>
  <c r="E197" i="3" s="1"/>
  <c r="H197" i="3" s="1"/>
  <c r="D198" i="3"/>
  <c r="E198" i="3" s="1"/>
  <c r="H198" i="3" s="1"/>
  <c r="D199" i="3"/>
  <c r="E199" i="3" s="1"/>
  <c r="H199" i="3" s="1"/>
  <c r="D200" i="3"/>
  <c r="E200" i="3" s="1"/>
  <c r="H200" i="3" s="1"/>
  <c r="D201" i="3"/>
  <c r="E201" i="3" s="1"/>
  <c r="H201" i="3" s="1"/>
  <c r="D202" i="3"/>
  <c r="E202" i="3" s="1"/>
  <c r="H202" i="3" s="1"/>
  <c r="D203" i="3"/>
  <c r="E203" i="3" s="1"/>
  <c r="H203" i="3" s="1"/>
  <c r="D204" i="3"/>
  <c r="E204" i="3" s="1"/>
  <c r="H204" i="3" s="1"/>
  <c r="D205" i="3"/>
  <c r="E205" i="3" s="1"/>
  <c r="H205" i="3" s="1"/>
  <c r="D206" i="3"/>
  <c r="E206" i="3" s="1"/>
  <c r="H206" i="3" s="1"/>
  <c r="D207" i="3"/>
  <c r="E207" i="3" s="1"/>
  <c r="H207" i="3" s="1"/>
  <c r="D208" i="3"/>
  <c r="E208" i="3" s="1"/>
  <c r="H208" i="3" s="1"/>
  <c r="D209" i="3"/>
  <c r="E209" i="3" s="1"/>
  <c r="H209" i="3" s="1"/>
  <c r="D210" i="3"/>
  <c r="E210" i="3" s="1"/>
  <c r="H210" i="3" s="1"/>
  <c r="D211" i="3"/>
  <c r="E211" i="3" s="1"/>
  <c r="H211" i="3" s="1"/>
  <c r="D212" i="3"/>
  <c r="E212" i="3" s="1"/>
  <c r="H212" i="3" s="1"/>
  <c r="D213" i="3"/>
  <c r="E213" i="3" s="1"/>
  <c r="H213" i="3" s="1"/>
  <c r="D214" i="3"/>
  <c r="E214" i="3" s="1"/>
  <c r="H214" i="3" s="1"/>
  <c r="D215" i="3"/>
  <c r="E215" i="3" s="1"/>
  <c r="H215" i="3" s="1"/>
  <c r="D216" i="3"/>
  <c r="E216" i="3" s="1"/>
  <c r="H216" i="3" s="1"/>
  <c r="D217" i="3"/>
  <c r="E217" i="3" s="1"/>
  <c r="H217" i="3" s="1"/>
  <c r="D218" i="3"/>
  <c r="E218" i="3" s="1"/>
  <c r="H218" i="3" s="1"/>
  <c r="D219" i="3"/>
  <c r="E219" i="3" s="1"/>
  <c r="H219" i="3" s="1"/>
  <c r="D220" i="3"/>
  <c r="E220" i="3" s="1"/>
  <c r="H220" i="3" s="1"/>
  <c r="D221" i="3"/>
  <c r="E221" i="3" s="1"/>
  <c r="H221" i="3" s="1"/>
  <c r="D222" i="3"/>
  <c r="E222" i="3" s="1"/>
  <c r="H222" i="3" s="1"/>
  <c r="D223" i="3"/>
  <c r="E223" i="3" s="1"/>
  <c r="H223" i="3" s="1"/>
  <c r="D224" i="3"/>
  <c r="E224" i="3" s="1"/>
  <c r="H224" i="3" s="1"/>
  <c r="D225" i="3"/>
  <c r="E225" i="3" s="1"/>
  <c r="H225" i="3" s="1"/>
  <c r="D226" i="3"/>
  <c r="E226" i="3" s="1"/>
  <c r="H226" i="3" s="1"/>
  <c r="D227" i="3"/>
  <c r="E227" i="3" s="1"/>
  <c r="H227" i="3" s="1"/>
  <c r="D228" i="3"/>
  <c r="E228" i="3" s="1"/>
  <c r="H228" i="3" s="1"/>
  <c r="D229" i="3"/>
  <c r="E229" i="3" s="1"/>
  <c r="H229" i="3" s="1"/>
  <c r="D230" i="3"/>
  <c r="E230" i="3" s="1"/>
  <c r="H230" i="3" s="1"/>
  <c r="D231" i="3"/>
  <c r="E231" i="3" s="1"/>
  <c r="H231" i="3" s="1"/>
  <c r="D232" i="3"/>
  <c r="E232" i="3" s="1"/>
  <c r="H232" i="3" s="1"/>
  <c r="D233" i="3"/>
  <c r="E233" i="3" s="1"/>
  <c r="H233" i="3" s="1"/>
  <c r="D234" i="3"/>
  <c r="E234" i="3" s="1"/>
  <c r="H234" i="3" s="1"/>
  <c r="D235" i="3"/>
  <c r="E235" i="3" s="1"/>
  <c r="H235" i="3" s="1"/>
  <c r="D236" i="3"/>
  <c r="E236" i="3" s="1"/>
  <c r="H236" i="3" s="1"/>
  <c r="D237" i="3"/>
  <c r="E237" i="3" s="1"/>
  <c r="H237" i="3" s="1"/>
  <c r="D238" i="3"/>
  <c r="E238" i="3" s="1"/>
  <c r="H238" i="3" s="1"/>
  <c r="D239" i="3"/>
  <c r="E239" i="3" s="1"/>
  <c r="H239" i="3" s="1"/>
  <c r="D240" i="3"/>
  <c r="E240" i="3" s="1"/>
  <c r="H240" i="3" s="1"/>
  <c r="D241" i="3"/>
  <c r="E241" i="3" s="1"/>
  <c r="H241" i="3" s="1"/>
  <c r="D242" i="3"/>
  <c r="E242" i="3" s="1"/>
  <c r="H242" i="3" s="1"/>
  <c r="D243" i="3"/>
  <c r="E243" i="3" s="1"/>
  <c r="H243" i="3" s="1"/>
  <c r="D244" i="3"/>
  <c r="E244" i="3" s="1"/>
  <c r="H244" i="3" s="1"/>
  <c r="D245" i="3"/>
  <c r="E245" i="3" s="1"/>
  <c r="H245" i="3" s="1"/>
  <c r="D246" i="3"/>
  <c r="E246" i="3" s="1"/>
  <c r="H246" i="3" s="1"/>
  <c r="D247" i="3"/>
  <c r="E247" i="3" s="1"/>
  <c r="H247" i="3" s="1"/>
  <c r="D189" i="3"/>
  <c r="E189" i="3" s="1"/>
  <c r="H189" i="3" s="1"/>
  <c r="D180" i="3"/>
  <c r="E180" i="3" s="1"/>
  <c r="H180" i="3" s="1"/>
  <c r="D181" i="3"/>
  <c r="E181" i="3" s="1"/>
  <c r="H181" i="3" s="1"/>
  <c r="D182" i="3"/>
  <c r="E182" i="3" s="1"/>
  <c r="H182" i="3" s="1"/>
  <c r="D183" i="3"/>
  <c r="E183" i="3" s="1"/>
  <c r="H183" i="3" s="1"/>
  <c r="D184" i="3"/>
  <c r="E184" i="3" s="1"/>
  <c r="H184" i="3" s="1"/>
  <c r="D185" i="3"/>
  <c r="E185" i="3" s="1"/>
  <c r="H185" i="3" s="1"/>
  <c r="D186" i="3"/>
  <c r="E186" i="3" s="1"/>
  <c r="H186" i="3" s="1"/>
  <c r="D187" i="3"/>
  <c r="E187" i="3" s="1"/>
  <c r="H187" i="3" s="1"/>
  <c r="D179" i="3"/>
  <c r="E179" i="3" s="1"/>
  <c r="H179" i="3" s="1"/>
  <c r="D162" i="3"/>
  <c r="E162" i="3" s="1"/>
  <c r="H162" i="3" s="1"/>
  <c r="D163" i="3"/>
  <c r="E163" i="3" s="1"/>
  <c r="H163" i="3" s="1"/>
  <c r="D164" i="3"/>
  <c r="E164" i="3" s="1"/>
  <c r="H164" i="3" s="1"/>
  <c r="D165" i="3"/>
  <c r="E165" i="3" s="1"/>
  <c r="H165" i="3" s="1"/>
  <c r="D166" i="3"/>
  <c r="E166" i="3" s="1"/>
  <c r="H166" i="3" s="1"/>
  <c r="D167" i="3"/>
  <c r="E167" i="3" s="1"/>
  <c r="H167" i="3" s="1"/>
  <c r="D168" i="3"/>
  <c r="E168" i="3" s="1"/>
  <c r="H168" i="3" s="1"/>
  <c r="D169" i="3"/>
  <c r="E169" i="3" s="1"/>
  <c r="H169" i="3" s="1"/>
  <c r="D170" i="3"/>
  <c r="E170" i="3" s="1"/>
  <c r="H170" i="3" s="1"/>
  <c r="D171" i="3"/>
  <c r="E171" i="3" s="1"/>
  <c r="H171" i="3" s="1"/>
  <c r="D172" i="3"/>
  <c r="E172" i="3" s="1"/>
  <c r="H172" i="3" s="1"/>
  <c r="D173" i="3"/>
  <c r="E173" i="3" s="1"/>
  <c r="H173" i="3" s="1"/>
  <c r="D174" i="3"/>
  <c r="E174" i="3" s="1"/>
  <c r="H174" i="3" s="1"/>
  <c r="D175" i="3"/>
  <c r="E175" i="3" s="1"/>
  <c r="H175" i="3" s="1"/>
  <c r="D176" i="3"/>
  <c r="E176" i="3" s="1"/>
  <c r="H176" i="3" s="1"/>
  <c r="D177" i="3"/>
  <c r="E177" i="3" s="1"/>
  <c r="H177" i="3" s="1"/>
  <c r="D155" i="3"/>
  <c r="E155" i="3" s="1"/>
  <c r="H155" i="3" s="1"/>
  <c r="D156" i="3"/>
  <c r="E156" i="3" s="1"/>
  <c r="H156" i="3" s="1"/>
  <c r="D157" i="3"/>
  <c r="E157" i="3" s="1"/>
  <c r="H157" i="3" s="1"/>
  <c r="D158" i="3"/>
  <c r="E158" i="3" s="1"/>
  <c r="H158" i="3" s="1"/>
  <c r="D159" i="3"/>
  <c r="E159" i="3" s="1"/>
  <c r="H159" i="3" s="1"/>
  <c r="D160" i="3"/>
  <c r="E160" i="3" s="1"/>
  <c r="H160" i="3" s="1"/>
  <c r="D161" i="3"/>
  <c r="E161" i="3" s="1"/>
  <c r="H161" i="3" s="1"/>
  <c r="D154" i="3"/>
  <c r="E154" i="3" s="1"/>
  <c r="H154" i="3" s="1"/>
  <c r="D153" i="3"/>
  <c r="E153" i="3" s="1"/>
  <c r="H153" i="3" s="1"/>
  <c r="D152" i="3"/>
  <c r="E152" i="3" s="1"/>
  <c r="H152" i="3" s="1"/>
  <c r="D151" i="3"/>
  <c r="E151" i="3" s="1"/>
  <c r="H151" i="3" s="1"/>
  <c r="D150" i="3"/>
  <c r="E150" i="3" s="1"/>
  <c r="H150" i="3" s="1"/>
  <c r="D149" i="3"/>
  <c r="E149" i="3" s="1"/>
  <c r="H149" i="3" s="1"/>
  <c r="D148" i="3"/>
  <c r="E148" i="3" s="1"/>
  <c r="H148" i="3" s="1"/>
  <c r="D147" i="3"/>
  <c r="E147" i="3" s="1"/>
  <c r="H147" i="3" s="1"/>
  <c r="D146" i="3"/>
  <c r="E146" i="3" s="1"/>
  <c r="H146" i="3" s="1"/>
  <c r="D145" i="3"/>
  <c r="E145" i="3" s="1"/>
  <c r="H145" i="3" s="1"/>
  <c r="D144" i="3"/>
  <c r="E144" i="3" s="1"/>
  <c r="H144" i="3" s="1"/>
  <c r="D143" i="3"/>
  <c r="E143" i="3" s="1"/>
  <c r="H143" i="3" s="1"/>
  <c r="D142" i="3"/>
  <c r="E142" i="3" s="1"/>
  <c r="H142" i="3" s="1"/>
  <c r="D141" i="3"/>
  <c r="E141" i="3" s="1"/>
  <c r="H141" i="3" s="1"/>
  <c r="D140" i="3"/>
  <c r="E140" i="3" s="1"/>
  <c r="H140" i="3" s="1"/>
  <c r="D139" i="3"/>
  <c r="E139" i="3" s="1"/>
  <c r="H139" i="3" s="1"/>
  <c r="D138" i="3"/>
  <c r="E138" i="3" s="1"/>
  <c r="H138" i="3" s="1"/>
  <c r="D137" i="3"/>
  <c r="E137" i="3" s="1"/>
  <c r="H137" i="3" s="1"/>
  <c r="D136" i="3"/>
  <c r="E136" i="3" s="1"/>
  <c r="H136" i="3" s="1"/>
  <c r="D135" i="3"/>
  <c r="E135" i="3" s="1"/>
  <c r="H135" i="3" s="1"/>
  <c r="D134" i="3"/>
  <c r="E134" i="3" s="1"/>
  <c r="H134" i="3" s="1"/>
  <c r="D133" i="3"/>
  <c r="E133" i="3" s="1"/>
  <c r="H133" i="3" s="1"/>
  <c r="D132" i="3"/>
  <c r="E132" i="3" s="1"/>
  <c r="H132" i="3" s="1"/>
  <c r="D131" i="3"/>
  <c r="E131" i="3" s="1"/>
  <c r="H131" i="3" s="1"/>
  <c r="D130" i="3"/>
  <c r="E130" i="3" s="1"/>
  <c r="H130" i="3" s="1"/>
  <c r="D129" i="3"/>
  <c r="E129" i="3" s="1"/>
  <c r="H129" i="3" s="1"/>
  <c r="D128" i="3"/>
  <c r="E128" i="3" s="1"/>
  <c r="H128" i="3" s="1"/>
  <c r="D127" i="3"/>
  <c r="E127" i="3" s="1"/>
  <c r="H127" i="3" s="1"/>
  <c r="D126" i="3"/>
  <c r="E126" i="3" s="1"/>
  <c r="H126" i="3" s="1"/>
  <c r="D125" i="3"/>
  <c r="E125" i="3" s="1"/>
  <c r="H125" i="3" s="1"/>
  <c r="D124" i="3"/>
  <c r="E124" i="3" s="1"/>
  <c r="H124" i="3" s="1"/>
  <c r="D123" i="3"/>
  <c r="E123" i="3" s="1"/>
  <c r="H123" i="3" s="1"/>
  <c r="D122" i="3"/>
  <c r="E122" i="3" s="1"/>
  <c r="H122" i="3" s="1"/>
  <c r="D121" i="3"/>
  <c r="E121" i="3" s="1"/>
  <c r="H121" i="3" s="1"/>
  <c r="D120" i="3"/>
  <c r="E120" i="3" s="1"/>
  <c r="H120" i="3" s="1"/>
  <c r="D119" i="3"/>
  <c r="E119" i="3" s="1"/>
  <c r="H119" i="3" s="1"/>
  <c r="D118" i="3"/>
  <c r="E118" i="3" s="1"/>
  <c r="H118" i="3" s="1"/>
  <c r="D117" i="3"/>
  <c r="E117" i="3" s="1"/>
  <c r="H117" i="3" s="1"/>
  <c r="D116" i="3"/>
  <c r="E116" i="3" s="1"/>
  <c r="H116" i="3" s="1"/>
  <c r="D115" i="3"/>
  <c r="E115" i="3" s="1"/>
  <c r="H115" i="3" s="1"/>
  <c r="D114" i="3"/>
  <c r="E114" i="3" s="1"/>
  <c r="H114" i="3" s="1"/>
  <c r="D113" i="3"/>
  <c r="E113" i="3" s="1"/>
  <c r="H113" i="3" s="1"/>
  <c r="D112" i="3"/>
  <c r="E112" i="3" s="1"/>
  <c r="H112" i="3" s="1"/>
  <c r="D111" i="3"/>
  <c r="E111" i="3" s="1"/>
  <c r="H111" i="3" s="1"/>
  <c r="D110" i="3"/>
  <c r="E110" i="3" s="1"/>
  <c r="H110" i="3" s="1"/>
  <c r="D109" i="3"/>
  <c r="E109" i="3" s="1"/>
  <c r="H109" i="3" s="1"/>
  <c r="D108" i="3"/>
  <c r="E108" i="3" s="1"/>
  <c r="H108" i="3" s="1"/>
  <c r="D107" i="3"/>
  <c r="E107" i="3" s="1"/>
  <c r="H107" i="3" s="1"/>
  <c r="D106" i="3"/>
  <c r="E106" i="3" s="1"/>
  <c r="H106" i="3" s="1"/>
  <c r="D105" i="3"/>
  <c r="E105" i="3" s="1"/>
  <c r="H105" i="3" s="1"/>
  <c r="D104" i="3"/>
  <c r="E104" i="3" s="1"/>
  <c r="H104" i="3" s="1"/>
  <c r="D103" i="3"/>
  <c r="E103" i="3" s="1"/>
  <c r="H103" i="3" s="1"/>
  <c r="D102" i="3"/>
  <c r="E102" i="3" s="1"/>
  <c r="H102" i="3" s="1"/>
  <c r="D101" i="3"/>
  <c r="E101" i="3" s="1"/>
  <c r="H101" i="3" s="1"/>
  <c r="D100" i="3"/>
  <c r="E100" i="3" s="1"/>
  <c r="H100" i="3" s="1"/>
  <c r="D99" i="3"/>
  <c r="E99" i="3" s="1"/>
  <c r="H99" i="3" s="1"/>
  <c r="D98" i="3"/>
  <c r="E98" i="3" s="1"/>
  <c r="H98" i="3" s="1"/>
  <c r="D97" i="3"/>
  <c r="E97" i="3" s="1"/>
  <c r="H97" i="3" s="1"/>
  <c r="D96" i="3"/>
  <c r="E96" i="3" s="1"/>
  <c r="H96" i="3" s="1"/>
  <c r="D95" i="3"/>
  <c r="E95" i="3" s="1"/>
  <c r="H95" i="3" s="1"/>
  <c r="D94" i="3"/>
  <c r="E94" i="3" s="1"/>
  <c r="H94" i="3" s="1"/>
  <c r="D93" i="3"/>
  <c r="E93" i="3" s="1"/>
  <c r="H93" i="3" s="1"/>
  <c r="D92" i="3"/>
  <c r="E92" i="3" s="1"/>
  <c r="H92" i="3" s="1"/>
  <c r="D91" i="3"/>
  <c r="E91" i="3" s="1"/>
  <c r="H91" i="3" s="1"/>
  <c r="D90" i="3"/>
  <c r="E90" i="3" s="1"/>
  <c r="H90" i="3" s="1"/>
  <c r="D89" i="3"/>
  <c r="E89" i="3" s="1"/>
  <c r="H89" i="3" s="1"/>
  <c r="D88" i="3"/>
  <c r="E88" i="3" s="1"/>
  <c r="H88" i="3" s="1"/>
  <c r="D87" i="3"/>
  <c r="E87" i="3" s="1"/>
  <c r="H87" i="3" s="1"/>
  <c r="D86" i="3"/>
  <c r="E86" i="3" s="1"/>
  <c r="H86" i="3" s="1"/>
  <c r="D85" i="3"/>
  <c r="E85" i="3" s="1"/>
  <c r="H85" i="3" s="1"/>
  <c r="D83" i="3"/>
  <c r="E83" i="3" s="1"/>
  <c r="H83" i="3" s="1"/>
  <c r="D82" i="3"/>
  <c r="E82" i="3" s="1"/>
  <c r="H82" i="3" s="1"/>
  <c r="D81" i="3"/>
  <c r="E81" i="3" s="1"/>
  <c r="H81" i="3" s="1"/>
  <c r="D80" i="3"/>
  <c r="E80" i="3" s="1"/>
  <c r="H80" i="3" s="1"/>
  <c r="D79" i="3"/>
  <c r="E79" i="3" s="1"/>
  <c r="H79" i="3" s="1"/>
  <c r="D78" i="3"/>
  <c r="E78" i="3" s="1"/>
  <c r="H78" i="3" s="1"/>
  <c r="D77" i="3"/>
  <c r="E77" i="3" s="1"/>
  <c r="H77" i="3" s="1"/>
  <c r="D76" i="3"/>
  <c r="E76" i="3" s="1"/>
  <c r="H76" i="3" s="1"/>
  <c r="D75" i="3"/>
  <c r="E75" i="3" s="1"/>
  <c r="H75" i="3" s="1"/>
  <c r="D74" i="3"/>
  <c r="E74" i="3" s="1"/>
  <c r="H74" i="3" s="1"/>
  <c r="D73" i="3"/>
  <c r="E73" i="3" s="1"/>
  <c r="H73" i="3" s="1"/>
  <c r="D71" i="3"/>
  <c r="E71" i="3" s="1"/>
  <c r="H71" i="3" s="1"/>
  <c r="D70" i="3"/>
  <c r="E70" i="3" s="1"/>
  <c r="H70" i="3" s="1"/>
  <c r="D69" i="3"/>
  <c r="E69" i="3" s="1"/>
  <c r="H69" i="3" s="1"/>
  <c r="D68" i="3"/>
  <c r="E68" i="3" s="1"/>
  <c r="H68" i="3" s="1"/>
  <c r="D67" i="3"/>
  <c r="E67" i="3" s="1"/>
  <c r="H67" i="3" s="1"/>
  <c r="D66" i="3"/>
  <c r="E66" i="3" s="1"/>
  <c r="H66" i="3" s="1"/>
  <c r="D65" i="3"/>
  <c r="E65" i="3" s="1"/>
  <c r="H65" i="3" s="1"/>
  <c r="D64" i="3"/>
  <c r="E64" i="3" s="1"/>
  <c r="H64" i="3" s="1"/>
  <c r="D63" i="3"/>
  <c r="E63" i="3" s="1"/>
  <c r="H63" i="3" s="1"/>
  <c r="D62" i="3"/>
  <c r="E62" i="3" s="1"/>
  <c r="H62" i="3" s="1"/>
  <c r="D61" i="3"/>
  <c r="E61" i="3" s="1"/>
  <c r="H61" i="3" s="1"/>
  <c r="D60" i="3"/>
  <c r="E60" i="3" s="1"/>
  <c r="H60" i="3" s="1"/>
  <c r="D59" i="3"/>
  <c r="E59" i="3" s="1"/>
  <c r="H59" i="3" s="1"/>
  <c r="D58" i="3"/>
  <c r="E58" i="3" s="1"/>
  <c r="H58" i="3" s="1"/>
  <c r="D57" i="3"/>
  <c r="E57" i="3" s="1"/>
  <c r="H57" i="3" s="1"/>
  <c r="D56" i="3"/>
  <c r="E56" i="3" s="1"/>
  <c r="H56" i="3" s="1"/>
  <c r="D55" i="3"/>
  <c r="E55" i="3" s="1"/>
  <c r="H55" i="3" s="1"/>
  <c r="D54" i="3"/>
  <c r="E54" i="3" s="1"/>
  <c r="H54" i="3" s="1"/>
  <c r="D53" i="3"/>
  <c r="E53" i="3" s="1"/>
  <c r="H53" i="3" s="1"/>
  <c r="D51" i="3"/>
  <c r="E51" i="3" s="1"/>
  <c r="H51" i="3" s="1"/>
  <c r="D50" i="3"/>
  <c r="E50" i="3" s="1"/>
  <c r="H50" i="3" s="1"/>
  <c r="D49" i="3"/>
  <c r="E49" i="3" s="1"/>
  <c r="H49" i="3" s="1"/>
  <c r="D48" i="3"/>
  <c r="E48" i="3" s="1"/>
  <c r="H48" i="3" s="1"/>
  <c r="D47" i="3"/>
  <c r="E47" i="3" s="1"/>
  <c r="H47" i="3" s="1"/>
  <c r="D46" i="3"/>
  <c r="E46" i="3" s="1"/>
  <c r="H46" i="3" s="1"/>
  <c r="D45" i="3"/>
  <c r="E45" i="3" s="1"/>
  <c r="H45" i="3" s="1"/>
  <c r="D44" i="3"/>
  <c r="E44" i="3" s="1"/>
  <c r="H44" i="3" s="1"/>
  <c r="D43" i="3"/>
  <c r="E43" i="3" s="1"/>
  <c r="H43" i="3" s="1"/>
  <c r="D42" i="3"/>
  <c r="E42" i="3" s="1"/>
  <c r="H42" i="3" s="1"/>
  <c r="D41" i="3"/>
  <c r="E41" i="3" s="1"/>
  <c r="H41" i="3" s="1"/>
  <c r="D40" i="3"/>
  <c r="E40" i="3" s="1"/>
  <c r="H40" i="3" s="1"/>
  <c r="E38" i="3"/>
  <c r="H38" i="3" s="1"/>
  <c r="E37" i="3"/>
  <c r="H37" i="3" s="1"/>
  <c r="E36" i="3"/>
  <c r="H36" i="3" s="1"/>
  <c r="E35" i="3"/>
  <c r="H35" i="3" s="1"/>
  <c r="E34" i="3"/>
  <c r="H34" i="3" s="1"/>
  <c r="E33" i="3"/>
  <c r="H33" i="3" s="1"/>
  <c r="E32" i="3"/>
  <c r="H32" i="3" s="1"/>
  <c r="E31" i="3"/>
  <c r="H31" i="3" s="1"/>
  <c r="E30" i="3"/>
  <c r="H30" i="3" s="1"/>
  <c r="E29" i="3"/>
  <c r="H29" i="3" s="1"/>
  <c r="E28" i="3"/>
  <c r="H28" i="3" s="1"/>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H11" i="3" s="1"/>
  <c r="E10" i="3"/>
  <c r="H10" i="3" s="1"/>
  <c r="E9" i="3"/>
  <c r="H9" i="3" s="1"/>
  <c r="E8" i="3"/>
  <c r="H8" i="3" s="1"/>
  <c r="E7" i="3"/>
  <c r="H7" i="3" s="1"/>
  <c r="E6" i="3"/>
  <c r="H6" i="3" s="1"/>
  <c r="E5" i="3"/>
  <c r="H5" i="3" s="1"/>
  <c r="E4" i="3"/>
  <c r="H4" i="3" s="1"/>
  <c r="D20" i="2"/>
  <c r="E20" i="2" s="1"/>
  <c r="H20" i="2" s="1"/>
  <c r="D19" i="2"/>
  <c r="E19" i="2" s="1"/>
  <c r="H19" i="2" s="1"/>
  <c r="D18" i="2"/>
  <c r="E18" i="2" s="1"/>
  <c r="H18" i="2" s="1"/>
  <c r="D17" i="2"/>
  <c r="E17" i="2" s="1"/>
  <c r="H17" i="2" s="1"/>
  <c r="D16" i="2"/>
  <c r="E16" i="2" s="1"/>
  <c r="H16" i="2" s="1"/>
  <c r="D15" i="2"/>
  <c r="E15" i="2" s="1"/>
  <c r="H15" i="2" s="1"/>
  <c r="D14" i="2"/>
  <c r="E14" i="2" s="1"/>
  <c r="H14" i="2" s="1"/>
  <c r="D13" i="2"/>
  <c r="E13" i="2" s="1"/>
  <c r="H13" i="2" s="1"/>
  <c r="D11" i="2"/>
  <c r="E11" i="2" s="1"/>
  <c r="H11" i="2" s="1"/>
  <c r="D10" i="2"/>
  <c r="E10" i="2" s="1"/>
  <c r="H10" i="2" s="1"/>
  <c r="D9" i="2"/>
  <c r="E9" i="2" s="1"/>
  <c r="H9" i="2" s="1"/>
  <c r="D8" i="2"/>
  <c r="E8" i="2" s="1"/>
  <c r="H8" i="2" s="1"/>
  <c r="D5" i="2"/>
  <c r="E5" i="2" s="1"/>
  <c r="H5" i="2" s="1"/>
  <c r="D4" i="2"/>
  <c r="E4" i="2" s="1"/>
  <c r="H4" i="2" s="1"/>
  <c r="D3" i="2"/>
  <c r="E3" i="2" s="1"/>
  <c r="H3" i="2" s="1"/>
  <c r="D2" i="2"/>
  <c r="E2" i="2" s="1"/>
  <c r="H2" i="2" s="1"/>
  <c r="D9" i="20"/>
  <c r="E9" i="20" s="1"/>
  <c r="H9" i="20" s="1"/>
  <c r="D8" i="20"/>
  <c r="E8" i="20" s="1"/>
  <c r="H8" i="20" s="1"/>
  <c r="D7" i="20"/>
  <c r="E7" i="20" s="1"/>
  <c r="H7" i="20" s="1"/>
  <c r="D6" i="20"/>
  <c r="E6" i="20" s="1"/>
  <c r="H6" i="20" s="1"/>
  <c r="D5" i="20"/>
  <c r="E5" i="20" s="1"/>
  <c r="H5" i="20" s="1"/>
  <c r="D3" i="20"/>
  <c r="E3" i="20" s="1"/>
  <c r="H3" i="20" s="1"/>
  <c r="E19" i="12"/>
  <c r="H19" i="12" s="1"/>
  <c r="E18" i="12"/>
  <c r="H18" i="12" s="1"/>
  <c r="E17" i="12"/>
  <c r="H17" i="12" s="1"/>
  <c r="E13" i="12"/>
  <c r="H13" i="12" s="1"/>
  <c r="E12" i="12"/>
  <c r="H12" i="12" s="1"/>
  <c r="E11" i="12"/>
  <c r="H11" i="12" s="1"/>
  <c r="E10" i="12"/>
  <c r="H10" i="12" s="1"/>
  <c r="E9" i="12"/>
  <c r="H9" i="12" s="1"/>
  <c r="E8" i="12"/>
  <c r="H8" i="12" s="1"/>
  <c r="E7" i="12"/>
  <c r="H7" i="12" s="1"/>
  <c r="E6" i="12"/>
  <c r="H6" i="12" s="1"/>
  <c r="E6" i="2"/>
  <c r="H6" i="2" s="1"/>
  <c r="D18" i="9"/>
  <c r="E18" i="9" s="1"/>
  <c r="H18" i="9" s="1"/>
  <c r="D17" i="9"/>
  <c r="E17" i="9" s="1"/>
  <c r="H17" i="9" s="1"/>
  <c r="D16" i="9"/>
  <c r="E16" i="9" s="1"/>
  <c r="H16" i="9" s="1"/>
  <c r="D15" i="9"/>
  <c r="E15" i="9" s="1"/>
  <c r="H15" i="9" s="1"/>
  <c r="D14" i="9"/>
  <c r="E14" i="9" s="1"/>
  <c r="H14" i="9" s="1"/>
  <c r="D13" i="9"/>
  <c r="E13" i="9" s="1"/>
  <c r="H13" i="9" s="1"/>
  <c r="D12" i="9"/>
  <c r="E12" i="9" s="1"/>
  <c r="H12" i="9" s="1"/>
  <c r="D11" i="9"/>
  <c r="E11" i="9" s="1"/>
  <c r="H11" i="9" s="1"/>
  <c r="D10" i="9"/>
  <c r="E10" i="9" s="1"/>
  <c r="H10" i="9" s="1"/>
  <c r="D9" i="9"/>
  <c r="E9" i="9" s="1"/>
  <c r="H9" i="9" s="1"/>
  <c r="D8" i="9"/>
  <c r="E8" i="9" s="1"/>
  <c r="H8" i="9" s="1"/>
  <c r="D7" i="9"/>
  <c r="E7" i="9" s="1"/>
  <c r="H7" i="9" s="1"/>
  <c r="D6" i="9"/>
  <c r="E6" i="9" s="1"/>
  <c r="H6" i="9" s="1"/>
  <c r="D5" i="9"/>
  <c r="E5" i="9" s="1"/>
  <c r="H5" i="9" s="1"/>
  <c r="D4" i="9"/>
  <c r="E4" i="9" s="1"/>
  <c r="H4" i="9" s="1"/>
  <c r="D27" i="6"/>
  <c r="E27" i="6" s="1"/>
  <c r="H27" i="6" s="1"/>
  <c r="D26" i="6"/>
  <c r="E26" i="6" s="1"/>
  <c r="H26" i="6" s="1"/>
  <c r="D25" i="6"/>
  <c r="E25" i="6" s="1"/>
  <c r="H25" i="6" s="1"/>
  <c r="D24" i="6"/>
  <c r="E24" i="6" s="1"/>
  <c r="H24" i="6" s="1"/>
  <c r="D23" i="6"/>
  <c r="D22" i="6"/>
  <c r="E22" i="6" s="1"/>
  <c r="H22" i="6" s="1"/>
  <c r="D21" i="6"/>
  <c r="E21" i="6" s="1"/>
  <c r="H21" i="6" s="1"/>
  <c r="D20" i="6"/>
  <c r="E20" i="6" s="1"/>
  <c r="H20" i="6" s="1"/>
  <c r="D19" i="6"/>
  <c r="E19" i="6" s="1"/>
  <c r="H19" i="6" s="1"/>
  <c r="D18" i="6"/>
  <c r="E18" i="6" s="1"/>
  <c r="H18" i="6" s="1"/>
  <c r="D17" i="6"/>
  <c r="E17" i="6" s="1"/>
  <c r="H17" i="6" s="1"/>
  <c r="D16" i="6"/>
  <c r="E16" i="6" s="1"/>
  <c r="H16" i="6" s="1"/>
  <c r="D15" i="6"/>
  <c r="E15" i="6" s="1"/>
  <c r="H15" i="6" s="1"/>
  <c r="D14" i="6"/>
  <c r="E14" i="6" s="1"/>
  <c r="H14" i="6" s="1"/>
  <c r="D13" i="6"/>
  <c r="E13" i="6" s="1"/>
  <c r="H13" i="6" s="1"/>
  <c r="D12" i="6"/>
  <c r="E12" i="6" s="1"/>
  <c r="H12" i="6" s="1"/>
  <c r="D11" i="6"/>
  <c r="E11" i="6" s="1"/>
  <c r="H11" i="6" s="1"/>
  <c r="D10" i="6"/>
  <c r="E10" i="6" s="1"/>
  <c r="H10" i="6" s="1"/>
  <c r="D9" i="6"/>
  <c r="E9" i="6" s="1"/>
  <c r="H9" i="6" s="1"/>
  <c r="D8" i="6"/>
  <c r="E8" i="6" s="1"/>
  <c r="H8" i="6" s="1"/>
  <c r="D7" i="6"/>
  <c r="E7" i="6" s="1"/>
  <c r="H7" i="6" s="1"/>
  <c r="D6" i="6"/>
  <c r="E6" i="6" s="1"/>
  <c r="H6" i="6" s="1"/>
  <c r="D5" i="6"/>
  <c r="E5" i="6" s="1"/>
  <c r="H5" i="6" s="1"/>
  <c r="D4" i="6"/>
  <c r="E4" i="6" s="1"/>
  <c r="H4" i="6" s="1"/>
  <c r="D3" i="6"/>
  <c r="E3" i="6" s="1"/>
  <c r="H3" i="6" s="1"/>
  <c r="D112" i="19"/>
  <c r="E112" i="19" s="1"/>
  <c r="H112" i="19" s="1"/>
  <c r="D111" i="19"/>
  <c r="D110" i="19"/>
  <c r="E110" i="19" s="1"/>
  <c r="H110" i="19" s="1"/>
  <c r="D109" i="19"/>
  <c r="E109" i="19" s="1"/>
  <c r="H109" i="19" s="1"/>
  <c r="D108" i="19"/>
  <c r="D107" i="19"/>
  <c r="D106" i="19"/>
  <c r="E106" i="19" s="1"/>
  <c r="H106" i="19" s="1"/>
  <c r="D105" i="19"/>
  <c r="E105" i="19" s="1"/>
  <c r="H105" i="19" s="1"/>
  <c r="D104" i="19"/>
  <c r="E104" i="19" s="1"/>
  <c r="H104" i="19" s="1"/>
  <c r="D103" i="19"/>
  <c r="D102" i="19"/>
  <c r="E102" i="19" s="1"/>
  <c r="H102" i="19" s="1"/>
  <c r="D101" i="19"/>
  <c r="E101" i="19" s="1"/>
  <c r="H101" i="19" s="1"/>
  <c r="D100" i="19"/>
  <c r="E100" i="19" s="1"/>
  <c r="H100" i="19" s="1"/>
  <c r="D99" i="19"/>
  <c r="D98" i="19"/>
  <c r="E98" i="19" s="1"/>
  <c r="H98" i="19" s="1"/>
  <c r="D97" i="19"/>
  <c r="D96" i="19"/>
  <c r="D95" i="19"/>
  <c r="D94" i="19"/>
  <c r="E94" i="19" s="1"/>
  <c r="H94" i="19" s="1"/>
  <c r="D93" i="19"/>
  <c r="E93" i="19" s="1"/>
  <c r="H93" i="19" s="1"/>
  <c r="D92" i="19"/>
  <c r="D91" i="19"/>
  <c r="D90" i="19"/>
  <c r="E90" i="19" s="1"/>
  <c r="H90" i="19" s="1"/>
  <c r="D89" i="19"/>
  <c r="E89" i="19" s="1"/>
  <c r="H89" i="19" s="1"/>
  <c r="D88" i="19"/>
  <c r="E88" i="19" s="1"/>
  <c r="H88" i="19" s="1"/>
  <c r="D87" i="19"/>
  <c r="D86" i="19"/>
  <c r="E86" i="19" s="1"/>
  <c r="H86" i="19" s="1"/>
  <c r="D85" i="19"/>
  <c r="E85" i="19" s="1"/>
  <c r="H85" i="19" s="1"/>
  <c r="D84" i="19"/>
  <c r="D83" i="19"/>
  <c r="D82" i="19"/>
  <c r="E82" i="19" s="1"/>
  <c r="H82" i="19" s="1"/>
  <c r="D81" i="19"/>
  <c r="E81" i="19" s="1"/>
  <c r="H81" i="19" s="1"/>
  <c r="D79" i="19"/>
  <c r="D78" i="19"/>
  <c r="D77" i="19"/>
  <c r="E77" i="19" s="1"/>
  <c r="H77" i="19" s="1"/>
  <c r="D75" i="19"/>
  <c r="E75" i="19" s="1"/>
  <c r="H75" i="19" s="1"/>
  <c r="D73" i="19"/>
  <c r="D72" i="19"/>
  <c r="D71" i="19"/>
  <c r="E71" i="19" s="1"/>
  <c r="H71" i="19" s="1"/>
  <c r="D70" i="19"/>
  <c r="E70" i="19" s="1"/>
  <c r="H70" i="19" s="1"/>
  <c r="D69" i="19"/>
  <c r="E69" i="19" s="1"/>
  <c r="H69" i="19" s="1"/>
  <c r="D68" i="19"/>
  <c r="D67" i="19"/>
  <c r="E67" i="19" s="1"/>
  <c r="H67" i="19" s="1"/>
  <c r="D66" i="19"/>
  <c r="E66" i="19" s="1"/>
  <c r="H66" i="19" s="1"/>
  <c r="D65" i="19"/>
  <c r="E65" i="19" s="1"/>
  <c r="H65" i="19" s="1"/>
  <c r="D64" i="19"/>
  <c r="D63" i="19"/>
  <c r="E63" i="19" s="1"/>
  <c r="H63" i="19" s="1"/>
  <c r="D62" i="19"/>
  <c r="D61" i="19"/>
  <c r="D60" i="19"/>
  <c r="D59" i="19"/>
  <c r="E59" i="19" s="1"/>
  <c r="H59" i="19" s="1"/>
  <c r="D57" i="19"/>
  <c r="E57" i="19" s="1"/>
  <c r="H57" i="19" s="1"/>
  <c r="D56" i="19"/>
  <c r="D55" i="19"/>
  <c r="D54" i="19"/>
  <c r="E54" i="19" s="1"/>
  <c r="H54" i="19" s="1"/>
  <c r="D53" i="19"/>
  <c r="E53" i="19" s="1"/>
  <c r="H53" i="19" s="1"/>
  <c r="D52" i="19"/>
  <c r="E52" i="19" s="1"/>
  <c r="H52" i="19" s="1"/>
  <c r="D51" i="19"/>
  <c r="D49" i="19"/>
  <c r="E49" i="19" s="1"/>
  <c r="H49" i="19" s="1"/>
  <c r="D47" i="19"/>
  <c r="E47" i="19" s="1"/>
  <c r="H47" i="19" s="1"/>
  <c r="D54" i="24" s="1"/>
  <c r="D45" i="19"/>
  <c r="D44" i="19"/>
  <c r="D43" i="19"/>
  <c r="E43" i="19" s="1"/>
  <c r="H43" i="19" s="1"/>
  <c r="D42" i="19"/>
  <c r="E42" i="19" s="1"/>
  <c r="H42" i="19" s="1"/>
  <c r="D41" i="19"/>
  <c r="D40" i="19"/>
  <c r="D39" i="19"/>
  <c r="E39" i="19" s="1"/>
  <c r="H39" i="19" s="1"/>
  <c r="D38" i="19"/>
  <c r="E38" i="19" s="1"/>
  <c r="H38" i="19" s="1"/>
  <c r="D37" i="19"/>
  <c r="D36" i="19"/>
  <c r="D35" i="19"/>
  <c r="E35" i="19" s="1"/>
  <c r="H35" i="19" s="1"/>
  <c r="D34" i="19"/>
  <c r="E34" i="19" s="1"/>
  <c r="H34" i="19" s="1"/>
  <c r="D33" i="19"/>
  <c r="E33" i="19" s="1"/>
  <c r="H33" i="19" s="1"/>
  <c r="D32" i="19"/>
  <c r="D31" i="19"/>
  <c r="E31" i="19" s="1"/>
  <c r="H31" i="19" s="1"/>
  <c r="D30" i="19"/>
  <c r="E30" i="19" s="1"/>
  <c r="H30" i="19" s="1"/>
  <c r="D29" i="19"/>
  <c r="E29" i="19" s="1"/>
  <c r="H29" i="19" s="1"/>
  <c r="D28" i="19"/>
  <c r="D27" i="19"/>
  <c r="E27" i="19" s="1"/>
  <c r="H27" i="19" s="1"/>
  <c r="D26" i="19"/>
  <c r="D25" i="19"/>
  <c r="D24" i="19"/>
  <c r="D23" i="19"/>
  <c r="E23" i="19" s="1"/>
  <c r="H23" i="19" s="1"/>
  <c r="D22" i="19"/>
  <c r="E22" i="19" s="1"/>
  <c r="H22" i="19" s="1"/>
  <c r="D21" i="19"/>
  <c r="D20" i="19"/>
  <c r="D18" i="19"/>
  <c r="E18" i="19" s="1"/>
  <c r="H18" i="19" s="1"/>
  <c r="D17" i="19"/>
  <c r="E17" i="19" s="1"/>
  <c r="H17" i="19" s="1"/>
  <c r="D16" i="19"/>
  <c r="D15" i="19"/>
  <c r="D14" i="19"/>
  <c r="E14" i="19" s="1"/>
  <c r="H14" i="19" s="1"/>
  <c r="D13" i="19"/>
  <c r="E13" i="19" s="1"/>
  <c r="H13" i="19" s="1"/>
  <c r="D12" i="19"/>
  <c r="E12" i="19" s="1"/>
  <c r="H12" i="19" s="1"/>
  <c r="D11" i="19"/>
  <c r="D10" i="19"/>
  <c r="E10" i="19" s="1"/>
  <c r="H10" i="19" s="1"/>
  <c r="D8" i="19"/>
  <c r="D7" i="19"/>
  <c r="D6" i="19"/>
  <c r="D4" i="19"/>
  <c r="E4" i="19" s="1"/>
  <c r="H4" i="19" s="1"/>
  <c r="E111" i="19"/>
  <c r="H111" i="19" s="1"/>
  <c r="E108" i="19"/>
  <c r="H108" i="19" s="1"/>
  <c r="E107" i="19"/>
  <c r="H107" i="19" s="1"/>
  <c r="E103" i="19"/>
  <c r="H103" i="19" s="1"/>
  <c r="E99" i="19"/>
  <c r="H99" i="19" s="1"/>
  <c r="E97" i="19"/>
  <c r="H97" i="19" s="1"/>
  <c r="E96" i="19"/>
  <c r="H96" i="19" s="1"/>
  <c r="E95" i="19"/>
  <c r="H95" i="19" s="1"/>
  <c r="E92" i="19"/>
  <c r="H92" i="19" s="1"/>
  <c r="E91" i="19"/>
  <c r="H91" i="19" s="1"/>
  <c r="E87" i="19"/>
  <c r="H87" i="19" s="1"/>
  <c r="E84" i="19"/>
  <c r="H84" i="19" s="1"/>
  <c r="E83" i="19"/>
  <c r="H83" i="19" s="1"/>
  <c r="E79" i="19"/>
  <c r="H79" i="19" s="1"/>
  <c r="E78" i="19"/>
  <c r="H78" i="19" s="1"/>
  <c r="E73" i="19"/>
  <c r="H73" i="19" s="1"/>
  <c r="E72" i="19"/>
  <c r="H72" i="19" s="1"/>
  <c r="E68" i="19"/>
  <c r="H68" i="19" s="1"/>
  <c r="E64" i="19"/>
  <c r="H64" i="19" s="1"/>
  <c r="E62" i="19"/>
  <c r="H62" i="19" s="1"/>
  <c r="E61" i="19"/>
  <c r="H61" i="19" s="1"/>
  <c r="E60" i="19"/>
  <c r="H60" i="19" s="1"/>
  <c r="E56" i="19"/>
  <c r="H56" i="19" s="1"/>
  <c r="E55" i="19"/>
  <c r="H55" i="19" s="1"/>
  <c r="E51" i="19"/>
  <c r="H51" i="19" s="1"/>
  <c r="E45" i="19"/>
  <c r="H45" i="19" s="1"/>
  <c r="E44" i="19"/>
  <c r="H44" i="19" s="1"/>
  <c r="E41" i="19"/>
  <c r="H41" i="19" s="1"/>
  <c r="E40" i="19"/>
  <c r="H40" i="19" s="1"/>
  <c r="E37" i="19"/>
  <c r="H37" i="19" s="1"/>
  <c r="E36" i="19"/>
  <c r="H36" i="19" s="1"/>
  <c r="E32" i="19"/>
  <c r="H32" i="19" s="1"/>
  <c r="E28" i="19"/>
  <c r="H28" i="19" s="1"/>
  <c r="E26" i="19"/>
  <c r="H26" i="19" s="1"/>
  <c r="E25" i="19"/>
  <c r="H25" i="19" s="1"/>
  <c r="E24" i="19"/>
  <c r="H24" i="19" s="1"/>
  <c r="E21" i="19"/>
  <c r="H21" i="19" s="1"/>
  <c r="E20" i="19"/>
  <c r="H20" i="19" s="1"/>
  <c r="E19" i="19"/>
  <c r="H19" i="19" s="1"/>
  <c r="E16" i="19"/>
  <c r="H16" i="19" s="1"/>
  <c r="E15" i="19"/>
  <c r="H15" i="19" s="1"/>
  <c r="E11" i="19"/>
  <c r="H11" i="19" s="1"/>
  <c r="E8" i="19"/>
  <c r="H8" i="19" s="1"/>
  <c r="E7" i="19"/>
  <c r="H7" i="19" s="1"/>
  <c r="E6" i="19"/>
  <c r="H6" i="19" s="1"/>
  <c r="D8" i="23"/>
  <c r="E8" i="23" s="1"/>
  <c r="H8" i="23" s="1"/>
  <c r="D7" i="23"/>
  <c r="E7" i="23" s="1"/>
  <c r="H7" i="23" s="1"/>
  <c r="D6" i="23"/>
  <c r="E6" i="23" s="1"/>
  <c r="H6" i="23" s="1"/>
  <c r="D5" i="23"/>
  <c r="E5" i="23" s="1"/>
  <c r="H5" i="23" s="1"/>
  <c r="D4" i="23"/>
  <c r="E4" i="23" s="1"/>
  <c r="H4" i="23" s="1"/>
  <c r="D3" i="23"/>
  <c r="E3" i="23" s="1"/>
  <c r="H3" i="23" s="1"/>
  <c r="D168" i="13"/>
  <c r="D165" i="13"/>
  <c r="D164" i="13"/>
  <c r="D162" i="13"/>
  <c r="D161" i="13"/>
  <c r="D159" i="13"/>
  <c r="D158" i="13"/>
  <c r="D157" i="13"/>
  <c r="D155" i="13"/>
  <c r="D154" i="13"/>
  <c r="D152" i="13"/>
  <c r="D151" i="13"/>
  <c r="D150" i="13"/>
  <c r="D149" i="13"/>
  <c r="D148" i="13"/>
  <c r="D147" i="13"/>
  <c r="D146" i="13"/>
  <c r="D144" i="13"/>
  <c r="D143" i="13"/>
  <c r="D142" i="13"/>
  <c r="D141" i="13"/>
  <c r="D140" i="13"/>
  <c r="D139" i="13"/>
  <c r="D137" i="13"/>
  <c r="D136" i="13"/>
  <c r="D135" i="13"/>
  <c r="D134" i="13"/>
  <c r="D133" i="13"/>
  <c r="D132" i="13"/>
  <c r="D131" i="13"/>
  <c r="D130" i="13"/>
  <c r="D128" i="13"/>
  <c r="D127" i="13"/>
  <c r="D126" i="13"/>
  <c r="D125" i="13"/>
  <c r="D124" i="13"/>
  <c r="D123" i="13"/>
  <c r="D122" i="13"/>
  <c r="D121" i="13"/>
  <c r="D118" i="13"/>
  <c r="D116" i="13"/>
  <c r="D115" i="13"/>
  <c r="D114" i="13"/>
  <c r="D112" i="13"/>
  <c r="D111" i="13"/>
  <c r="D110" i="13"/>
  <c r="D105" i="13"/>
  <c r="D103" i="13"/>
  <c r="D102" i="13"/>
  <c r="D100" i="13"/>
  <c r="D99" i="13"/>
  <c r="D96" i="13"/>
  <c r="D95" i="13"/>
  <c r="D94" i="13"/>
  <c r="D92" i="13"/>
  <c r="D91" i="13"/>
  <c r="D89" i="13"/>
  <c r="D88" i="13"/>
  <c r="D87" i="13"/>
  <c r="D86" i="13"/>
  <c r="D85" i="13"/>
  <c r="D84" i="13"/>
  <c r="D83" i="13"/>
  <c r="D81" i="13"/>
  <c r="D80" i="13"/>
  <c r="D79" i="13"/>
  <c r="D78" i="13"/>
  <c r="D77" i="13"/>
  <c r="D76" i="13"/>
  <c r="D74" i="13"/>
  <c r="D73" i="13"/>
  <c r="D72" i="13"/>
  <c r="D71" i="13"/>
  <c r="D70" i="13"/>
  <c r="D69" i="13"/>
  <c r="D68" i="13"/>
  <c r="D67" i="13"/>
  <c r="D66" i="13"/>
  <c r="D65" i="13"/>
  <c r="D63" i="13"/>
  <c r="D62" i="13"/>
  <c r="D61" i="13"/>
  <c r="D60" i="13"/>
  <c r="D59" i="13"/>
  <c r="D58" i="13"/>
  <c r="D57" i="13"/>
  <c r="D56" i="13"/>
  <c r="D54" i="13"/>
  <c r="D53" i="13"/>
  <c r="D52" i="13"/>
  <c r="D51" i="13"/>
  <c r="D50" i="13"/>
  <c r="D49" i="13"/>
  <c r="D48" i="13"/>
  <c r="D47" i="13"/>
  <c r="D45" i="13"/>
  <c r="D44" i="13"/>
  <c r="D43" i="13"/>
  <c r="D42" i="13"/>
  <c r="D41" i="13"/>
  <c r="D40" i="13"/>
  <c r="D39" i="13"/>
  <c r="D38" i="13"/>
  <c r="D35" i="13"/>
  <c r="D33" i="13"/>
  <c r="D32" i="13"/>
  <c r="D30" i="13"/>
  <c r="D29" i="13"/>
  <c r="D28" i="13"/>
  <c r="D26" i="13"/>
  <c r="D24" i="13"/>
  <c r="D23" i="13"/>
  <c r="D21" i="13"/>
  <c r="D20" i="13"/>
  <c r="D19" i="13"/>
  <c r="D17" i="13"/>
  <c r="D16" i="13"/>
  <c r="D15" i="13"/>
  <c r="D13" i="13"/>
  <c r="D12" i="13"/>
  <c r="D11" i="13"/>
  <c r="D9" i="13"/>
  <c r="E9" i="13" s="1"/>
  <c r="H9" i="13" s="1"/>
  <c r="D8" i="13"/>
  <c r="E8" i="13" s="1"/>
  <c r="H8" i="13" s="1"/>
  <c r="D7" i="13"/>
  <c r="E7" i="13" s="1"/>
  <c r="H7" i="13" s="1"/>
  <c r="E168" i="13"/>
  <c r="H168" i="13" s="1"/>
  <c r="D32" i="24" s="1"/>
  <c r="E165" i="13"/>
  <c r="H165" i="13" s="1"/>
  <c r="E164" i="13"/>
  <c r="H164" i="13" s="1"/>
  <c r="E162" i="13"/>
  <c r="H162" i="13" s="1"/>
  <c r="E161" i="13"/>
  <c r="H161" i="13" s="1"/>
  <c r="E159" i="13"/>
  <c r="H159" i="13" s="1"/>
  <c r="E158" i="13"/>
  <c r="H158" i="13" s="1"/>
  <c r="E157" i="13"/>
  <c r="H157" i="13" s="1"/>
  <c r="E155" i="13"/>
  <c r="H155" i="13" s="1"/>
  <c r="E154" i="13"/>
  <c r="H154" i="13" s="1"/>
  <c r="E152" i="13"/>
  <c r="H152" i="13" s="1"/>
  <c r="E151" i="13"/>
  <c r="H151" i="13" s="1"/>
  <c r="E150" i="13"/>
  <c r="H150" i="13" s="1"/>
  <c r="E149" i="13"/>
  <c r="H149" i="13" s="1"/>
  <c r="E148" i="13"/>
  <c r="H148" i="13" s="1"/>
  <c r="E147" i="13"/>
  <c r="H147" i="13" s="1"/>
  <c r="E146" i="13"/>
  <c r="H146" i="13" s="1"/>
  <c r="E144" i="13"/>
  <c r="H144" i="13" s="1"/>
  <c r="E143" i="13"/>
  <c r="H143" i="13" s="1"/>
  <c r="E142" i="13"/>
  <c r="H142" i="13" s="1"/>
  <c r="E141" i="13"/>
  <c r="H141" i="13" s="1"/>
  <c r="E140" i="13"/>
  <c r="H140" i="13" s="1"/>
  <c r="E139" i="13"/>
  <c r="H139" i="13" s="1"/>
  <c r="E137" i="13"/>
  <c r="H137" i="13" s="1"/>
  <c r="E136" i="13"/>
  <c r="H136" i="13" s="1"/>
  <c r="E135" i="13"/>
  <c r="H135" i="13" s="1"/>
  <c r="E134" i="13"/>
  <c r="H134" i="13" s="1"/>
  <c r="E133" i="13"/>
  <c r="H133" i="13" s="1"/>
  <c r="E132" i="13"/>
  <c r="H132" i="13" s="1"/>
  <c r="E131" i="13"/>
  <c r="H131" i="13" s="1"/>
  <c r="E130" i="13"/>
  <c r="H130" i="13" s="1"/>
  <c r="E128" i="13"/>
  <c r="H128" i="13" s="1"/>
  <c r="E127" i="13"/>
  <c r="H127" i="13" s="1"/>
  <c r="E126" i="13"/>
  <c r="H126" i="13" s="1"/>
  <c r="E125" i="13"/>
  <c r="H125" i="13" s="1"/>
  <c r="E124" i="13"/>
  <c r="H124" i="13" s="1"/>
  <c r="E123" i="13"/>
  <c r="H123" i="13" s="1"/>
  <c r="E122" i="13"/>
  <c r="H122" i="13" s="1"/>
  <c r="E121" i="13"/>
  <c r="H121" i="13" s="1"/>
  <c r="E118" i="13"/>
  <c r="H118" i="13" s="1"/>
  <c r="E116" i="13"/>
  <c r="H116" i="13" s="1"/>
  <c r="E115" i="13"/>
  <c r="H115" i="13" s="1"/>
  <c r="E114" i="13"/>
  <c r="H114" i="13" s="1"/>
  <c r="E112" i="13"/>
  <c r="H112" i="13" s="1"/>
  <c r="E111" i="13"/>
  <c r="H111" i="13" s="1"/>
  <c r="E110" i="13"/>
  <c r="H110" i="13" s="1"/>
  <c r="E105" i="13"/>
  <c r="H105" i="13" s="1"/>
  <c r="D26" i="24" s="1"/>
  <c r="E103" i="13"/>
  <c r="H103" i="13" s="1"/>
  <c r="E102" i="13"/>
  <c r="H102" i="13" s="1"/>
  <c r="E100" i="13"/>
  <c r="H100" i="13" s="1"/>
  <c r="E99" i="13"/>
  <c r="H99" i="13" s="1"/>
  <c r="E96" i="13"/>
  <c r="H96" i="13" s="1"/>
  <c r="E95" i="13"/>
  <c r="H95" i="13" s="1"/>
  <c r="E94" i="13"/>
  <c r="H94" i="13" s="1"/>
  <c r="E92" i="13"/>
  <c r="H92" i="13" s="1"/>
  <c r="E91" i="13"/>
  <c r="H91" i="13" s="1"/>
  <c r="E89" i="13"/>
  <c r="H89" i="13" s="1"/>
  <c r="E88" i="13"/>
  <c r="H88" i="13" s="1"/>
  <c r="E87" i="13"/>
  <c r="H87" i="13" s="1"/>
  <c r="E86" i="13"/>
  <c r="H86" i="13" s="1"/>
  <c r="E85" i="13"/>
  <c r="H85" i="13" s="1"/>
  <c r="E84" i="13"/>
  <c r="H84" i="13" s="1"/>
  <c r="E83" i="13"/>
  <c r="H83" i="13" s="1"/>
  <c r="E81" i="13"/>
  <c r="H81" i="13" s="1"/>
  <c r="E80" i="13"/>
  <c r="H80" i="13" s="1"/>
  <c r="E79" i="13"/>
  <c r="H79" i="13" s="1"/>
  <c r="E78" i="13"/>
  <c r="H78" i="13" s="1"/>
  <c r="E77" i="13"/>
  <c r="H77" i="13" s="1"/>
  <c r="E76" i="13"/>
  <c r="H76" i="13" s="1"/>
  <c r="E74" i="13"/>
  <c r="H74" i="13" s="1"/>
  <c r="E73" i="13"/>
  <c r="H73" i="13" s="1"/>
  <c r="E72" i="13"/>
  <c r="H72" i="13" s="1"/>
  <c r="E71" i="13"/>
  <c r="H71" i="13" s="1"/>
  <c r="E70" i="13"/>
  <c r="H70" i="13" s="1"/>
  <c r="E69" i="13"/>
  <c r="H69" i="13" s="1"/>
  <c r="E68" i="13"/>
  <c r="H68" i="13" s="1"/>
  <c r="E67" i="13"/>
  <c r="H67" i="13" s="1"/>
  <c r="E66" i="13"/>
  <c r="H66" i="13" s="1"/>
  <c r="E65" i="13"/>
  <c r="H65" i="13" s="1"/>
  <c r="E63" i="13"/>
  <c r="H63" i="13" s="1"/>
  <c r="E62" i="13"/>
  <c r="H62" i="13" s="1"/>
  <c r="E61" i="13"/>
  <c r="H61" i="13" s="1"/>
  <c r="E60" i="13"/>
  <c r="H60" i="13" s="1"/>
  <c r="E59" i="13"/>
  <c r="H59" i="13" s="1"/>
  <c r="E58" i="13"/>
  <c r="H58" i="13" s="1"/>
  <c r="E57" i="13"/>
  <c r="H57" i="13" s="1"/>
  <c r="E56" i="13"/>
  <c r="H56" i="13" s="1"/>
  <c r="E54" i="13"/>
  <c r="H54" i="13" s="1"/>
  <c r="E53" i="13"/>
  <c r="H53" i="13" s="1"/>
  <c r="E52" i="13"/>
  <c r="H52" i="13" s="1"/>
  <c r="E51" i="13"/>
  <c r="H51" i="13" s="1"/>
  <c r="E50" i="13"/>
  <c r="H50" i="13" s="1"/>
  <c r="E49" i="13"/>
  <c r="H49" i="13" s="1"/>
  <c r="E48" i="13"/>
  <c r="H48" i="13" s="1"/>
  <c r="E47" i="13"/>
  <c r="H47" i="13" s="1"/>
  <c r="E45" i="13"/>
  <c r="H45" i="13" s="1"/>
  <c r="E44" i="13"/>
  <c r="H44" i="13" s="1"/>
  <c r="E43" i="13"/>
  <c r="H43" i="13" s="1"/>
  <c r="E42" i="13"/>
  <c r="H42" i="13" s="1"/>
  <c r="E41" i="13"/>
  <c r="H41" i="13" s="1"/>
  <c r="E40" i="13"/>
  <c r="H40" i="13" s="1"/>
  <c r="E39" i="13"/>
  <c r="H39" i="13" s="1"/>
  <c r="E38" i="13"/>
  <c r="H38" i="13" s="1"/>
  <c r="E35" i="13"/>
  <c r="H35" i="13" s="1"/>
  <c r="E33" i="13"/>
  <c r="H33" i="13" s="1"/>
  <c r="E32" i="13"/>
  <c r="H32" i="13" s="1"/>
  <c r="E30" i="13"/>
  <c r="H30" i="13" s="1"/>
  <c r="E29" i="13"/>
  <c r="H29" i="13" s="1"/>
  <c r="E28" i="13"/>
  <c r="H28" i="13" s="1"/>
  <c r="E26" i="13"/>
  <c r="H26" i="13" s="1"/>
  <c r="E24" i="13"/>
  <c r="H24" i="13" s="1"/>
  <c r="E23" i="13"/>
  <c r="H23" i="13" s="1"/>
  <c r="E21" i="13"/>
  <c r="H21" i="13" s="1"/>
  <c r="E20" i="13"/>
  <c r="H20" i="13" s="1"/>
  <c r="E19" i="13"/>
  <c r="H19" i="13" s="1"/>
  <c r="E17" i="13"/>
  <c r="H17" i="13" s="1"/>
  <c r="E16" i="13"/>
  <c r="H16" i="13" s="1"/>
  <c r="E15" i="13"/>
  <c r="H15" i="13" s="1"/>
  <c r="E13" i="13"/>
  <c r="H13" i="13" s="1"/>
  <c r="E12" i="13"/>
  <c r="H12" i="13" s="1"/>
  <c r="E11" i="13"/>
  <c r="H11" i="13" s="1"/>
  <c r="D6" i="13"/>
  <c r="E6" i="13" s="1"/>
  <c r="H6" i="13" s="1"/>
  <c r="D10" i="24"/>
  <c r="D57" i="24" l="1"/>
  <c r="D63" i="24"/>
  <c r="D80" i="24"/>
  <c r="D82" i="24"/>
  <c r="D86" i="24"/>
  <c r="D87" i="24"/>
  <c r="D88" i="24"/>
  <c r="D71" i="24"/>
  <c r="D68" i="24"/>
  <c r="D69" i="24"/>
  <c r="D73" i="24"/>
  <c r="D77" i="24"/>
  <c r="D44" i="24"/>
  <c r="D45" i="24"/>
  <c r="D46" i="24"/>
  <c r="C62" i="24"/>
  <c r="D64" i="24"/>
  <c r="D65" i="24"/>
  <c r="D67" i="24"/>
  <c r="D78" i="24"/>
  <c r="D70" i="24"/>
  <c r="D72" i="24"/>
  <c r="D74" i="24"/>
  <c r="D79" i="24"/>
  <c r="E375" i="3"/>
  <c r="H375" i="3" s="1"/>
  <c r="C48" i="24"/>
  <c r="D49" i="24"/>
  <c r="D51" i="24"/>
  <c r="D42" i="24"/>
  <c r="E374" i="3"/>
  <c r="H374" i="3" s="1"/>
  <c r="E373" i="3"/>
  <c r="H373" i="3" s="1"/>
  <c r="D50" i="24"/>
  <c r="D38" i="24"/>
  <c r="C37" i="24"/>
  <c r="D39" i="24"/>
  <c r="D40" i="24"/>
  <c r="D41" i="24"/>
  <c r="D6" i="24"/>
  <c r="D5" i="24"/>
  <c r="D23" i="24"/>
  <c r="D24" i="24"/>
  <c r="D25" i="24"/>
  <c r="D29" i="24"/>
  <c r="C61" i="24"/>
  <c r="D4" i="24"/>
  <c r="D36" i="24"/>
  <c r="D12" i="24"/>
  <c r="C20" i="24"/>
  <c r="D22" i="24"/>
  <c r="D28" i="24"/>
  <c r="D53" i="24"/>
  <c r="C52" i="24"/>
  <c r="D56" i="24"/>
  <c r="C60" i="24"/>
  <c r="C34" i="24"/>
  <c r="D35" i="24"/>
  <c r="C2" i="24"/>
  <c r="D3" i="24"/>
  <c r="D30" i="24"/>
  <c r="D31" i="24"/>
  <c r="D55" i="24"/>
  <c r="D7" i="24"/>
  <c r="D8" i="24"/>
  <c r="D9" i="24"/>
  <c r="D11" i="24"/>
  <c r="C33" i="24"/>
  <c r="C23" i="6"/>
  <c r="E23" i="6" s="1"/>
  <c r="H23" i="6" s="1"/>
  <c r="C59" i="24" s="1"/>
  <c r="C58" i="24"/>
  <c r="C66" i="24" l="1"/>
  <c r="D1" i="24" s="1"/>
  <c r="D81" i="24"/>
</calcChain>
</file>

<file path=xl/sharedStrings.xml><?xml version="1.0" encoding="utf-8"?>
<sst xmlns="http://schemas.openxmlformats.org/spreadsheetml/2006/main" count="9577" uniqueCount="5270">
  <si>
    <t>Assessment Services</t>
  </si>
  <si>
    <t>A-01</t>
  </si>
  <si>
    <t>A-02</t>
  </si>
  <si>
    <t>A-03</t>
  </si>
  <si>
    <t>A-04</t>
  </si>
  <si>
    <t>A-05</t>
  </si>
  <si>
    <t>A-06</t>
  </si>
  <si>
    <t>A-07</t>
  </si>
  <si>
    <t>A-08</t>
  </si>
  <si>
    <t>A-09</t>
  </si>
  <si>
    <t>A-010</t>
  </si>
  <si>
    <t>A-011</t>
  </si>
  <si>
    <t>A-012</t>
  </si>
  <si>
    <t>Implementation</t>
  </si>
  <si>
    <t>I-01</t>
  </si>
  <si>
    <t>I-02</t>
  </si>
  <si>
    <t>Support Services</t>
  </si>
  <si>
    <t>SS-01</t>
  </si>
  <si>
    <t>SS-02</t>
  </si>
  <si>
    <t>SS-03</t>
  </si>
  <si>
    <t>SS-04</t>
  </si>
  <si>
    <t>SS-05</t>
  </si>
  <si>
    <t>SS-06</t>
  </si>
  <si>
    <t>Monthly Rate per Device</t>
  </si>
  <si>
    <t>SS-07</t>
  </si>
  <si>
    <t>SS-08</t>
  </si>
  <si>
    <t xml:space="preserve">Rate per Hour </t>
  </si>
  <si>
    <t>Labor</t>
  </si>
  <si>
    <t>L-01</t>
  </si>
  <si>
    <t>L-02</t>
  </si>
  <si>
    <t>L-03</t>
  </si>
  <si>
    <t>Training</t>
  </si>
  <si>
    <t>T-01</t>
  </si>
  <si>
    <t>T-02</t>
  </si>
  <si>
    <t>T-03</t>
  </si>
  <si>
    <t>T-04</t>
  </si>
  <si>
    <t>Third Party Device Support (non-Xerox)</t>
  </si>
  <si>
    <t>NX-01</t>
  </si>
  <si>
    <t>NX-02</t>
  </si>
  <si>
    <t>NX-03</t>
  </si>
  <si>
    <t>NX-04</t>
  </si>
  <si>
    <t>NX-05</t>
  </si>
  <si>
    <t>NX-06</t>
  </si>
  <si>
    <t>NX-07</t>
  </si>
  <si>
    <t>NX-08</t>
  </si>
  <si>
    <t>NX-09</t>
  </si>
  <si>
    <t>Available by Custom Quote</t>
  </si>
  <si>
    <t>Secure &amp; Integrate</t>
  </si>
  <si>
    <t>SI-01</t>
  </si>
  <si>
    <t>SI-02</t>
  </si>
  <si>
    <t xml:space="preserve">Device Disposal </t>
  </si>
  <si>
    <t>D-01</t>
  </si>
  <si>
    <t>Available by Custom Quote Required</t>
  </si>
  <si>
    <t>D-02</t>
  </si>
  <si>
    <t>Post Implementation Services</t>
  </si>
  <si>
    <t>PI-01</t>
  </si>
  <si>
    <t>PI-02</t>
  </si>
  <si>
    <t>PI-03</t>
  </si>
  <si>
    <t>PI-04</t>
  </si>
  <si>
    <t>PI-05</t>
  </si>
  <si>
    <t>Flat Rate per Device</t>
  </si>
  <si>
    <t>PI-06</t>
  </si>
  <si>
    <t>Technical Services</t>
  </si>
  <si>
    <t>TS-01</t>
  </si>
  <si>
    <t>TS-02</t>
  </si>
  <si>
    <t>TS-03</t>
  </si>
  <si>
    <t>TS-04</t>
  </si>
  <si>
    <t>Details</t>
  </si>
  <si>
    <t>Multi-User Server</t>
  </si>
  <si>
    <t>Provides utilities, OnBase Configuration, Basic Text Search and Print Servers, three-tier OnBase Broker and a License to use the copyrighted OnBase Database in conjunction with a supported SQL Database Management System (DBMS) in a single instance, multi-user environment.
These licenses are not transferable to service bureau customers.</t>
  </si>
  <si>
    <t>Single User Server</t>
  </si>
  <si>
    <t xml:space="preserve">Provides utilities, OnBase Configuration, Basic Text Search and Print Servers, three-tier OnBase Broker and a License to use the copyrighted OnBase Database in conjunction with a supported SQL Database Management System (DBMS) in a single instance environment.
For Single User environments.
Licenses are not transferable to service bureau customers.
</t>
  </si>
  <si>
    <t>Concurrent Client</t>
  </si>
  <si>
    <t>Workstation Client</t>
  </si>
  <si>
    <t>Named User Client</t>
  </si>
  <si>
    <t>Provides retrieval, viewing, printing, and management of documents for a single named user.
Both the OnBase Client or OnBase Web Client can use this license.</t>
  </si>
  <si>
    <t>Unity Client Server</t>
  </si>
  <si>
    <t>Desktop client built on .NET and WPF that provides a customizable user experience to the desktop.</t>
  </si>
  <si>
    <t>Unity Briefcase</t>
  </si>
  <si>
    <t>Provides offline access to documents and processes for disconnected, field workforces.</t>
  </si>
  <si>
    <t>Web Server</t>
  </si>
  <si>
    <t>External Access Client</t>
  </si>
  <si>
    <t>Allows an organization to create an external-facing Web portal that provides access to OnBase content and processes to users outside the organization. External Access Client provides three different levels of functionality: Read Only, Contribute and Full Access. The configuration-based functionality level determines the StatusView portlets available: 1) Read Only: Custom Query, Folders, Envelopes, External Links, HTML; 2) Contribute: DKT, E-Forms, File Upload; 3) Full Access: Workflow, Workflow Dashboard, Workflow Process Statistics, Workflow Queue Activity, Workflow Queue Filer, WorkView Filter and WorkView Summary. Each successive level inherits the functionality of the prior level. In addition to this server license, External Access Client requires a monthly Active-User fee for all users accessing the portal within a given month, according to the following schedule: 1) Read Only: $2.00/Active-User/month; 2) Contribute: $4.00/Active-User/month; 3) Full Access: $8.00/Active-User/month. A built-in reporting mechanism will relay monthly usage data to Hyland for translation into a monthly billing amount according to the schedule provided here.</t>
  </si>
  <si>
    <t>Mobile Access for iPad</t>
  </si>
  <si>
    <t>Provides the ability to access pending work in Workflow Queues, view the document, view keywords, execute ad-hoc tasks and view, modify and create notes from an iPad</t>
  </si>
  <si>
    <t>Mobile Access for iPhone</t>
  </si>
  <si>
    <t>Provides the ability to access pending work in Workflow Queues, view the document, view keywords, execute ad-hoc tasks and view, modify and create notes from an iPhone.</t>
  </si>
  <si>
    <t>Mobile Access for Android</t>
  </si>
  <si>
    <t>Provides the ability to access pending work in Workflow Queues, view the document, view keywords, execute ad-hoc tasks and view, modify and create notes from an Android device.</t>
  </si>
  <si>
    <t>Mobile Access for Windows</t>
  </si>
  <si>
    <t>Provides the ability to access pending work in Workflow Queues, view the document, view keywords, execute ad-hoc tasks and view, modify and create notes from a Windows tablet.</t>
  </si>
  <si>
    <t>Mobile Access for Windows Phone</t>
  </si>
  <si>
    <t>Provides the ability to access pending work in Workflow Queues, view the document, view keywords, execute ad-hoc tasks and view, modify and create notes from an Windows phone.</t>
  </si>
  <si>
    <t>Integration for Microsoft Outlook 2016</t>
  </si>
  <si>
    <t>Allows a Microsoft Outlook user to interact with an OnBase system through the familiar Outlook client. Provides users the ability to save e-mails and/or any associated attachments by simply dragging the e-mail to the “OnBase” folder. Users can also retrieve documents from the interface.</t>
  </si>
  <si>
    <t>Integration for Microsoft Outlook 2013</t>
  </si>
  <si>
    <t>Integration for Microsoft Outlook 2010</t>
  </si>
  <si>
    <t>Integration for Microsoft Outlook 2007</t>
  </si>
  <si>
    <t>Integration for Novell GroupWise</t>
  </si>
  <si>
    <t>Integration for IBM Notes</t>
  </si>
  <si>
    <t>Allows an IBM Notes user to interact with an OnBase system through the familiar Notes client. Provides users the ability to save e-mails and/or any associated attachments by simply dragging the e-mail to the “OnBase” folder. Users can also retrieve documents from the interface.</t>
  </si>
  <si>
    <t>Gateway Caching Server</t>
  </si>
  <si>
    <t>Enables an organization with distributed locations to manage file caching geographically, providing increased retrieval times for documents such as PDF, OLE, and CAD drawings at the remote locations.</t>
  </si>
  <si>
    <t>eCommerce Application</t>
  </si>
  <si>
    <t>Provides the ability to search for and purchase documents from a web interface.</t>
  </si>
  <si>
    <t>Public Sector Constituency Web Access</t>
  </si>
  <si>
    <t>Image-Only Multi-User Server</t>
  </si>
  <si>
    <t>Provides utilities, OnBase Configuration, Print Servers, and a License to use the copyrighted OnBase Database in a single instance, multi-user environment for only image documents.</t>
  </si>
  <si>
    <t>Image-Only Concurrent Client</t>
  </si>
  <si>
    <t>Image-Only Workstation Client</t>
  </si>
  <si>
    <t>Image-Only Named User Client</t>
  </si>
  <si>
    <t xml:space="preserve">Provides retrieval, viewing, printing, and management of image documents for a single named user.
Both the OnBase Client or OnBase Web Client can use this license.
</t>
  </si>
  <si>
    <t>Audit Compliance Administration</t>
  </si>
  <si>
    <t/>
  </si>
  <si>
    <t>Audit Compliance Administration for Hospitals</t>
  </si>
  <si>
    <t>Enables management and compliance with the RAC audit requirements by providing business process management, records management and trending capabilities in a single application.
Includes associated clinics.</t>
  </si>
  <si>
    <t>Audit Compliance Administration for Critical Access Hospitals</t>
  </si>
  <si>
    <t>Enables management and compliance with the RAC audit requirements by providing business process management, records management and trending capabilities in a single application.</t>
  </si>
  <si>
    <t>Audit Compliance Administration for Critical Access Hospitals - Subscription</t>
  </si>
  <si>
    <t>Audit Compliance Administration for Stand Alone Outpatient Facilities</t>
  </si>
  <si>
    <t>Audit Compliance Administration for Stand Alone Outpatient Facilities - Subscription</t>
  </si>
  <si>
    <t>Banking and Treasury</t>
  </si>
  <si>
    <t>Ad-hoc IRD Printing</t>
  </si>
  <si>
    <t>Image Cash Letter Generator (X9.37)</t>
  </si>
  <si>
    <t>Image Cash Letter Generator (X9.100)</t>
  </si>
  <si>
    <t>Posting File Generator</t>
  </si>
  <si>
    <t>Enables financial institutions to import an electronic image cash letter in DSTU X9.37-2003 file format and create a posting file for the core banking application to post the transactions.</t>
  </si>
  <si>
    <t>NSF File Processor</t>
  </si>
  <si>
    <t>Branch Capture</t>
  </si>
  <si>
    <t>Allows financial institution branches to remotely capture and balance check images and upload them to the central OnBase system.</t>
  </si>
  <si>
    <t>eMortgage Delivery for Chase</t>
  </si>
  <si>
    <t>Provides lenders with the ability to send digitized loan documents and index information from OnBase to Chase in Chase’s preferred image transfer format.</t>
  </si>
  <si>
    <t>Signature / ID Client</t>
  </si>
  <si>
    <t>Offers a simple Visual Basic application limited to the retrieval and display of Signature Cards and Photo ID’s for use by financial institution teller workstations.</t>
  </si>
  <si>
    <t>Integration for A2IA CAR/LAR</t>
  </si>
  <si>
    <t>Enables the OnBase Check 21 solution to read the courtesy amount and legal amount from the check image, streamling the balancing process prior to the images being imported into OnBase.
Sold in Blocks of 100,000 checks processed annually.</t>
  </si>
  <si>
    <t>Integration for Mitek Validify</t>
  </si>
  <si>
    <t>Provides integration to Mitek Validify for statistical analysis/heuristics on signature cards.</t>
  </si>
  <si>
    <t>Integration for Goldleaf</t>
  </si>
  <si>
    <t>Archives and indexes items into OnBase that were captured by the merchant capture Goldleaf solution.</t>
  </si>
  <si>
    <t>Integration with Q2 Software</t>
  </si>
  <si>
    <t>Allows the Q2 home banking product to query for OnBase documents and retrieve them for display to credit union customers.</t>
  </si>
  <si>
    <t>Integration for Teres Solutions SAIL</t>
  </si>
  <si>
    <t>Provides the ability to archive and retrieve documents to and from OnBase from within Teres' SAIL loan origination application.</t>
  </si>
  <si>
    <t>Integration for Misys FusionBanking Credit Management Enterprise</t>
  </si>
  <si>
    <t>Allows a Misys FusionBanking Credit Management Enterprise user to interact with an OnBase system through the familiar FusionBanking Credit Management Enterprise client. Provides a user the ability to upload documents directly into OnBase and retrieve documents from the interface.</t>
  </si>
  <si>
    <t>Business Process Automation Solutions (BPAs)</t>
  </si>
  <si>
    <t>Admissions Process Automation for PeopleSoft</t>
  </si>
  <si>
    <t>Enables the real time exchange and guaranteed delivery of data between OnBase and Oracle's PeopleSoft Campus Solutions, in support of the automation of the Admissions process.</t>
  </si>
  <si>
    <t>Financial Aid Process Automation for PeopleSoft</t>
  </si>
  <si>
    <t>Enables the real time exchange and guaranteed delivery of data between OnBase and Oracle's PeopleSoft Campus Solutions, in support of the automation of the Financial Aid process.</t>
  </si>
  <si>
    <t>TC/TCE Process Automation for PeopleSoft</t>
  </si>
  <si>
    <t>Enables the real time exchange and guaranteed delivery of data between OnBase and Oracle's PeopleSoft Campus Solutions, in support of the automation of the Transcript Capture &amp; Transfer Course Evaluation process.</t>
  </si>
  <si>
    <t>Admissions Process Automation for Banner</t>
  </si>
  <si>
    <t>Enables the real time exchange and guaranteed delivery of data between OnBase and Banner by Ellucian, in support of the automation of the Admissions process.</t>
  </si>
  <si>
    <t>Financial Aid Process Automation for Banner</t>
  </si>
  <si>
    <t>Enables the real time exchange and guaranteed delivery of data between OnBase and Banner by Ellucian, in support of the automation of the Financial Aid process.</t>
  </si>
  <si>
    <t>TC/TCE Process Automation for Banner</t>
  </si>
  <si>
    <t>Enables the real time exchange and guaranteed delivery of data between OnBase and Banner by Ellucian, in support of the automation of the Transcript Capture &amp; Transfer Course Evaluation process.</t>
  </si>
  <si>
    <t>Admissions Process Automation for Colleague</t>
  </si>
  <si>
    <t>Enables the real time exchange and guaranteed delivery of data between OnBase and Colleague by Ellucian, in support of the automation of the Admissions process.</t>
  </si>
  <si>
    <t>Financial Aid Process Automation for Colleague</t>
  </si>
  <si>
    <t>Enables the real time exchange and guaranteed delivery of data between OnBase and Colleague by Ellucian, in support of the automation of the Financial Aid process.</t>
  </si>
  <si>
    <t>TC/TCE Process Automation for Colleague</t>
  </si>
  <si>
    <t>Enables the real time exchange and guaranteed delivery of data between OnBase and Colleague by Ellucian, in support of the automation of the Transcript Capture &amp; Transfer Course Evaluation process.</t>
  </si>
  <si>
    <t>Enterprise Integration Server (EIS)</t>
  </si>
  <si>
    <t>Provides a standardized platform to exchange data real time between OnBase and a Line of Business application. EIS is an integration tool that, when coupled with Hyland and/or Solution Provider experience and a customer's IT department expertise and guidance, results in a solution with guaranteed delivery and exchange of real time business data.</t>
  </si>
  <si>
    <t>BizTalk Server 2013 R2 (Runtime Restricted-Use)</t>
  </si>
  <si>
    <t>Intended for users who require BizTalk Server 2013 R2 (Runtime Restricted) licensing that goes beyond the four core licenses included with the BPAs and Enterprise Integration Server. This license is intended for exclusive use within the products contained in the Business Process Automation Solutions section of the fee schedule and includes two cores.</t>
  </si>
  <si>
    <t>Capture</t>
  </si>
  <si>
    <t>Production Document Imaging (TWAIN)</t>
  </si>
  <si>
    <t>Production Document Imaging (TWAIN) (Named Use)</t>
  </si>
  <si>
    <t>Production Document Imaging (ISIS)</t>
  </si>
  <si>
    <t>Scans (digitizes) paper documents using ISIS compatible devices. Advanced features include bar code recognition, distributed capture and indexing, blank page separation and auto-enabled indexing.</t>
  </si>
  <si>
    <t>Disconnected Scanning</t>
  </si>
  <si>
    <t>Provides users with a robust document capture solution that is used while disconnected from OnBase. Supports Kofax, ISIS, and TWAIN scanning.</t>
  </si>
  <si>
    <t>Desktop Document Imaging</t>
  </si>
  <si>
    <t>Scans paper documents using only TWAIN compatible devices.</t>
  </si>
  <si>
    <t>Front Office Scanning</t>
  </si>
  <si>
    <t>Express Scanning</t>
  </si>
  <si>
    <t>Web Scanning Named User</t>
  </si>
  <si>
    <t>Provides low-volume, ad-hoc, TWAIN based document scanning capability to the Web Client.</t>
  </si>
  <si>
    <t>Advanced Capture</t>
  </si>
  <si>
    <t>Enables the automatic classification and indexing of scanned documents. Supports multiple languages and the processing of bi-tonal, grayscale and color images. Enables batch processing and also ad-hoc Automated Indexing from a select list.</t>
  </si>
  <si>
    <t>Ad-hoc Advanced Capture</t>
  </si>
  <si>
    <t>Interactive Data Capture</t>
  </si>
  <si>
    <t>Enhances standard indexing capabilities within the Unity Client Server. After OCR processing, manual indexing can be supplemented with Auto-Complete, Point and Click and Swiping capabilities.</t>
  </si>
  <si>
    <t>Intelligent Capture for AP</t>
  </si>
  <si>
    <t>Evaluates invoice images using OCR technology to automatically identify documents and extract necessary data, eliminating the need for templates.</t>
  </si>
  <si>
    <t>Intelligent Capture for AP Volume Licensing</t>
  </si>
  <si>
    <t>Price Per Image licensing for Intelligent Capture for AP product. For Volume and Pricing, see number 3 beneath the Capture heading on the fee schedule</t>
  </si>
  <si>
    <t>Automated Redaction</t>
  </si>
  <si>
    <t>Bar Code Recognition Server</t>
  </si>
  <si>
    <t>Enables centralized bar code recognition, by allowing a single workstation to perform bar code processing on image batches that were scanned at many scanning workstations.</t>
  </si>
  <si>
    <t>Bar Code Generator</t>
  </si>
  <si>
    <t>Merchant Capture</t>
  </si>
  <si>
    <t>Enables corporate and/or public sector organizations to benefit from The Check Clearing for the 21st Century Act (Check 21), in conjunction with their depository financial institution, by automating the paper-based, physical deposit process.</t>
  </si>
  <si>
    <t>Image Segment Archiver</t>
  </si>
  <si>
    <t>Provides the ability to divide an image in a scan queue into multiple OnBase documents by allowing the user to select sections of the image and archive each selected section to a separate OnBase document.</t>
  </si>
  <si>
    <t>Virtual Print Driver</t>
  </si>
  <si>
    <t>COLD / ERM</t>
  </si>
  <si>
    <t>Advanced COLD / ERM</t>
  </si>
  <si>
    <t>Document Import Processor</t>
  </si>
  <si>
    <t>Advanced Document Import Processor</t>
  </si>
  <si>
    <t>Directory Import Processor</t>
  </si>
  <si>
    <t>XML Index Document Import Processor</t>
  </si>
  <si>
    <t>Imports documents (scanned or other) and their respective index information via an XML Index file.</t>
  </si>
  <si>
    <t>XML Tag Import Processor</t>
  </si>
  <si>
    <t>Processes, indexes, and stores XML format files.</t>
  </si>
  <si>
    <t>Remittance Processor</t>
  </si>
  <si>
    <t>Provides the ability to identify remittance information (check images, remittance slips, and financial information) from a remittance text file and store the information within the OnBase document repository.</t>
  </si>
  <si>
    <t>Advanced Remittance Processor</t>
  </si>
  <si>
    <t>PCL Input Filter</t>
  </si>
  <si>
    <t>Works in conjunction with OnBase COLD / ERM to process and store PCL data streams, enabling stored documents to retain original formatting features.</t>
  </si>
  <si>
    <t>AFP Input Filter</t>
  </si>
  <si>
    <t>Works in conjunction with OnBase COLD / ERM to process and store AFP data streams, enabling stored documents to retain original formatting features.</t>
  </si>
  <si>
    <t>DJDE Input Filter</t>
  </si>
  <si>
    <t>Works in conjunction with OnBase COLD / ERM to process and store DJDE data streams, enabling stored documents to retain original formatting features.</t>
  </si>
  <si>
    <t>PDF Input Filter</t>
  </si>
  <si>
    <t>Processes, indexes, and stores PDF documents. Allows for the extraction of index data from the PDF. Allows for the option of converting and storing the PDF as a TIFF (multi-page TIFF when applicable). Due to the variety of PDF formats, Hyland Software must verify that a PDF document can be processed prior to selling this module. Please make no assumptions.</t>
  </si>
  <si>
    <t>E-mail Archive for Microsoft Exchange</t>
  </si>
  <si>
    <t>Mailbox Importer</t>
  </si>
  <si>
    <t>Allows configuration of OnBase to automatically import new messages from an email server that supports the IMAP or POP3 protocol. Through the definition of conditions and rules, email messages become documents and each document is associated with a Document Type.</t>
  </si>
  <si>
    <t>Archive Services for Microsoft SharePoint</t>
  </si>
  <si>
    <t>132 Column Font</t>
  </si>
  <si>
    <t>Provides the ability to view a complete 132-character wide COLD report in 800 x 600 screen resolution without having to scroll right and left to find the information.</t>
  </si>
  <si>
    <t>Integration for Biscom FAXCOM</t>
  </si>
  <si>
    <t>Provides the ability to specify how fax documents are configured for automatic import into OnBase upon receipt at the FAXCOM Server.</t>
  </si>
  <si>
    <t>Integration for Esker Fax</t>
  </si>
  <si>
    <t>Provides the ability to specify how fax documents are configured for automatic import into OnBase upon receipt at the Esker Fax Server.</t>
  </si>
  <si>
    <t>Integration for Open Text Fax Server, RightFax Edition</t>
  </si>
  <si>
    <t>Provides the ability to specify how fax documents are configured for automatic import into OnBase upon receipt at the RightFax Server.</t>
  </si>
  <si>
    <t>Integration for eCopy ShareScan</t>
  </si>
  <si>
    <t>Enterprise Integration for eCopy ShareScan</t>
  </si>
  <si>
    <t>Integration for eCopy Site License</t>
  </si>
  <si>
    <t>Integration for HP Connect</t>
  </si>
  <si>
    <t>Enables an organization to use a choice of supported HP MFP devices to capture document images and route them directly into the OnBase system. Contact HP for the most current list of supported devices.</t>
  </si>
  <si>
    <t>Integration for Konica Minolta bizhub MarketPlace MFP</t>
  </si>
  <si>
    <t>Enables an organization to use a choice of supported Konica Minolta devices to capture document images and route them directly into the OnBase system. Contact Konica Minolta for the most current list of supported devices.</t>
  </si>
  <si>
    <t>Integration for Konica Minolta Dispatcher Phoenix</t>
  </si>
  <si>
    <t>Provides the ability to archive documents into OnBase from any networked Dispatcher Phoenix enabled multifunction scan device. Enables a user to assign documents into OnBase Document Types, assign OnBase Keywords and route the documents to the OnBase system.</t>
  </si>
  <si>
    <t>Integration for KYOCERA</t>
  </si>
  <si>
    <t>Enables an organization to use a choice of supported KYOCERA MFP devices to capture document images and route them directly into the OnBase system. Contact KYOCERA for the most current list of supported devices.</t>
  </si>
  <si>
    <t>Enables an organization to use a choice of supported Sharp MFP devices to capture document images and route them directly into the OnBase system. Contact Sharp for the most current list of supported devices.</t>
  </si>
  <si>
    <t>Integration for Xerox MFP</t>
  </si>
  <si>
    <t>Enables an organization to use a choice of supported Xerox MFP devices to capture document images and route them directly into the OnBase system. Contact your Xerox representative for the most current list of supported devices and additional components required for this solution.</t>
  </si>
  <si>
    <t>Integration for the ScanSnap Network fi-6010N iScanner</t>
  </si>
  <si>
    <t>Provides a complete solution for scanning documents across the internet, directly into a destination OnBase system. This provides a simple and easy to use touch screen interface that provides distributed scanning and indexing of critical business documents. Documents arrive at their intended destination faster and are already imaged and indexed.</t>
  </si>
  <si>
    <t>Connector for Esker DeliveryWare</t>
  </si>
  <si>
    <t>Allows users to utilize the OnBase repository for storing documents captured with Esker DeliveryWare by creating a Universal Output Connector to which Esker DeliveryWare can route business documents.</t>
  </si>
  <si>
    <t>COLD/ERM-Only Multi-User Server</t>
  </si>
  <si>
    <t>Provides utilities, OnBase Configuration, Basic Text Search and Print Servers, and a License to use the copyrighted OnBase Database in a single instance, multi-user environment for only COLD (text) documents.</t>
  </si>
  <si>
    <t>COLD/ERM-Only Concurrent Client</t>
  </si>
  <si>
    <t>COLD/ERM-Only Workstation Client</t>
  </si>
  <si>
    <t>COLD/ERM-Only Named User Client</t>
  </si>
  <si>
    <t xml:space="preserve">Provides retrieval, viewing, printing, and management of documents for a single named user.
Both the OnBase Client or OnBase Web Client can use this license.
</t>
  </si>
  <si>
    <t>Production Document Imaging (Kofax or TWAIN)</t>
  </si>
  <si>
    <t>Government</t>
  </si>
  <si>
    <t>Agenda Management</t>
  </si>
  <si>
    <t>Plan Review Named User</t>
  </si>
  <si>
    <t xml:space="preserve">Enables government agencies and other organizations to perform plan review processes related to community development, such as commercial buildings, private residence work, roads, bridges and other infrastructure projects. A submittal web site allows electronic upload of plan sheets and related documents. Plan revisions can be re-submitted, and finalized plans can be approved, stamped and returned to submitters, with collected comments and markups. Plan Review supports 2D drawing formats only. </t>
  </si>
  <si>
    <t>Plan Review Integration Toolkit</t>
  </si>
  <si>
    <t>Enables the OnBase Plan Review solution to be integrated with a third party line of business application, allowing for electronic plan review to be included in organizational processes. The toolkit offers an API for creating plan review projects with data from the line of business application, authenticating portal users and other key functions as well as the ability to use the OnBase Application Enabler for user interface-level integration.</t>
  </si>
  <si>
    <t>Integration for Tempest Development Group</t>
  </si>
  <si>
    <t>Enables users of OnBase Plan Review to integrate with the Tempest Development Group products for permitting to include electronic plan review in the overall permitting process.</t>
  </si>
  <si>
    <t>Integration for Azteca Cityworks</t>
  </si>
  <si>
    <t>Offers a seamless integration with Azteca Cityworks, providing users ECM capabilities within the Cityworks product. Allows users to associate documents to a Cityworks Server object, view the associated documents and archive new Cityworks-related documents directly in to OnBase.</t>
  </si>
  <si>
    <t>Integration for Accela</t>
  </si>
  <si>
    <t>Offers a seamless integration with Accela Automation through the standard Accela EDMS interface. Features include the ability to associate documents to an Accela CAP object, view and download associated documents, and archive new Accela related documents through the Accela product directly into OnBase.</t>
  </si>
  <si>
    <t>Public Sector Constituency Web Access (Workflow)</t>
  </si>
  <si>
    <t>Integration for CourtView</t>
  </si>
  <si>
    <t>Enables users to archive and retrieve images through the CourtView interface.</t>
  </si>
  <si>
    <t>Integration for DTS TrakRecord</t>
  </si>
  <si>
    <t>Enables storage and retrieval of document images in connection with the DTS TrakRecord system.</t>
  </si>
  <si>
    <t>Healthcare</t>
  </si>
  <si>
    <t>Integration for Epic</t>
  </si>
  <si>
    <t>Epic Concurrent Client</t>
  </si>
  <si>
    <t>Integration for Epic Canto and Epic Haiku</t>
  </si>
  <si>
    <t>Provides mobile access to the patient record without leaving the Epic interface, allowing mobile users to tap a button to retrieve information stored within OnBase, such as images, EKGs, test results and other relevant documents.</t>
  </si>
  <si>
    <t>Hospital License - Community Connect</t>
  </si>
  <si>
    <t>"Community Connect Hospital" means 1) a hospital whose licensed bed count is determined by the most recently reported number on the HIMSS Analytics website (http://www.himssanalytics.org) for such hospital; and 2) a hospital to which Customer grants access o Customer's Epic system; and 3) a hospital for which Customer has paid to Hyland the requisite Software license fees and annual Maintenance fees as described in the section below. For each Community Connect Hospital which Customer wishes to grant access to the Software as a Community Connect User, Customer shall pay a one-time payment of Software license fees in an amount determined by multiplying the number of licensed beds for such Community Connect Hospital (as most recently reported on the HIMSS Analytics website (http://www.himssanalytics.org) by $800/licensed bed for institutions with less than 250 licensed beds; and by $1,200/licensed bed for institutions with 250 licensed beds and greater. Therefore, from time to time, if the number of licensed beds of such Community Connect Hospital increased based upon the number most recently reported on the HIMSS Analytics website, such Customer shall be obligated to pay additional Software license fees to Hyland in an amount equal to the number of such additional licensed beds at the Community Connect Hospital, in accordance with the above. Customer may not transfer or reassign license rights between Community Connect Hospitals, and shall not be entitled to a refund or credit if the number of licensed beds decreases at any time.</t>
  </si>
  <si>
    <t>OnBase Mobile eCapture for Android</t>
  </si>
  <si>
    <t>Allows for the configuration and completion of patient forms on an Android tablet, enabling the patient registration process to become paperless.</t>
  </si>
  <si>
    <t>OnBase Mobile eCapture for Android Point of Registration</t>
  </si>
  <si>
    <t>Enables the use of OnBase Mobile eCapture for Android at a specific point of registration.</t>
  </si>
  <si>
    <t>Universal Scope Capture</t>
  </si>
  <si>
    <t>Allows physicians and clinicians to electronically capture patient data and images during any type of medical procedure and store the data and images within OnBase, where they can be accessed, reviewed and annotated.</t>
  </si>
  <si>
    <t>Medical Records Management Solution</t>
  </si>
  <si>
    <t>Medical Records Coding Interface</t>
  </si>
  <si>
    <t>Provides the ability to configure and automate the assignment of work for Medical Coders to allow for an efficient completion of coding on a medical chart.</t>
  </si>
  <si>
    <t>Medical Records Transcription Interface</t>
  </si>
  <si>
    <t xml:space="preserve">Provides the ability within the deficiency management process to create, edit and complete transcriptions within the OnBase Medical Records Completion solution.
</t>
  </si>
  <si>
    <t>MRMS Chart Completion Concurrent Client</t>
  </si>
  <si>
    <t>MRMS Physical Chart Tracking</t>
  </si>
  <si>
    <t>Provides chart tracking solutions for identifying the location of paper medical records during the request/retrieval/storage processes.</t>
  </si>
  <si>
    <t>Appeals and Grievances</t>
  </si>
  <si>
    <t>Allows healthcare payers to triage, investigate and report on member or provider complaints. A case is created from submitted correspondence and launched into a review process where relevant data is collected and considered for decision.</t>
  </si>
  <si>
    <t>Release of Information</t>
  </si>
  <si>
    <t>Aggregates data and documents from different locations and electronically provides all necessary patient information and supporting documents in a single patient record.</t>
  </si>
  <si>
    <t>Medical Records Release of Information</t>
  </si>
  <si>
    <t>Allows medical records departments to process requests for medical records. The module performs accounting actions including creating invoices for fees, reports on revenues received and outstanding accounts. By tracking when each document was released and to whom, the Medical Records Release of Information module also assists in HIPAA compliance.</t>
  </si>
  <si>
    <t>Medical Records Release of Information for GE Centricity EMR</t>
  </si>
  <si>
    <t>Allows medical records departments to process requests for medical records. The module performs accounting actions including creating invoices for fees, reports on revenues received and outstanding accounts. By tracking when each document was released and to whom, the Medical Records Release of Information for GE Centricity EMR module also assists in HIPAA compliance.</t>
  </si>
  <si>
    <t>Medical Records Release of Information (Standalone)</t>
  </si>
  <si>
    <t>Integration for Optum CAC</t>
  </si>
  <si>
    <t xml:space="preserve">Provides access to transcribed and scanned documents that are necessary to support the coding process in Optum CAC. </t>
  </si>
  <si>
    <t>Integration for 3M CAC</t>
  </si>
  <si>
    <t>Provides access to transcribed and scanned documents that are necessary to support the coding process in 3M CAC.</t>
  </si>
  <si>
    <t>Integration for Nuance CAC</t>
  </si>
  <si>
    <t>EDI 810 Processor</t>
  </si>
  <si>
    <t>Converts Invoices in versions 4010 of the 810 EDI format to XML. The processor also extracts a list of keywords from each Invoice to index the document as they are imported into OnBase.</t>
  </si>
  <si>
    <t>EDI 835 EOB Processor (HIPAA 5010)</t>
  </si>
  <si>
    <t>EDI 837 Processor (HIPAA 5010)</t>
  </si>
  <si>
    <t>HL7 Module</t>
  </si>
  <si>
    <t>Document Imaging for PACS</t>
  </si>
  <si>
    <t>Signature Deficiencies for Epic</t>
  </si>
  <si>
    <t>Provides the ability to electronically sign deficiencies on documents stored in OnBase that are retrieved from within the Epic user interface.</t>
  </si>
  <si>
    <t>Signature Deficiencies for EMR’s</t>
  </si>
  <si>
    <t>Provides the ability to electronically sign deficiencies on documents stored in OnBase. OnBase will be initiated from the EMR displaying clinical documents requiring the Physician Signature.</t>
  </si>
  <si>
    <t>Integration for GE Centricity (for Hospitals)</t>
  </si>
  <si>
    <t>Integration for Cerner Millennium</t>
  </si>
  <si>
    <t>Integration for Allscripts Sunrise Acute Care</t>
  </si>
  <si>
    <t>EKG Integration for GE Muse</t>
  </si>
  <si>
    <t>Provides the ability to import EKG’s directly from the GE Muse system into OnBase without the need to print and scan.</t>
  </si>
  <si>
    <t>Integration for OPUS (CSC Common Web Desktop)</t>
  </si>
  <si>
    <t>Provides integration to OPUS (CSC Common Web Desktop) enabling patient information, from OnBase and other systems integrated through the Common Web Desktop, to be presented through a common portal interface.</t>
  </si>
  <si>
    <t>Integration for Effica EMR</t>
  </si>
  <si>
    <t>Captures ECG content utilizing HL7 technology and displays results using API integration with Effica EMR solution.</t>
  </si>
  <si>
    <t>Integration for Allscripts Homecare (Existing Customers)</t>
  </si>
  <si>
    <t>Enables visiting nurses to view images that support the visit and to archive new content captured during the visits.</t>
  </si>
  <si>
    <t>Workstation Client for Allscripts Homecare Integration</t>
  </si>
  <si>
    <t>DICOM Integration for GE</t>
  </si>
  <si>
    <t>DICOM Integration for TeraMedica</t>
  </si>
  <si>
    <t>Multi-user Server for GE Centricity (Clinical)</t>
  </si>
  <si>
    <t>For users of the GE centricity system; Provides utilities, OnBase Configuration, Basic Text Search and Print Servers, three-tier OnBase Broker and a License to use the copyrighted OnBase Database in conjunction with a supported SQL Database Management System (DBMS) in a single institution, multi-user environment.</t>
  </si>
  <si>
    <t>Clinical Concurrent Client for GE Centricity</t>
  </si>
  <si>
    <t>Document Imaging for GE Centricity (Unlimited) (Clinical)</t>
  </si>
  <si>
    <t>Allows for the scan capture of documents through OnBase and places a link to the documents in the patient clinical record.</t>
  </si>
  <si>
    <t>Clinical Indexing Workstation Client for GE Centricity</t>
  </si>
  <si>
    <t>Allows for the indexing of documents from stand alone indexing stations outside of the OnBase client. Multiple stations maybe included in a solution.</t>
  </si>
  <si>
    <t>Disconnected Scanning for GE Centricity (Clinical)</t>
  </si>
  <si>
    <t>See description in the Document Imaging section of this document.</t>
  </si>
  <si>
    <t>Healthcare Disconnected Scanning for Citrix</t>
  </si>
  <si>
    <t>Healthcare Express Scanning for Citrix</t>
  </si>
  <si>
    <t>Healthcare Front Office Scanning for Citrix</t>
  </si>
  <si>
    <t>Integrated Scanning for Epic</t>
  </si>
  <si>
    <t>Integration for GE Centricity Image Broker</t>
  </si>
  <si>
    <t>Enables the archiving and retrieval of images for GE Centricity.</t>
  </si>
  <si>
    <t>General Ledger Journal Entry and Export</t>
  </si>
  <si>
    <t>Higher Education</t>
  </si>
  <si>
    <t>Integration for EMT Apply Yourself</t>
  </si>
  <si>
    <t>Enables the storage of documents originating from EMT Apply Yourself into the OnBase system.</t>
  </si>
  <si>
    <t>EDI TS 130 Processor</t>
  </si>
  <si>
    <t>Processes EDI 130 (4010) Student Educational Records data streams into individual documents and provides ability to import.</t>
  </si>
  <si>
    <t>Hyland Software Services</t>
  </si>
  <si>
    <t>Capture Consulting</t>
  </si>
  <si>
    <t>Hyland will provide discovery, configuration and installation services to Customer in the implementation of their Capture software solution.</t>
  </si>
  <si>
    <t>Database Services</t>
  </si>
  <si>
    <t>Hyland will provide General Database Consulting and/or Scripting.</t>
  </si>
  <si>
    <t>Custom Reporting</t>
  </si>
  <si>
    <t>Business Continuity Planning</t>
  </si>
  <si>
    <t>Database Platform Migration Services</t>
  </si>
  <si>
    <t>Software Development</t>
  </si>
  <si>
    <t>Consulting (CSG)</t>
  </si>
  <si>
    <t>Professional consulting services include: application requirements definition, application development, pre-processor development, WorkView data import, API script development, and API consultation services.</t>
  </si>
  <si>
    <t>Outsourced System Administrator</t>
  </si>
  <si>
    <t>The Outsourced System Administrator (OSA) works under the direction and supervision of a customer, providing system administration support services, as well as training, to internal help desk and/or IT personnel. In addition to general support, the OSA will work with designated personnel to complete daily, weekly and monthly administrative tasks, as necessary. Services are customarily provided in blocks of hours over consecutive weeks and for a specified period of time.</t>
  </si>
  <si>
    <t>Enterprise Solutions Consulting</t>
  </si>
  <si>
    <t>Enterprise Solutions Consulting services include: enterprise assessments, individual solution assessments, cost-benefit analyses, change management, engagement management and other consultation services.</t>
  </si>
  <si>
    <t>Insurance</t>
  </si>
  <si>
    <t>Insurance Agent Web Access</t>
  </si>
  <si>
    <t>Integration for ACORD</t>
  </si>
  <si>
    <t>Enables OnBase Workflow and BPM applications to support and share ACORD standards-based XML data with other systems without the need for complex custom coding.</t>
  </si>
  <si>
    <t>Integrate</t>
  </si>
  <si>
    <t>Application Enabler</t>
  </si>
  <si>
    <t>Enterprise Application Enabler</t>
  </si>
  <si>
    <t>Host Enabler Concurrent Client</t>
  </si>
  <si>
    <t>Provides image enabling for host applications.</t>
  </si>
  <si>
    <t>Host Enabler Workstation Client</t>
  </si>
  <si>
    <t>Office Business Application for 2016</t>
  </si>
  <si>
    <t>Allows users of Word, Excel, and PowerPoint to interact with OnBase content through their familiar Microsoft Office interface. This integration provides users with single-click menu access for storing, retrieving, and editing OnBase documents and related content.</t>
  </si>
  <si>
    <t>Office Business Application for 2016 (Concurrent)</t>
  </si>
  <si>
    <t>Intended for users in a Citrix or Terminal Services environment. Allows users of Word, Excel, and PowerPoint to interact with OnBase content through their familiar Microsoft Office interface. This integration provides users with single-click menu access for storing, retrieving, and editing OnBase documents and related content.</t>
  </si>
  <si>
    <t>Office Business Application for 2013</t>
  </si>
  <si>
    <t>Office Business Application for 2013 (Concurrent)</t>
  </si>
  <si>
    <t>Office Business Application for 2010</t>
  </si>
  <si>
    <t>Office Business Application for 2010 (Concurrent)</t>
  </si>
  <si>
    <t>Office Business Application for 2007</t>
  </si>
  <si>
    <t>Office Business Application for 2007 (Concurrent)</t>
  </si>
  <si>
    <t>Web Services Publishing</t>
  </si>
  <si>
    <t>Allows for point and click creation of standard web services tailored for an organization's OnBase solution, providing a Web API for use by external users or third party applications. In addition to this license, which allows users to publish web services, Web Services Publishing requires a $0.10 fee Per Executed Web Service Call. A built-in reporting mechanism will relay monthly usage data to Hyland for translation into a monthly billing amount.</t>
  </si>
  <si>
    <t>Web Services Publishing Executed Web Service Call</t>
  </si>
  <si>
    <t>Web Services Publishing requires a $0.10 fee Per Executed Web Service Call. A built-in reporting mechanism will relay monthly usage data to Hyland for translation into a monthly billing amount for the sum of all Executed Web Service Calls within the given month.</t>
  </si>
  <si>
    <t>Unity Integration Toolkit</t>
  </si>
  <si>
    <t>Archival API</t>
  </si>
  <si>
    <t>Provides the ability to archive documents from third party systems into the OnBase system.</t>
  </si>
  <si>
    <t>Integration for Trinisys</t>
  </si>
  <si>
    <t>Allows for the archiving of data and documents in to the OnBase system through the Trinisys platform.</t>
  </si>
  <si>
    <t>Reverse API</t>
  </si>
  <si>
    <t>Provides the ability for OnBase to retrieve information or documents from third party applications.</t>
  </si>
  <si>
    <t>Connector for use with SAP ArchiveLink</t>
  </si>
  <si>
    <t>Bar Code Import for use with SAP ArchiveLink</t>
  </si>
  <si>
    <t>The Bar Code component of SAP ArchiveLink allows an OnBase scanning application to register scanned documents with SAP software for later storage linking of inbound documents via barcode."</t>
  </si>
  <si>
    <t>Print List and Data Archive for use with SAP ArchiveLink</t>
  </si>
  <si>
    <t>Business Indexing Connector for use with SAP ArchiveLink</t>
  </si>
  <si>
    <t>Imaging iViews for use with SAP ArchiveLink</t>
  </si>
  <si>
    <t>Used to extend SAP ArchiveLink functionality to applications that are powered by SAP NetWeaver Portal. Functionality includes the ability to insert an iView into an SAP NetWeaver Portal application to attach or retrieve documents linked with the Connector for use with SAP ArchiveLink.</t>
  </si>
  <si>
    <t>Integration for SAP Exchange Infrastructure (XI)</t>
  </si>
  <si>
    <t>Provides support for the Onbase Integration for SAP ArchiveLink and associated products through the SAP Exchange Infrastructure.</t>
  </si>
  <si>
    <t>Web Parts for Microsoft SharePoint</t>
  </si>
  <si>
    <t>Enables Microsoft SharePoint users to configure, view, and interact with all available StatusView objects from within a SharePoint web page.</t>
  </si>
  <si>
    <t>Content Connector for Microsoft SharePoint</t>
  </si>
  <si>
    <t>Enables the automatic linking of documents, batch processed into OnBase, to related items and records managed in SharePoint. 
Based upon rules defined by a SharePoint site owner, relevant OnBase content is made accessible as item list attachments and document library items.</t>
  </si>
  <si>
    <t>Ad-Hoc Scanning Server for Microsoft SharePoint</t>
  </si>
  <si>
    <t>Ad-hoc Scanning Named User for Microsoft SharePoint</t>
  </si>
  <si>
    <t>Enables a user to utilize the Ad-Hoc Scanning Server for Microsoft SharePoint.</t>
  </si>
  <si>
    <t>Site Provisioning for Microsoft SharePoint</t>
  </si>
  <si>
    <t>Allows users to submit a request to provision a new SharePoint site. Additionally allows the association of custom workflows with the new site requests, asking for approval prior to site creation and the use of custom site profiles to add pre-configured OnBase and SharePoint integration points.</t>
  </si>
  <si>
    <t>Integration for ESRI ArcGIS Desktop</t>
  </si>
  <si>
    <t>Conversion Tool for IXOS</t>
  </si>
  <si>
    <t>Conversion Tool for Ricoh eCabinet</t>
  </si>
  <si>
    <t>Local Government Licensing</t>
  </si>
  <si>
    <t>Local Government Licensing Bundle</t>
  </si>
  <si>
    <t>Provides limited ECM functionality to Local Government with populations of less than 250,000.
Modules comprising the bundle include: Multi-User Server (1), Unity Client Server (1), EDM Services (1), Application Enabler (single application) (1), Full-Text Indexing Server for Autonomy IDOL (1) and Virtual Print Driver (1).</t>
  </si>
  <si>
    <t>Local Government Concurrent Client</t>
  </si>
  <si>
    <t xml:space="preserve">Provides retrieval, viewing, printing, and management of documents.
Concurrent Clients have a minimum connection (lease) time of five (5) minutes.
Both the OnBase Client or OnBase Web Client can use this license.
</t>
  </si>
  <si>
    <t>Local Government Named User Client</t>
  </si>
  <si>
    <t xml:space="preserve">Provides retrieval, viewing, printing, and management of documents for a single named user.
</t>
  </si>
  <si>
    <t>Local Government Workflow Concurrent Client SL</t>
  </si>
  <si>
    <t>Local Government Workflow Named User Client SL</t>
  </si>
  <si>
    <t>Local Government Web Server</t>
  </si>
  <si>
    <t xml:space="preserve">Provides an ActiveX or HTML browser interface to access documents stored in an OnBase database via the Internet, Extranet or corporate Intranet.
</t>
  </si>
  <si>
    <t>Local Government Application Enabler</t>
  </si>
  <si>
    <t>Local Government Enterprise Application Enabler</t>
  </si>
  <si>
    <t>Local Government Virtual Print Driver</t>
  </si>
  <si>
    <t>Local Government Production Document Imaging (Kofax or TWAIN)</t>
  </si>
  <si>
    <t>Local Government Production Document Imaging (TWAIN)</t>
  </si>
  <si>
    <t>Local Government Production Document Imaging (ISIS)</t>
  </si>
  <si>
    <t>Local Government Disconnected Scanning</t>
  </si>
  <si>
    <t>Local Government Integration for Microsoft Outlook 2016</t>
  </si>
  <si>
    <t>Local Government Integration for Microsoft Outlook 2013</t>
  </si>
  <si>
    <t>Local Government Integration for Microsoft Outlook 2010</t>
  </si>
  <si>
    <t>Local Government Integration for Microsoft Outlook 2007</t>
  </si>
  <si>
    <t>Local Government Office Business Application for 2016</t>
  </si>
  <si>
    <t>Local Government Office Business Application for 2013</t>
  </si>
  <si>
    <t>Local Government Office Business Application for 2010</t>
  </si>
  <si>
    <t>Local Government Office Business Application for 2007</t>
  </si>
  <si>
    <t>Local Government Full-Text Indexing Server for Autonomy IDOL</t>
  </si>
  <si>
    <t>Local Government Full-Text Indexing Concurrent Client for Autonomy IDOL</t>
  </si>
  <si>
    <t>Local Government Full-Text Indexing Named User Client for Autonomy IDOL</t>
  </si>
  <si>
    <t>Local Government Full-Text Indexing Workstation Client for Autonomy IDOL</t>
  </si>
  <si>
    <t>Local Government Records Management</t>
  </si>
  <si>
    <t>Manages the retention, disposition, and destruction of managed record folders according to an organization’s business rules, based on the occurrence of an event in accordance with external regulations or compliance laws.
This includes Document Retention (DRIPI1).</t>
  </si>
  <si>
    <t>Local Government Document Retention</t>
  </si>
  <si>
    <t>Manages the retention and disposition of stored documents according to pre-defined business rules, involving the passage of time, allowing for automatic destruction and/or removal from the OnBase document repository.</t>
  </si>
  <si>
    <t>Local Government Distributed Disk Service</t>
  </si>
  <si>
    <t>Local Government Integration for Tempest Development Group</t>
  </si>
  <si>
    <t>Local Government Plan Review Integration Toolkit</t>
  </si>
  <si>
    <t>Local Government Integration for Azteca Cityworks</t>
  </si>
  <si>
    <t>Measure</t>
  </si>
  <si>
    <t>Reporting Dashboards</t>
  </si>
  <si>
    <t>Graphically displays data returned from a configured data provider, allowing users to quickly identify relevant information and trends surrounding the data managed by the data provider. Available dashboard items include basic pie, chart and bar graphs, or more advanced displays such as gauges, pivot tables and maps.</t>
  </si>
  <si>
    <t>Report Services</t>
  </si>
  <si>
    <t>Exception Reports</t>
  </si>
  <si>
    <t>Creates reports that can identify missing or aged documents.</t>
  </si>
  <si>
    <t>Report Mining</t>
  </si>
  <si>
    <t>Provides the ability to extract historic trend data already in OnBase as well as current trend data for analysis and reporting.</t>
  </si>
  <si>
    <t>Report Mining Integration for Datawatch Modeler</t>
  </si>
  <si>
    <t>Report Mining Integration for Datawatch Report Mining Server</t>
  </si>
  <si>
    <t>Allows for the easy extraction and analysis of data that is contained within COLD / ERM (text) reports stored in OnBase. Integrated with Datawatch software, the business intelligence contained within existing reports can be tapped without IT involvement or re-keying of the data. Report extract formats include Excel, PDF, and text.</t>
  </si>
  <si>
    <t>Business Activity Monitoring</t>
  </si>
  <si>
    <t>Provide real-time snapshots of Workflow processes. Available through the StatusView interface of the OnBase Web Server or a SharePoint Web site, these portlets are configurable by business users who have the appropriate rights.</t>
  </si>
  <si>
    <t>OnBase Annual Maintenance and Support</t>
  </si>
  <si>
    <t>Annual Maintenance</t>
  </si>
  <si>
    <t>Annual Maintenance (Contract Negotiated)</t>
  </si>
  <si>
    <t>Annual Maintenance Reinstatement</t>
  </si>
  <si>
    <t>Hyland Software charges a 10% maintenance reinstatement fee for maintenance that has lapsed. To reinstate, 100% of the maintenance fees for the lapsed period must be paid, plus an amount equal to 110% of the Annual Maintenance fee for the renewal period commencing on the effective date of such reinstatement.</t>
  </si>
  <si>
    <t>OnBase Cloud Licensing and Services</t>
  </si>
  <si>
    <t>Subscription Fee</t>
  </si>
  <si>
    <t>OnBase can be licensed at a monthly subscription fee.</t>
  </si>
  <si>
    <t>OnBase Cloud Perpetual Software (Purchased)</t>
  </si>
  <si>
    <t>OnBase software can be licensed with a one-time payment for the software modules at list price, plus annual software maintenance.</t>
  </si>
  <si>
    <t>Hosting Fee</t>
  </si>
  <si>
    <t>OnBase Cloud Subscription Setup Fee</t>
  </si>
  <si>
    <t xml:space="preserve">1) One-time fee for OnBase Cloud setup, equal to the monthly Software Subscription fee.
2) Applies to initial and add-on purchases. 
3) Paid at contract signing or purchase order receipt. 
</t>
  </si>
  <si>
    <t>OnBase Cloud Hosting Setup Fee</t>
  </si>
  <si>
    <t xml:space="preserve">1) One time fee for OnBase Cloud setup, equal to the monthly Hosting fee.
2) Applies to initial and add-on purchases. 
3) Paid at contract signing or purchase order receipt. 
</t>
  </si>
  <si>
    <t>OnBase Cloud Storage Fee</t>
  </si>
  <si>
    <t>1) Storage allocation: storage allocated over both primary and secondary storage sites. 2) Aggregate storage in excess of the storage allocation will incur additional cost.</t>
  </si>
  <si>
    <t>OnBase Cloud Backfile Conversion Fee</t>
  </si>
  <si>
    <t>Global Cloud Services Professional Services</t>
  </si>
  <si>
    <t>Professional Services provided by Global Cloud Services as it relates to OnBase Cloud deployments. Cloud Services' Professional Services adhere to the same schedule of hourly costs as Hyland's Custom Solutions Group.</t>
  </si>
  <si>
    <t>Custom Code Isolation Fee</t>
  </si>
  <si>
    <t>Additional hosting fees may be required for the hosting of custom code. Contact the Global Cloud Services Business Development team or your Channel Manager for capabilities and pricing.</t>
  </si>
  <si>
    <t>User Testing Environment</t>
  </si>
  <si>
    <t>An OnBase Cloud User Testing Environment is a full OnBase solution, deployed in the production environment and contains production data. Customer OnBase Administrators can access the solution via Citrix, allowing them to test new solutions in a fully production-equivalent environment so that web and application servers, load balancing and firewall configurations are the same as production. A one-time setup fee will be charged, equal to the monthly fee.</t>
  </si>
  <si>
    <t>User Testing Lite Environment</t>
  </si>
  <si>
    <t>An OnBase Cloud User Testing Lite Environment is a full OnBase solution, deployed in the production environment and contains production data. Customer OnBase Administrators can access the solution via Citrix, allowing them to test new solutions in a similar environment so that web and application servers and firewall configurations are the same as production, but does not offer the performance testing available in the User Testing Environment. A one-time setup fee will be charged, equal to the monthly fee.</t>
  </si>
  <si>
    <t>Full-Text Indexing Hosting Package</t>
  </si>
  <si>
    <t>Report Services Hosting Package</t>
  </si>
  <si>
    <t>1) Customers using Report Services are required to purchase this package. 2) One time setup fee will be charged, equal to the monthly fee. 3) The purchase of the hosting package does not replace the purchase of the OnBase Report Services module.</t>
  </si>
  <si>
    <t>OCR Hosting Package</t>
  </si>
  <si>
    <t>1) Customers using OCR are required to purchase this package. 2) One time setup fee will be charged, equal to the monthly fee
3) The purchase of the hosting package does not replace the purchase of the respective OnBase module requiring OCR.</t>
  </si>
  <si>
    <t>Advanced Capture Hosting Package</t>
  </si>
  <si>
    <t>1) Customers using Advanced Capture are required to purchase this package. 2) One time setup fee will be charged, equal to the monthly fee. 3) The purchase of the hosting package does not replace the purchase of the OnBase Advanced Capture module.</t>
  </si>
  <si>
    <t>EIS Hosting Package</t>
  </si>
  <si>
    <t>1) Customers using EIS are required to purchase this package. 2) One time setup fee will be charged, equal to the monthly fee. 3) The purchase of the hosting package does not replace the purchase of EIS.</t>
  </si>
  <si>
    <t>Data Extraction Charges</t>
  </si>
  <si>
    <t xml:space="preserve">1) Data Extraction is priced as a flat rate and includes a full copy of the Disk Groups. Additional manipulation to extract specific documents, Document Types, etc. requires hourly rate at the current Global Cloud Services Professional Services rate. 2) Data Extraction is to an encrypted USB hard drive, which must be purchased from Hyland. The price of the encrypted hard drive is included in the price of the Extraction.
3) Approximately 30 business days required for turnaround.
</t>
  </si>
  <si>
    <t>OnBase Education Services</t>
  </si>
  <si>
    <t>Introduction to Installation</t>
  </si>
  <si>
    <t xml:space="preserve">The Introduction to Installation course covers the installation process for an OnBase system. The class focuses on pre-installation requirements and takes students through the OnBase configuration process. Processing modules are discussed in-depth, with many opportunities for gaining hands-on experiences using sample business scenarios. Upon completion of the course, students should be able to install an OnBase system under the guidance of an OnBase certified installer.
Duration: 5 days
</t>
  </si>
  <si>
    <t>Installer Certification</t>
  </si>
  <si>
    <t xml:space="preserve">The Installer Certification course refines a student's ability to install and troubleshoot an OnBase solution. Special emphasis is placed on: system design, storage facilities, and select modules (including authoring and full-text indexing). Students are responsible for installing a new OnBase system, including the appropriate setup and configuration of OnBase modules covered in this and prerequisite courses. 
Duration: 5 days
</t>
  </si>
  <si>
    <t>System Administration</t>
  </si>
  <si>
    <t xml:space="preserve">The System Administration course is designed to introduce new and existing system administrators to the use, maintenance, and administration of OnBase. The class provides in-depth, hands-on experience based on using actual business scenarios. The class also investigates technical support processes, effective maintenance strategies, online documentation and other resources available to OnBase system administrators. 
Duration: 5 days
</t>
  </si>
  <si>
    <t>Advanced System Administration</t>
  </si>
  <si>
    <t xml:space="preserve">The Advanced System Administrator class provides students with a detailed understanding of the general system structure as well as the process for creating an effective disaster recovery plan. Special emphasis will be on identifying problematic components of a system as well as detailing a strategy for modifying and upgrading OnBase. Additionally, students learn about additional modules and how they can be leveraged in an existing installation. 
Duration: 5 days
</t>
  </si>
  <si>
    <t>Introduction to Workflow</t>
  </si>
  <si>
    <t>The Introduction to Workflow course introduces OnBase partner technical staff to the processes and tools associated with creating, modifying, and troubleshooting OnBase workflow implementations. Training scenarios require students to employ multiple functions within their Workflow design. The course employs a hands-on approach to understanding Workflow interactions and design possibilities.
Formerly known as Workflow Administration.
Duration: 5 days</t>
  </si>
  <si>
    <t>Workflow Design</t>
  </si>
  <si>
    <t>OnBase API Certification</t>
  </si>
  <si>
    <t>The OnBase API Certification course explores the OnBase APIs and instructs students on the effective use of those APIs with their custom applications. Students learn to perform basic OnBase operations through the OnBase APIs. Primary languages used within the course include VBScript and C# / VB.NET. Familiarity with Visual Studio is a plus. Duration: 5 days</t>
  </si>
  <si>
    <t>Web Server / Application Enabler Administration</t>
  </si>
  <si>
    <t>Web Server – Online</t>
  </si>
  <si>
    <t>Application Enabler - Online</t>
  </si>
  <si>
    <t>WorkView Implementation</t>
  </si>
  <si>
    <t xml:space="preserve">The WorkView Implementation course is designed to teach students the architecture and configuration techniques for OnBase WorkView. A critical component of the course is the functional requirements discovery process and its associated documentation, which is unique to OnBase WorkView application development. Students are given multiple examples of OnBase WorkView applications as references for use in future design and development projects. 
Duration: 5 days
</t>
  </si>
  <si>
    <t>Partner Hosted Customer Training Course</t>
  </si>
  <si>
    <t>OnBase System Administrator Recertification - Online</t>
  </si>
  <si>
    <t>This four-hour, online, instructor-led course will explore the changes in OnBase and how they directly impact system administration as well as the new features and best practices for administration. The class will also interactively explore areas of OnBase functionality and how they can be used to resolve user and organizational needs. Upon successfully completing this course, any individual who was or is an OnBase Certified System Administrator will have their certification status updated for two years.
Duration: 0.5 day</t>
  </si>
  <si>
    <t>OnBase Workflow Administrator Recertification - Online</t>
  </si>
  <si>
    <t>OnBase End User Training</t>
  </si>
  <si>
    <t xml:space="preserve">The OnBase End User Training course is designed to prepare attendees for the use of the OnBase Client or OnBase Web Client for basic retrieval and document interaction. Additional time will be spent performing retrievals using text searching, as well as the creation and viewing of document notes. E-mail and printing of documents will also be covered. 
Duration: 2 hours per session
</t>
  </si>
  <si>
    <t>Custom Customer Training</t>
  </si>
  <si>
    <t>Advanced Capture Solutions Training Class</t>
  </si>
  <si>
    <t>The Advanced Capture Solutions course provides in-depth, hands-on experience with Hyland's Advanced Capture solution. The course focuses on the appropriate installation and configuration of capture solutions, highlights best practices for identification and capture of document information, and administering in-place solutions.
Duration: 5 days</t>
  </si>
  <si>
    <t>TechQuest</t>
  </si>
  <si>
    <t>TechQuest is a week of hands-on, focused training sessions designed to develop and refine OnBase customers' and resellers' technical knowledge. Attendees will have the opportunity to explore the technical specifications of solution design, work directly with new OnBase and meet one-on-one with Hyland technical and development staff all while networking with other OnBase technical professionals to learn how they leverage OnBase.
Duration: 5 days</t>
  </si>
  <si>
    <t>Basic Electronic Forms - Online</t>
  </si>
  <si>
    <t>Supporting OnBase</t>
  </si>
  <si>
    <t>The Technical Support Certification Course provides a unique opportunity for OnBase professionals dedicated to the technical support function to develop practical skills for diagnosing and troubleshooting common support issues. The course includes classroom instruction coupled with practical exercises that address common issues faced by many partner companies in their direct support business. Participants also have an opportunity to work with members of Hyland Software’s technical support group in a one-on-one basis, including observation of live support calls and the issue resolution procedures operative at Hyland Software. 
Duration: 5 days</t>
  </si>
  <si>
    <t>System Administration - Healthcare</t>
  </si>
  <si>
    <t>The System Administration for Healthcare Solutions course is designed to provide the same core competencies of the System Administration course while healthcare-specific solutions and functionality. The course introduces new and existing OnBase System Administrators in healthcare settings to the use, maintenance, and administration of OnBase. The class provides in-depth, hands-on practical experience that map directly to the day-to-day activities of an OnBase System Administrator for a Healthcare solution. The class also investigates maintenance strategies and resources available to OnBase System Administrators.
Duration: 5 days</t>
  </si>
  <si>
    <t>OCR for AnyDoc System Administration</t>
  </si>
  <si>
    <t>The OCR for AnyDoc System Administration is a five day course designed to introduce new and existing AnyDoc System Administrators to the use, maintenance, and administration of the AnyDoc Product Suite. This class focuses on installation, creating and testing master form templates, configuring and working within form family management, batch processing and system maintenance. This week includes training on OCR for AnyDoc and an introduction to AnyDoc CAPTUREit, AnyDoc EXCHANGEit, and AnyDoc MANAGEit.
Duration: 5 days</t>
  </si>
  <si>
    <t>Infiniworx Core</t>
  </si>
  <si>
    <t>The Infiniworx Core five day course provides an introduction to Infiniworx and creates the foundation for effectively deploying a capture workflow solution for document classification and document and data processing. Participants will learn how to construct workflows using drag-and-drop tools instead of programming, how to virtually eliminate the manual presorting of documents with auto-classification and routing, and how flexibility Infiniworx can be.
Duration: 5 days</t>
  </si>
  <si>
    <t>AnyDoc AnyApp</t>
  </si>
  <si>
    <t>The AnyDoc AnyApp five day course details how to create, debug and test an AnyApp solution. It uses OCR for AnyDoc, and emphasizes setting up templates for unstructured forms processing specific to invoices. It is designed to teach various problem-solving approaches to acquiring data from unstructured forms. Sections of the class are devoted to various techniques concerning invoices, as opposed to attempting to mention every control on every dialog.
Duration: 5 days</t>
  </si>
  <si>
    <t>Enterprise Integration Server for Developers</t>
  </si>
  <si>
    <t>The Enterprise Integration Server for Developers course introduces students to the capabilities of the Hyland Enterprise Integration Server. Students will be introduced to the EIS architecture via lecture and labs. Students will build a real-world integration between OnBase and a Line of Business system. The course culminates with a certification exam.</t>
  </si>
  <si>
    <t>Web Server and Application Enabler Implementation</t>
  </si>
  <si>
    <t xml:space="preserve">The Web Server and Application Enabler Implementation course is designed to teach students the architecture and installation techniques for the OnBase Core applications. The course will also cover security and data storage modifications for the Core in addition to appropriate troubleshooting techniques. The class will culminate in a practical implementation of an OnBase solution incorporating the Web Server, Application Enabler, and the OnBase Desktop. 
Duration: 5 days
</t>
  </si>
  <si>
    <t>Custom Solution Provider Training</t>
  </si>
  <si>
    <t>OnBase Extended Support</t>
  </si>
  <si>
    <t>Extended Support Fee</t>
  </si>
  <si>
    <t>OnBase Private Build</t>
  </si>
  <si>
    <t>Private Build Fee</t>
  </si>
  <si>
    <t>Private Build Change Fee</t>
  </si>
  <si>
    <t>Defects in the private build that have been addressed in the public release of the software, may be addressed in the private build as well; at the discretion of Hyland Software and for an additional fee per defect.</t>
  </si>
  <si>
    <t>OnBase Project Management Services</t>
  </si>
  <si>
    <t>Daily Project Management Services</t>
  </si>
  <si>
    <t>Hyland provides project management services that direct, coordinate and support successful implementation of OnBase solutions on an as needed basis, consistent with an agreed upon project plan. The assigned project manager may work from either the customer site or from Hyland’s corporate campus as indicated by customer and project requirements. Project management services can be expanded to address customer business and IT consulting needs. Services are provided on a daily fee basis with a requirement that the customer engage two or more days of services per week, on a mutually determined schedule.</t>
  </si>
  <si>
    <t>Process</t>
  </si>
  <si>
    <t>Workflow Concurrent Client SL</t>
  </si>
  <si>
    <t>Workflow Workstation Client SL</t>
  </si>
  <si>
    <t>Workflow Named User Client SL</t>
  </si>
  <si>
    <t>Workflow Approval Management</t>
  </si>
  <si>
    <t>Allows business users to configure required approvals, create business rules to evaluate documents and assign approvers in the Unity Client for any OnBase Workflow process. Approval hierarchies from existing business systems can also be leveraged to automatically manage approval assignments.</t>
  </si>
  <si>
    <t>WorkView Concurrent Client SL</t>
  </si>
  <si>
    <t>WorkView Workstation Client SL</t>
  </si>
  <si>
    <t>WorkView Named User Client SL</t>
  </si>
  <si>
    <t>Information Management Concurrent Client</t>
  </si>
  <si>
    <t>Provides access to OnBase, along with Workflow and WorkView capabilities, allowing users to perform functions related to case management. Includes E-Forms.</t>
  </si>
  <si>
    <t>Workflow/WorkView Concurrent Client SL</t>
  </si>
  <si>
    <t>Workflow/WorkView Workstation Client SL</t>
  </si>
  <si>
    <t>Workflow/WorkView Named User Client SL</t>
  </si>
  <si>
    <t>WorkView Integration for Microsoft Outlook 2016</t>
  </si>
  <si>
    <t>Enables users to view WorkView data related to a selected e-mail within Microsoft Outlook, execute WorkView filters, and full-text search WorkView objects/data (with the Context Search Framework license) in order to gather additional context and information related to a message.</t>
  </si>
  <si>
    <t>WorkView Integration for Microsoft Outlook 2013</t>
  </si>
  <si>
    <t>WorkView Integration for Microsoft Outlook 2010</t>
  </si>
  <si>
    <t>WorkView Integration for Microsoft Outlook 2007</t>
  </si>
  <si>
    <t>Context Search Framework (WorkView)</t>
  </si>
  <si>
    <t>Context Search Framework provides a simple interface that makes it easy to full-text search across the data stored in one or more of your WorkView | Case Manager business applications. Administrators can define search scopes that can include one or more record types (classes) and assign them to specific OnBase user groups. End users can then perform simple to advanced searches on data values to quickly and easily locate relevant data records (objects).</t>
  </si>
  <si>
    <t>OnBase Checklists for Process Control</t>
  </si>
  <si>
    <t>Provides automatic generation of electronic checklists and assignment of tasks to specific individuals. Allows users to share feedback and flag checklists for review. Provides visibility into checklist status to ensure consistent and timely process completion.</t>
  </si>
  <si>
    <t>E-Forms</t>
  </si>
  <si>
    <t>Provides the ability to complete, index, and store HTML based documents (forms) from the OnBase Client interface using an HTML form template.</t>
  </si>
  <si>
    <t>Integration for FormFast</t>
  </si>
  <si>
    <t>Captures and saves data from FormFast directly into OnBase, and allows pre-population of FormFast generated forms with data stored in OnBase.</t>
  </si>
  <si>
    <t>Integration for Access Forms</t>
  </si>
  <si>
    <t>Captures and saves data from Access Forms directly into OnBase, and allows pre-population of Access Forms generated forms with data stored in OnBase.</t>
  </si>
  <si>
    <t>Business Rules Engine</t>
  </si>
  <si>
    <t>Business Process Modeling</t>
  </si>
  <si>
    <t>Used to import existing Workflow life cycles or create entirely new ones to identify potential bottlenecks, analyze actual or expected productivity and run what-if scenarios to test proposed modifications.</t>
  </si>
  <si>
    <t>BPMN Modeler</t>
  </si>
  <si>
    <t>Workflow Departmental Server</t>
  </si>
  <si>
    <t>Workflow Enterprise Server</t>
  </si>
  <si>
    <t>Workflow Concurrent Client</t>
  </si>
  <si>
    <t>Provides access to Workflow functions in order to perform work and complete tasks on documents. 
License lease begins upon first Workflow activity, ends when user closes or minimizes Workflow.</t>
  </si>
  <si>
    <t>Workflow Workstation Client</t>
  </si>
  <si>
    <t>Provides access to Workflow functions in order to perform work and complete tasks on documents.</t>
  </si>
  <si>
    <t>Workflow Named User Client</t>
  </si>
  <si>
    <t>Provides access to Workflow functions in order to perform work and complete tasks on documents, for a single named user.</t>
  </si>
  <si>
    <t>WorkView Server</t>
  </si>
  <si>
    <t>WorkView Concurrent Client</t>
  </si>
  <si>
    <t>WorkView Workstation Client</t>
  </si>
  <si>
    <t>WorkView Named User Client</t>
  </si>
  <si>
    <t>Workflow/WorkView Concurrent Client</t>
  </si>
  <si>
    <t>Workflow/WorkView Workstation Client</t>
  </si>
  <si>
    <t>Workflow/WorkView Named User Client</t>
  </si>
  <si>
    <t>PDF Framework</t>
  </si>
  <si>
    <t>Enables PDF features for dependent products as referenced in the OnBase Requirements section for that product.</t>
  </si>
  <si>
    <t>Conversion Framework for Aspose</t>
  </si>
  <si>
    <t>Enables users who do not have Microsoft Office to view required documents and convert Word documents to non-editable Tiff images or PDF files.</t>
  </si>
  <si>
    <t>Conversion From Microsoft Office To Image Framework</t>
  </si>
  <si>
    <t>Full-Page OCR</t>
  </si>
  <si>
    <t>Batch OCR</t>
  </si>
  <si>
    <t>Asian Language OCR</t>
  </si>
  <si>
    <t>Provides the ability to OCR Asian language material.</t>
  </si>
  <si>
    <t>Ad-hoc Document OCR</t>
  </si>
  <si>
    <t>Converts images to text in order to facilitate text searching and/or full-text indexing. Permits OCR of an individual document or group of documents from an OnBase select list.</t>
  </si>
  <si>
    <t>ICR Support for Advanced Capture</t>
  </si>
  <si>
    <t>Enables the recognition/extraction of handwritten numerals, text and punctuation characters in conjunction with Advanced Capture. Despite the product sku's (IRIPI1) second-last digit being an "I", with OnBase 15, this license has changed to a Workstation license from an Institutional license.</t>
  </si>
  <si>
    <t>ACH Generator</t>
  </si>
  <si>
    <t>OMR Marks Generator</t>
  </si>
  <si>
    <t>Custom DLL to generate OMR marks for automatic mail stuffing machinery to be used with the OnBase Image Statements module.</t>
  </si>
  <si>
    <t>Integration for DocuSign eSignature</t>
  </si>
  <si>
    <t>Allows OnBase users to upload documents directly to DocuSign, to be securely sent to recipients and signed electronically from any device. Email notifications alert recipients of documents requiring their signatures. Once completed, signed documents are imported back into OnBase to be stored.</t>
  </si>
  <si>
    <t>Integration for CIC SignatureOne Ceremony Server</t>
  </si>
  <si>
    <t>Allows OnBase users to upload documents to the CIC system and send email notifications inviting the signers to electronically sign the documents. Users sign with a click of the mouse, signature pad or mobile device. Once completed, the signed document is imported back into OnBase to be stored.</t>
  </si>
  <si>
    <t>Signature Pad Interface (TWAIN)</t>
  </si>
  <si>
    <t>Digital Signatures</t>
  </si>
  <si>
    <t>Digital Signing Server</t>
  </si>
  <si>
    <t>Allows server-based digital approval of documents within OnBase via a single certificate-based signature.</t>
  </si>
  <si>
    <t>EDM Services</t>
  </si>
  <si>
    <t>Document Composition</t>
  </si>
  <si>
    <t>Enterprise Document Composition</t>
  </si>
  <si>
    <t>Statement Composition</t>
  </si>
  <si>
    <t>Provides customers the ability to create better looking, more functional and customer data-specific statements. Through a point-and-click, menu-driven configuration, the user defines what data to include, the data layout and formatting options, and graphical elements-logos, pictures, charts and messaging.</t>
  </si>
  <si>
    <t>Image Statements</t>
  </si>
  <si>
    <t>Print Distribution</t>
  </si>
  <si>
    <t>Provides scheduled print back services for remote locations.</t>
  </si>
  <si>
    <t>Document Distribution</t>
  </si>
  <si>
    <t>Collaboration</t>
  </si>
  <si>
    <t>Physical Records Management</t>
  </si>
  <si>
    <t>Enables organizations to manage the tracking, locating and access of physical records using OnBase as the single interface.</t>
  </si>
  <si>
    <t>Document Knowledge Transfer &amp; Compliance</t>
  </si>
  <si>
    <t>Provides the ability for organizations to distribute required reading documents to the workforce and assess employee comprehension for compliance and regulatory purposes.</t>
  </si>
  <si>
    <t>Enterprise Web Access for Document Knowledge Transfer &amp; Compliance</t>
  </si>
  <si>
    <t>Provides web-based viewing of required reading documents via the Document Knowledge Transfer &amp; Compliance interface only. Standard Client functionality is restricted. This license does not consume additional Concurrent Clients.</t>
  </si>
  <si>
    <t>Document Tracking</t>
  </si>
  <si>
    <t>Enables the storage and tracking of documentation to ensure compliance with Government requirements for Application Processing.</t>
  </si>
  <si>
    <t>Full-Text Indexing Server for Autonomy IDOL</t>
  </si>
  <si>
    <t>Full-Text Indexing Concurrent Client for Autonomy IDOL</t>
  </si>
  <si>
    <t>Full-Text Indexing Workstation Client for Autonomy IDOL</t>
  </si>
  <si>
    <t>Full-Text Indexing Named User Client for Autonomy IDOL</t>
  </si>
  <si>
    <t>Integration for Microsoft InfoPath</t>
  </si>
  <si>
    <t>Allows customers to create Microsoft InfoPath forms which automatically store themselves, fully indexed, into the repository for later retrieval and/or routing through Workflow, if applicable.</t>
  </si>
  <si>
    <t>Integration for Microsoft Search</t>
  </si>
  <si>
    <t>Allows users to search and retrieve OnBase content, along with other enterprise sites and repositories, when using SharePoint or other Microsoft Search-enabled applications.</t>
  </si>
  <si>
    <t>CAD Services</t>
  </si>
  <si>
    <t>CAD Services Concurrent Client - View Only</t>
  </si>
  <si>
    <t>Provides the ability to utilize Spicer supported CAD file formats (excluding 3D) for viewing.</t>
  </si>
  <si>
    <t>CAD Services Workstation Client - View Only</t>
  </si>
  <si>
    <t>CAD Services Concurrent Client - View/Markup</t>
  </si>
  <si>
    <t>Provides the ability to utilize Spicer supported CAD file formats (excluding 3D) for viewing and markup.</t>
  </si>
  <si>
    <t>CAD Services Workstation Client - View/Markup</t>
  </si>
  <si>
    <t>Revenue Cycle Management (RCM)</t>
  </si>
  <si>
    <t>Point of Service (POS) Cash Receipt</t>
  </si>
  <si>
    <t>POS Concurrent Client</t>
  </si>
  <si>
    <t>Charge Processing Base License</t>
  </si>
  <si>
    <t>Claims Processing</t>
  </si>
  <si>
    <t>Provides end-to-end claims workflow and data validation for health insurance products, including UB04 (CMS-1450) and HCFA 1500's. Works in conjunction with OnBase Capture to ingest converted OCR data and provides data scrubbing, error correction and normalization of ANSI 837 output.</t>
  </si>
  <si>
    <t>Payment Processing</t>
  </si>
  <si>
    <t>Payment Processing Automated Plug-ins</t>
  </si>
  <si>
    <t>AR Management</t>
  </si>
  <si>
    <t>Analyzes and aggregates information captured from disparate billing systems through AR data feeds, identifying open accounts that require additional action for payment follow-up and collections. Accounts are categorized and work-listed by payor and classification to ensure priority handling of unpaid claims.</t>
  </si>
  <si>
    <t>Denial Management</t>
  </si>
  <si>
    <t>Enables organizations to isolate medical claim denials and defects and prevent future recurrence. Works in conjunction with Payment Processing to capture paper and electronic denial and remark code data from remittances and can be used as a standalone solution with ingestion of denial data through 3rd party data feeds.</t>
  </si>
  <si>
    <t>Additional Host Posting Interface</t>
  </si>
  <si>
    <t>Payment Worklists</t>
  </si>
  <si>
    <t xml:space="preserve">Includes Server-Side license for Payment Followup Qualification application, HPI Plug-in Linker to (1) Host Billing System, (1) ADE Station License, Standard Payment Processing follow-up defect types include; bypass, credit balance, pseudo/pass-thru, Payment Variance). Standardized follow-up actions (user notes, route to user/group, correspondence generation). 
</t>
  </si>
  <si>
    <t>Additional ADE or Validation License</t>
  </si>
  <si>
    <t>ANSI X12 EDI Toolkit</t>
  </si>
  <si>
    <t>Additional EDI Processing Station</t>
  </si>
  <si>
    <t>Data Analytics Report Manager</t>
  </si>
  <si>
    <t>Enables users to dynamically create customized reports.</t>
  </si>
  <si>
    <t>Treasury Workstation Reconciliation</t>
  </si>
  <si>
    <t>Receivables Management Automated Plug-ins</t>
  </si>
  <si>
    <t>Additional AutoLink to Host System</t>
  </si>
  <si>
    <t xml:space="preserve">Interface created with a Line of Business System that can be activated to provide users with one-click access to patient and/or claim information on the respective host system (i.e. billing, medical records, and utilization review).
</t>
  </si>
  <si>
    <t>RCM Concurrent Client</t>
  </si>
  <si>
    <t>RCM Workstation Client</t>
  </si>
  <si>
    <t>Additional HPI Plug-In Linker</t>
  </si>
  <si>
    <t>Provides integration for performing automated activity within a line of business system.</t>
  </si>
  <si>
    <t>Payer Rate Matrix</t>
  </si>
  <si>
    <t>Store</t>
  </si>
  <si>
    <t>Document Retention</t>
  </si>
  <si>
    <t>Records Management</t>
  </si>
  <si>
    <t xml:space="preserve">Manages the retention, disposition, and destruction of managed record folders according to an organization’s business rules, based on the occurrence of an event in accordance with external regulations or compliance laws.
This includes Document Retention (DRIPI1).
</t>
  </si>
  <si>
    <t>Document Transfer</t>
  </si>
  <si>
    <t>Facilitates the movement of documents between multiple OnBase systems, allowing users to interact with information across distributed organizational structures and geographies.</t>
  </si>
  <si>
    <t>Distributed Disk Services</t>
  </si>
  <si>
    <t>Storage Integration for EMC Centera</t>
  </si>
  <si>
    <t>Provides the ability to configure secondary OnBase Disk Group copies to store files to the Centera platform as an alternative to standard UNC paths.</t>
  </si>
  <si>
    <t>Storage Integration for IBM Tivoli</t>
  </si>
  <si>
    <t>Provides the ability to configure secondary OnBase Disk Group copies to store files to the Tivoli platform (using standard file servers or the TotalStorage DR550 hardware) as an alternative to standard UNC paths.</t>
  </si>
  <si>
    <t>Integration for KOMpliance</t>
  </si>
  <si>
    <t>Provides the ability to configure secondary OnBase Disk Group copies to store files to the KOMpliance platform as an alternative to standard UNC paths.</t>
  </si>
  <si>
    <t>CD Authoring</t>
  </si>
  <si>
    <t>Provides the ability to utilize CD-R storage for data backups or document exporting/publishing.</t>
  </si>
  <si>
    <t>DVD Authoring</t>
  </si>
  <si>
    <t>Provides the ability to utilize DVD storage for data backups or document exporting/publishing.</t>
  </si>
  <si>
    <t>Blu-ray Authoring</t>
  </si>
  <si>
    <t>Provides the ability to utilize Blu-ray storage for data backups or document exporting/publishing.</t>
  </si>
  <si>
    <t>Automated CD Authoring</t>
  </si>
  <si>
    <t>Provides the ability to automatically create backup CD-Rs from OnBase using the Rimage system.</t>
  </si>
  <si>
    <t>Automated DVD Authoring</t>
  </si>
  <si>
    <t>Provides the ability to automatically create backup DVDs or from OnBase using the Rimage system.</t>
  </si>
  <si>
    <t>Publishing</t>
  </si>
  <si>
    <t>Allows an end user to distribute OnBase runtime units in order to retrieve exported OnBase documents, creating a self-contained OnBase system for distribution. This is a renewable annual license.</t>
  </si>
  <si>
    <t>Aggregate Publishing</t>
  </si>
  <si>
    <t>Automated CD/DVD Publishing</t>
  </si>
  <si>
    <t>Encrypted CD/DVD Publishing</t>
  </si>
  <si>
    <t>Export</t>
  </si>
  <si>
    <t>Encrypted Alpha Keywords</t>
  </si>
  <si>
    <t>Enables storage of sensitive alpha-numeric keywords in an encrypted format.</t>
  </si>
  <si>
    <t>Encrypted Disk Groups</t>
  </si>
  <si>
    <t>Single Sign-On for Microsoft Active Directory Service</t>
  </si>
  <si>
    <t>Single Sign-On for CA eTrust SiteMinder</t>
  </si>
  <si>
    <t>Single Sign-On for PeopleSoft Enterprise</t>
  </si>
  <si>
    <t>Single Sign-On for IBM Tivoli Access Manager</t>
  </si>
  <si>
    <t>Single Sign-On for RSA Access Manager</t>
  </si>
  <si>
    <t>Single Sign-On for SAML</t>
  </si>
  <si>
    <t>Single Sign-On for Central Authentication Service (CAS)</t>
  </si>
  <si>
    <t>Single Sign-On for Microsoft Active Directory Federation Services</t>
  </si>
  <si>
    <t>Product Code</t>
  </si>
  <si>
    <t>Software as a Service (SaaS) Description</t>
  </si>
  <si>
    <t>Xerox General Systems Analyst Support Hourly Rate</t>
  </si>
  <si>
    <t>Xerox General Training Services Hourly Rate</t>
  </si>
  <si>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</si>
  <si>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</si>
  <si>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</si>
  <si>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</si>
  <si>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500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</si>
  <si>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</si>
  <si>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</si>
  <si>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</si>
  <si>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</si>
  <si>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50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</si>
  <si>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</si>
  <si>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</si>
  <si>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</si>
  <si>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</si>
  <si>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100 End User License Pack (minimum starting order is 500 licenses) for all order sizes; Monthly charge per user at a specific agency; Includes software maintenance and support; 60-month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</si>
  <si>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12-month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</si>
  <si>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24-month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</si>
  <si>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36-month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</si>
  <si>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48-month term</t>
    </r>
  </si>
  <si>
    <r>
      <t>Xerox</t>
    </r>
    <r>
      <rPr>
        <vertAlign val="superscript"/>
        <sz val="10"/>
        <color theme="1"/>
        <rFont val="Arial"/>
        <family val="2"/>
      </rPr>
      <t>®</t>
    </r>
    <r>
      <rPr>
        <sz val="10"/>
        <color theme="1"/>
        <rFont val="Arial"/>
        <family val="2"/>
      </rPr>
      <t xml:space="preserve"> Print Awareness Tool 1000 End User License Pack (minimum starting order is 500 licenses) for all order sizes; Monthly charge per user at a specific agency; Includes software maintenance and support; 60-month term</t>
    </r>
  </si>
  <si>
    <t>Xerox® Print Awareness Tool initial Installation Support for up to 1,000 users (52 hours)</t>
  </si>
  <si>
    <t>Xerox® Print Awareness Tool Training support Hourly Rate</t>
  </si>
  <si>
    <t>Xerox® Print Awareness Tool Support Hourly Rate</t>
  </si>
  <si>
    <t>Streem Center Communications Server Software</t>
  </si>
  <si>
    <t>Streem Center Communications Server Software License Extension</t>
  </si>
  <si>
    <t>TX DIR -S treem Center 12 Port Extension</t>
  </si>
  <si>
    <t>Communications Software Components</t>
  </si>
  <si>
    <t>Secure File Transfer and Sharing Software</t>
  </si>
  <si>
    <t>Text to Speech Software</t>
  </si>
  <si>
    <t>Streem Center Communications System Support</t>
  </si>
  <si>
    <t>Secure File Transfer and Sharing Support</t>
  </si>
  <si>
    <t>Professional Services</t>
  </si>
  <si>
    <t>Hyland OnBase Software</t>
  </si>
  <si>
    <t xml:space="preserve">Workflow Automation Technical Consultant - Implementation is responsible for the design, configuration and the documentation pertaining to the deployment of customers OnBase ECM Solution. The TC provides consulting services and delivers solutions to Hyland's user community leveraging the OnBase product suite's business process efficiency tools. Such services commonly include business process analysis, business process definition, solution design, solution implementation, and customer training. This position requires collaboration with both the customer's technical staff and business users.
Position responsibilities include:
• Conduct and Document Business Discovery
• Design Solutions using the Suite of OnBase Modules 
• Implement Solutions Based on Documented Discovery and Translated Requirements
• Configure Basic Integrations with OnBase and LOBs
• Document Solution Design and Implemented Business Process Workflows 
• Configure Solutions that allow for Ease of Maintenance 
• Test Business Applications to Ensure Performance
• Develop Plan for Solution Migration Through Environments
• Provide Knowledge Transfer to the Customers 
• Diagnose and Troubleshoot Issues Impacting Solutions
• Conduct Train the Training or End User Training 
• Provide Go-Live Solution Support 
• Perform OnBase Enhancements and Upgrades
</t>
  </si>
  <si>
    <t xml:space="preserve">Workflow Automation Technical Project Manager is responsible for the management of all aspects of customer implementation projects, from inception through project closure. This position requires a high degree of communication skills, written and verbal, and the ability to communicate effectively to all levels of the organization, within Xerox and the client organization. Strategic, required skills include critical thinking, organization, technical knowledge, and communication. The Project Manager will be an active participant in solution definition, resource allocation, project direction, team building, budget control, non-conformity resolution, and overall risk management. The Project Manager will balance all competing interests and issues to deliver a superior, supportable solution and an exceptional implementation experience for the customer.
Position responsibilities include:
• Plan, Direct, and Control Projects using a PIM Strategy
• Bring Projects to Completion, On Time &amp; Budget
• Deliver Timely and Effective Updates to all Involved Parties 
• Create and Maintain Project Documentation 
• Manage and Actively Participate in the Project
• Take an Active Role in Design, Install, and Issue Resolution 
• Oversee a Positive Experience for the Customer
</t>
  </si>
  <si>
    <t xml:space="preserve">Workflow Automation Technical Consultant - Support is responsible for fielding and resolving OnBase issues by utilizing internal OnBase systems, troubleshooting utilities, and support processes. The position requires close communication with multiple departments while maintaining issue ownership. 
Position responsibilities include: 
• Provide Support to our Customers 
• Maintain Ownership and Follow Through on Support Issues
• Communicate in a Courteous and Professional Manner 
• Understand and Abide by Escalation Procedures 
• Understand and Abide by Customer IT, Security and Business Process Rules / Procedures
• Exhibit Strong Documentation Skills 
</t>
  </si>
  <si>
    <t>The Xerox Business Process Improvement Services and Consulting Workshop is designed to develop a business case and digital transformation roadmap to improve, automate and simplify a client’s business process. Xerox Business Process Improvement Methodology addresses the need for successful change management. Xerox Business Process Improvement Methodology is focused on providing clients with a thorough understanding of how they do things today, improving those processes through the application of re-engineering, technology and best practices to be more efficient. It is imperative to first jointly agree on a specific business process prior to conducting a BPI Assessment.</t>
  </si>
  <si>
    <t>Xerox Mobile Print Solution - 1 Additional MFP Connector Kit; one time fixed price</t>
  </si>
  <si>
    <t>MOBLPRNT3 - Systems Analyst Configuration and integration services; one time fixed charge linked to corresponding software order in above table;</t>
  </si>
  <si>
    <r>
      <t>Onsite Data Collection</t>
    </r>
    <r>
      <rPr>
        <sz val="10"/>
        <color rgb="FF000000"/>
        <rFont val="Arial"/>
        <family val="2"/>
      </rPr>
      <t>- Physically collecting inventory into database, based on floor plans and defined sites – Make, Model, Serial, Asset Tag, IP, MAC, Page counts, connectivity, etc. Xerox Standard Asset Tags which have a barcodes may be adhered to devices which the asset details. This allows for tracking and eventually can be put into Xerox tools for management.</t>
    </r>
  </si>
  <si>
    <r>
      <t xml:space="preserve">Rate per Hour </t>
    </r>
    <r>
      <rPr>
        <sz val="10"/>
        <color rgb="FF000000"/>
        <rFont val="Arial"/>
        <family val="2"/>
      </rPr>
      <t>+ expenses not to exceed the state per diem -- Custom quote will be provided; expenses based on scope of project.</t>
    </r>
  </si>
  <si>
    <r>
      <t>Floor Mapping</t>
    </r>
    <r>
      <rPr>
        <sz val="10"/>
        <color rgb="FF000000"/>
        <rFont val="Arial"/>
        <family val="2"/>
      </rPr>
      <t>- Mapping the device location during the data collection to establish a current state and/or a future state device location map. Requires floor plans in pdf, tiff or jpg format.</t>
    </r>
  </si>
  <si>
    <r>
      <t xml:space="preserve">Asset Tagging- </t>
    </r>
    <r>
      <rPr>
        <sz val="10"/>
        <color rgb="FF000000"/>
        <rFont val="Arial"/>
        <family val="2"/>
      </rPr>
      <t>During the data collection applying an asset tag to all devices that will be in scope for management within the Xerox solution.</t>
    </r>
  </si>
  <si>
    <r>
      <t xml:space="preserve">Green Analysis- </t>
    </r>
    <r>
      <rPr>
        <sz val="10"/>
        <color rgb="FF000000"/>
        <rFont val="Arial"/>
        <family val="2"/>
      </rPr>
      <t>Environmental analysis on the print current and/or future environment including, trees, water, gas emissions consumption.</t>
    </r>
  </si>
  <si>
    <r>
      <t>Total Cost Ownership/Green Document</t>
    </r>
    <r>
      <rPr>
        <sz val="10"/>
        <color rgb="FF000000"/>
        <rFont val="Arial"/>
        <family val="2"/>
      </rPr>
      <t>- Output Document illustrating the findings from the Green Analysis</t>
    </r>
  </si>
  <si>
    <r>
      <t xml:space="preserve">Design Criteria Documentation- </t>
    </r>
    <r>
      <rPr>
        <sz val="10"/>
        <color rgb="FF000000"/>
        <rFont val="Arial"/>
        <family val="2"/>
      </rPr>
      <t>document capturing customer requirements for the future state environment. i.e. number of employees to device, distance employees must travel to device, how existing devices and functionality will be comprehended and supported in future state. This is the design guideline for the customer environment that will be final configuration for steady state management.</t>
    </r>
  </si>
  <si>
    <r>
      <t xml:space="preserve">Future State Design (Specific)- </t>
    </r>
    <r>
      <rPr>
        <sz val="10"/>
        <color rgb="FF000000"/>
        <rFont val="Arial"/>
        <family val="2"/>
      </rPr>
      <t>Future state design using specific models of devices to allow for proposed pricing and device functionality to be comprehended in detail.</t>
    </r>
  </si>
  <si>
    <r>
      <t xml:space="preserve">Future State Design (Generic)- </t>
    </r>
    <r>
      <rPr>
        <sz val="10"/>
        <color rgb="FF000000"/>
        <rFont val="Arial"/>
        <family val="2"/>
      </rPr>
      <t>Future state design using generic specifications – i.e. requirement to recommend a mid-range color MFD instead of a specific model of device. Typically done when pricing is not a required deliverable of specific solution or proposal to client just an estimate.</t>
    </r>
  </si>
  <si>
    <r>
      <t xml:space="preserve">Voice of Customer- </t>
    </r>
    <r>
      <rPr>
        <sz val="10"/>
        <color rgb="FF000000"/>
        <rFont val="Arial"/>
        <family val="2"/>
      </rPr>
      <t xml:space="preserve">Customer engagement via Executive interviews and/or end user surveys to understand impact of the proposed change, desired requirements, future goals and current state. </t>
    </r>
  </si>
  <si>
    <r>
      <t>Workflow Assessment</t>
    </r>
    <r>
      <rPr>
        <sz val="10"/>
        <color rgb="FF000000"/>
        <rFont val="Arial"/>
        <family val="2"/>
      </rPr>
      <t>- Workflow Assessment Services help to uncover, understand and optimize the flow of information across an organization by learning how employees use information and documents, identifying who prints what and where, and clarifying why documents are printed, shared, moved and archived. Through this method, we identify high-value business processes for opportunities to simplify and automate, thus enabling client initiatives to improve performance and enhance their customers’ experience</t>
    </r>
  </si>
  <si>
    <r>
      <t xml:space="preserve">Rate per Hour </t>
    </r>
    <r>
      <rPr>
        <sz val="10"/>
        <color rgb="FF000000"/>
        <rFont val="Arial"/>
        <family val="2"/>
      </rPr>
      <t xml:space="preserve">+ expenses not to exceed the state per diem -- Custom quote will be provided; expenses based on scope of project. </t>
    </r>
  </si>
  <si>
    <r>
      <t xml:space="preserve">MPS-Start Up Implementation: </t>
    </r>
    <r>
      <rPr>
        <sz val="10"/>
        <color rgb="FF000000"/>
        <rFont val="Arial"/>
        <family val="2"/>
      </rPr>
      <t xml:space="preserve">Comprehends 250 devices at one site location and resources and activities to complete 1:1 replacement of 250 devices with new installs, Help Desk start up, the Xerox management tools start up. Based on the specific requirements of client this scope may be modified accordingly. </t>
    </r>
  </si>
  <si>
    <r>
      <t xml:space="preserve">Analyst Support: </t>
    </r>
    <r>
      <rPr>
        <sz val="10"/>
        <color rgb="FF000000"/>
        <rFont val="Arial"/>
        <family val="2"/>
      </rPr>
      <t>The Xerox Professional Services Analyst, working in conjunction with client’s IT personnel, provides support in configuring the devices on the customer’s network and enabling the required features.</t>
    </r>
  </si>
  <si>
    <r>
      <t xml:space="preserve">Rate per Hour </t>
    </r>
    <r>
      <rPr>
        <sz val="10"/>
        <color rgb="FF000000"/>
        <rFont val="Arial"/>
        <family val="2"/>
      </rPr>
      <t>- (2) Two Hour Minimum conducted Mon.-Fri. 8am-5pm Local time excluding holidays, Xerox devices only.</t>
    </r>
  </si>
  <si>
    <r>
      <t xml:space="preserve">Analyst Support: </t>
    </r>
    <r>
      <rPr>
        <sz val="10"/>
        <color rgb="FF000000"/>
        <rFont val="Arial"/>
        <family val="2"/>
      </rPr>
      <t>Remote implementation: Xerox device network configuration done remotely vs. onsite.</t>
    </r>
  </si>
  <si>
    <r>
      <t xml:space="preserve">Rate per device </t>
    </r>
    <r>
      <rPr>
        <sz val="10"/>
        <color rgb="FF000000"/>
        <rFont val="Arial"/>
        <family val="2"/>
      </rPr>
      <t>- Xerox devices only</t>
    </r>
  </si>
  <si>
    <r>
      <t xml:space="preserve">Xerox Services Portal </t>
    </r>
    <r>
      <rPr>
        <sz val="10"/>
        <color rgb="FF000000"/>
        <rFont val="Arial"/>
        <family val="2"/>
      </rPr>
      <t>- provided as an optional component of our Xerox Managed Print Services (MPS) solution. It is a secured customer portal that acts as a primary interface with the Xerox Managed Services program. Access can be controlled by user login, user role, user domain as well as IPv4/v6 restriction. It presents a number of portal facing pages created to provide customers with a single point interface for all of their asset management needs including access to printer fleet, device status and supply levels, links to training and other helpful information can be located here.</t>
    </r>
  </si>
  <si>
    <r>
      <t>Change Management</t>
    </r>
    <r>
      <rPr>
        <sz val="10"/>
        <color rgb="FF000000"/>
        <rFont val="Arial"/>
        <family val="2"/>
      </rPr>
      <t>- We will help you develop and utilize a solid change management tactical plan to address the cultural changes that can be expected with and MPS deployment. The following deliverables are available and will be scoped based on client requirements. Change Management status communication. Customer Change Management Strategy meeting. Change Management Cultural Transformation plan. Development of communications for program which may include: Executive Sponsorship announcements, Director Level messaging to employees. Provide content for Print Policy/Guidelines. Templates for MPS program communications i.e. FAQs, Key Device Contact Roles and Responsibility. Assessment notice. MPS posters. Development of web-based survey for End Users post implementation for client distribute. Participate in Lessons Learned Sessions and Provide success story content for key stakeholder audience.</t>
    </r>
  </si>
  <si>
    <r>
      <t>LABOR: Account Operations Manager</t>
    </r>
    <r>
      <rPr>
        <sz val="10"/>
        <color rgb="FF000000"/>
        <rFont val="Arial"/>
        <family val="2"/>
      </rPr>
      <t>-Account Operations Manager (AOM) who will serve as your single point of contact at steady state. The Account Operations Manager is accountable for delivery of Operational Excellence in support of the Account Management Strategy contracted with the client. Key duties include, but not limited to; Oversee the delivery of contracted services according to contract terms, as well as the customers’ satisfaction with those services.</t>
    </r>
  </si>
  <si>
    <r>
      <t xml:space="preserve">Rate per Month for Full Time Employee </t>
    </r>
    <r>
      <rPr>
        <sz val="10"/>
        <color rgb="FF000000"/>
        <rFont val="Arial"/>
        <family val="2"/>
      </rPr>
      <t>- includes full time support; support may require less based on project scope</t>
    </r>
  </si>
  <si>
    <r>
      <t xml:space="preserve">Rate per Employee per Month </t>
    </r>
    <r>
      <rPr>
        <sz val="10"/>
        <color rgb="FF000000"/>
        <rFont val="Arial"/>
        <family val="2"/>
      </rPr>
      <t>- Requires some degree of Account Operations Management support based on project scope</t>
    </r>
  </si>
  <si>
    <r>
      <t xml:space="preserve">No charge </t>
    </r>
    <r>
      <rPr>
        <sz val="10"/>
        <color rgb="FF000000"/>
        <rFont val="Arial"/>
        <family val="2"/>
      </rPr>
      <t>-- available 24/4 via www.xerox.com</t>
    </r>
  </si>
  <si>
    <r>
      <t xml:space="preserve">Rate per Hour </t>
    </r>
    <r>
      <rPr>
        <sz val="10"/>
        <color rgb="FF000000"/>
        <rFont val="Arial"/>
        <family val="2"/>
      </rPr>
      <t xml:space="preserve">- (2) Two hour minimum conducted Mon-Fri 8 am-5pm local time excluding holidays. Xerox MFDs only </t>
    </r>
  </si>
  <si>
    <r>
      <t xml:space="preserve">TRAINING: </t>
    </r>
    <r>
      <rPr>
        <sz val="10"/>
        <color rgb="FF000000"/>
        <rFont val="Arial"/>
        <family val="2"/>
      </rPr>
      <t>Office Digital device</t>
    </r>
  </si>
  <si>
    <r>
      <t xml:space="preserve">Rate per Hour </t>
    </r>
    <r>
      <rPr>
        <sz val="10"/>
        <color rgb="FF000000"/>
        <rFont val="Arial"/>
        <family val="2"/>
      </rPr>
      <t>-(2) Two hour minimum conducted Mon-Fri 8 am-5pm local time excluding holidays. Xerox devices only.</t>
    </r>
  </si>
  <si>
    <r>
      <t xml:space="preserve">TRAINING: </t>
    </r>
    <r>
      <rPr>
        <sz val="10"/>
        <color rgb="FF000000"/>
        <rFont val="Arial"/>
        <family val="2"/>
      </rPr>
      <t>MFD &amp; Laser Printer Training (individual)</t>
    </r>
  </si>
  <si>
    <r>
      <t xml:space="preserve">Rate per Printer MONO Impression </t>
    </r>
    <r>
      <rPr>
        <sz val="10"/>
        <color rgb="FF000000"/>
        <rFont val="Arial"/>
        <family val="2"/>
      </rPr>
      <t xml:space="preserve">- Requires minimum billing of $1,000 per month-achieved by combination of the base charge, plus applicable click rates for mono/color. ( base charge of $10 per device; 0.016 mono;.14 color). Makes/Models subject to approval. Non-OEM cartridges will be provided. OEM cartridges can be provided based on custom quote. </t>
    </r>
  </si>
  <si>
    <r>
      <t xml:space="preserve">Rate per Printer Color Impression </t>
    </r>
    <r>
      <rPr>
        <sz val="10"/>
        <color rgb="FF000000"/>
        <rFont val="Arial"/>
        <family val="2"/>
      </rPr>
      <t xml:space="preserve">- Requires minimum billing of $1,000 per month-achieved by combination of the base charge, plus applicable click rates for mono/color. ( base charge of $10 per device; 0.016 mono;.14 color). Makes/Models subject to approval. Non-OEM cartridges will be provided. OEM cartridges can be provided based on custom quote. </t>
    </r>
  </si>
  <si>
    <r>
      <t xml:space="preserve">Rate per Printer, MONO </t>
    </r>
    <r>
      <rPr>
        <sz val="10"/>
        <color rgb="FF000000"/>
        <rFont val="Arial"/>
        <family val="2"/>
      </rPr>
      <t xml:space="preserve">Makes/Models subject to approval. Flat fee per Printer, no click rates. Can be stand alone service or included as part of the Xerox Print Services for Networked devices. Non-OEM cartridges will be provided. OEM cartridges can be provided based on custom quote. </t>
    </r>
  </si>
  <si>
    <r>
      <t xml:space="preserve">Rate per Printer, COLOR </t>
    </r>
    <r>
      <rPr>
        <sz val="10"/>
        <color rgb="FF000000"/>
        <rFont val="Arial"/>
        <family val="2"/>
      </rPr>
      <t xml:space="preserve">Makes/Models subject to approval. Flat fee per Printer, no click rates. Can be stand alone service or included as part of the Xerox Print Services for Networked devices. Non-OEM cartridges will be provided. OEM cartridges can be provided based on custom quote. </t>
    </r>
  </si>
  <si>
    <r>
      <t xml:space="preserve">Rate per Printer, MONO </t>
    </r>
    <r>
      <rPr>
        <sz val="10"/>
        <color rgb="FF000000"/>
        <rFont val="Arial"/>
        <family val="2"/>
      </rPr>
      <t>Makes/Models subject to approval. Flat fee per Printer, no click rates. Can be stand alone service or included as part of the Xerox Print Services for Networked devices. Non-OEM cartridges will be provided. OEM cartridges can be provided based on custom quote.</t>
    </r>
  </si>
  <si>
    <r>
      <t xml:space="preserve">Rate per Printer, COLOR </t>
    </r>
    <r>
      <rPr>
        <sz val="10"/>
        <color rgb="FF000000"/>
        <rFont val="Arial"/>
        <family val="2"/>
      </rPr>
      <t>Makes/Models subject to approval. Flat fee per Printer, no click rates. Can be stand alone service or included as part of the Xerox Print Services for Networked devices. Non-OEM cartridges will be provided. OEM cartridges can be provided based on custom quote.</t>
    </r>
  </si>
  <si>
    <r>
      <t xml:space="preserve">Rate per MFD, </t>
    </r>
    <r>
      <rPr>
        <sz val="10"/>
        <color rgb="FF000000"/>
        <rFont val="Arial"/>
        <family val="2"/>
      </rPr>
      <t xml:space="preserve">added to existing device contract obligation. Designed to add Xerox MFDs to a Non-Xerox (third party printer) Xerox Printer Managed Services Contract. Recommended when there are fewer than 100 Xerox devices. Non-OEM cartridges will be provided. OEM cartridges can be provided based on custom quote. </t>
    </r>
  </si>
  <si>
    <r>
      <t xml:space="preserve">Non-Xerox Printer Consumables </t>
    </r>
    <r>
      <rPr>
        <sz val="10"/>
        <color rgb="FF000000"/>
        <rFont val="Arial"/>
        <family val="2"/>
      </rPr>
      <t>- Xerox will provide a quote for consumables (toner) only on a per request basis.</t>
    </r>
  </si>
  <si>
    <r>
      <t xml:space="preserve">Cost based on make/model/location and quantity. Non-OEM cartridges will be provided. OEM cartridges can be provided based on </t>
    </r>
    <r>
      <rPr>
        <b/>
        <sz val="10"/>
        <color rgb="FF000000"/>
        <rFont val="Arial"/>
        <family val="2"/>
      </rPr>
      <t xml:space="preserve">Custom Quote. </t>
    </r>
  </si>
  <si>
    <r>
      <t xml:space="preserve">Hard Drive Removal - </t>
    </r>
    <r>
      <rPr>
        <sz val="10"/>
        <color rgb="FF000000"/>
        <rFont val="Arial"/>
        <family val="2"/>
      </rPr>
      <t xml:space="preserve">At the clients request Xerox will dispatch a technician to remove Hard Drive from a Xerox device. If client requests the hard drive, then the hard drive shall be packaged and provided to Customer. Customer shall be responsible for the proper disposal disposition of the old hard drive once delivered to Customer. </t>
    </r>
  </si>
  <si>
    <r>
      <t xml:space="preserve">Rate per Device </t>
    </r>
    <r>
      <rPr>
        <sz val="10"/>
        <color rgb="FF000000"/>
        <rFont val="Arial"/>
        <family val="2"/>
      </rPr>
      <t xml:space="preserve">- Ninety (90) page per minute (ppm) and under equipment. Exact quote will be provided. </t>
    </r>
  </si>
  <si>
    <r>
      <t xml:space="preserve">Image Overwrite: During installation, </t>
    </r>
    <r>
      <rPr>
        <sz val="10"/>
        <color rgb="FF000000"/>
        <rFont val="Arial"/>
        <family val="2"/>
      </rPr>
      <t>Xerox will configure Equipment to enable either the “Image Overwrite” or “Secure Erase” feature to the “Immediate” setting so that Customer image data is removed from the hard drive immediately after printing, scanning, faxing or copying. If available on the product model, Image Overwrite or Secure Erase will also be configured for the “Daily” setting to remove any image data that has not yet been processed. Some Equipment also supports an ”On-Demand Image Overwrite” feature that can be executed by Customer-designated End Users as required by Customer</t>
    </r>
  </si>
  <si>
    <r>
      <t xml:space="preserve">Xerox Secure Print Manager Suite </t>
    </r>
    <r>
      <rPr>
        <sz val="10"/>
        <color rgb="FF000000"/>
        <rFont val="Arial"/>
        <family val="2"/>
      </rPr>
      <t>- (XSPMS) cost effectively integrates print security,control and reporting capabilities-such as user authentication, secure document release, job tracking, chargeback and accounting, print rules and routing-without disrupting existing IT infastructure.</t>
    </r>
  </si>
  <si>
    <r>
      <t xml:space="preserve">Post MPS Implementation: Rate Per MFD </t>
    </r>
    <r>
      <rPr>
        <sz val="10"/>
        <color rgb="FF000000"/>
        <rFont val="Arial"/>
        <family val="2"/>
      </rPr>
      <t>- MFD-Move-Intra or Inter Site outside of contracted MPS initial deployment.</t>
    </r>
  </si>
  <si>
    <r>
      <t>Flat Rate per MFD</t>
    </r>
    <r>
      <rPr>
        <sz val="10"/>
        <color rgb="FF000000"/>
        <rFont val="Arial"/>
        <family val="2"/>
      </rPr>
      <t>, MFD moves within or between Sites. May include additional shipping costs and other travel-related expenses if applicable. An actual quote will be given at the time of the requested move. any special rigging etc. will be called out and included in quote.</t>
    </r>
  </si>
  <si>
    <r>
      <t xml:space="preserve">Post MPS Implementation: Rate Per Printer - </t>
    </r>
    <r>
      <rPr>
        <sz val="10"/>
        <color rgb="FF000000"/>
        <rFont val="Arial"/>
        <family val="2"/>
      </rPr>
      <t>Printer Device Move-Intra or Inter Site outside of contracted MPS initial deployment.</t>
    </r>
  </si>
  <si>
    <r>
      <t xml:space="preserve">Flat Rate per Printer </t>
    </r>
    <r>
      <rPr>
        <sz val="10"/>
        <color rgb="FF000000"/>
        <rFont val="Arial"/>
        <family val="2"/>
      </rPr>
      <t>moves within or between Sites only. This rate is per Printer, and will include additional shipping costs and other travel-related expenses. Actual quote will be provided at the time of requested move. any special rigging etc. will be called out and included in quote.</t>
    </r>
  </si>
  <si>
    <r>
      <t xml:space="preserve">Post MPS Implementation: </t>
    </r>
    <r>
      <rPr>
        <sz val="10"/>
        <color rgb="FF000000"/>
        <rFont val="Arial"/>
        <family val="2"/>
      </rPr>
      <t>Configuration Technician for Printer Install/Move</t>
    </r>
  </si>
  <si>
    <r>
      <t xml:space="preserve">Rate per Hour - </t>
    </r>
    <r>
      <rPr>
        <sz val="10"/>
        <color rgb="FF000000"/>
        <rFont val="Arial"/>
        <family val="2"/>
      </rPr>
      <t>Actual quote for scope of work will be provided prior to work commencement. Two (2) hour minimum billing.</t>
    </r>
  </si>
  <si>
    <r>
      <t xml:space="preserve">Post MPS Implementation: </t>
    </r>
    <r>
      <rPr>
        <sz val="10"/>
        <color rgb="FF000000"/>
        <rFont val="Arial"/>
        <family val="2"/>
      </rPr>
      <t>Configuration Technician for MFD Install/Move</t>
    </r>
  </si>
  <si>
    <r>
      <t xml:space="preserve">Rate per Hour </t>
    </r>
    <r>
      <rPr>
        <sz val="10"/>
        <color rgb="FF000000"/>
        <rFont val="Arial"/>
        <family val="2"/>
      </rPr>
      <t>- Actual quote for scope of work will be provided prior to work commencement. Two (2) hour minimum billing</t>
    </r>
  </si>
  <si>
    <r>
      <t xml:space="preserve">MPS Post Implementation: </t>
    </r>
    <r>
      <rPr>
        <sz val="10"/>
        <color rgb="FF000000"/>
        <rFont val="Arial"/>
        <family val="2"/>
      </rPr>
      <t>Help Desk Client Staff Training (Printers) beyond implementation</t>
    </r>
  </si>
  <si>
    <r>
      <t xml:space="preserve">MPS Post Implementation: </t>
    </r>
    <r>
      <rPr>
        <sz val="10"/>
        <color rgb="FF000000"/>
        <rFont val="Arial"/>
        <family val="2"/>
      </rPr>
      <t>Help Desk Staff Training (MFDs) beyond implementation</t>
    </r>
  </si>
  <si>
    <r>
      <t xml:space="preserve">After hours: </t>
    </r>
    <r>
      <rPr>
        <sz val="10"/>
        <color rgb="FF000000"/>
        <rFont val="Arial"/>
        <family val="2"/>
      </rPr>
      <t>Break/Fix Support (Xerox Laser printers)</t>
    </r>
  </si>
  <si>
    <r>
      <t xml:space="preserve">Rate per Hour </t>
    </r>
    <r>
      <rPr>
        <sz val="10"/>
        <color rgb="FF000000"/>
        <rFont val="Arial"/>
        <family val="2"/>
      </rPr>
      <t>- Outside Mon.-Fri. 8am-5pm Local time</t>
    </r>
  </si>
  <si>
    <r>
      <t xml:space="preserve">After hours: </t>
    </r>
    <r>
      <rPr>
        <sz val="10"/>
        <color rgb="FF000000"/>
        <rFont val="Arial"/>
        <family val="2"/>
      </rPr>
      <t>Break/Fix Support (MFD Devices)</t>
    </r>
  </si>
  <si>
    <r>
      <t xml:space="preserve">Rate per Hour </t>
    </r>
    <r>
      <rPr>
        <sz val="10"/>
        <color rgb="FF000000"/>
        <rFont val="Arial"/>
        <family val="2"/>
      </rPr>
      <t xml:space="preserve">- Outside Mon.-Fri. 8am-5pm Local time </t>
    </r>
  </si>
  <si>
    <r>
      <t xml:space="preserve">Rate per hour </t>
    </r>
    <r>
      <rPr>
        <sz val="10"/>
        <color rgb="FF000000"/>
        <rFont val="Arial"/>
        <family val="2"/>
      </rPr>
      <t>- Outside Mon.-Fri. 8am-5pm Local time and only in scope devices supported by an existing Xerox MPS contract</t>
    </r>
  </si>
  <si>
    <r>
      <t xml:space="preserve">Loaner or Hot Swap devices: </t>
    </r>
    <r>
      <rPr>
        <sz val="10"/>
        <color rgb="FF000000"/>
        <rFont val="Arial"/>
        <family val="2"/>
      </rPr>
      <t>Xerox will provide loaner or hot swap device should a device be inoperable, meaning basic functionality not working (i.e. print, copy, scan) for 8 hours or based on specific client requirements as contracted. The model and quantity of devices for loan or hot swap will vary based on contract specifics</t>
    </r>
    <r>
      <rPr>
        <b/>
        <sz val="10"/>
        <color rgb="FF000000"/>
        <rFont val="Arial"/>
        <family val="2"/>
      </rPr>
      <t>.</t>
    </r>
  </si>
  <si>
    <t>Hardware</t>
  </si>
  <si>
    <t>497N04851</t>
  </si>
  <si>
    <t>614N14033</t>
  </si>
  <si>
    <t>614N14029</t>
  </si>
  <si>
    <t>Software</t>
  </si>
  <si>
    <t>301N91090</t>
  </si>
  <si>
    <t>614N14036</t>
  </si>
  <si>
    <t>614N14021</t>
  </si>
  <si>
    <t>614N14024</t>
  </si>
  <si>
    <t>614N14025</t>
  </si>
  <si>
    <t>Fixed Term</t>
  </si>
  <si>
    <t>497N04882</t>
  </si>
  <si>
    <t>Shipping</t>
  </si>
  <si>
    <t>497N04902</t>
  </si>
  <si>
    <t>497N04896</t>
  </si>
  <si>
    <t>497N04900</t>
  </si>
  <si>
    <t>497N04905</t>
  </si>
  <si>
    <t>MSRP
(USD)</t>
  </si>
  <si>
    <t>YSoft SafeQ 5 Licenses Software Support w/ Gold SLA - Embedded</t>
  </si>
  <si>
    <t>1 year warranty, Embedded Software, Gold SLA
Suite Price</t>
  </si>
  <si>
    <t>301N91180</t>
  </si>
  <si>
    <t>YSoft SafeQ 5 Licenses Software Support w/ Gold SLA ­ Non Embedded</t>
  </si>
  <si>
    <t>SET BASIC HOTLINE SUPPORTMACD L1­L2 PER DEVICE PER MONTH</t>
  </si>
  <si>
    <t>SET PRO SERVICES – REMOTESERVER CONFIGURATION PER DEVICE</t>
  </si>
  <si>
    <t>YSoft Professional Services</t>
  </si>
  <si>
    <t>Software ­ Support</t>
  </si>
  <si>
    <t>YSoft SafeQ 5 Software Support &amp; Gold SLA Extension by 1 yr ­ Non Embedded</t>
  </si>
  <si>
    <t>Accessories</t>
  </si>
  <si>
    <t>DIR Discount off MSRP</t>
  </si>
  <si>
    <t>301N91190</t>
  </si>
  <si>
    <t>301N91200</t>
  </si>
  <si>
    <t>301N91210</t>
  </si>
  <si>
    <t>301N91220</t>
  </si>
  <si>
    <t>301N91230</t>
  </si>
  <si>
    <t>301N91240</t>
  </si>
  <si>
    <t>301N91250</t>
  </si>
  <si>
    <t>301N91260</t>
  </si>
  <si>
    <t>301N91270</t>
  </si>
  <si>
    <t>301N91280</t>
  </si>
  <si>
    <t>301N91290</t>
  </si>
  <si>
    <t>301N91300</t>
  </si>
  <si>
    <t>301N91310</t>
  </si>
  <si>
    <t>301N91320</t>
  </si>
  <si>
    <t>301N91330</t>
  </si>
  <si>
    <t>YSoft SafeQ 5 Software Support &amp; Gold SLA Extension by 1 yr ­ Embedded</t>
  </si>
  <si>
    <t>614N14115</t>
  </si>
  <si>
    <t>614N14116</t>
  </si>
  <si>
    <t>614N14117</t>
  </si>
  <si>
    <t>614N14118</t>
  </si>
  <si>
    <t>614N14119</t>
  </si>
  <si>
    <t>614N14104</t>
  </si>
  <si>
    <t>614N14105</t>
  </si>
  <si>
    <t>614N14106</t>
  </si>
  <si>
    <t>614N14107</t>
  </si>
  <si>
    <t>614N14108</t>
  </si>
  <si>
    <t>614N14109</t>
  </si>
  <si>
    <t>614N14110</t>
  </si>
  <si>
    <t>614N14111</t>
  </si>
  <si>
    <t>614N14112</t>
  </si>
  <si>
    <t>614N14113</t>
  </si>
  <si>
    <t>614N14114</t>
  </si>
  <si>
    <t>614N14042</t>
  </si>
  <si>
    <t>614N14043</t>
  </si>
  <si>
    <t>614N14019</t>
  </si>
  <si>
    <t>614N14020</t>
  </si>
  <si>
    <t>614N14035</t>
  </si>
  <si>
    <t>614N14037</t>
  </si>
  <si>
    <t>614N14041</t>
  </si>
  <si>
    <t>614N14022</t>
  </si>
  <si>
    <t>614N14023</t>
  </si>
  <si>
    <t>614N14026</t>
  </si>
  <si>
    <t>614N14027</t>
  </si>
  <si>
    <t>YSoft Logistics Services &amp; Travel</t>
  </si>
  <si>
    <t>614N14031</t>
  </si>
  <si>
    <t>614N14032</t>
  </si>
  <si>
    <t>SET Professional Services</t>
  </si>
  <si>
    <t>614N14038</t>
  </si>
  <si>
    <t>614N14039</t>
  </si>
  <si>
    <t>614N14040</t>
  </si>
  <si>
    <t>YSoft SafeQ Card Readers w/ 1 year warranty ­ Category A</t>
  </si>
  <si>
    <t>497N04895</t>
  </si>
  <si>
    <t>497N04897</t>
  </si>
  <si>
    <t>YSoft SafeQ Card Readers w/ 1 year warranty ­ Category B</t>
  </si>
  <si>
    <t>497N04899</t>
  </si>
  <si>
    <t>497N04901</t>
  </si>
  <si>
    <t>SET BASIC HOTLINE SUPPORT L2ONLY PER DEVICE PER MONTH</t>
  </si>
  <si>
    <t>SET BASIC HOTLINE SUPPORT L1­L2 ONLY PER DEVICE PER MONTH</t>
  </si>
  <si>
    <t>GCC LEVEL 1 SUPPORT PERDEVICE PER MONTH</t>
  </si>
  <si>
    <t>Technical Consultant daily fee</t>
  </si>
  <si>
    <t>Technical Consultant hourly fee</t>
  </si>
  <si>
    <t>Solution Consultant daily fee</t>
  </si>
  <si>
    <t>Dev Mgmt ­ Mandatory for 50+devices / per device</t>
  </si>
  <si>
    <t>Implementation by Tech Eng for 50+dev/ per dev</t>
  </si>
  <si>
    <t>SafeQ HW term install support (Pre­config per dev)</t>
  </si>
  <si>
    <t>Travel cost(air US only ­based on 2WK adv notice)</t>
  </si>
  <si>
    <t>Travel costs (daily rate US only)</t>
  </si>
  <si>
    <t>SET IT SUPPORT SERVICES PERHOUR­NORMAL</t>
  </si>
  <si>
    <t>SET IT SUPPORT SERVICES PERHOUR­OFF NORMAL</t>
  </si>
  <si>
    <t>Ship Fee per site (US&amp;XCL only ­based UPS ground)</t>
  </si>
  <si>
    <t>497N04889</t>
  </si>
  <si>
    <t>Mounting Kit ­ for on device mounting ­universal</t>
  </si>
  <si>
    <t>Mounting Kit ­ for laying on table</t>
  </si>
  <si>
    <t>Smart Cable HP SSR­(TP)</t>
  </si>
  <si>
    <t>Smart Cable HP (V3)</t>
  </si>
  <si>
    <t>497N04883</t>
  </si>
  <si>
    <t>497N04884</t>
  </si>
  <si>
    <t>497N04885</t>
  </si>
  <si>
    <t>497N04886</t>
  </si>
  <si>
    <t>497N04887</t>
  </si>
  <si>
    <t>497N04888</t>
  </si>
  <si>
    <t>497N04890</t>
  </si>
  <si>
    <t>497N04891</t>
  </si>
  <si>
    <t>497N04892</t>
  </si>
  <si>
    <t>497N04893</t>
  </si>
  <si>
    <t>497N04894</t>
  </si>
  <si>
    <t>497N04898</t>
  </si>
  <si>
    <t>497N04903</t>
  </si>
  <si>
    <t>497N04904</t>
  </si>
  <si>
    <t>497N04906</t>
  </si>
  <si>
    <t>YSoft SafeQ Terminals Professioal w/ 1 year warranty ­ Readers Category A</t>
  </si>
  <si>
    <t>YSoft SafeQ Terminals Professioal w/ 1 year warranty ­ Readers Category B</t>
  </si>
  <si>
    <t>Mounting Kit for YSoft SafeQ Terminals</t>
  </si>
  <si>
    <t>YSoft SafeQ External Terminals ­ Copier/MFD Cables</t>
  </si>
  <si>
    <t>Flex Term</t>
  </si>
  <si>
    <t>Ship Fee per site (US&amp;XCL only ­ based on UPS Ground)</t>
  </si>
  <si>
    <t>Dev Mgmt ­ Mandatory for 50+ devices / per device</t>
  </si>
  <si>
    <t>Implementation by Tech Eng for 50+ devices / per device</t>
  </si>
  <si>
    <t>YSoft Logistics Services &amp; Travel</t>
  </si>
  <si>
    <t>Travel cost(air US only -based on 2 WK adv notice)</t>
  </si>
  <si>
    <t>SET PRO SERVICES – REMOTESERVER CONFIGURATION PER Device</t>
  </si>
  <si>
    <t>USB Reader Category ­ A</t>
  </si>
  <si>
    <t>497N04852</t>
  </si>
  <si>
    <t>USB Reader Category ­ B</t>
  </si>
  <si>
    <t>497N04854</t>
  </si>
  <si>
    <t>497N04855</t>
  </si>
  <si>
    <t>614N14034</t>
  </si>
  <si>
    <t>Software ­ Embedded</t>
  </si>
  <si>
    <t>301N91010</t>
  </si>
  <si>
    <t>301N91020</t>
  </si>
  <si>
    <t>301N91030</t>
  </si>
  <si>
    <t>301N91040</t>
  </si>
  <si>
    <t>301N91050</t>
  </si>
  <si>
    <t>301N91060</t>
  </si>
  <si>
    <t>301N91070</t>
  </si>
  <si>
    <t>301N91080</t>
  </si>
  <si>
    <t>Software ­ Non­Embedded</t>
  </si>
  <si>
    <t>301N91100</t>
  </si>
  <si>
    <t>301N91110</t>
  </si>
  <si>
    <t>301N91120</t>
  </si>
  <si>
    <t>301N91130</t>
  </si>
  <si>
    <t>301N91140</t>
  </si>
  <si>
    <t>301N91150</t>
  </si>
  <si>
    <t>301N91160</t>
  </si>
  <si>
    <t>YS USB CR ­ Readers Category A (1 mowarranty Ext)</t>
  </si>
  <si>
    <t>Plat SLA, REM A/SW Sub, w/o EmbREPT­ONLY, per dev/mo</t>
  </si>
  <si>
    <t>Plat SLA, REMA/SW Sub, SUITE &amp;MODULES, per dev/month</t>
  </si>
  <si>
    <t>YS SQ5 SW Subscrip w. Emb, CREDIT&amp;BILL, per dev/ mo</t>
  </si>
  <si>
    <t>YS SQ5 SW Subscripw/oEmb, CREDT&amp;BIL per dev/per mo</t>
  </si>
  <si>
    <t>YS SQ5 SW Subscrip w/o Emb, MOBILEP, per dev/per mo</t>
  </si>
  <si>
    <t>Ysoft SafeQ Terminal Professional, MultiReader LF, 1 yr warranty</t>
  </si>
  <si>
    <t>Ysoft SafeQ Terminal Professional, HID Prox v3, 1 year warranty</t>
  </si>
  <si>
    <t>Ysoft SafeQ Terminal Professional, MultiReader HF (Mifare), 1 year warranty</t>
  </si>
  <si>
    <t>Ysoft SafeQ Terminal Professional, Smart Card v2 (Mifare), 1 year warranty</t>
  </si>
  <si>
    <t>Ysoft SafeQ Terminal Professional, HID iClass, 1 year warranty</t>
  </si>
  <si>
    <t>Ysoft SafeQ Terminal Professional, MultiReader LF + HF v2, 1 year warranty</t>
  </si>
  <si>
    <t>Ysoft SafeQ Terminal Professional, LEGIC Advant v3, 1 year warranty</t>
  </si>
  <si>
    <t>YSoft SafeQ Terminals UltraLight, Print Only w/ 1 year warranty ­ Readers Category A</t>
  </si>
  <si>
    <t>Ysoft SafeQ Terminal UltraLight, PrintOnly, MultiReader LF, 1 yr warranty</t>
  </si>
  <si>
    <t>Ysoft SafeQ Terminal UltraLight, PrintOnly, HID Prox v3, 1 year warranty</t>
  </si>
  <si>
    <t xml:space="preserve">Ysoft SafeQ Terminal UltraLight, PrintOnly, MultiReader HF (Mifare), </t>
  </si>
  <si>
    <t>YSoft SafeQ Terminals UltraLight, Print Only w/ 1 year warranty ­ Readers Category B</t>
  </si>
  <si>
    <t>Ysoft SafeQ Terminal UltraLight, PrintOnly, HID iClass, 1 year warranty</t>
  </si>
  <si>
    <t>Ysoft SafeQ Terminal UltraLight, PrintOnly, MultiReader LF + HF v2, 1</t>
  </si>
  <si>
    <t>Ysoft SafeQ Terminal UltraLight, PrintOnly, LEGIC Advant v3, 1 year warranty</t>
  </si>
  <si>
    <t>Ysoft USB CR v2, HID Prox v3, 1 year warranty</t>
  </si>
  <si>
    <t>Ysoft USB CR v2, SmartCard v2, 1 year warranty</t>
  </si>
  <si>
    <t>Ysoft USB CR v2, MultiReader LF+HFv2, 1 year warranty</t>
  </si>
  <si>
    <t>Velcro Mounting, 1x3" Hook &amp; LoopStrips­Black</t>
  </si>
  <si>
    <t>YS SQ5 License + EMB, SUITE , SWsupport + Gold SLA, 1 year</t>
  </si>
  <si>
    <t>YS SQ5 License + EMB, Authentication, SW support + Gold SLA, 1 year</t>
  </si>
  <si>
    <t>YS SQ5 License + EMB, Print Roaming, SW support + Gold SLA, 1 year</t>
  </si>
  <si>
    <t>YS SQ5 License + EMB, Reporting , SW support + Gold SLA, 1 year</t>
  </si>
  <si>
    <t>YS SQ5 License + EMB, Credit &amp; Billing, SW support + Gold SLA, 1 year</t>
  </si>
  <si>
    <t>YS SQ5 License + EMB, Scan Mgmt , SW support + Gold SLA, 1 year</t>
  </si>
  <si>
    <t xml:space="preserve">YS SQ5 License + EMB, Mobile Print , </t>
  </si>
  <si>
    <t>YS SQ5 License no EMB, Authentication , SW support + Gold SLA, 1 year</t>
  </si>
  <si>
    <t>YS SQ5 License no EMB, Reporting , SW support + Gold SLA, 1 year</t>
  </si>
  <si>
    <t>YS SQ5 License no EMB, Credit &amp;Billing , SW support + Gold SLA, 1 year</t>
  </si>
  <si>
    <t>YS SQ5 License no EMB, Scan Mgmt , SW support + Gold SLA, 1 year</t>
  </si>
  <si>
    <t>YS SQ5 License no EMB, Mobile Print , SW support + Gold SLA, 1 year</t>
  </si>
  <si>
    <t>YS SQ5 License + EMB, Gold SLA, SUITE, 1 device, 1 year</t>
  </si>
  <si>
    <t>YS SQ5 License + EMB, Gold SLA, Authentication, 1 device, 1 year</t>
  </si>
  <si>
    <t>YS SQ5 License + EMB, Gold SLA, Print Roaming, 1 device , 1 year</t>
  </si>
  <si>
    <t>YS SQ5 License + EMB, Gold SLA, Reporting, 1 device, 1 year</t>
  </si>
  <si>
    <t>YS SQ5 License + EMB, Gold SLA, Credit and Billing, 1 device, 1 year</t>
  </si>
  <si>
    <t>YS SQ5 License + EMB, Gold SLA, RBP, 1 device, 1 year</t>
  </si>
  <si>
    <t>YS SQ5 License + EMB, Gold SLA, Scan Mgmt, 1 device, 1 year</t>
  </si>
  <si>
    <t>YS SQ5 License + EMB, Gold SLA, Mobile Print, 1 device, 1 year</t>
  </si>
  <si>
    <t>YS SQ5 License no EMB, Gold SLA, SUITE, 1 device, 1 year</t>
  </si>
  <si>
    <t>YS SQ5 License no EMB, Gold SLA, Authentication, 1 device, 1 year</t>
  </si>
  <si>
    <t>YS SQ5 License no EMB, Gold SLA, Print Roaming, 1 device , 1 year</t>
  </si>
  <si>
    <t>YS SQ5 License no EMB, Gold SLA, Reporting, 1 device, 1 year</t>
  </si>
  <si>
    <t>YS SQ5 License no EMB, Gold SLA, Credit and Billing, 1 device, 1 year</t>
  </si>
  <si>
    <t>YS SQ5 License no EMB, Gold SLA, RBP, 1 device, 1 year</t>
  </si>
  <si>
    <t>YS SQ5 License no EMB, Gold SLA, Scan Mgmt, 1 device, 1 year</t>
  </si>
  <si>
    <t>YS SQ5 License no EMB, Gold SLA, Mobile Print, 1 device, 1 year</t>
  </si>
  <si>
    <t>Platinum SLA, remote access, 1device, non­embedded ­REPORTING­ONLY, 1 year</t>
  </si>
  <si>
    <t>Platinum SLA, remote access, 1device, Suite and Modules, 1 year</t>
  </si>
  <si>
    <t>Implementation stand­by on call, 50+dev, per dev</t>
  </si>
  <si>
    <t>Ysoft USB CR v2, MUltiReader LF, 1 year warranty</t>
  </si>
  <si>
    <t>Ysoft USB CR v2, MultiReader HF, 1 year warranty</t>
  </si>
  <si>
    <t>Ysoft USB CR v2, HID iClass, 1 year warranty</t>
  </si>
  <si>
    <t>Ysoft USB CR v2, LEGIC Advant v3, 1 year warranty</t>
  </si>
  <si>
    <t>YS USB CR v2 MultiReader LF, 36 morental / per mo</t>
  </si>
  <si>
    <t>YS USB CR v2 MultiReader HF, 36 morental / per mo</t>
  </si>
  <si>
    <t>YS USB CR v2 HID iClass, 36 mo rental /per month</t>
  </si>
  <si>
    <t>YS SQ5 SW Subscrip w. Emb, SUITE, per dev, per mo</t>
  </si>
  <si>
    <t>YS SQ5 SW Subscrip w. Emb, AUTH, per device, per mo</t>
  </si>
  <si>
    <t>YS SQ5 SW Subscrip w. Emb, PRTROAM per dev, per mo</t>
  </si>
  <si>
    <t>YS SQ5 SW Subscrip w. Emb, REPORT, per dev, per mo</t>
  </si>
  <si>
    <t>YS SQ5 SW Subscrip w. Emb, RBP, perdev/per mo</t>
  </si>
  <si>
    <t>YS SQ5 SW Subscrip w. Emb, SCANM, per dev/per mo</t>
  </si>
  <si>
    <t>YS SQ5 SW Subscrip w/Emb, MOBILE P, per dev/per mo</t>
  </si>
  <si>
    <t>YS SQ5 SW Subscrip w/o Emb, SUITE, per dev/per mo</t>
  </si>
  <si>
    <t>YS SQ5 SW Subscrip w/o Emb, AUTH, per dev/per mo</t>
  </si>
  <si>
    <t>YS SQ5 SW Subscrip w/oEmb, PRTROAM, per dev/per mo</t>
  </si>
  <si>
    <t>YS SQ5 SW Subscrip w/o Emb, REPORT, per dev/per mo</t>
  </si>
  <si>
    <t>YS SQ5 SW Subscrip w/o Emb, RBP, perdev/per mo</t>
  </si>
  <si>
    <t>YS SQ5 SW Subscrip w/o Emb, SCANM., per dev/per mo</t>
  </si>
  <si>
    <t>Implementation stand­by on call, 50+ devices / per device</t>
  </si>
  <si>
    <t>YS USB CR ­ Readers Category B (1 month warranty Ext)</t>
  </si>
  <si>
    <t>YS USB CR v2 LEGIC Advant v3, 36 mo rental /per mo</t>
  </si>
  <si>
    <r>
      <rPr>
        <b/>
        <sz val="9"/>
        <color rgb="FF000080"/>
        <rFont val="Arial"/>
        <family val="3"/>
        <charset val="134"/>
      </rPr>
      <t>You</t>
    </r>
    <r>
      <rPr>
        <sz val="9"/>
        <color theme="1"/>
        <rFont val="Calibri"/>
        <family val="2"/>
        <charset val="134"/>
        <scheme val="minor"/>
      </rPr>
      <t xml:space="preserve"> </t>
    </r>
    <r>
      <rPr>
        <b/>
        <sz val="9"/>
        <color rgb="FF000080"/>
        <rFont val="Arial"/>
        <family val="3"/>
        <charset val="134"/>
      </rPr>
      <t>Must</t>
    </r>
    <r>
      <rPr>
        <sz val="9"/>
        <color theme="1"/>
        <rFont val="Calibri"/>
        <family val="2"/>
        <charset val="134"/>
        <scheme val="minor"/>
      </rPr>
      <t xml:space="preserve"> </t>
    </r>
    <r>
      <rPr>
        <b/>
        <sz val="9"/>
        <color rgb="FF000080"/>
        <rFont val="Arial"/>
        <family val="3"/>
        <charset val="134"/>
      </rPr>
      <t>Choose</t>
    </r>
    <r>
      <rPr>
        <sz val="9"/>
        <color theme="1"/>
        <rFont val="Calibri"/>
        <family val="2"/>
        <charset val="134"/>
        <scheme val="minor"/>
      </rPr>
      <t xml:space="preserve"> </t>
    </r>
    <r>
      <rPr>
        <b/>
        <sz val="9"/>
        <color rgb="FF000080"/>
        <rFont val="Arial"/>
        <family val="3"/>
        <charset val="134"/>
      </rPr>
      <t>At</t>
    </r>
    <r>
      <rPr>
        <sz val="9"/>
        <color theme="1"/>
        <rFont val="Calibri"/>
        <family val="2"/>
        <charset val="134"/>
        <scheme val="minor"/>
      </rPr>
      <t xml:space="preserve"> </t>
    </r>
    <r>
      <rPr>
        <b/>
        <sz val="9"/>
        <color rgb="FF000080"/>
        <rFont val="Arial"/>
        <family val="3"/>
        <charset val="134"/>
      </rPr>
      <t>Least</t>
    </r>
    <r>
      <rPr>
        <sz val="9"/>
        <color theme="1"/>
        <rFont val="Calibri"/>
        <family val="2"/>
        <charset val="134"/>
        <scheme val="minor"/>
      </rPr>
      <t xml:space="preserve"> </t>
    </r>
    <r>
      <rPr>
        <b/>
        <sz val="9"/>
        <color rgb="FF000080"/>
        <rFont val="Arial"/>
        <family val="3"/>
        <charset val="134"/>
      </rPr>
      <t>ONE</t>
    </r>
    <r>
      <rPr>
        <sz val="9"/>
        <color theme="1"/>
        <rFont val="Calibri"/>
        <family val="2"/>
        <charset val="134"/>
        <scheme val="minor"/>
      </rPr>
      <t xml:space="preserve"> </t>
    </r>
    <r>
      <rPr>
        <b/>
        <sz val="9"/>
        <color rgb="FF000080"/>
        <rFont val="Arial"/>
        <family val="3"/>
        <charset val="134"/>
      </rPr>
      <t>of</t>
    </r>
    <r>
      <rPr>
        <sz val="9"/>
        <color theme="1"/>
        <rFont val="Calibri"/>
        <family val="2"/>
        <charset val="134"/>
        <scheme val="minor"/>
      </rPr>
      <t xml:space="preserve"> </t>
    </r>
    <r>
      <rPr>
        <b/>
        <sz val="9"/>
        <color rgb="FF000080"/>
        <rFont val="Arial"/>
        <family val="3"/>
        <charset val="134"/>
      </rPr>
      <t>the</t>
    </r>
    <r>
      <rPr>
        <sz val="9"/>
        <color theme="1"/>
        <rFont val="Calibri"/>
        <family val="2"/>
        <charset val="134"/>
        <scheme val="minor"/>
      </rPr>
      <t xml:space="preserve"> </t>
    </r>
    <r>
      <rPr>
        <b/>
        <sz val="9"/>
        <color rgb="FF000080"/>
        <rFont val="Arial"/>
        <family val="3"/>
        <charset val="134"/>
      </rPr>
      <t>following:</t>
    </r>
  </si>
  <si>
    <t>2BK</t>
  </si>
  <si>
    <t>3BK</t>
  </si>
  <si>
    <t>4TA</t>
  </si>
  <si>
    <t>4BK</t>
  </si>
  <si>
    <t>5TA</t>
  </si>
  <si>
    <t>6TA</t>
  </si>
  <si>
    <t>7TA</t>
  </si>
  <si>
    <t>8TA</t>
  </si>
  <si>
    <t>7BH</t>
  </si>
  <si>
    <t>8BH</t>
  </si>
  <si>
    <t>3TA</t>
  </si>
  <si>
    <r>
      <rPr>
        <b/>
        <sz val="10"/>
        <color rgb="FF000080"/>
        <rFont val="Arial"/>
        <family val="2"/>
      </rPr>
      <t>You</t>
    </r>
    <r>
      <rPr>
        <sz val="10"/>
        <color theme="1"/>
        <rFont val="Arial"/>
        <family val="2"/>
      </rPr>
      <t xml:space="preserve"> </t>
    </r>
    <r>
      <rPr>
        <b/>
        <sz val="10"/>
        <color rgb="FF000080"/>
        <rFont val="Arial"/>
        <family val="2"/>
      </rPr>
      <t>Must</t>
    </r>
    <r>
      <rPr>
        <sz val="10"/>
        <color theme="1"/>
        <rFont val="Arial"/>
        <family val="2"/>
      </rPr>
      <t xml:space="preserve"> </t>
    </r>
    <r>
      <rPr>
        <b/>
        <sz val="10"/>
        <color rgb="FF000080"/>
        <rFont val="Arial"/>
        <family val="2"/>
      </rPr>
      <t>Choose</t>
    </r>
    <r>
      <rPr>
        <sz val="10"/>
        <color theme="1"/>
        <rFont val="Arial"/>
        <family val="2"/>
      </rPr>
      <t xml:space="preserve"> </t>
    </r>
    <r>
      <rPr>
        <b/>
        <sz val="10"/>
        <color rgb="FF000080"/>
        <rFont val="Arial"/>
        <family val="2"/>
      </rPr>
      <t>At</t>
    </r>
    <r>
      <rPr>
        <sz val="10"/>
        <color theme="1"/>
        <rFont val="Arial"/>
        <family val="2"/>
      </rPr>
      <t xml:space="preserve"> </t>
    </r>
    <r>
      <rPr>
        <b/>
        <sz val="10"/>
        <color rgb="FF000080"/>
        <rFont val="Arial"/>
        <family val="2"/>
      </rPr>
      <t>Least</t>
    </r>
    <r>
      <rPr>
        <sz val="10"/>
        <color theme="1"/>
        <rFont val="Arial"/>
        <family val="2"/>
      </rPr>
      <t xml:space="preserve"> </t>
    </r>
    <r>
      <rPr>
        <b/>
        <sz val="10"/>
        <color rgb="FF000080"/>
        <rFont val="Arial"/>
        <family val="2"/>
      </rPr>
      <t>ONE</t>
    </r>
    <r>
      <rPr>
        <sz val="10"/>
        <color theme="1"/>
        <rFont val="Arial"/>
        <family val="2"/>
      </rPr>
      <t xml:space="preserve"> </t>
    </r>
    <r>
      <rPr>
        <b/>
        <sz val="10"/>
        <color rgb="FF000080"/>
        <rFont val="Arial"/>
        <family val="2"/>
      </rPr>
      <t>of</t>
    </r>
    <r>
      <rPr>
        <sz val="10"/>
        <color theme="1"/>
        <rFont val="Arial"/>
        <family val="2"/>
      </rPr>
      <t xml:space="preserve"> </t>
    </r>
    <r>
      <rPr>
        <b/>
        <sz val="10"/>
        <color rgb="FF000080"/>
        <rFont val="Arial"/>
        <family val="2"/>
      </rPr>
      <t>the</t>
    </r>
    <r>
      <rPr>
        <sz val="10"/>
        <color theme="1"/>
        <rFont val="Arial"/>
        <family val="2"/>
      </rPr>
      <t xml:space="preserve"> </t>
    </r>
    <r>
      <rPr>
        <b/>
        <sz val="10"/>
        <color rgb="FF000080"/>
        <rFont val="Arial"/>
        <family val="2"/>
      </rPr>
      <t>following:</t>
    </r>
  </si>
  <si>
    <r>
      <t>AutoStore</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</si>
  <si>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</si>
  <si>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</si>
  <si>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t>AutoStore</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Client</t>
    </r>
    <r>
      <rPr>
        <sz val="10"/>
        <color theme="1"/>
        <rFont val="Arial"/>
        <family val="2"/>
      </rPr>
      <t xml:space="preserve"> </t>
    </r>
    <r>
      <rPr>
        <sz val="10"/>
        <color rgb="FF000000"/>
        <rFont val="Arial"/>
        <family val="2"/>
      </rPr>
      <t>Bundle</t>
    </r>
    <r>
      <rPr>
        <sz val="10"/>
        <color theme="1"/>
        <rFont val="Arial"/>
        <family val="2"/>
      </rPr>
      <t xml:space="preserve"> </t>
    </r>
    <r>
      <rPr>
        <sz val="10"/>
        <color rgb="FF000000"/>
        <rFont val="Arial"/>
        <family val="2"/>
      </rPr>
      <t>(Auto</t>
    </r>
    <r>
      <rPr>
        <sz val="10"/>
        <color theme="1"/>
        <rFont val="Arial"/>
        <family val="2"/>
      </rPr>
      <t xml:space="preserve"> </t>
    </r>
    <r>
      <rPr>
        <sz val="10"/>
        <color rgb="FF000000"/>
        <rFont val="Arial"/>
        <family val="2"/>
      </rPr>
      <t>Capture,</t>
    </r>
    <r>
      <rPr>
        <sz val="10"/>
        <color theme="1"/>
        <rFont val="Arial"/>
        <family val="2"/>
      </rPr>
      <t xml:space="preserve"> </t>
    </r>
    <r>
      <rPr>
        <sz val="10"/>
        <color rgb="FF000000"/>
        <rFont val="Arial"/>
        <family val="2"/>
      </rPr>
      <t>Web</t>
    </r>
    <r>
      <rPr>
        <sz val="10"/>
        <color theme="1"/>
        <rFont val="Arial"/>
        <family val="2"/>
      </rPr>
      <t xml:space="preserve"> </t>
    </r>
    <r>
      <rPr>
        <sz val="10"/>
        <color rgb="FF000000"/>
        <rFont val="Arial"/>
        <family val="2"/>
      </rPr>
      <t>Capture/Mobile,</t>
    </r>
    <r>
      <rPr>
        <sz val="10"/>
        <color theme="1"/>
        <rFont val="Arial"/>
        <family val="2"/>
      </rPr>
      <t xml:space="preserve"> </t>
    </r>
    <r>
      <rPr>
        <sz val="10"/>
        <color rgb="FF000000"/>
        <rFont val="Arial"/>
        <family val="2"/>
      </rPr>
      <t>OM</t>
    </r>
    <r>
      <rPr>
        <sz val="10"/>
        <color theme="1"/>
        <rFont val="Arial"/>
        <family val="2"/>
      </rPr>
      <t xml:space="preserve"> </t>
    </r>
    <r>
      <rPr>
        <sz val="10"/>
        <color rgb="FF000000"/>
        <rFont val="Arial"/>
        <family val="2"/>
      </rPr>
      <t>Desktop</t>
    </r>
    <r>
      <rPr>
        <sz val="10"/>
        <color theme="1"/>
        <rFont val="Arial"/>
        <family val="2"/>
      </rPr>
      <t xml:space="preserve"> </t>
    </r>
    <r>
      <rPr>
        <sz val="10"/>
        <color rgb="FF000000"/>
        <rFont val="Arial"/>
        <family val="2"/>
      </rPr>
      <t>(20</t>
    </r>
    <r>
      <rPr>
        <sz val="10"/>
        <color theme="1"/>
        <rFont val="Arial"/>
        <family val="2"/>
      </rPr>
      <t xml:space="preserve"> </t>
    </r>
    <r>
      <rPr>
        <sz val="10"/>
        <color rgb="FF000000"/>
        <rFont val="Arial"/>
        <family val="2"/>
      </rPr>
      <t>Pack).</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</si>
  <si>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</si>
  <si>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</si>
  <si>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</si>
  <si>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rPr>
        <b/>
        <sz val="10"/>
        <color rgb="FF0070C0"/>
        <rFont val="Arial"/>
        <family val="2"/>
      </rPr>
      <t>Output</t>
    </r>
    <r>
      <rPr>
        <sz val="10"/>
        <color theme="1"/>
        <rFont val="Arial"/>
        <family val="2"/>
      </rPr>
      <t xml:space="preserve"> </t>
    </r>
    <r>
      <rPr>
        <b/>
        <sz val="10"/>
        <color rgb="FF0070C0"/>
        <rFont val="Arial"/>
        <family val="2"/>
      </rPr>
      <t>Manager</t>
    </r>
    <r>
      <rPr>
        <sz val="10"/>
        <color theme="1"/>
        <rFont val="Arial"/>
        <family val="2"/>
      </rPr>
      <t xml:space="preserve"> </t>
    </r>
    <r>
      <rPr>
        <b/>
        <sz val="10"/>
        <color rgb="FF0070C0"/>
        <rFont val="Arial"/>
        <family val="2"/>
      </rPr>
      <t>Network</t>
    </r>
    <r>
      <rPr>
        <sz val="10"/>
        <color theme="1"/>
        <rFont val="Arial"/>
        <family val="2"/>
      </rPr>
      <t xml:space="preserve"> </t>
    </r>
    <r>
      <rPr>
        <b/>
        <sz val="10"/>
        <color rgb="FF0070C0"/>
        <rFont val="Arial"/>
        <family val="2"/>
      </rPr>
      <t>Printer</t>
    </r>
    <r>
      <rPr>
        <sz val="10"/>
        <color theme="1"/>
        <rFont val="Arial"/>
        <family val="2"/>
      </rPr>
      <t xml:space="preserve"> </t>
    </r>
    <r>
      <rPr>
        <sz val="10"/>
        <color rgb="FF000000"/>
        <rFont val="Arial"/>
        <family val="2"/>
      </rPr>
      <t>(20)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</si>
  <si>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</si>
  <si>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</si>
  <si>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AutoStore</t>
    </r>
    <r>
      <rPr>
        <sz val="10"/>
        <color theme="1"/>
        <rFont val="Arial"/>
        <family val="2"/>
      </rPr>
      <t xml:space="preserve"> </t>
    </r>
    <r>
      <rPr>
        <sz val="10"/>
        <color rgb="FF000000"/>
        <rFont val="Arial"/>
        <family val="2"/>
      </rPr>
      <t>Express</t>
    </r>
    <r>
      <rPr>
        <sz val="10"/>
        <color theme="1"/>
        <rFont val="Arial"/>
        <family val="2"/>
      </rPr>
      <t xml:space="preserve"> </t>
    </r>
    <r>
      <rPr>
        <sz val="10"/>
        <color rgb="FF000000"/>
        <rFont val="Arial"/>
        <family val="2"/>
      </rPr>
      <t>(100)</t>
    </r>
    <r>
      <rPr>
        <sz val="10"/>
        <color theme="1"/>
        <rFont val="Arial"/>
        <family val="2"/>
      </rPr>
      <t xml:space="preserve"> </t>
    </r>
    <r>
      <rPr>
        <sz val="10"/>
        <color rgb="FF000000"/>
        <rFont val="Arial"/>
        <family val="2"/>
      </rPr>
      <t>Device</t>
    </r>
    <r>
      <rPr>
        <sz val="10"/>
        <color theme="1"/>
        <rFont val="Arial"/>
        <family val="2"/>
      </rPr>
      <t xml:space="preserve"> </t>
    </r>
    <r>
      <rPr>
        <sz val="10"/>
        <color rgb="FF000000"/>
        <rFont val="Arial"/>
        <family val="2"/>
      </rPr>
      <t>Licenses.</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(5).</t>
    </r>
  </si>
  <si>
    <r>
      <rPr>
        <b/>
        <sz val="9"/>
        <color rgb="FF000080"/>
        <rFont val="Arial"/>
        <family val="3"/>
        <charset val="134"/>
      </rPr>
      <t>You</t>
    </r>
    <r>
      <rPr>
        <sz val="9"/>
        <color theme="1"/>
        <rFont val="Calibri"/>
        <family val="2"/>
        <charset val="134"/>
        <scheme val="minor"/>
      </rPr>
      <t xml:space="preserve"> </t>
    </r>
    <r>
      <rPr>
        <b/>
        <sz val="9"/>
        <color rgb="FF000080"/>
        <rFont val="Arial"/>
        <family val="3"/>
        <charset val="134"/>
      </rPr>
      <t>May</t>
    </r>
    <r>
      <rPr>
        <sz val="9"/>
        <color theme="1"/>
        <rFont val="Calibri"/>
        <family val="2"/>
        <charset val="134"/>
        <scheme val="minor"/>
      </rPr>
      <t xml:space="preserve"> </t>
    </r>
    <r>
      <rPr>
        <b/>
        <sz val="9"/>
        <color rgb="FF000080"/>
        <rFont val="Arial"/>
        <family val="3"/>
        <charset val="134"/>
      </rPr>
      <t>Choose</t>
    </r>
    <r>
      <rPr>
        <sz val="9"/>
        <color theme="1"/>
        <rFont val="Calibri"/>
        <family val="2"/>
        <charset val="134"/>
        <scheme val="minor"/>
      </rPr>
      <t xml:space="preserve"> </t>
    </r>
    <r>
      <rPr>
        <b/>
        <sz val="9"/>
        <color rgb="FF000080"/>
        <rFont val="Arial"/>
        <family val="3"/>
        <charset val="134"/>
      </rPr>
      <t>ANY</t>
    </r>
    <r>
      <rPr>
        <sz val="9"/>
        <color theme="1"/>
        <rFont val="Calibri"/>
        <family val="2"/>
        <charset val="134"/>
        <scheme val="minor"/>
      </rPr>
      <t xml:space="preserve"> </t>
    </r>
    <r>
      <rPr>
        <b/>
        <sz val="9"/>
        <color rgb="FF000080"/>
        <rFont val="Arial"/>
        <family val="3"/>
        <charset val="134"/>
      </rPr>
      <t>of</t>
    </r>
    <r>
      <rPr>
        <sz val="9"/>
        <color theme="1"/>
        <rFont val="Calibri"/>
        <family val="2"/>
        <charset val="134"/>
        <scheme val="minor"/>
      </rPr>
      <t xml:space="preserve"> </t>
    </r>
    <r>
      <rPr>
        <b/>
        <sz val="9"/>
        <color rgb="FF000080"/>
        <rFont val="Arial"/>
        <family val="3"/>
        <charset val="134"/>
      </rPr>
      <t>the</t>
    </r>
    <r>
      <rPr>
        <sz val="9"/>
        <color theme="1"/>
        <rFont val="Calibri"/>
        <family val="2"/>
        <charset val="134"/>
        <scheme val="minor"/>
      </rPr>
      <t xml:space="preserve"> </t>
    </r>
    <r>
      <rPr>
        <b/>
        <sz val="9"/>
        <color rgb="FF000080"/>
        <rFont val="Arial"/>
        <family val="3"/>
        <charset val="134"/>
      </rPr>
      <t>following:</t>
    </r>
  </si>
  <si>
    <r>
      <rPr>
        <sz val="9"/>
        <color rgb="FF000000"/>
        <rFont val="Arial"/>
        <family val="3"/>
        <charset val="134"/>
      </rPr>
      <t>Content</t>
    </r>
    <r>
      <rPr>
        <sz val="9"/>
        <color theme="1"/>
        <rFont val="Calibri"/>
        <family val="2"/>
        <charset val="134"/>
        <scheme val="minor"/>
      </rPr>
      <t xml:space="preserve"> </t>
    </r>
    <r>
      <rPr>
        <sz val="9"/>
        <color rgb="FF000000"/>
        <rFont val="Arial"/>
        <family val="3"/>
        <charset val="134"/>
      </rPr>
      <t>Rules</t>
    </r>
    <r>
      <rPr>
        <sz val="9"/>
        <color theme="1"/>
        <rFont val="Calibri"/>
        <family val="2"/>
        <charset val="134"/>
        <scheme val="minor"/>
      </rPr>
      <t xml:space="preserve"> </t>
    </r>
    <r>
      <rPr>
        <sz val="9"/>
        <color rgb="FF000000"/>
        <rFont val="Arial"/>
        <family val="3"/>
        <charset val="134"/>
      </rPr>
      <t>Manager</t>
    </r>
    <r>
      <rPr>
        <sz val="9"/>
        <color theme="1"/>
        <rFont val="Calibri"/>
        <family val="2"/>
        <charset val="134"/>
        <scheme val="minor"/>
      </rPr>
      <t xml:space="preserve"> </t>
    </r>
    <r>
      <rPr>
        <sz val="9"/>
        <color rgb="FF000000"/>
        <rFont val="Arial"/>
        <family val="3"/>
        <charset val="134"/>
      </rPr>
      <t>(w/</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seats)</t>
    </r>
  </si>
  <si>
    <r>
      <rPr>
        <sz val="9"/>
        <color rgb="FF000000"/>
        <rFont val="Arial"/>
        <family val="3"/>
        <charset val="134"/>
      </rPr>
      <t>Content</t>
    </r>
    <r>
      <rPr>
        <sz val="9"/>
        <color theme="1"/>
        <rFont val="Calibri"/>
        <family val="2"/>
        <charset val="134"/>
        <scheme val="minor"/>
      </rPr>
      <t xml:space="preserve"> </t>
    </r>
    <r>
      <rPr>
        <sz val="9"/>
        <color rgb="FF000000"/>
        <rFont val="Arial"/>
        <family val="3"/>
        <charset val="134"/>
      </rPr>
      <t>Encryption</t>
    </r>
    <r>
      <rPr>
        <sz val="9"/>
        <color theme="1"/>
        <rFont val="Calibri"/>
        <family val="2"/>
        <charset val="134"/>
        <scheme val="minor"/>
      </rPr>
      <t xml:space="preserve"> </t>
    </r>
    <r>
      <rPr>
        <sz val="9"/>
        <color rgb="FF000000"/>
        <rFont val="Arial"/>
        <family val="3"/>
        <charset val="134"/>
      </rPr>
      <t>Enablement</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</si>
  <si>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Archive</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Provides</t>
    </r>
    <r>
      <rPr>
        <sz val="9"/>
        <color theme="1"/>
        <rFont val="Calibri"/>
        <family val="2"/>
        <charset val="134"/>
        <scheme val="minor"/>
      </rPr>
      <t xml:space="preserve"> </t>
    </r>
    <r>
      <rPr>
        <sz val="9"/>
        <color rgb="FF000000"/>
        <rFont val="Arial"/>
        <family val="3"/>
        <charset val="134"/>
      </rPr>
      <t>an</t>
    </r>
    <r>
      <rPr>
        <sz val="9"/>
        <color theme="1"/>
        <rFont val="Calibri"/>
        <family val="2"/>
        <charset val="134"/>
        <scheme val="minor"/>
      </rPr>
      <t xml:space="preserve"> </t>
    </r>
    <r>
      <rPr>
        <sz val="9"/>
        <color rgb="FF000000"/>
        <rFont val="Arial"/>
        <family val="3"/>
        <charset val="134"/>
      </rPr>
      <t>automated</t>
    </r>
    <r>
      <rPr>
        <sz val="9"/>
        <color theme="1"/>
        <rFont val="Calibri"/>
        <family val="2"/>
        <charset val="134"/>
        <scheme val="minor"/>
      </rPr>
      <t xml:space="preserve"> </t>
    </r>
    <r>
      <rPr>
        <sz val="9"/>
        <color rgb="FF000000"/>
        <rFont val="Arial"/>
        <family val="3"/>
        <charset val="134"/>
      </rPr>
      <t>archive</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servers.</t>
    </r>
  </si>
  <si>
    <r>
      <rPr>
        <sz val="9"/>
        <color rgb="FF000000"/>
        <rFont val="Arial"/>
        <family val="3"/>
        <charset val="134"/>
      </rPr>
      <t>DB9</t>
    </r>
  </si>
  <si>
    <r>
      <rPr>
        <sz val="9"/>
        <color rgb="FF000000"/>
        <rFont val="Arial"/>
        <family val="3"/>
        <charset val="134"/>
      </rPr>
      <t>DX0</t>
    </r>
  </si>
  <si>
    <r>
      <rPr>
        <sz val="9"/>
        <color rgb="FF000000"/>
        <rFont val="Arial"/>
        <family val="3"/>
        <charset val="134"/>
      </rPr>
      <t>DX1</t>
    </r>
  </si>
  <si>
    <r>
      <rPr>
        <sz val="9"/>
        <color rgb="FF000000"/>
        <rFont val="Arial"/>
        <family val="3"/>
        <charset val="134"/>
      </rPr>
      <t>3AT</t>
    </r>
  </si>
  <si>
    <r>
      <rPr>
        <sz val="9"/>
        <color rgb="FF000000"/>
        <rFont val="Arial"/>
        <family val="3"/>
        <charset val="134"/>
      </rPr>
      <t>6AY</t>
    </r>
  </si>
  <si>
    <r>
      <rPr>
        <sz val="9"/>
        <color rgb="FF000000"/>
        <rFont val="Arial"/>
        <family val="3"/>
        <charset val="134"/>
      </rPr>
      <t>DX7</t>
    </r>
  </si>
  <si>
    <r>
      <rPr>
        <sz val="9"/>
        <color rgb="FF000000"/>
        <rFont val="Arial"/>
        <family val="3"/>
        <charset val="134"/>
      </rPr>
      <t>EA0</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</si>
  <si>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Incremental</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License</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staging</t>
    </r>
    <r>
      <rPr>
        <sz val="9"/>
        <color theme="1"/>
        <rFont val="Calibri"/>
        <family val="2"/>
        <charset val="134"/>
        <scheme val="minor"/>
      </rPr>
      <t xml:space="preserve"> </t>
    </r>
    <r>
      <rPr>
        <sz val="9"/>
        <color rgb="FF000000"/>
        <rFont val="Arial"/>
        <family val="3"/>
        <charset val="134"/>
      </rPr>
      <t>or</t>
    </r>
    <r>
      <rPr>
        <sz val="9"/>
        <color theme="1"/>
        <rFont val="Calibri"/>
        <family val="2"/>
        <charset val="134"/>
        <scheme val="minor"/>
      </rPr>
      <t xml:space="preserve"> </t>
    </r>
    <r>
      <rPr>
        <sz val="9"/>
        <color rgb="FF000000"/>
        <rFont val="Arial"/>
        <family val="3"/>
        <charset val="134"/>
      </rPr>
      <t>fail-over</t>
    </r>
    <r>
      <rPr>
        <sz val="9"/>
        <color theme="1"/>
        <rFont val="Calibri"/>
        <family val="2"/>
        <charset val="134"/>
        <scheme val="minor"/>
      </rPr>
      <t xml:space="preserve"> </t>
    </r>
    <r>
      <rPr>
        <sz val="9"/>
        <color rgb="FF000000"/>
        <rFont val="Arial"/>
        <family val="3"/>
        <charset val="134"/>
      </rPr>
      <t>(backup)</t>
    </r>
  </si>
  <si>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</si>
  <si>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OCR.</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</si>
  <si>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</si>
  <si>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5MFP.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</si>
  <si>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</si>
  <si>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100MFP.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</si>
  <si>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CONNECTKEY</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v1.5</t>
    </r>
    <r>
      <rPr>
        <sz val="9"/>
        <color theme="1"/>
        <rFont val="Calibri"/>
        <family val="2"/>
        <charset val="134"/>
        <scheme val="minor"/>
      </rPr>
      <t xml:space="preserve"> </t>
    </r>
    <r>
      <rPr>
        <sz val="9"/>
        <color rgb="FF000000"/>
        <rFont val="Arial"/>
        <family val="3"/>
        <charset val="134"/>
      </rPr>
      <t>500MFP.</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</si>
  <si>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Public</t>
    </r>
    <r>
      <rPr>
        <sz val="9"/>
        <color theme="1"/>
        <rFont val="Calibri"/>
        <family val="2"/>
        <charset val="134"/>
        <scheme val="minor"/>
      </rPr>
      <t xml:space="preserve"> </t>
    </r>
    <r>
      <rPr>
        <sz val="9"/>
        <color rgb="FF000000"/>
        <rFont val="Arial"/>
        <family val="3"/>
        <charset val="134"/>
      </rPr>
      <t>Web</t>
    </r>
    <r>
      <rPr>
        <sz val="9"/>
        <color theme="1"/>
        <rFont val="Calibri"/>
        <family val="2"/>
        <charset val="134"/>
        <scheme val="minor"/>
      </rPr>
      <t xml:space="preserve"> </t>
    </r>
    <r>
      <rPr>
        <sz val="9"/>
        <color rgb="FF000000"/>
        <rFont val="Arial"/>
        <family val="3"/>
        <charset val="134"/>
      </rPr>
      <t>Access</t>
    </r>
    <r>
      <rPr>
        <sz val="9"/>
        <color theme="1"/>
        <rFont val="Calibri"/>
        <family val="2"/>
        <charset val="134"/>
        <scheme val="minor"/>
      </rPr>
      <t xml:space="preserve"> </t>
    </r>
    <r>
      <rPr>
        <sz val="9"/>
        <color rgb="FF000000"/>
        <rFont val="Arial"/>
        <family val="3"/>
        <charset val="134"/>
      </rPr>
      <t>(Unauthenticated</t>
    </r>
    <r>
      <rPr>
        <sz val="9"/>
        <color theme="1"/>
        <rFont val="Calibri"/>
        <family val="2"/>
        <charset val="134"/>
        <scheme val="minor"/>
      </rPr>
      <t xml:space="preserve"> </t>
    </r>
    <r>
      <rPr>
        <sz val="9"/>
        <color rgb="FF000000"/>
        <rFont val="Arial"/>
        <family val="3"/>
        <charset val="134"/>
      </rPr>
      <t>Users)</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</si>
  <si>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</si>
  <si>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</si>
  <si>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Additional</t>
    </r>
    <r>
      <rPr>
        <sz val="9"/>
        <color theme="1"/>
        <rFont val="Calibri"/>
        <family val="2"/>
        <charset val="134"/>
        <scheme val="minor"/>
      </rPr>
      <t xml:space="preserve"> </t>
    </r>
    <r>
      <rPr>
        <sz val="9"/>
        <color rgb="FF000000"/>
        <rFont val="Arial"/>
        <family val="3"/>
        <charset val="134"/>
      </rPr>
      <t>Seats</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Form</t>
    </r>
    <r>
      <rPr>
        <sz val="9"/>
        <color theme="1"/>
        <rFont val="Calibri"/>
        <family val="2"/>
        <charset val="134"/>
        <scheme val="minor"/>
      </rPr>
      <t xml:space="preserve"> </t>
    </r>
    <r>
      <rPr>
        <sz val="9"/>
        <color rgb="FF000000"/>
        <rFont val="Arial"/>
        <family val="3"/>
        <charset val="134"/>
      </rPr>
      <t>Designer</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Electronic</t>
    </r>
    <r>
      <rPr>
        <sz val="9"/>
        <color theme="1"/>
        <rFont val="Calibri"/>
        <family val="2"/>
        <charset val="134"/>
        <scheme val="minor"/>
      </rPr>
      <t xml:space="preserve"> </t>
    </r>
    <r>
      <rPr>
        <sz val="9"/>
        <color rgb="FF000000"/>
        <rFont val="Arial"/>
        <family val="3"/>
        <charset val="134"/>
      </rPr>
      <t>Form</t>
    </r>
    <r>
      <rPr>
        <sz val="9"/>
        <color theme="1"/>
        <rFont val="Calibri"/>
        <family val="2"/>
        <charset val="134"/>
        <scheme val="minor"/>
      </rPr>
      <t xml:space="preserve"> </t>
    </r>
    <r>
      <rPr>
        <sz val="9"/>
        <color rgb="FF000000"/>
        <rFont val="Arial"/>
        <family val="3"/>
        <charset val="134"/>
      </rPr>
      <t>Creation.</t>
    </r>
  </si>
  <si>
    <r>
      <rPr>
        <sz val="9"/>
        <color rgb="FF000000"/>
        <rFont val="Arial"/>
        <family val="3"/>
        <charset val="134"/>
      </rPr>
      <t>Guest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20-User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</si>
  <si>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</si>
  <si>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1.2M</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</si>
  <si>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</si>
  <si>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500,000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</si>
  <si>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t>
    </r>
    <r>
      <rPr>
        <sz val="9"/>
        <color theme="1"/>
        <rFont val="Calibri"/>
        <family val="2"/>
        <charset val="134"/>
        <scheme val="minor"/>
      </rPr>
      <t xml:space="preserve"> </t>
    </r>
    <r>
      <rPr>
        <sz val="9"/>
        <color rgb="FF000000"/>
        <rFont val="Arial"/>
        <family val="3"/>
        <charset val="134"/>
      </rPr>
      <t>Million</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</si>
  <si>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no</t>
    </r>
    <r>
      <rPr>
        <sz val="9"/>
        <color theme="1"/>
        <rFont val="Calibri"/>
        <family val="2"/>
        <charset val="134"/>
        <scheme val="minor"/>
      </rPr>
      <t xml:space="preserve"> </t>
    </r>
    <r>
      <rPr>
        <sz val="9"/>
        <color rgb="FF000000"/>
        <rFont val="Arial"/>
        <family val="3"/>
        <charset val="134"/>
      </rPr>
      <t>Pages</t>
    </r>
    <r>
      <rPr>
        <sz val="9"/>
        <color theme="1"/>
        <rFont val="Calibri"/>
        <family val="2"/>
        <charset val="134"/>
        <scheme val="minor"/>
      </rPr>
      <t xml:space="preserve"> </t>
    </r>
    <r>
      <rPr>
        <sz val="9"/>
        <color rgb="FF000000"/>
        <rFont val="Arial"/>
        <family val="3"/>
        <charset val="134"/>
      </rPr>
      <t>Per</t>
    </r>
    <r>
      <rPr>
        <sz val="9"/>
        <color theme="1"/>
        <rFont val="Calibri"/>
        <family val="2"/>
        <charset val="134"/>
        <scheme val="minor"/>
      </rPr>
      <t xml:space="preserve"> </t>
    </r>
    <r>
      <rPr>
        <sz val="9"/>
        <color rgb="FF000000"/>
        <rFont val="Arial"/>
        <family val="3"/>
        <charset val="134"/>
      </rPr>
      <t>Year</t>
    </r>
    <r>
      <rPr>
        <sz val="9"/>
        <color theme="1"/>
        <rFont val="Calibri"/>
        <family val="2"/>
        <charset val="134"/>
        <scheme val="minor"/>
      </rPr>
      <t xml:space="preserve"> </t>
    </r>
    <r>
      <rPr>
        <sz val="9"/>
        <color rgb="FF000000"/>
        <rFont val="Arial"/>
        <family val="3"/>
        <charset val="134"/>
      </rPr>
      <t>PPY</t>
    </r>
    <r>
      <rPr>
        <sz val="9"/>
        <color theme="1"/>
        <rFont val="Calibri"/>
        <family val="2"/>
        <charset val="134"/>
        <scheme val="minor"/>
      </rPr>
      <t xml:space="preserve"> </t>
    </r>
    <r>
      <rPr>
        <sz val="9"/>
        <color rgb="FF000000"/>
        <rFont val="Arial"/>
        <family val="3"/>
        <charset val="134"/>
      </rPr>
      <t>Limit</t>
    </r>
  </si>
  <si>
    <r>
      <rPr>
        <sz val="9"/>
        <color rgb="FF000000"/>
        <rFont val="Arial"/>
        <family val="3"/>
        <charset val="134"/>
      </rPr>
      <t>EA2</t>
    </r>
  </si>
  <si>
    <r>
      <rPr>
        <sz val="9"/>
        <color rgb="FF000000"/>
        <rFont val="Arial"/>
        <family val="3"/>
        <charset val="134"/>
      </rPr>
      <t>EA3</t>
    </r>
  </si>
  <si>
    <r>
      <rPr>
        <sz val="9"/>
        <color rgb="FF000000"/>
        <rFont val="Arial"/>
        <family val="3"/>
        <charset val="134"/>
      </rPr>
      <t>EA7</t>
    </r>
  </si>
  <si>
    <r>
      <rPr>
        <sz val="9"/>
        <color rgb="FF000000"/>
        <rFont val="Arial"/>
        <family val="3"/>
        <charset val="134"/>
      </rPr>
      <t>EB0</t>
    </r>
  </si>
  <si>
    <r>
      <rPr>
        <sz val="9"/>
        <color rgb="FF000000"/>
        <rFont val="Arial"/>
        <family val="3"/>
        <charset val="134"/>
      </rPr>
      <t>F8B</t>
    </r>
  </si>
  <si>
    <r>
      <rPr>
        <sz val="9"/>
        <color rgb="FF000000"/>
        <rFont val="Arial"/>
        <family val="3"/>
        <charset val="134"/>
      </rPr>
      <t>F9B</t>
    </r>
  </si>
  <si>
    <r>
      <rPr>
        <sz val="9"/>
        <color rgb="FF000000"/>
        <rFont val="Arial"/>
        <family val="3"/>
        <charset val="134"/>
      </rPr>
      <t>F0X</t>
    </r>
  </si>
  <si>
    <r>
      <rPr>
        <sz val="9"/>
        <color rgb="FF000000"/>
        <rFont val="Arial"/>
        <family val="3"/>
        <charset val="134"/>
      </rPr>
      <t>F1X</t>
    </r>
  </si>
  <si>
    <r>
      <rPr>
        <sz val="9"/>
        <color rgb="FF000000"/>
        <rFont val="Arial"/>
        <family val="3"/>
        <charset val="134"/>
      </rPr>
      <t>F3X</t>
    </r>
  </si>
  <si>
    <r>
      <rPr>
        <sz val="9"/>
        <color rgb="FF000000"/>
        <rFont val="Arial"/>
        <family val="3"/>
        <charset val="134"/>
      </rPr>
      <t>KB0</t>
    </r>
  </si>
  <si>
    <r>
      <rPr>
        <sz val="9"/>
        <color rgb="FF000000"/>
        <rFont val="Arial"/>
        <family val="3"/>
        <charset val="134"/>
      </rPr>
      <t>KX1</t>
    </r>
  </si>
  <si>
    <r>
      <rPr>
        <sz val="9"/>
        <color rgb="FF000000"/>
        <rFont val="Arial"/>
        <family val="3"/>
        <charset val="134"/>
      </rPr>
      <t>KX2</t>
    </r>
  </si>
  <si>
    <r>
      <rPr>
        <sz val="9"/>
        <color rgb="FF000000"/>
        <rFont val="Arial"/>
        <family val="3"/>
        <charset val="134"/>
      </rPr>
      <t>KX3</t>
    </r>
  </si>
  <si>
    <r>
      <rPr>
        <sz val="9"/>
        <color rgb="FF000000"/>
        <rFont val="Arial"/>
        <family val="3"/>
        <charset val="134"/>
      </rPr>
      <t>KX4</t>
    </r>
  </si>
  <si>
    <r>
      <rPr>
        <sz val="9"/>
        <color rgb="FF000000"/>
        <rFont val="Arial"/>
        <family val="3"/>
        <charset val="134"/>
      </rPr>
      <t>KX5</t>
    </r>
  </si>
  <si>
    <r>
      <rPr>
        <sz val="9"/>
        <color rgb="FF000000"/>
        <rFont val="Arial"/>
        <family val="3"/>
        <charset val="134"/>
      </rPr>
      <t>KX7</t>
    </r>
  </si>
  <si>
    <r>
      <rPr>
        <sz val="9"/>
        <color rgb="FF000000"/>
        <rFont val="Arial"/>
        <family val="3"/>
        <charset val="134"/>
      </rPr>
      <t>KB1</t>
    </r>
  </si>
  <si>
    <r>
      <rPr>
        <sz val="9"/>
        <color rgb="FF000000"/>
        <rFont val="Arial"/>
        <family val="3"/>
        <charset val="134"/>
      </rPr>
      <t>KB2</t>
    </r>
  </si>
  <si>
    <r>
      <rPr>
        <sz val="9"/>
        <color rgb="FF000000"/>
        <rFont val="Arial"/>
        <family val="3"/>
        <charset val="134"/>
      </rPr>
      <t>KB3</t>
    </r>
  </si>
  <si>
    <r>
      <rPr>
        <sz val="9"/>
        <color rgb="FF000000"/>
        <rFont val="Arial"/>
        <family val="3"/>
        <charset val="134"/>
      </rPr>
      <t>UA7</t>
    </r>
  </si>
  <si>
    <r>
      <rPr>
        <sz val="9"/>
        <color rgb="FF000000"/>
        <rFont val="Arial"/>
        <family val="3"/>
        <charset val="134"/>
      </rPr>
      <t>UA9</t>
    </r>
  </si>
  <si>
    <r>
      <rPr>
        <sz val="9"/>
        <color rgb="FF000000"/>
        <rFont val="Arial"/>
        <family val="3"/>
        <charset val="134"/>
      </rPr>
      <t>UB0</t>
    </r>
  </si>
  <si>
    <r>
      <rPr>
        <sz val="9"/>
        <color rgb="FF000000"/>
        <rFont val="Arial"/>
        <family val="3"/>
        <charset val="134"/>
      </rPr>
      <t>VA0</t>
    </r>
  </si>
  <si>
    <r>
      <rPr>
        <sz val="9"/>
        <color rgb="FF000000"/>
        <rFont val="Arial"/>
        <family val="3"/>
        <charset val="134"/>
      </rPr>
      <t>VA4</t>
    </r>
  </si>
  <si>
    <r>
      <rPr>
        <sz val="9"/>
        <color rgb="FF000000"/>
        <rFont val="Arial"/>
        <family val="3"/>
        <charset val="134"/>
      </rPr>
      <t>VA5</t>
    </r>
  </si>
  <si>
    <r>
      <rPr>
        <sz val="9"/>
        <color rgb="FF000000"/>
        <rFont val="Arial"/>
        <family val="3"/>
        <charset val="134"/>
      </rPr>
      <t>VA6</t>
    </r>
  </si>
  <si>
    <r>
      <rPr>
        <sz val="9"/>
        <color rgb="FF000000"/>
        <rFont val="Arial"/>
        <family val="3"/>
        <charset val="134"/>
      </rPr>
      <t>VA7</t>
    </r>
  </si>
  <si>
    <t>Requires Professional Services for Analysis and Delivery. Requires Statement of Work (SOW)</t>
  </si>
  <si>
    <t>** MUST HAVE Eforms Enablement (EA3)</t>
  </si>
  <si>
    <t>** MUST HAVE Content Rules Manager Option (6AY)</t>
  </si>
  <si>
    <t>Requires Statement of Work (SOW)</t>
  </si>
  <si>
    <t>Requires Professional Services</t>
  </si>
  <si>
    <t>ABBYY FlexiCapture Full with 600,000 PPY.</t>
  </si>
  <si>
    <t>ABBYY FlexiCapture Full with 1.2 Million PPY.</t>
  </si>
  <si>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Base</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</si>
  <si>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Fixed</t>
    </r>
    <r>
      <rPr>
        <sz val="9"/>
        <color theme="1"/>
        <rFont val="Calibri"/>
        <family val="2"/>
        <charset val="134"/>
        <scheme val="minor"/>
      </rPr>
      <t xml:space="preserve"> </t>
    </r>
    <r>
      <rPr>
        <sz val="9"/>
        <color rgb="FF000000"/>
        <rFont val="Arial"/>
        <family val="3"/>
        <charset val="134"/>
      </rPr>
      <t>Format</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120,000</t>
    </r>
    <r>
      <rPr>
        <sz val="9"/>
        <color theme="1"/>
        <rFont val="Calibri"/>
        <family val="2"/>
        <charset val="134"/>
        <scheme val="minor"/>
      </rPr>
      <t xml:space="preserve"> </t>
    </r>
    <r>
      <rPr>
        <sz val="9"/>
        <color rgb="FF000000"/>
        <rFont val="Arial"/>
        <family val="3"/>
        <charset val="134"/>
      </rPr>
      <t>PPY.</t>
    </r>
  </si>
  <si>
    <t>DocuShare Education v7 Server Software</t>
  </si>
  <si>
    <t>DocuShare v7 Standard Server Software</t>
  </si>
  <si>
    <t>DCSHR66</t>
  </si>
  <si>
    <t>DB9</t>
  </si>
  <si>
    <t>DX0</t>
  </si>
  <si>
    <t>DX1</t>
  </si>
  <si>
    <t>3AT</t>
  </si>
  <si>
    <t>6AY</t>
  </si>
  <si>
    <t>DX7</t>
  </si>
  <si>
    <t>DX9</t>
  </si>
  <si>
    <t>EA0</t>
  </si>
  <si>
    <t>EA1</t>
  </si>
  <si>
    <t>EA2</t>
  </si>
  <si>
    <t>EA3</t>
  </si>
  <si>
    <t>EA4</t>
  </si>
  <si>
    <t>EA5</t>
  </si>
  <si>
    <t>EA6</t>
  </si>
  <si>
    <t>EA7</t>
  </si>
  <si>
    <t>EB0</t>
  </si>
  <si>
    <t>F8B</t>
  </si>
  <si>
    <t>F9B</t>
  </si>
  <si>
    <t>F0X</t>
  </si>
  <si>
    <t>F1X</t>
  </si>
  <si>
    <t>F3X</t>
  </si>
  <si>
    <t>KB0</t>
  </si>
  <si>
    <t>KX1</t>
  </si>
  <si>
    <t>KX2</t>
  </si>
  <si>
    <t>KX3</t>
  </si>
  <si>
    <t>KX4</t>
  </si>
  <si>
    <t>KX5</t>
  </si>
  <si>
    <t>KX7</t>
  </si>
  <si>
    <t>KB1</t>
  </si>
  <si>
    <t>KB2</t>
  </si>
  <si>
    <t>KB3</t>
  </si>
  <si>
    <t>UA7</t>
  </si>
  <si>
    <t>UA9</t>
  </si>
  <si>
    <t>UB0</t>
  </si>
  <si>
    <t>VA0</t>
  </si>
  <si>
    <t>VA4</t>
  </si>
  <si>
    <t>VA5</t>
  </si>
  <si>
    <t>VA6</t>
  </si>
  <si>
    <t>VA7</t>
  </si>
  <si>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</si>
  <si>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</si>
  <si>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Read/Write/Manage</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1000-user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</si>
  <si>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rPr>
        <b/>
        <sz val="10"/>
        <color rgb="FF000080"/>
        <rFont val="Arial"/>
        <family val="2"/>
      </rPr>
      <t>You</t>
    </r>
    <r>
      <rPr>
        <sz val="10"/>
        <color theme="1"/>
        <rFont val="Arial"/>
        <family val="2"/>
      </rPr>
      <t xml:space="preserve"> </t>
    </r>
    <r>
      <rPr>
        <b/>
        <sz val="10"/>
        <color rgb="FF000080"/>
        <rFont val="Arial"/>
        <family val="2"/>
      </rPr>
      <t>May</t>
    </r>
    <r>
      <rPr>
        <sz val="10"/>
        <color theme="1"/>
        <rFont val="Arial"/>
        <family val="2"/>
      </rPr>
      <t xml:space="preserve"> </t>
    </r>
    <r>
      <rPr>
        <b/>
        <sz val="10"/>
        <color rgb="FF000080"/>
        <rFont val="Arial"/>
        <family val="2"/>
      </rPr>
      <t>Choose</t>
    </r>
    <r>
      <rPr>
        <sz val="10"/>
        <color theme="1"/>
        <rFont val="Arial"/>
        <family val="2"/>
      </rPr>
      <t xml:space="preserve"> </t>
    </r>
    <r>
      <rPr>
        <b/>
        <sz val="10"/>
        <color rgb="FF000080"/>
        <rFont val="Arial"/>
        <family val="2"/>
      </rPr>
      <t>ANY</t>
    </r>
    <r>
      <rPr>
        <sz val="10"/>
        <color theme="1"/>
        <rFont val="Arial"/>
        <family val="2"/>
      </rPr>
      <t xml:space="preserve"> </t>
    </r>
    <r>
      <rPr>
        <b/>
        <sz val="10"/>
        <color rgb="FF000080"/>
        <rFont val="Arial"/>
        <family val="2"/>
      </rPr>
      <t>of</t>
    </r>
    <r>
      <rPr>
        <sz val="10"/>
        <color theme="1"/>
        <rFont val="Arial"/>
        <family val="2"/>
      </rPr>
      <t xml:space="preserve"> </t>
    </r>
    <r>
      <rPr>
        <b/>
        <sz val="10"/>
        <color rgb="FF000080"/>
        <rFont val="Arial"/>
        <family val="2"/>
      </rPr>
      <t>the</t>
    </r>
    <r>
      <rPr>
        <sz val="10"/>
        <color theme="1"/>
        <rFont val="Arial"/>
        <family val="2"/>
      </rPr>
      <t xml:space="preserve"> </t>
    </r>
    <r>
      <rPr>
        <b/>
        <sz val="10"/>
        <color rgb="FF000080"/>
        <rFont val="Arial"/>
        <family val="2"/>
      </rPr>
      <t>following:</t>
    </r>
  </si>
  <si>
    <r>
      <t>Content</t>
    </r>
    <r>
      <rPr>
        <sz val="10"/>
        <color theme="1"/>
        <rFont val="Arial"/>
        <family val="2"/>
      </rPr>
      <t xml:space="preserve"> </t>
    </r>
    <r>
      <rPr>
        <sz val="10"/>
        <color rgb="FF000000"/>
        <rFont val="Arial"/>
        <family val="2"/>
      </rPr>
      <t>Rules</t>
    </r>
    <r>
      <rPr>
        <sz val="10"/>
        <color theme="1"/>
        <rFont val="Arial"/>
        <family val="2"/>
      </rPr>
      <t xml:space="preserve"> </t>
    </r>
    <r>
      <rPr>
        <sz val="10"/>
        <color rgb="FF000000"/>
        <rFont val="Arial"/>
        <family val="2"/>
      </rPr>
      <t>Manager</t>
    </r>
    <r>
      <rPr>
        <sz val="10"/>
        <color theme="1"/>
        <rFont val="Arial"/>
        <family val="2"/>
      </rPr>
      <t xml:space="preserve"> </t>
    </r>
    <r>
      <rPr>
        <sz val="10"/>
        <color rgb="FF000000"/>
        <rFont val="Arial"/>
        <family val="2"/>
      </rPr>
      <t>(w/</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seats)</t>
    </r>
  </si>
  <si>
    <r>
      <t>Content</t>
    </r>
    <r>
      <rPr>
        <sz val="10"/>
        <color theme="1"/>
        <rFont val="Arial"/>
        <family val="2"/>
      </rPr>
      <t xml:space="preserve"> </t>
    </r>
    <r>
      <rPr>
        <sz val="10"/>
        <color rgb="FF000000"/>
        <rFont val="Arial"/>
        <family val="2"/>
      </rPr>
      <t>Encryption</t>
    </r>
    <r>
      <rPr>
        <sz val="10"/>
        <color theme="1"/>
        <rFont val="Arial"/>
        <family val="2"/>
      </rPr>
      <t xml:space="preserve"> </t>
    </r>
    <r>
      <rPr>
        <sz val="10"/>
        <color rgb="FF000000"/>
        <rFont val="Arial"/>
        <family val="2"/>
      </rPr>
      <t>Enablement</t>
    </r>
  </si>
  <si>
    <r>
      <t>Document</t>
    </r>
    <r>
      <rPr>
        <sz val="10"/>
        <color theme="1"/>
        <rFont val="Arial"/>
        <family val="2"/>
      </rPr>
      <t xml:space="preserve"> </t>
    </r>
    <r>
      <rPr>
        <sz val="10"/>
        <color rgb="FF000000"/>
        <rFont val="Arial"/>
        <family val="2"/>
      </rPr>
      <t>Life</t>
    </r>
    <r>
      <rPr>
        <sz val="10"/>
        <color theme="1"/>
        <rFont val="Arial"/>
        <family val="2"/>
      </rPr>
      <t xml:space="preserve"> </t>
    </r>
    <r>
      <rPr>
        <sz val="10"/>
        <color rgb="FF000000"/>
        <rFont val="Arial"/>
        <family val="2"/>
      </rPr>
      <t>Cycle</t>
    </r>
  </si>
  <si>
    <r>
      <t>DocuShare</t>
    </r>
    <r>
      <rPr>
        <sz val="10"/>
        <color theme="1"/>
        <rFont val="Arial"/>
        <family val="2"/>
      </rPr>
      <t xml:space="preserve"> </t>
    </r>
    <r>
      <rPr>
        <sz val="10"/>
        <color rgb="FF000000"/>
        <rFont val="Arial"/>
        <family val="2"/>
      </rPr>
      <t>Archive</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Provides</t>
    </r>
    <r>
      <rPr>
        <sz val="10"/>
        <color theme="1"/>
        <rFont val="Arial"/>
        <family val="2"/>
      </rPr>
      <t xml:space="preserve"> </t>
    </r>
    <r>
      <rPr>
        <sz val="10"/>
        <color rgb="FF000000"/>
        <rFont val="Arial"/>
        <family val="2"/>
      </rPr>
      <t>an</t>
    </r>
    <r>
      <rPr>
        <sz val="10"/>
        <color theme="1"/>
        <rFont val="Arial"/>
        <family val="2"/>
      </rPr>
      <t xml:space="preserve"> </t>
    </r>
    <r>
      <rPr>
        <sz val="10"/>
        <color rgb="FF000000"/>
        <rFont val="Arial"/>
        <family val="2"/>
      </rPr>
      <t>automated</t>
    </r>
    <r>
      <rPr>
        <sz val="10"/>
        <color theme="1"/>
        <rFont val="Arial"/>
        <family val="2"/>
      </rPr>
      <t xml:space="preserve"> </t>
    </r>
    <r>
      <rPr>
        <sz val="10"/>
        <color rgb="FF000000"/>
        <rFont val="Arial"/>
        <family val="2"/>
      </rPr>
      <t>archive</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servers.</t>
    </r>
  </si>
  <si>
    <r>
      <t>DocuShare</t>
    </r>
    <r>
      <rPr>
        <sz val="10"/>
        <color theme="1"/>
        <rFont val="Arial"/>
        <family val="2"/>
      </rPr>
      <t xml:space="preserve"> </t>
    </r>
    <r>
      <rPr>
        <sz val="10"/>
        <color rgb="FF000000"/>
        <rFont val="Arial"/>
        <family val="2"/>
      </rPr>
      <t>Federation</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Server</t>
    </r>
  </si>
  <si>
    <r>
      <t>DocuShare</t>
    </r>
    <r>
      <rPr>
        <sz val="10"/>
        <color theme="1"/>
        <rFont val="Arial"/>
        <family val="2"/>
      </rPr>
      <t xml:space="preserve"> </t>
    </r>
    <r>
      <rPr>
        <sz val="10"/>
        <color rgb="FF000000"/>
        <rFont val="Arial"/>
        <family val="2"/>
      </rPr>
      <t>Incremental</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License</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staging</t>
    </r>
    <r>
      <rPr>
        <sz val="10"/>
        <color theme="1"/>
        <rFont val="Arial"/>
        <family val="2"/>
      </rPr>
      <t xml:space="preserve"> </t>
    </r>
    <r>
      <rPr>
        <sz val="10"/>
        <color rgb="FF000000"/>
        <rFont val="Arial"/>
        <family val="2"/>
      </rPr>
      <t>or</t>
    </r>
    <r>
      <rPr>
        <sz val="10"/>
        <color theme="1"/>
        <rFont val="Arial"/>
        <family val="2"/>
      </rPr>
      <t xml:space="preserve"> </t>
    </r>
    <r>
      <rPr>
        <sz val="10"/>
        <color rgb="FF000000"/>
        <rFont val="Arial"/>
        <family val="2"/>
      </rPr>
      <t>fail-over</t>
    </r>
    <r>
      <rPr>
        <sz val="10"/>
        <color theme="1"/>
        <rFont val="Arial"/>
        <family val="2"/>
      </rPr>
      <t xml:space="preserve"> </t>
    </r>
    <r>
      <rPr>
        <sz val="10"/>
        <color rgb="FF000000"/>
        <rFont val="Arial"/>
        <family val="2"/>
      </rPr>
      <t>(backup)</t>
    </r>
  </si>
  <si>
    <r>
      <t>DocuShare</t>
    </r>
    <r>
      <rPr>
        <sz val="10"/>
        <color theme="1"/>
        <rFont val="Arial"/>
        <family val="2"/>
      </rPr>
      <t xml:space="preserve"> </t>
    </r>
    <r>
      <rPr>
        <sz val="10"/>
        <color rgb="FF000000"/>
        <rFont val="Arial"/>
        <family val="2"/>
      </rPr>
      <t>Eforms</t>
    </r>
    <r>
      <rPr>
        <sz val="10"/>
        <color theme="1"/>
        <rFont val="Arial"/>
        <family val="2"/>
      </rPr>
      <t xml:space="preserve"> </t>
    </r>
    <r>
      <rPr>
        <sz val="10"/>
        <color rgb="FF000000"/>
        <rFont val="Arial"/>
        <family val="2"/>
      </rPr>
      <t>Enablement</t>
    </r>
    <r>
      <rPr>
        <sz val="9"/>
        <color theme="1"/>
        <rFont val="Calibri"/>
        <family val="2"/>
        <charset val="134"/>
        <scheme val="minor"/>
      </rPr>
      <t/>
    </r>
  </si>
  <si>
    <r>
      <t>Email</t>
    </r>
    <r>
      <rPr>
        <sz val="10"/>
        <color theme="1"/>
        <rFont val="Arial"/>
        <family val="2"/>
      </rPr>
      <t xml:space="preserve"> </t>
    </r>
    <r>
      <rPr>
        <sz val="10"/>
        <color rgb="FF000000"/>
        <rFont val="Arial"/>
        <family val="2"/>
      </rPr>
      <t>Agent</t>
    </r>
  </si>
  <si>
    <r>
      <t>Custom</t>
    </r>
    <r>
      <rPr>
        <sz val="10"/>
        <color theme="1"/>
        <rFont val="Arial"/>
        <family val="2"/>
      </rPr>
      <t xml:space="preserve"> </t>
    </r>
    <r>
      <rPr>
        <sz val="10"/>
        <color rgb="FF000000"/>
        <rFont val="Arial"/>
        <family val="2"/>
      </rPr>
      <t>Workflows</t>
    </r>
    <r>
      <rPr>
        <sz val="10"/>
        <color theme="1"/>
        <rFont val="Arial"/>
        <family val="2"/>
      </rPr>
      <t xml:space="preserve"> </t>
    </r>
    <r>
      <rPr>
        <sz val="10"/>
        <color rgb="FF000000"/>
        <rFont val="Arial"/>
        <family val="2"/>
      </rPr>
      <t>Enablement</t>
    </r>
  </si>
  <si>
    <r>
      <t>Partitioned</t>
    </r>
    <r>
      <rPr>
        <sz val="10"/>
        <color theme="1"/>
        <rFont val="Arial"/>
        <family val="2"/>
      </rPr>
      <t xml:space="preserve"> </t>
    </r>
    <r>
      <rPr>
        <sz val="10"/>
        <color rgb="FF000000"/>
        <rFont val="Arial"/>
        <family val="2"/>
      </rPr>
      <t>Content</t>
    </r>
    <r>
      <rPr>
        <sz val="10"/>
        <color theme="1"/>
        <rFont val="Arial"/>
        <family val="2"/>
      </rPr>
      <t xml:space="preserve"> </t>
    </r>
    <r>
      <rPr>
        <sz val="10"/>
        <color rgb="FF000000"/>
        <rFont val="Arial"/>
        <family val="2"/>
      </rPr>
      <t>Store</t>
    </r>
    <r>
      <rPr>
        <sz val="10"/>
        <color theme="1"/>
        <rFont val="Arial"/>
        <family val="2"/>
      </rPr>
      <t xml:space="preserve"> </t>
    </r>
    <r>
      <rPr>
        <sz val="10"/>
        <color rgb="FF000000"/>
        <rFont val="Arial"/>
        <family val="2"/>
      </rPr>
      <t>(Large</t>
    </r>
    <r>
      <rPr>
        <sz val="10"/>
        <color theme="1"/>
        <rFont val="Arial"/>
        <family val="2"/>
      </rPr>
      <t xml:space="preserve"> </t>
    </r>
    <r>
      <rPr>
        <sz val="10"/>
        <color rgb="FF000000"/>
        <rFont val="Arial"/>
        <family val="2"/>
      </rPr>
      <t>sites)</t>
    </r>
    <r>
      <rPr>
        <sz val="10"/>
        <color theme="1"/>
        <rFont val="Arial"/>
        <family val="2"/>
      </rPr>
      <t xml:space="preserve"> </t>
    </r>
    <r>
      <rPr>
        <sz val="10"/>
        <color rgb="FF000000"/>
        <rFont val="Arial"/>
        <family val="2"/>
      </rPr>
      <t>enablement</t>
    </r>
  </si>
  <si>
    <r>
      <t>Read/Write/Manage</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</si>
  <si>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DocuShare</t>
    </r>
    <r>
      <rPr>
        <sz val="10"/>
        <color theme="1"/>
        <rFont val="Arial"/>
        <family val="2"/>
      </rPr>
      <t xml:space="preserve"> </t>
    </r>
    <r>
      <rPr>
        <sz val="10"/>
        <color rgb="FF000000"/>
        <rFont val="Arial"/>
        <family val="2"/>
      </rPr>
      <t>CPX</t>
    </r>
    <r>
      <rPr>
        <sz val="10"/>
        <color theme="1"/>
        <rFont val="Arial"/>
        <family val="2"/>
      </rPr>
      <t xml:space="preserve"> </t>
    </r>
    <r>
      <rPr>
        <sz val="10"/>
        <color rgb="FF000000"/>
        <rFont val="Arial"/>
        <family val="2"/>
      </rPr>
      <t>OCR.</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</si>
  <si>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</si>
  <si>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5MFP.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</si>
  <si>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</si>
  <si>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100MFP.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</si>
  <si>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CONNECTKEY</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v1.5</t>
    </r>
    <r>
      <rPr>
        <sz val="10"/>
        <color theme="1"/>
        <rFont val="Arial"/>
        <family val="2"/>
      </rPr>
      <t xml:space="preserve"> </t>
    </r>
    <r>
      <rPr>
        <sz val="10"/>
        <color rgb="FF000000"/>
        <rFont val="Arial"/>
        <family val="2"/>
      </rPr>
      <t>500MFP.</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</si>
  <si>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Public</t>
    </r>
    <r>
      <rPr>
        <sz val="10"/>
        <color theme="1"/>
        <rFont val="Arial"/>
        <family val="2"/>
      </rPr>
      <t xml:space="preserve"> </t>
    </r>
    <r>
      <rPr>
        <sz val="10"/>
        <color rgb="FF000000"/>
        <rFont val="Arial"/>
        <family val="2"/>
      </rPr>
      <t>Web</t>
    </r>
    <r>
      <rPr>
        <sz val="10"/>
        <color theme="1"/>
        <rFont val="Arial"/>
        <family val="2"/>
      </rPr>
      <t xml:space="preserve"> </t>
    </r>
    <r>
      <rPr>
        <sz val="10"/>
        <color rgb="FF000000"/>
        <rFont val="Arial"/>
        <family val="2"/>
      </rPr>
      <t>Access</t>
    </r>
    <r>
      <rPr>
        <sz val="10"/>
        <color theme="1"/>
        <rFont val="Arial"/>
        <family val="2"/>
      </rPr>
      <t xml:space="preserve"> </t>
    </r>
    <r>
      <rPr>
        <sz val="10"/>
        <color rgb="FF000000"/>
        <rFont val="Arial"/>
        <family val="2"/>
      </rPr>
      <t>(Unauthenticated</t>
    </r>
    <r>
      <rPr>
        <sz val="10"/>
        <color theme="1"/>
        <rFont val="Arial"/>
        <family val="2"/>
      </rPr>
      <t xml:space="preserve"> </t>
    </r>
    <r>
      <rPr>
        <sz val="10"/>
        <color rgb="FF000000"/>
        <rFont val="Arial"/>
        <family val="2"/>
      </rPr>
      <t>Users)</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</si>
  <si>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Full</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r>
      <rPr>
        <sz val="9"/>
        <color theme="1"/>
        <rFont val="Calibri"/>
        <family val="2"/>
        <charset val="134"/>
        <scheme val="minor"/>
      </rPr>
      <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</si>
  <si>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Base</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r>
      <rPr>
        <b/>
        <sz val="9"/>
        <color rgb="FF993300"/>
        <rFont val="Arial"/>
        <family val="3"/>
        <charset val="134"/>
      </rPr>
      <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</si>
  <si>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Full</t>
    </r>
    <r>
      <rPr>
        <sz val="10"/>
        <color theme="1"/>
        <rFont val="Arial"/>
        <family val="2"/>
      </rPr>
      <t xml:space="preserve"> </t>
    </r>
    <r>
      <rPr>
        <sz val="10"/>
        <color rgb="FF000000"/>
        <rFont val="Arial"/>
        <family val="2"/>
      </rPr>
      <t>System</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60,000</t>
    </r>
    <r>
      <rPr>
        <sz val="10"/>
        <color theme="1"/>
        <rFont val="Arial"/>
        <family val="2"/>
      </rPr>
      <t xml:space="preserve"> </t>
    </r>
    <r>
      <rPr>
        <sz val="10"/>
        <color rgb="FF000000"/>
        <rFont val="Arial"/>
        <family val="2"/>
      </rPr>
      <t>PPY.</t>
    </r>
    <r>
      <rPr>
        <b/>
        <sz val="9"/>
        <color rgb="FF993300"/>
        <rFont val="Arial"/>
        <family val="3"/>
        <charset val="134"/>
      </rPr>
      <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</si>
  <si>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100,000</t>
    </r>
    <r>
      <rPr>
        <sz val="10"/>
        <color theme="1"/>
        <rFont val="Arial"/>
        <family val="2"/>
      </rPr>
      <t xml:space="preserve"> </t>
    </r>
    <r>
      <rPr>
        <sz val="10"/>
        <color rgb="FF000000"/>
        <rFont val="Arial"/>
        <family val="2"/>
      </rPr>
      <t>PPY</t>
    </r>
    <r>
      <rPr>
        <sz val="10"/>
        <color rgb="FF993300"/>
        <rFont val="Arial"/>
        <family val="2"/>
      </rPr>
      <t>.</t>
    </r>
  </si>
  <si>
    <r>
      <t>READ-ONLY</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Pack.</t>
    </r>
  </si>
  <si>
    <r>
      <t>READ-ONLY</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100-User</t>
    </r>
    <r>
      <rPr>
        <sz val="10"/>
        <color theme="1"/>
        <rFont val="Arial"/>
        <family val="2"/>
      </rPr>
      <t xml:space="preserve"> </t>
    </r>
    <r>
      <rPr>
        <sz val="10"/>
        <color rgb="FF000000"/>
        <rFont val="Arial"/>
        <family val="2"/>
      </rPr>
      <t>Pack.</t>
    </r>
    <r>
      <rPr>
        <sz val="10"/>
        <color theme="1"/>
        <rFont val="Arial"/>
        <family val="2"/>
      </rPr>
      <t xml:space="preserve"> </t>
    </r>
    <r>
      <rPr>
        <sz val="10"/>
        <color rgb="FF000000"/>
        <rFont val="Arial"/>
        <family val="2"/>
      </rPr>
      <t>May</t>
    </r>
    <r>
      <rPr>
        <sz val="10"/>
        <color theme="1"/>
        <rFont val="Arial"/>
        <family val="2"/>
      </rPr>
      <t xml:space="preserve"> </t>
    </r>
    <r>
      <rPr>
        <sz val="10"/>
        <color rgb="FF000000"/>
        <rFont val="Arial"/>
        <family val="2"/>
      </rPr>
      <t>order</t>
    </r>
    <r>
      <rPr>
        <sz val="10"/>
        <color theme="1"/>
        <rFont val="Arial"/>
        <family val="2"/>
      </rPr>
      <t xml:space="preserve"> </t>
    </r>
    <r>
      <rPr>
        <sz val="10"/>
        <color rgb="FF000000"/>
        <rFont val="Arial"/>
        <family val="2"/>
      </rPr>
      <t>up</t>
    </r>
    <r>
      <rPr>
        <sz val="10"/>
        <color theme="1"/>
        <rFont val="Arial"/>
        <family val="2"/>
      </rPr>
      <t xml:space="preserve"> </t>
    </r>
    <r>
      <rPr>
        <sz val="10"/>
        <color rgb="FF000000"/>
        <rFont val="Arial"/>
        <family val="2"/>
      </rPr>
      <t>to</t>
    </r>
    <r>
      <rPr>
        <sz val="10"/>
        <color theme="1"/>
        <rFont val="Arial"/>
        <family val="2"/>
      </rPr>
      <t xml:space="preserve"> </t>
    </r>
    <r>
      <rPr>
        <sz val="10"/>
        <color rgb="FF000000"/>
        <rFont val="Arial"/>
        <family val="2"/>
      </rPr>
      <t>a</t>
    </r>
    <r>
      <rPr>
        <sz val="10"/>
        <color theme="1"/>
        <rFont val="Arial"/>
        <family val="2"/>
      </rPr>
      <t xml:space="preserve"> </t>
    </r>
    <r>
      <rPr>
        <sz val="10"/>
        <color rgb="FF000000"/>
        <rFont val="Arial"/>
        <family val="2"/>
      </rPr>
      <t>qty</t>
    </r>
    <r>
      <rPr>
        <sz val="10"/>
        <color theme="1"/>
        <rFont val="Arial"/>
        <family val="2"/>
      </rPr>
      <t xml:space="preserve"> </t>
    </r>
    <r>
      <rPr>
        <sz val="10"/>
        <color rgb="FF000000"/>
        <rFont val="Arial"/>
        <family val="2"/>
      </rPr>
      <t>of</t>
    </r>
    <r>
      <rPr>
        <sz val="10"/>
        <color theme="1"/>
        <rFont val="Arial"/>
        <family val="2"/>
      </rPr>
      <t xml:space="preserve"> </t>
    </r>
    <r>
      <rPr>
        <sz val="10"/>
        <color rgb="FF000000"/>
        <rFont val="Arial"/>
        <family val="2"/>
      </rPr>
      <t>(9).</t>
    </r>
  </si>
  <si>
    <r>
      <t>Additional</t>
    </r>
    <r>
      <rPr>
        <sz val="10"/>
        <color theme="1"/>
        <rFont val="Arial"/>
        <family val="2"/>
      </rPr>
      <t xml:space="preserve"> </t>
    </r>
    <r>
      <rPr>
        <sz val="10"/>
        <color rgb="FF000000"/>
        <rFont val="Arial"/>
        <family val="2"/>
      </rPr>
      <t>Seats</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DocuShare</t>
    </r>
    <r>
      <rPr>
        <sz val="10"/>
        <color theme="1"/>
        <rFont val="Arial"/>
        <family val="2"/>
      </rPr>
      <t xml:space="preserve"> </t>
    </r>
    <r>
      <rPr>
        <sz val="10"/>
        <color rgb="FF000000"/>
        <rFont val="Arial"/>
        <family val="2"/>
      </rPr>
      <t>Form</t>
    </r>
    <r>
      <rPr>
        <sz val="10"/>
        <color theme="1"/>
        <rFont val="Arial"/>
        <family val="2"/>
      </rPr>
      <t xml:space="preserve"> </t>
    </r>
    <r>
      <rPr>
        <sz val="10"/>
        <color rgb="FF000000"/>
        <rFont val="Arial"/>
        <family val="2"/>
      </rPr>
      <t>Designer</t>
    </r>
    <r>
      <rPr>
        <sz val="10"/>
        <color theme="1"/>
        <rFont val="Arial"/>
        <family val="2"/>
      </rPr>
      <t xml:space="preserve"> </t>
    </r>
    <r>
      <rPr>
        <sz val="10"/>
        <color rgb="FF000000"/>
        <rFont val="Arial"/>
        <family val="2"/>
      </rPr>
      <t>for</t>
    </r>
    <r>
      <rPr>
        <sz val="10"/>
        <color theme="1"/>
        <rFont val="Arial"/>
        <family val="2"/>
      </rPr>
      <t xml:space="preserve"> </t>
    </r>
    <r>
      <rPr>
        <sz val="10"/>
        <color rgb="FF000000"/>
        <rFont val="Arial"/>
        <family val="2"/>
      </rPr>
      <t>Electronic</t>
    </r>
    <r>
      <rPr>
        <sz val="10"/>
        <color theme="1"/>
        <rFont val="Arial"/>
        <family val="2"/>
      </rPr>
      <t xml:space="preserve"> </t>
    </r>
    <r>
      <rPr>
        <sz val="10"/>
        <color rgb="FF000000"/>
        <rFont val="Arial"/>
        <family val="2"/>
      </rPr>
      <t>Form</t>
    </r>
    <r>
      <rPr>
        <sz val="10"/>
        <color theme="1"/>
        <rFont val="Arial"/>
        <family val="2"/>
      </rPr>
      <t xml:space="preserve"> </t>
    </r>
    <r>
      <rPr>
        <sz val="10"/>
        <color rgb="FF000000"/>
        <rFont val="Arial"/>
        <family val="2"/>
      </rPr>
      <t>Creation. Maximum of 9 may be ordered.</t>
    </r>
  </si>
  <si>
    <r>
      <t>Guest</t>
    </r>
    <r>
      <rPr>
        <sz val="10"/>
        <color theme="1"/>
        <rFont val="Arial"/>
        <family val="2"/>
      </rPr>
      <t xml:space="preserve"> </t>
    </r>
    <r>
      <rPr>
        <sz val="10"/>
        <color rgb="FF000000"/>
        <rFont val="Arial"/>
        <family val="2"/>
      </rPr>
      <t>CAL:</t>
    </r>
    <r>
      <rPr>
        <sz val="10"/>
        <color theme="1"/>
        <rFont val="Arial"/>
        <family val="2"/>
      </rPr>
      <t xml:space="preserve"> </t>
    </r>
    <r>
      <rPr>
        <sz val="10"/>
        <color rgb="FF000000"/>
        <rFont val="Arial"/>
        <family val="2"/>
      </rPr>
      <t>20-User</t>
    </r>
    <r>
      <rPr>
        <sz val="10"/>
        <color theme="1"/>
        <rFont val="Arial"/>
        <family val="2"/>
      </rPr>
      <t xml:space="preserve"> </t>
    </r>
    <r>
      <rPr>
        <sz val="10"/>
        <color rgb="FF000000"/>
        <rFont val="Arial"/>
        <family val="2"/>
      </rPr>
      <t>Pack</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</si>
  <si>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120,000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</si>
  <si>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600,000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</si>
  <si>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FlexiCapture</t>
    </r>
    <r>
      <rPr>
        <sz val="10"/>
        <color theme="1"/>
        <rFont val="Arial"/>
        <family val="2"/>
      </rPr>
      <t xml:space="preserve"> </t>
    </r>
    <r>
      <rPr>
        <sz val="10"/>
        <color rgb="FF000000"/>
        <rFont val="Arial"/>
        <family val="2"/>
      </rPr>
      <t>Fixed</t>
    </r>
    <r>
      <rPr>
        <sz val="10"/>
        <color theme="1"/>
        <rFont val="Arial"/>
        <family val="2"/>
      </rPr>
      <t xml:space="preserve"> </t>
    </r>
    <r>
      <rPr>
        <sz val="10"/>
        <color rgb="FF000000"/>
        <rFont val="Arial"/>
        <family val="2"/>
      </rPr>
      <t>Format</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1.2M</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</si>
  <si>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300,000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</si>
  <si>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500,000</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</si>
  <si>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1</t>
    </r>
    <r>
      <rPr>
        <sz val="10"/>
        <color theme="1"/>
        <rFont val="Arial"/>
        <family val="2"/>
      </rPr>
      <t xml:space="preserve"> </t>
    </r>
    <r>
      <rPr>
        <sz val="10"/>
        <color rgb="FF000000"/>
        <rFont val="Arial"/>
        <family val="2"/>
      </rPr>
      <t>Million</t>
    </r>
    <r>
      <rPr>
        <sz val="10"/>
        <color theme="1"/>
        <rFont val="Arial"/>
        <family val="2"/>
      </rPr>
      <t xml:space="preserve"> </t>
    </r>
    <r>
      <rPr>
        <sz val="10"/>
        <color rgb="FF000000"/>
        <rFont val="Arial"/>
        <family val="2"/>
      </rPr>
      <t>PPY</t>
    </r>
  </si>
  <si>
    <r>
      <t>ABBYY</t>
    </r>
    <r>
      <rPr>
        <sz val="10"/>
        <color theme="1"/>
        <rFont val="Arial"/>
        <family val="2"/>
      </rPr>
      <t xml:space="preserve"> </t>
    </r>
    <r>
      <rPr>
        <sz val="10"/>
        <color rgb="FF000000"/>
        <rFont val="Arial"/>
        <family val="2"/>
      </rPr>
      <t>Recognition</t>
    </r>
    <r>
      <rPr>
        <sz val="10"/>
        <color theme="1"/>
        <rFont val="Arial"/>
        <family val="2"/>
      </rPr>
      <t xml:space="preserve"> </t>
    </r>
    <r>
      <rPr>
        <sz val="10"/>
        <color rgb="FF000000"/>
        <rFont val="Arial"/>
        <family val="2"/>
      </rPr>
      <t>Server</t>
    </r>
    <r>
      <rPr>
        <sz val="10"/>
        <color theme="1"/>
        <rFont val="Arial"/>
        <family val="2"/>
      </rPr>
      <t xml:space="preserve"> </t>
    </r>
    <r>
      <rPr>
        <sz val="10"/>
        <color rgb="FF000000"/>
        <rFont val="Arial"/>
        <family val="2"/>
      </rPr>
      <t>with</t>
    </r>
    <r>
      <rPr>
        <sz val="10"/>
        <color theme="1"/>
        <rFont val="Arial"/>
        <family val="2"/>
      </rPr>
      <t xml:space="preserve"> </t>
    </r>
    <r>
      <rPr>
        <sz val="10"/>
        <color rgb="FF000000"/>
        <rFont val="Arial"/>
        <family val="2"/>
      </rPr>
      <t>no</t>
    </r>
    <r>
      <rPr>
        <sz val="10"/>
        <color theme="1"/>
        <rFont val="Arial"/>
        <family val="2"/>
      </rPr>
      <t xml:space="preserve"> </t>
    </r>
    <r>
      <rPr>
        <sz val="10"/>
        <color rgb="FF000000"/>
        <rFont val="Arial"/>
        <family val="2"/>
      </rPr>
      <t>Pages</t>
    </r>
    <r>
      <rPr>
        <sz val="10"/>
        <color theme="1"/>
        <rFont val="Arial"/>
        <family val="2"/>
      </rPr>
      <t xml:space="preserve"> </t>
    </r>
    <r>
      <rPr>
        <sz val="10"/>
        <color rgb="FF000000"/>
        <rFont val="Arial"/>
        <family val="2"/>
      </rPr>
      <t>Per</t>
    </r>
    <r>
      <rPr>
        <sz val="10"/>
        <color theme="1"/>
        <rFont val="Arial"/>
        <family val="2"/>
      </rPr>
      <t xml:space="preserve"> </t>
    </r>
    <r>
      <rPr>
        <sz val="10"/>
        <color rgb="FF000000"/>
        <rFont val="Arial"/>
        <family val="2"/>
      </rPr>
      <t>Year</t>
    </r>
    <r>
      <rPr>
        <sz val="10"/>
        <color theme="1"/>
        <rFont val="Arial"/>
        <family val="2"/>
      </rPr>
      <t xml:space="preserve"> </t>
    </r>
    <r>
      <rPr>
        <sz val="10"/>
        <color rgb="FF000000"/>
        <rFont val="Arial"/>
        <family val="2"/>
      </rPr>
      <t>PPY</t>
    </r>
    <r>
      <rPr>
        <sz val="10"/>
        <color theme="1"/>
        <rFont val="Arial"/>
        <family val="2"/>
      </rPr>
      <t xml:space="preserve"> </t>
    </r>
    <r>
      <rPr>
        <sz val="10"/>
        <color rgb="FF000000"/>
        <rFont val="Arial"/>
        <family val="2"/>
      </rPr>
      <t>Limit</t>
    </r>
  </si>
  <si>
    <r>
      <t>DocuShare</t>
    </r>
    <r>
      <rPr>
        <sz val="10"/>
        <color theme="1"/>
        <rFont val="Arial"/>
        <family val="2"/>
      </rPr>
      <t xml:space="preserve"> </t>
    </r>
    <r>
      <rPr>
        <sz val="10"/>
        <color rgb="FF000000"/>
        <rFont val="Arial"/>
        <family val="2"/>
      </rPr>
      <t>Application</t>
    </r>
    <r>
      <rPr>
        <sz val="10"/>
        <color theme="1"/>
        <rFont val="Arial"/>
        <family val="2"/>
      </rPr>
      <t xml:space="preserve"> </t>
    </r>
    <r>
      <rPr>
        <sz val="10"/>
        <color rgb="FF000000"/>
        <rFont val="Arial"/>
        <family val="2"/>
      </rPr>
      <t>Connector.</t>
    </r>
  </si>
  <si>
    <t>DocuShare Express v7 Server Software</t>
  </si>
  <si>
    <t>Includes 10 Read/Write/Manage DocuShare</t>
  </si>
  <si>
    <t>DCSHREXP</t>
  </si>
  <si>
    <r>
      <rPr>
        <sz val="9"/>
        <color rgb="FF000000"/>
        <rFont val="Arial"/>
        <family val="3"/>
        <charset val="134"/>
      </rPr>
      <t>DocuShare User</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Express</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License</t>
    </r>
    <r>
      <rPr>
        <sz val="9"/>
        <color theme="1"/>
        <rFont val="Calibri"/>
        <family val="2"/>
        <charset val="134"/>
        <scheme val="minor"/>
      </rPr>
      <t xml:space="preserve"> </t>
    </r>
    <r>
      <rPr>
        <sz val="9"/>
        <color rgb="FF000000"/>
        <rFont val="Arial"/>
        <family val="3"/>
        <charset val="134"/>
      </rPr>
      <t>v7</t>
    </r>
    <r>
      <rPr>
        <sz val="9"/>
        <color theme="1"/>
        <rFont val="Calibri"/>
        <family val="2"/>
        <charset val="134"/>
        <scheme val="minor"/>
      </rPr>
      <t xml:space="preserve"> </t>
    </r>
    <r>
      <rPr>
        <sz val="9"/>
        <color rgb="FF000000"/>
        <rFont val="Arial"/>
        <family val="3"/>
        <charset val="134"/>
      </rPr>
      <t>(DA9)</t>
    </r>
  </si>
  <si>
    <r>
      <rPr>
        <b/>
        <sz val="9"/>
        <color rgb="FF000000"/>
        <rFont val="Arial"/>
        <family val="3"/>
        <charset val="134"/>
      </rPr>
      <t>DocuShare</t>
    </r>
    <r>
      <rPr>
        <sz val="9"/>
        <color theme="1"/>
        <rFont val="Calibri"/>
        <family val="2"/>
        <charset val="134"/>
        <scheme val="minor"/>
      </rPr>
      <t xml:space="preserve"> </t>
    </r>
    <r>
      <rPr>
        <b/>
        <sz val="9"/>
        <color rgb="FF000000"/>
        <rFont val="Arial"/>
        <family val="3"/>
        <charset val="134"/>
      </rPr>
      <t>Educational</t>
    </r>
    <r>
      <rPr>
        <sz val="9"/>
        <color theme="1"/>
        <rFont val="Calibri"/>
        <family val="2"/>
        <charset val="134"/>
        <scheme val="minor"/>
      </rPr>
      <t xml:space="preserve"> </t>
    </r>
    <r>
      <rPr>
        <b/>
        <sz val="9"/>
        <color rgb="FF000000"/>
        <rFont val="Arial"/>
        <family val="3"/>
        <charset val="134"/>
      </rPr>
      <t>Server</t>
    </r>
    <r>
      <rPr>
        <sz val="9"/>
        <color theme="1"/>
        <rFont val="Calibri"/>
        <family val="2"/>
        <charset val="134"/>
        <scheme val="minor"/>
      </rPr>
      <t xml:space="preserve"> </t>
    </r>
    <r>
      <rPr>
        <b/>
        <sz val="9"/>
        <color rgb="FF000000"/>
        <rFont val="Arial"/>
        <family val="3"/>
        <charset val="134"/>
      </rPr>
      <t>License</t>
    </r>
    <r>
      <rPr>
        <sz val="9"/>
        <color theme="1"/>
        <rFont val="Calibri"/>
        <family val="2"/>
        <charset val="134"/>
        <scheme val="minor"/>
      </rPr>
      <t xml:space="preserve"> </t>
    </r>
    <r>
      <rPr>
        <b/>
        <sz val="9"/>
        <color rgb="FF000000"/>
        <rFont val="Arial"/>
        <family val="3"/>
        <charset val="134"/>
      </rPr>
      <t>v7</t>
    </r>
    <r>
      <rPr>
        <sz val="9"/>
        <color theme="1"/>
        <rFont val="Calibri"/>
        <family val="2"/>
        <charset val="134"/>
        <scheme val="minor"/>
      </rPr>
      <t xml:space="preserve"> </t>
    </r>
    <r>
      <rPr>
        <b/>
        <sz val="9"/>
        <color rgb="FF000000"/>
        <rFont val="Arial"/>
        <family val="3"/>
        <charset val="134"/>
      </rPr>
      <t>(DB1)</t>
    </r>
  </si>
  <si>
    <t>No User CAL's included.</t>
  </si>
  <si>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(4).</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</si>
  <si>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(4).</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</si>
  <si>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</si>
  <si>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</si>
  <si>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Student</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</si>
  <si>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QuickSearch</t>
    </r>
    <r>
      <rPr>
        <sz val="9"/>
        <color theme="1"/>
        <rFont val="Calibri"/>
        <family val="2"/>
        <charset val="134"/>
        <scheme val="minor"/>
      </rPr>
      <t xml:space="preserve"> </t>
    </r>
    <r>
      <rPr>
        <sz val="9"/>
        <color rgb="FF000000"/>
        <rFont val="Arial"/>
        <family val="3"/>
        <charset val="134"/>
      </rPr>
      <t>UI</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document</t>
    </r>
    <r>
      <rPr>
        <sz val="9"/>
        <color theme="1"/>
        <rFont val="Calibri"/>
        <family val="2"/>
        <charset val="134"/>
        <scheme val="minor"/>
      </rPr>
      <t xml:space="preserve"> </t>
    </r>
    <r>
      <rPr>
        <sz val="9"/>
        <color rgb="FF000000"/>
        <rFont val="Arial"/>
        <family val="3"/>
        <charset val="134"/>
      </rPr>
      <t>searching</t>
    </r>
    <r>
      <rPr>
        <sz val="9"/>
        <color theme="1"/>
        <rFont val="Calibri"/>
        <family val="2"/>
        <charset val="134"/>
        <scheme val="minor"/>
      </rPr>
      <t xml:space="preserve"> </t>
    </r>
    <r>
      <rPr>
        <sz val="9"/>
        <color rgb="FF000000"/>
        <rFont val="Arial"/>
        <family val="3"/>
        <charset val="134"/>
      </rPr>
      <t>and</t>
    </r>
    <r>
      <rPr>
        <sz val="9"/>
        <color theme="1"/>
        <rFont val="Calibri"/>
        <family val="2"/>
        <charset val="134"/>
        <scheme val="minor"/>
      </rPr>
      <t xml:space="preserve"> </t>
    </r>
    <r>
      <rPr>
        <sz val="9"/>
        <color rgb="FF000000"/>
        <rFont val="Arial"/>
        <family val="3"/>
        <charset val="134"/>
      </rPr>
      <t>viewing</t>
    </r>
  </si>
  <si>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Expansion</t>
    </r>
    <r>
      <rPr>
        <sz val="9"/>
        <color theme="1"/>
        <rFont val="Calibri"/>
        <family val="2"/>
        <charset val="134"/>
        <scheme val="minor"/>
      </rPr>
      <t xml:space="preserve"> </t>
    </r>
    <r>
      <rPr>
        <sz val="9"/>
        <color rgb="FF000000"/>
        <rFont val="Arial"/>
        <family val="3"/>
        <charset val="134"/>
      </rPr>
      <t>Kit</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Servers</t>
    </r>
  </si>
  <si>
    <r>
      <rPr>
        <sz val="9"/>
        <color rgb="FF000000"/>
        <rFont val="Arial"/>
        <family val="3"/>
        <charset val="134"/>
      </rPr>
      <t>KB8</t>
    </r>
  </si>
  <si>
    <r>
      <rPr>
        <sz val="9"/>
        <color rgb="FF000000"/>
        <rFont val="Arial"/>
        <family val="3"/>
        <charset val="134"/>
      </rPr>
      <t>KX0</t>
    </r>
  </si>
  <si>
    <r>
      <rPr>
        <sz val="9"/>
        <color rgb="FF000000"/>
        <rFont val="Arial"/>
        <family val="3"/>
        <charset val="134"/>
      </rPr>
      <t>UA4</t>
    </r>
  </si>
  <si>
    <r>
      <rPr>
        <sz val="9"/>
        <color rgb="FF000000"/>
        <rFont val="Arial"/>
        <family val="3"/>
        <charset val="134"/>
      </rPr>
      <t>UA5</t>
    </r>
  </si>
  <si>
    <r>
      <rPr>
        <sz val="9"/>
        <color rgb="FF000000"/>
        <rFont val="Arial"/>
        <family val="3"/>
        <charset val="134"/>
      </rPr>
      <t>UA6</t>
    </r>
  </si>
  <si>
    <r>
      <rPr>
        <sz val="9"/>
        <color rgb="FF000000"/>
        <rFont val="Arial"/>
        <family val="3"/>
        <charset val="134"/>
      </rPr>
      <t>EA9</t>
    </r>
  </si>
  <si>
    <r>
      <rPr>
        <sz val="9"/>
        <color rgb="FF000000"/>
        <rFont val="Arial"/>
        <family val="3"/>
        <charset val="134"/>
      </rPr>
      <t>EB1</t>
    </r>
  </si>
  <si>
    <r>
      <rPr>
        <sz val="9"/>
        <color rgb="FF000000"/>
        <rFont val="Arial"/>
        <family val="3"/>
        <charset val="134"/>
      </rPr>
      <t>EB3</t>
    </r>
  </si>
  <si>
    <r>
      <rPr>
        <sz val="9"/>
        <color rgb="FF000000"/>
        <rFont val="Arial"/>
        <family val="3"/>
        <charset val="134"/>
      </rPr>
      <t>EB4</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</si>
  <si>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Application</t>
    </r>
    <r>
      <rPr>
        <sz val="9"/>
        <color theme="1"/>
        <rFont val="Calibri"/>
        <family val="2"/>
        <charset val="134"/>
        <scheme val="minor"/>
      </rPr>
      <t xml:space="preserve"> </t>
    </r>
    <r>
      <rPr>
        <sz val="9"/>
        <color rgb="FF000000"/>
        <rFont val="Arial"/>
        <family val="3"/>
        <charset val="134"/>
      </rPr>
      <t>Connector.</t>
    </r>
  </si>
  <si>
    <r>
      <rPr>
        <sz val="9"/>
        <color rgb="FF000000"/>
        <rFont val="Arial"/>
        <family val="3"/>
        <charset val="134"/>
      </rPr>
      <t>Eforms</t>
    </r>
    <r>
      <rPr>
        <sz val="9"/>
        <color theme="1"/>
        <rFont val="Calibri"/>
        <family val="2"/>
        <charset val="134"/>
        <scheme val="minor"/>
      </rPr>
      <t xml:space="preserve"> </t>
    </r>
    <r>
      <rPr>
        <sz val="9"/>
        <color rgb="FF000000"/>
        <rFont val="Arial"/>
        <family val="3"/>
        <charset val="134"/>
      </rPr>
      <t>Enablement</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Education.</t>
    </r>
    <r>
      <rPr>
        <b/>
        <sz val="9"/>
        <color rgb="FF993300"/>
        <rFont val="Arial"/>
        <family val="3"/>
        <charset val="134"/>
      </rPr>
      <t/>
    </r>
  </si>
  <si>
    <r>
      <rPr>
        <sz val="9"/>
        <color rgb="FF000000"/>
        <rFont val="Arial"/>
        <family val="3"/>
        <charset val="134"/>
      </rPr>
      <t>Incremental</t>
    </r>
    <r>
      <rPr>
        <sz val="9"/>
        <color theme="1"/>
        <rFont val="Calibri"/>
        <family val="2"/>
        <charset val="134"/>
        <scheme val="minor"/>
      </rPr>
      <t xml:space="preserve"> </t>
    </r>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for</t>
    </r>
    <r>
      <rPr>
        <sz val="9"/>
        <color theme="1"/>
        <rFont val="Calibri"/>
        <family val="2"/>
        <charset val="134"/>
        <scheme val="minor"/>
      </rPr>
      <t xml:space="preserve"> </t>
    </r>
    <r>
      <rPr>
        <sz val="9"/>
        <color rgb="FF000000"/>
        <rFont val="Arial"/>
        <family val="3"/>
        <charset val="134"/>
      </rPr>
      <t>Staging</t>
    </r>
    <r>
      <rPr>
        <sz val="9"/>
        <color theme="1"/>
        <rFont val="Calibri"/>
        <family val="2"/>
        <charset val="134"/>
        <scheme val="minor"/>
      </rPr>
      <t xml:space="preserve"> </t>
    </r>
    <r>
      <rPr>
        <sz val="9"/>
        <color rgb="FF000000"/>
        <rFont val="Arial"/>
        <family val="3"/>
        <charset val="134"/>
      </rPr>
      <t>or</t>
    </r>
    <r>
      <rPr>
        <sz val="9"/>
        <color theme="1"/>
        <rFont val="Calibri"/>
        <family val="2"/>
        <charset val="134"/>
        <scheme val="minor"/>
      </rPr>
      <t xml:space="preserve"> </t>
    </r>
    <r>
      <rPr>
        <sz val="9"/>
        <color rgb="FF000000"/>
        <rFont val="Arial"/>
        <family val="3"/>
        <charset val="134"/>
      </rPr>
      <t>Fail-over.</t>
    </r>
    <r>
      <rPr>
        <b/>
        <sz val="9"/>
        <color rgb="FF993300"/>
        <rFont val="Arial"/>
        <family val="3"/>
        <charset val="134"/>
      </rPr>
      <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</si>
  <si>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Instructor</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</si>
  <si>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Instructor</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r>
      <rPr>
        <b/>
        <sz val="9"/>
        <color rgb="FF000080"/>
        <rFont val="Arial"/>
        <family val="3"/>
        <charset val="134"/>
      </rPr>
      <t>**</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</si>
  <si>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</si>
  <si>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READ-ONLY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1000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</si>
  <si>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Education</t>
    </r>
    <r>
      <rPr>
        <sz val="9"/>
        <color theme="1"/>
        <rFont val="Calibri"/>
        <family val="2"/>
        <charset val="134"/>
        <scheme val="minor"/>
      </rPr>
      <t xml:space="preserve"> </t>
    </r>
    <r>
      <rPr>
        <sz val="9"/>
        <color rgb="FF000000"/>
        <rFont val="Arial"/>
        <family val="3"/>
        <charset val="134"/>
      </rPr>
      <t>Read</t>
    </r>
    <r>
      <rPr>
        <sz val="9"/>
        <color theme="1"/>
        <rFont val="Calibri"/>
        <family val="2"/>
        <charset val="134"/>
        <scheme val="minor"/>
      </rPr>
      <t xml:space="preserve"> </t>
    </r>
    <r>
      <rPr>
        <sz val="9"/>
        <color rgb="FF000000"/>
        <rFont val="Arial"/>
        <family val="3"/>
        <charset val="134"/>
      </rPr>
      <t>Only</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5000-User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</si>
  <si>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KB5</t>
    </r>
  </si>
  <si>
    <r>
      <rPr>
        <sz val="9"/>
        <color rgb="FF000000"/>
        <rFont val="Arial"/>
        <family val="3"/>
        <charset val="134"/>
      </rPr>
      <t>KB6</t>
    </r>
  </si>
  <si>
    <r>
      <rPr>
        <sz val="9"/>
        <color rgb="FF000000"/>
        <rFont val="Arial"/>
        <family val="3"/>
        <charset val="134"/>
      </rPr>
      <t>MA4</t>
    </r>
  </si>
  <si>
    <r>
      <rPr>
        <sz val="9"/>
        <color rgb="FF000000"/>
        <rFont val="Arial"/>
        <family val="3"/>
        <charset val="134"/>
      </rPr>
      <t>MA5</t>
    </r>
  </si>
  <si>
    <r>
      <rPr>
        <sz val="9"/>
        <color rgb="FF000000"/>
        <rFont val="Arial"/>
        <family val="3"/>
        <charset val="134"/>
      </rPr>
      <t>UA8</t>
    </r>
  </si>
  <si>
    <r>
      <rPr>
        <sz val="9"/>
        <color rgb="FF000000"/>
        <rFont val="Arial"/>
        <family val="3"/>
        <charset val="134"/>
      </rPr>
      <t>VB4</t>
    </r>
  </si>
  <si>
    <t>MUST HAVE Server Expansion Kit for Education Servers option (EB3)</t>
  </si>
  <si>
    <t>DCSHREDU</t>
  </si>
  <si>
    <r>
      <rPr>
        <b/>
        <sz val="9"/>
        <color rgb="FF000000"/>
        <rFont val="Arial"/>
        <family val="3"/>
        <charset val="134"/>
      </rPr>
      <t>DocuShare</t>
    </r>
    <r>
      <rPr>
        <sz val="9"/>
        <color theme="1"/>
        <rFont val="Calibri"/>
        <family val="2"/>
        <charset val="134"/>
        <scheme val="minor"/>
      </rPr>
      <t xml:space="preserve"> </t>
    </r>
    <r>
      <rPr>
        <b/>
        <sz val="9"/>
        <color rgb="FF000000"/>
        <rFont val="Arial"/>
        <family val="3"/>
        <charset val="134"/>
      </rPr>
      <t>Enterprise</t>
    </r>
    <r>
      <rPr>
        <sz val="9"/>
        <color theme="1"/>
        <rFont val="Calibri"/>
        <family val="2"/>
        <charset val="134"/>
        <scheme val="minor"/>
      </rPr>
      <t xml:space="preserve"> </t>
    </r>
    <r>
      <rPr>
        <b/>
        <sz val="9"/>
        <color rgb="FF000000"/>
        <rFont val="Arial"/>
        <family val="3"/>
        <charset val="134"/>
      </rPr>
      <t>Server</t>
    </r>
    <r>
      <rPr>
        <sz val="9"/>
        <color theme="1"/>
        <rFont val="Calibri"/>
        <family val="2"/>
        <charset val="134"/>
        <scheme val="minor"/>
      </rPr>
      <t xml:space="preserve"> </t>
    </r>
    <r>
      <rPr>
        <b/>
        <sz val="9"/>
        <color rgb="FF000000"/>
        <rFont val="Arial"/>
        <family val="3"/>
        <charset val="134"/>
      </rPr>
      <t>License</t>
    </r>
    <r>
      <rPr>
        <sz val="9"/>
        <color theme="1"/>
        <rFont val="Calibri"/>
        <family val="2"/>
        <charset val="134"/>
        <scheme val="minor"/>
      </rPr>
      <t xml:space="preserve"> </t>
    </r>
    <r>
      <rPr>
        <b/>
        <sz val="9"/>
        <color rgb="FF000000"/>
        <rFont val="Arial"/>
        <family val="3"/>
        <charset val="134"/>
      </rPr>
      <t>v7</t>
    </r>
    <r>
      <rPr>
        <sz val="9"/>
        <color theme="1"/>
        <rFont val="Calibri"/>
        <family val="2"/>
        <charset val="134"/>
        <scheme val="minor"/>
      </rPr>
      <t xml:space="preserve"> </t>
    </r>
    <r>
      <rPr>
        <b/>
        <sz val="9"/>
        <color rgb="FF000000"/>
        <rFont val="Arial"/>
        <family val="3"/>
        <charset val="134"/>
      </rPr>
      <t>(DB2)</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CPX</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included.</t>
    </r>
  </si>
  <si>
    <t>DCSHRENT</t>
  </si>
  <si>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</si>
  <si>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</si>
  <si>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Read/Write/Manage</t>
    </r>
    <r>
      <rPr>
        <sz val="9"/>
        <color theme="1"/>
        <rFont val="Calibri"/>
        <family val="2"/>
        <charset val="134"/>
        <scheme val="minor"/>
      </rPr>
      <t xml:space="preserve"> </t>
    </r>
    <r>
      <rPr>
        <sz val="9"/>
        <color rgb="FF000000"/>
        <rFont val="Arial"/>
        <family val="3"/>
        <charset val="134"/>
      </rPr>
      <t>CAL's</t>
    </r>
    <r>
      <rPr>
        <sz val="9"/>
        <color theme="1"/>
        <rFont val="Calibri"/>
        <family val="2"/>
        <charset val="134"/>
        <scheme val="minor"/>
      </rPr>
      <t xml:space="preserve"> </t>
    </r>
    <r>
      <rPr>
        <sz val="9"/>
        <color rgb="FF000000"/>
        <rFont val="Arial"/>
        <family val="3"/>
        <charset val="134"/>
      </rPr>
      <t>1000-user</t>
    </r>
    <r>
      <rPr>
        <sz val="9"/>
        <color theme="1"/>
        <rFont val="Calibri"/>
        <family val="2"/>
        <charset val="134"/>
        <scheme val="minor"/>
      </rPr>
      <t xml:space="preserve"> </t>
    </r>
    <r>
      <rPr>
        <sz val="9"/>
        <color rgb="FF000000"/>
        <rFont val="Arial"/>
        <family val="3"/>
        <charset val="134"/>
      </rPr>
      <t>Pack.</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</si>
  <si>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Eforms</t>
    </r>
    <r>
      <rPr>
        <sz val="9"/>
        <color theme="1"/>
        <rFont val="Calibri"/>
        <family val="2"/>
        <charset val="134"/>
        <scheme val="minor"/>
      </rPr>
      <t xml:space="preserve"> </t>
    </r>
    <r>
      <rPr>
        <sz val="9"/>
        <color rgb="FF000000"/>
        <rFont val="Arial"/>
        <family val="3"/>
        <charset val="134"/>
      </rPr>
      <t>Enablement.</t>
    </r>
  </si>
  <si>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CAL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Records</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User</t>
    </r>
    <r>
      <rPr>
        <sz val="9"/>
        <color theme="1"/>
        <rFont val="Calibri"/>
        <family val="2"/>
        <charset val="134"/>
        <scheme val="minor"/>
      </rPr>
      <t xml:space="preserve"> </t>
    </r>
    <r>
      <rPr>
        <sz val="9"/>
        <color rgb="FF000000"/>
        <rFont val="Arial"/>
        <family val="3"/>
        <charset val="134"/>
      </rPr>
      <t>Pack.</t>
    </r>
  </si>
  <si>
    <r>
      <rPr>
        <sz val="9"/>
        <color rgb="FF000000"/>
        <rFont val="Arial"/>
        <family val="3"/>
        <charset val="134"/>
      </rPr>
      <t>EB2</t>
    </r>
  </si>
  <si>
    <r>
      <rPr>
        <sz val="9"/>
        <color rgb="FF000000"/>
        <rFont val="Arial"/>
        <family val="3"/>
        <charset val="134"/>
      </rPr>
      <t>KB4</t>
    </r>
  </si>
  <si>
    <t>** MUST HAVE Records Management Server option (EB2)</t>
  </si>
  <si>
    <t>** MUST HAVE Eforms Enablement option (EA3)</t>
  </si>
  <si>
    <r>
      <rPr>
        <sz val="9"/>
        <color rgb="FF000000"/>
        <rFont val="Arial"/>
        <family val="3"/>
        <charset val="134"/>
      </rPr>
      <t>DocuShare</t>
    </r>
    <r>
      <rPr>
        <sz val="9"/>
        <color theme="1"/>
        <rFont val="Calibri"/>
        <family val="2"/>
        <charset val="134"/>
        <scheme val="minor"/>
      </rPr>
      <t xml:space="preserve"> </t>
    </r>
    <r>
      <rPr>
        <sz val="9"/>
        <color rgb="FF000000"/>
        <rFont val="Arial"/>
        <family val="3"/>
        <charset val="134"/>
      </rPr>
      <t>Application</t>
    </r>
    <r>
      <rPr>
        <sz val="9"/>
        <color theme="1"/>
        <rFont val="Calibri"/>
        <family val="2"/>
        <charset val="134"/>
        <scheme val="minor"/>
      </rPr>
      <t xml:space="preserve"> </t>
    </r>
    <r>
      <rPr>
        <sz val="9"/>
        <color rgb="FF000000"/>
        <rFont val="Arial"/>
        <family val="3"/>
        <charset val="134"/>
      </rPr>
      <t>Connector.</t>
    </r>
    <r>
      <rPr>
        <sz val="9"/>
        <color theme="1"/>
        <rFont val="Calibri"/>
        <family val="2"/>
        <charset val="134"/>
        <scheme val="minor"/>
      </rPr>
      <t/>
    </r>
  </si>
  <si>
    <t xml:space="preserve"> Requires Professional Services.</t>
  </si>
  <si>
    <t>Requires Statement of Work (SOW). Requires Professional Services.</t>
  </si>
  <si>
    <r>
      <rPr>
        <sz val="9"/>
        <color rgb="FF000000"/>
        <rFont val="Arial"/>
        <family val="3"/>
        <charset val="134"/>
      </rPr>
      <t>Records</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b/>
        <sz val="9"/>
        <color rgb="FF993300"/>
        <rFont val="Arial"/>
        <family val="3"/>
        <charset val="134"/>
      </rPr>
      <t/>
    </r>
  </si>
  <si>
    <t>Requires Professional Services.</t>
  </si>
  <si>
    <t>** MUST HAVE Content Rules Manager option (6AY)</t>
  </si>
  <si>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300,000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</si>
  <si>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600,000</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</si>
  <si>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1.2</t>
    </r>
    <r>
      <rPr>
        <sz val="9"/>
        <color theme="1"/>
        <rFont val="Calibri"/>
        <family val="2"/>
        <charset val="134"/>
        <scheme val="minor"/>
      </rPr>
      <t xml:space="preserve"> </t>
    </r>
    <r>
      <rPr>
        <sz val="9"/>
        <color rgb="FF000000"/>
        <rFont val="Arial"/>
        <family val="3"/>
        <charset val="134"/>
      </rPr>
      <t>Million</t>
    </r>
    <r>
      <rPr>
        <sz val="9"/>
        <color theme="1"/>
        <rFont val="Calibri"/>
        <family val="2"/>
        <charset val="134"/>
        <scheme val="minor"/>
      </rPr>
      <t xml:space="preserve"> </t>
    </r>
    <r>
      <rPr>
        <sz val="9"/>
        <color rgb="FF000000"/>
        <rFont val="Arial"/>
        <family val="3"/>
        <charset val="134"/>
      </rPr>
      <t>PPY.</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</si>
  <si>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FlexiCapture</t>
    </r>
    <r>
      <rPr>
        <sz val="9"/>
        <color theme="1"/>
        <rFont val="Calibri"/>
        <family val="2"/>
        <charset val="134"/>
        <scheme val="minor"/>
      </rPr>
      <t xml:space="preserve"> </t>
    </r>
    <r>
      <rPr>
        <sz val="9"/>
        <color rgb="FF000000"/>
        <rFont val="Arial"/>
        <family val="3"/>
        <charset val="134"/>
      </rPr>
      <t>Full</t>
    </r>
    <r>
      <rPr>
        <sz val="9"/>
        <color theme="1"/>
        <rFont val="Calibri"/>
        <family val="2"/>
        <charset val="134"/>
        <scheme val="minor"/>
      </rPr>
      <t xml:space="preserve"> </t>
    </r>
    <r>
      <rPr>
        <sz val="9"/>
        <color rgb="FF000000"/>
        <rFont val="Arial"/>
        <family val="3"/>
        <charset val="134"/>
      </rPr>
      <t>System</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60,000</t>
    </r>
    <r>
      <rPr>
        <sz val="9"/>
        <color theme="1"/>
        <rFont val="Calibri"/>
        <family val="2"/>
        <charset val="134"/>
        <scheme val="minor"/>
      </rPr>
      <t xml:space="preserve"> </t>
    </r>
    <r>
      <rPr>
        <sz val="9"/>
        <color rgb="FF000000"/>
        <rFont val="Arial"/>
        <family val="3"/>
        <charset val="134"/>
      </rPr>
      <t>PPY</t>
    </r>
    <r>
      <rPr>
        <sz val="9"/>
        <color rgb="FF993300"/>
        <rFont val="Arial"/>
        <family val="3"/>
        <charset val="134"/>
      </rPr>
      <t>.</t>
    </r>
    <r>
      <rPr>
        <b/>
        <sz val="9"/>
        <color rgb="FF993300"/>
        <rFont val="Arial"/>
        <family val="3"/>
        <charset val="134"/>
      </rPr>
      <t/>
    </r>
  </si>
  <si>
    <r>
      <rPr>
        <sz val="9"/>
        <color rgb="FF000000"/>
        <rFont val="Arial"/>
        <family val="3"/>
        <charset val="134"/>
      </rPr>
      <t>ABBYY</t>
    </r>
    <r>
      <rPr>
        <sz val="9"/>
        <color theme="1"/>
        <rFont val="Calibri"/>
        <family val="2"/>
        <charset val="134"/>
        <scheme val="minor"/>
      </rPr>
      <t xml:space="preserve"> </t>
    </r>
    <r>
      <rPr>
        <sz val="9"/>
        <color rgb="FF000000"/>
        <rFont val="Arial"/>
        <family val="3"/>
        <charset val="134"/>
      </rPr>
      <t>Recognition</t>
    </r>
    <r>
      <rPr>
        <sz val="9"/>
        <color theme="1"/>
        <rFont val="Calibri"/>
        <family val="2"/>
        <charset val="134"/>
        <scheme val="minor"/>
      </rPr>
      <t xml:space="preserve"> </t>
    </r>
    <r>
      <rPr>
        <sz val="9"/>
        <color rgb="FF000000"/>
        <rFont val="Arial"/>
        <family val="3"/>
        <charset val="134"/>
      </rPr>
      <t>Server</t>
    </r>
    <r>
      <rPr>
        <sz val="9"/>
        <color theme="1"/>
        <rFont val="Calibri"/>
        <family val="2"/>
        <charset val="134"/>
        <scheme val="minor"/>
      </rPr>
      <t xml:space="preserve"> </t>
    </r>
    <r>
      <rPr>
        <sz val="9"/>
        <color rgb="FF000000"/>
        <rFont val="Arial"/>
        <family val="3"/>
        <charset val="134"/>
      </rPr>
      <t>with</t>
    </r>
    <r>
      <rPr>
        <sz val="9"/>
        <color theme="1"/>
        <rFont val="Calibri"/>
        <family val="2"/>
        <charset val="134"/>
        <scheme val="minor"/>
      </rPr>
      <t xml:space="preserve"> </t>
    </r>
    <r>
      <rPr>
        <sz val="9"/>
        <color rgb="FF000000"/>
        <rFont val="Arial"/>
        <family val="3"/>
        <charset val="134"/>
      </rPr>
      <t>100,000</t>
    </r>
    <r>
      <rPr>
        <sz val="9"/>
        <color theme="1"/>
        <rFont val="Calibri"/>
        <family val="2"/>
        <charset val="134"/>
        <scheme val="minor"/>
      </rPr>
      <t xml:space="preserve"> </t>
    </r>
    <r>
      <rPr>
        <sz val="9"/>
        <color rgb="FF000000"/>
        <rFont val="Arial"/>
        <family val="3"/>
        <charset val="134"/>
      </rPr>
      <t>PPY.</t>
    </r>
  </si>
  <si>
    <r>
      <rPr>
        <sz val="9"/>
        <color rgb="FF000000"/>
        <rFont val="Arial"/>
        <family val="3"/>
        <charset val="134"/>
      </rPr>
      <t>YAM</t>
    </r>
  </si>
  <si>
    <r>
      <rPr>
        <sz val="9"/>
        <color rgb="FF000000"/>
        <rFont val="Arial"/>
        <family val="3"/>
        <charset val="134"/>
      </rPr>
      <t>YAP</t>
    </r>
  </si>
  <si>
    <r>
      <rPr>
        <sz val="9"/>
        <color rgb="FF000000"/>
        <rFont val="Arial"/>
        <family val="3"/>
        <charset val="134"/>
      </rPr>
      <t>YAR</t>
    </r>
  </si>
  <si>
    <r>
      <rPr>
        <sz val="9"/>
        <color rgb="FF000000"/>
        <rFont val="Arial"/>
        <family val="3"/>
        <charset val="134"/>
      </rPr>
      <t>YX6</t>
    </r>
  </si>
  <si>
    <r>
      <rPr>
        <sz val="9"/>
        <color rgb="FF000000"/>
        <rFont val="Arial"/>
        <family val="3"/>
        <charset val="134"/>
      </rPr>
      <t>YX7</t>
    </r>
  </si>
  <si>
    <r>
      <rPr>
        <sz val="9"/>
        <color rgb="FF000000"/>
        <rFont val="Arial"/>
        <family val="3"/>
        <charset val="134"/>
      </rPr>
      <t>V5A</t>
    </r>
  </si>
  <si>
    <t>Xerox Mobile Print 3.5 Software and Documentation with Print Device Connector; one time fixed price;</t>
  </si>
  <si>
    <t>MOBLPRNT3</t>
  </si>
  <si>
    <t>Managed Print Services Reporting Enablement Kit (5AA)</t>
  </si>
  <si>
    <t>5AA</t>
  </si>
  <si>
    <t>YAP-PS</t>
  </si>
  <si>
    <t>YAR-PS</t>
  </si>
  <si>
    <t>YX6-PS</t>
  </si>
  <si>
    <t>YX7-PS</t>
  </si>
  <si>
    <t>V5A-PS</t>
  </si>
  <si>
    <t>Xerox PrintSafe v1.0 Software with 1 Device (includes serialized base server)</t>
  </si>
  <si>
    <t>PRNTSAFE</t>
  </si>
  <si>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t>
    </r>
    <r>
      <rPr>
        <sz val="9"/>
        <color theme="1"/>
        <rFont val="Calibri"/>
        <family val="2"/>
        <charset val="134"/>
        <scheme val="minor"/>
      </rPr>
      <t xml:space="preserve"> </t>
    </r>
    <r>
      <rPr>
        <sz val="9"/>
        <color rgb="FF000000"/>
        <rFont val="Arial"/>
        <family val="3"/>
        <charset val="134"/>
      </rPr>
      <t>Device.</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</si>
  <si>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</si>
  <si>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50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</si>
  <si>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100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</si>
  <si>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PrintSafe</t>
    </r>
    <r>
      <rPr>
        <sz val="9"/>
        <color theme="1"/>
        <rFont val="Calibri"/>
        <family val="2"/>
        <charset val="134"/>
        <scheme val="minor"/>
      </rPr>
      <t xml:space="preserve"> </t>
    </r>
    <r>
      <rPr>
        <sz val="9"/>
        <color rgb="FF000000"/>
        <rFont val="Arial"/>
        <family val="3"/>
        <charset val="134"/>
      </rPr>
      <t>Software</t>
    </r>
    <r>
      <rPr>
        <sz val="9"/>
        <color theme="1"/>
        <rFont val="Calibri"/>
        <family val="2"/>
        <charset val="134"/>
        <scheme val="minor"/>
      </rPr>
      <t xml:space="preserve"> </t>
    </r>
    <r>
      <rPr>
        <sz val="9"/>
        <color rgb="FF000000"/>
        <rFont val="Arial"/>
        <family val="3"/>
        <charset val="134"/>
      </rPr>
      <t>500</t>
    </r>
    <r>
      <rPr>
        <sz val="9"/>
        <color theme="1"/>
        <rFont val="Calibri"/>
        <family val="2"/>
        <charset val="134"/>
        <scheme val="minor"/>
      </rPr>
      <t xml:space="preserve"> </t>
    </r>
    <r>
      <rPr>
        <sz val="9"/>
        <color rgb="FF000000"/>
        <rFont val="Arial"/>
        <family val="3"/>
        <charset val="134"/>
      </rPr>
      <t>Devices.</t>
    </r>
    <r>
      <rPr>
        <sz val="9"/>
        <color theme="1"/>
        <rFont val="Calibri"/>
        <family val="2"/>
        <charset val="134"/>
        <scheme val="minor"/>
      </rPr>
      <t xml:space="preserve"> </t>
    </r>
    <r>
      <rPr>
        <sz val="9"/>
        <color rgb="FF000000"/>
        <rFont val="Arial"/>
        <family val="3"/>
        <charset val="134"/>
      </rPr>
      <t>May</t>
    </r>
    <r>
      <rPr>
        <sz val="9"/>
        <color theme="1"/>
        <rFont val="Calibri"/>
        <family val="2"/>
        <charset val="134"/>
        <scheme val="minor"/>
      </rPr>
      <t xml:space="preserve"> </t>
    </r>
    <r>
      <rPr>
        <sz val="9"/>
        <color rgb="FF000000"/>
        <rFont val="Arial"/>
        <family val="3"/>
        <charset val="134"/>
      </rPr>
      <t>order</t>
    </r>
    <r>
      <rPr>
        <sz val="9"/>
        <color theme="1"/>
        <rFont val="Calibri"/>
        <family val="2"/>
        <charset val="134"/>
        <scheme val="minor"/>
      </rPr>
      <t xml:space="preserve"> </t>
    </r>
    <r>
      <rPr>
        <sz val="9"/>
        <color rgb="FF000000"/>
        <rFont val="Arial"/>
        <family val="3"/>
        <charset val="134"/>
      </rPr>
      <t>up</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a</t>
    </r>
    <r>
      <rPr>
        <sz val="9"/>
        <color theme="1"/>
        <rFont val="Calibri"/>
        <family val="2"/>
        <charset val="134"/>
        <scheme val="minor"/>
      </rPr>
      <t xml:space="preserve"> </t>
    </r>
    <r>
      <rPr>
        <sz val="9"/>
        <color rgb="FF000000"/>
        <rFont val="Arial"/>
        <family val="3"/>
        <charset val="134"/>
      </rPr>
      <t>qty</t>
    </r>
    <r>
      <rPr>
        <sz val="9"/>
        <color theme="1"/>
        <rFont val="Calibri"/>
        <family val="2"/>
        <charset val="134"/>
        <scheme val="minor"/>
      </rPr>
      <t xml:space="preserve"> </t>
    </r>
    <r>
      <rPr>
        <sz val="9"/>
        <color rgb="FF000000"/>
        <rFont val="Arial"/>
        <family val="3"/>
        <charset val="134"/>
      </rPr>
      <t>of</t>
    </r>
    <r>
      <rPr>
        <sz val="9"/>
        <color theme="1"/>
        <rFont val="Calibri"/>
        <family val="2"/>
        <charset val="134"/>
        <scheme val="minor"/>
      </rPr>
      <t xml:space="preserve"> </t>
    </r>
    <r>
      <rPr>
        <sz val="9"/>
        <color rgb="FF000000"/>
        <rFont val="Arial"/>
        <family val="3"/>
        <charset val="134"/>
      </rPr>
      <t>(9)</t>
    </r>
  </si>
  <si>
    <r>
      <rPr>
        <sz val="9"/>
        <color rgb="FF000000"/>
        <rFont val="Arial"/>
        <family val="3"/>
        <charset val="134"/>
      </rPr>
      <t>7AN</t>
    </r>
  </si>
  <si>
    <r>
      <rPr>
        <sz val="9"/>
        <color rgb="FF000000"/>
        <rFont val="Arial"/>
        <family val="3"/>
        <charset val="134"/>
      </rPr>
      <t>8AN</t>
    </r>
  </si>
  <si>
    <r>
      <rPr>
        <sz val="9"/>
        <color rgb="FF000000"/>
        <rFont val="Arial"/>
        <family val="3"/>
        <charset val="134"/>
      </rPr>
      <t>9AN</t>
    </r>
  </si>
  <si>
    <r>
      <rPr>
        <sz val="9"/>
        <color rgb="FF000000"/>
        <rFont val="Arial"/>
        <family val="3"/>
        <charset val="134"/>
      </rPr>
      <t>0AP</t>
    </r>
  </si>
  <si>
    <r>
      <rPr>
        <sz val="9"/>
        <color rgb="FF000000"/>
        <rFont val="Arial"/>
        <family val="3"/>
        <charset val="134"/>
      </rPr>
      <t>1AP</t>
    </r>
  </si>
  <si>
    <t>SET BASIC HOTLINE SUPPORT L1­ L2ONLY PER DEVICE PER MONTH</t>
  </si>
  <si>
    <t>SET BASIC HOTLINE SUPPORT MACDL1­L2 PER DEVICE PER MONTH</t>
  </si>
  <si>
    <t>GCC LEVEL 1 SUPPORT PER DEVICEPER MONTH</t>
  </si>
  <si>
    <t>DocuShare Enterprise v7 Server Software</t>
  </si>
  <si>
    <t>MOBLPRNT3-Maint</t>
  </si>
  <si>
    <t>MOBLPRNT3-PS</t>
  </si>
  <si>
    <t>Xerox Mobile Print v3.5</t>
  </si>
  <si>
    <t>Streem Center 4 Port</t>
  </si>
  <si>
    <t xml:space="preserve">Streem Center 8 Port </t>
  </si>
  <si>
    <t>Streem Center 12 Port</t>
  </si>
  <si>
    <t>Streem Center 16 Port</t>
  </si>
  <si>
    <t>Streem Center 24 Port</t>
  </si>
  <si>
    <t>Streem Center 48 Port</t>
  </si>
  <si>
    <t>Streem Center 60 Port</t>
  </si>
  <si>
    <t>Streem Center 72 Port</t>
  </si>
  <si>
    <t>Streem Center 96 Port</t>
  </si>
  <si>
    <t>Streem Center 120 Port</t>
  </si>
  <si>
    <t>Streem Center Backup 4 Port</t>
  </si>
  <si>
    <t>Streem Center Backup 8 Port</t>
  </si>
  <si>
    <t>Streem Center Backup 12 Port</t>
  </si>
  <si>
    <t>Streem Center Backup 16 Port</t>
  </si>
  <si>
    <t>Streem Center Backup 24 Port</t>
  </si>
  <si>
    <t>Streem Center Backup 48 Port</t>
  </si>
  <si>
    <t>Streem Center Backup 60 Port</t>
  </si>
  <si>
    <t>Streem Center Backup 72 Port</t>
  </si>
  <si>
    <t>Streem Center Backup 96 Port</t>
  </si>
  <si>
    <t>Streem Center Backup 120 Port</t>
  </si>
  <si>
    <t>Streem Center 4 Port Extension</t>
  </si>
  <si>
    <t>Streem Center 8 Port Extension</t>
  </si>
  <si>
    <t>Streem Center 16 Port Extension</t>
  </si>
  <si>
    <t>Streem Center 24 Port Extension</t>
  </si>
  <si>
    <t>Streem Center 48 Port Extension</t>
  </si>
  <si>
    <t>Streem Center 60 Port Extension</t>
  </si>
  <si>
    <t>Streem Center 72 Port Extension</t>
  </si>
  <si>
    <t>Streem Center 96 Port Extension</t>
  </si>
  <si>
    <t>Streem Center 120 Port Extension</t>
  </si>
  <si>
    <t>Streem Center Fax Backup 4 Port Extension</t>
  </si>
  <si>
    <t>Streem Center Fax Backup 8 Port Extension</t>
  </si>
  <si>
    <t>Streem Center Fax Backup 12 Port Extension</t>
  </si>
  <si>
    <t>Streem Center Fax Backup 16 Port Extension</t>
  </si>
  <si>
    <t>Streem Center Fax Backup 24 Port Extension</t>
  </si>
  <si>
    <t>Streem Center Fax Backup 48 Port Extension</t>
  </si>
  <si>
    <t>Streem Center Fax Backup 60 Port Extension</t>
  </si>
  <si>
    <t>Streem Center Fax Backup 72 Port Extension</t>
  </si>
  <si>
    <t>Streem Center Fax Backup 96 Port Extension</t>
  </si>
  <si>
    <t>Streem Center Fax Backup 120 Port Extension</t>
  </si>
  <si>
    <t>VoIP 4 Port</t>
  </si>
  <si>
    <t>VoIP 8 Port</t>
  </si>
  <si>
    <t>VoIP 12 Port</t>
  </si>
  <si>
    <t>VoIP 24 Port</t>
  </si>
  <si>
    <t>VoIP 48 Port</t>
  </si>
  <si>
    <t>VoIP 60 Port</t>
  </si>
  <si>
    <t>VoIP 4 Port Backup</t>
  </si>
  <si>
    <t>VoIP 8 Port Backup</t>
  </si>
  <si>
    <t>VoIP 12 Port Backup</t>
  </si>
  <si>
    <t>VoIP 24 Port Backup</t>
  </si>
  <si>
    <t>VoIP 48 Port Backup</t>
  </si>
  <si>
    <t>VoIP 60 Port Backup</t>
  </si>
  <si>
    <t>Streem Secure Scan Server Software</t>
  </si>
  <si>
    <t>Streem Secure Scan Server Software with FIPs</t>
  </si>
  <si>
    <t>Streem Secure Scan - Additional Connections (Each)</t>
  </si>
  <si>
    <t>TUSB Unify-Trust 5 Int Named User</t>
  </si>
  <si>
    <t>TUSB Unify-Trust 10 Int Named User</t>
  </si>
  <si>
    <t>TUSB Unify-Trust 25 Int Named User</t>
  </si>
  <si>
    <t>TUSB Unify-Trust 50 Int Named User</t>
  </si>
  <si>
    <t>TUSB Unify-Trust 100 Int Named User</t>
  </si>
  <si>
    <t>TUSB Unify-Trust 250 Int Named User</t>
  </si>
  <si>
    <t>TUSB Unify-Trust 500 Int Named User</t>
  </si>
  <si>
    <t>TUSB Unify-Trust 1,000 Intl Named User</t>
  </si>
  <si>
    <t>TUSB Unify-Trust 2,000 Int Named User</t>
  </si>
  <si>
    <t>TUSB Unify-Trust 5,000 Int Named User</t>
  </si>
  <si>
    <t>TUSB Unify-Trust 10,000 Int Named User</t>
  </si>
  <si>
    <t>Streem Speech (4 to 23 Ports)</t>
  </si>
  <si>
    <t>Streem Speech (24+ Ports)</t>
  </si>
  <si>
    <t>Streem Center 4 Port - 1 year. 8x5 System Assurance</t>
  </si>
  <si>
    <t>Streem Center 8 Port - 1 year. 8x5 System Assurance</t>
  </si>
  <si>
    <t>Streem Center 12 Port - 1 year. 8x5 System Assurance</t>
  </si>
  <si>
    <t>Streem Center 16 Port - 1 year. 8x5 System Assurance</t>
  </si>
  <si>
    <t>Streem Center 24 Port - 1 year. 8x5 System Assurance</t>
  </si>
  <si>
    <t>Streem Center 48 Port - 1 year. 8x5 System Assurance</t>
  </si>
  <si>
    <t>Streem Center 60 Port - 1 year. 8x5 System Assurance</t>
  </si>
  <si>
    <t>Streem Center 72 Port - 1 year. 8x5 System Assurance</t>
  </si>
  <si>
    <t>Streem Center 96 Port - 1 year. 8x5 System Assurance</t>
  </si>
  <si>
    <t>Streem Center 120 Port - 1 year. 8x5 System Assurance</t>
  </si>
  <si>
    <t>Streem Center 4 Port - 1 year. 24x7 System Assurance</t>
  </si>
  <si>
    <t>Streem Center 8 Port - 1 year. 24x7 System Assurance</t>
  </si>
  <si>
    <t>Streem Center 12 Port - 1 year. 24x7 System Assurance</t>
  </si>
  <si>
    <t>Streem Center 16 Port - 1 year. 24x7 System Assurance</t>
  </si>
  <si>
    <t>Streem Center 24 Port - 1 year. 24x7 System Assurance</t>
  </si>
  <si>
    <t>Streem Center 48 Port - 1 year. 24x7 System Assurance</t>
  </si>
  <si>
    <t>Streem Center 60 Port - 1 year. 24x7 System Assurance</t>
  </si>
  <si>
    <t>Streem Center 72 Port - 1 year. 24x7 System Assurance</t>
  </si>
  <si>
    <t>Streem Center 96 Port - 1 year. 24x7 System Assurance</t>
  </si>
  <si>
    <t>Streem Center 120 Port - 1 year. 24x7 System Assurance</t>
  </si>
  <si>
    <t>Streem Center Backup 4 Port - 1 year. 8x5 System Assurance</t>
  </si>
  <si>
    <t>Streem Center Backup 8 Port - 1 year. 8x5 System Assurance</t>
  </si>
  <si>
    <t>Streem Center Backup 12 Port - 1 year. 8x5 System Assurance</t>
  </si>
  <si>
    <t>Streem Center Backup 16 Port - 1 year. 8x5 System Assurance</t>
  </si>
  <si>
    <t>Streem Center Backup 24 Port - 1 year. 8x5 System Assurance</t>
  </si>
  <si>
    <t>Streem Center Backup 48 Port - 1 year. 8x5 System Assurance</t>
  </si>
  <si>
    <t>Streem Center Backup 60 Port - 1 year. 8x5 System Assurance</t>
  </si>
  <si>
    <t>Streem Center Backup 72 Port - 1 year. 8x5 System Assurance</t>
  </si>
  <si>
    <t>Streem Center Backup 96 Port - 1 year. 8x5 System Assurance</t>
  </si>
  <si>
    <t>Streem Center Backup 120 Port - 1 year. 8x5 System Assurance</t>
  </si>
  <si>
    <t>Streem Center Backup 4 Port - 1 year. 24x7 System Assurance</t>
  </si>
  <si>
    <t>Streem Center Backup 8 Port - 1 year. 24x7 System Assurance</t>
  </si>
  <si>
    <t>Streem Center Backup 12 Port - 1 year. 24x7 System Assurance</t>
  </si>
  <si>
    <t>Streem Center Backup 16 Port - 1 year. 24x7 System Assurance</t>
  </si>
  <si>
    <t>Streem Center Backup 24 Port - 1 year. 24x7 System Assurance</t>
  </si>
  <si>
    <t>Streem Center Backup 48 Port - 1 year. 24x7 System Assurance</t>
  </si>
  <si>
    <t>Streem Center Backup 60 Port - 1 year. 24x7 System Assurance</t>
  </si>
  <si>
    <t>Streem Center Backup 72 Port - 1 year. 24x7 System Assurance</t>
  </si>
  <si>
    <t>Streem Center Backup 96 Port - 1 year. 24x7 System Assurance</t>
  </si>
  <si>
    <t>Streem Center Backup 120 Port - 1 year. 24x7 System Assurance</t>
  </si>
  <si>
    <t>Streem Secure Scan - 1 year. Support</t>
  </si>
  <si>
    <t>Streem Secure Scan with FIPs - 1 year. Support</t>
  </si>
  <si>
    <t>TUSB Unify-Trust 5 - 1 year. 8x5 Gold Support</t>
  </si>
  <si>
    <t>TUSB Unify-Trust 10 - 1 year. 8x5 Gold Support</t>
  </si>
  <si>
    <t>TUSB Unify-Trust 25 - 1 year. 8x5 Gold Support</t>
  </si>
  <si>
    <t>TUSB Unify-Trust 50 - 1 year. 8x5 Gold Support</t>
  </si>
  <si>
    <t>TUSB Unify-Trust 100 - 1 year. 8x5 Gold Support</t>
  </si>
  <si>
    <t>TUSB Unify-Trust 250 - 1 year. 8x5 Gold Support</t>
  </si>
  <si>
    <t>TUSB Unify-Trust 500 - 1 year. 8x5 Gold Support</t>
  </si>
  <si>
    <t>TUSB Unify-Trust 1,000 - 1 year. 8x5 Gold Support</t>
  </si>
  <si>
    <t>TUSB Unify-Trust 2,000 - 1 year. 8x5 Gold Support</t>
  </si>
  <si>
    <t>TUSB Unify-Trust 5,000 - 1 year. 8x5 Gold Support</t>
  </si>
  <si>
    <t>TUSB Unify-Trust 10,000 - 1 year. 8x5 Gold Support</t>
  </si>
  <si>
    <t>TUSB Unify-Trust 5 - 1 year. 24x7 Platinum Support</t>
  </si>
  <si>
    <t>TUSB Unify-Trust 10 - 1 year. 24x7 Platinum Support</t>
  </si>
  <si>
    <t>TUSB Unify-Trust 25 - 1 year. 24x7 Platinum Support</t>
  </si>
  <si>
    <t>TUSB Unify-Trust 50 - 1 year. 24x7 Platinum Support</t>
  </si>
  <si>
    <t>TUSB Unify-Trust 100 - 1 year. 24x7 Platinum Support</t>
  </si>
  <si>
    <t>TUSB Unify-Trust 250 - 1 year. 24x7 Platinum Support</t>
  </si>
  <si>
    <t>TUSB Unify-Trust 500 - 1 year. 24x7 Platinum Support</t>
  </si>
  <si>
    <t>TUSB Unify-Trust 1,000 - 1 year. 24x7 Platinum Support</t>
  </si>
  <si>
    <t>TUSB Unify-Trust 2,000 - 1 year. 24x7 Platinum Support</t>
  </si>
  <si>
    <t>TUSB Unify-Trust 5,000 - 1 year. 24x7 Platinum Support</t>
  </si>
  <si>
    <t>TUSB Unify-Trust 10,000 - 1 year. 24x7 Platinum Support</t>
  </si>
  <si>
    <t>Remote Installation and Admin Training</t>
  </si>
  <si>
    <t>Onsite Installation and Admin Training (Includes Travel)</t>
  </si>
  <si>
    <t>Technical Services per Day</t>
  </si>
  <si>
    <t>Project Management per Day</t>
  </si>
  <si>
    <t>User Training per Day</t>
  </si>
  <si>
    <t>Travel Expense for On-Site Services</t>
  </si>
  <si>
    <t>Cleo Hourly Professional Services per Hour</t>
  </si>
  <si>
    <t>Streem Center Software per Port</t>
  </si>
  <si>
    <t>Percent Discount</t>
  </si>
  <si>
    <t>PrinterLogic</t>
  </si>
  <si>
    <t>Professional - Subscription - Commercial Base - 250</t>
  </si>
  <si>
    <t>Professional - Subscription - Commercial XPack - 50</t>
  </si>
  <si>
    <t>15-1-2-1-03-1</t>
  </si>
  <si>
    <t>15-1-2-1-04-1</t>
  </si>
  <si>
    <t>Professional - Perpetual - Commercial Base - 250</t>
  </si>
  <si>
    <t>Professional - Perpetual - Commercial XPack - 50</t>
  </si>
  <si>
    <t>Maintenance - Professional - Perpetual - Commercial Base - 250</t>
  </si>
  <si>
    <t>1 year</t>
  </si>
  <si>
    <t>Maintenance - Professional - Perpetual - Commercial XPack - 50</t>
  </si>
  <si>
    <t>15-1-2-2-03-P</t>
  </si>
  <si>
    <t>15-1-2-2-04-P</t>
  </si>
  <si>
    <t>15-2-2-2-03-1</t>
  </si>
  <si>
    <t>15-2-2-2-04-1</t>
  </si>
  <si>
    <t>301N90000</t>
  </si>
  <si>
    <t>301N90020</t>
  </si>
  <si>
    <t>CompleteView User Analytics for Print Audit</t>
  </si>
  <si>
    <t>CV UA 2000 devices per year - Print Audit</t>
  </si>
  <si>
    <t>CV UA 500 devices per year - Print Audit</t>
  </si>
  <si>
    <t>CV UA Customer Named User License Comm - Print Audit</t>
  </si>
  <si>
    <t>Setup Fee for Print Management Application Database Connections Deli</t>
  </si>
  <si>
    <t>CV UA Inst per Day (2 day min)</t>
  </si>
  <si>
    <t>Level 1 &amp; 2 Software Support</t>
  </si>
  <si>
    <t>301N90030</t>
  </si>
  <si>
    <t>301N90040</t>
  </si>
  <si>
    <t>614N13867</t>
  </si>
  <si>
    <t>614N13868</t>
  </si>
  <si>
    <t>614N13869</t>
  </si>
  <si>
    <t>CV UA A Xerox Named User License Comm - Print Audit</t>
  </si>
  <si>
    <t>CompleteView User Analytics for SafeCom</t>
  </si>
  <si>
    <t>CV UA 500 devices per year - Safecom</t>
  </si>
  <si>
    <t>CV UA 2000 devices per year - Safecom</t>
  </si>
  <si>
    <t>CV UA Customer Named User License Comm - Safecom</t>
  </si>
  <si>
    <t>CV UA A Xerox Named User License Comm - Safecom</t>
  </si>
  <si>
    <t>301N89910</t>
  </si>
  <si>
    <t>301N89920</t>
  </si>
  <si>
    <t>CV UA 50 devices per year - Safecom</t>
  </si>
  <si>
    <t>CV UA 100 devices per year - Safecom</t>
  </si>
  <si>
    <t>CV UA 1000 devices per year - Safecom</t>
  </si>
  <si>
    <t>301N89930</t>
  </si>
  <si>
    <t>301N89940</t>
  </si>
  <si>
    <t>301N89950</t>
  </si>
  <si>
    <t>301N89960</t>
  </si>
  <si>
    <t>301N89970</t>
  </si>
  <si>
    <t>CV UA 50 devices per year - Print Audit</t>
  </si>
  <si>
    <t>CV UA 100 devices per year - Print Audit</t>
  </si>
  <si>
    <t>CV UA 1000 devices per year - Print Audit</t>
  </si>
  <si>
    <t>301N89980</t>
  </si>
  <si>
    <t>301N89990</t>
  </si>
  <si>
    <t>301N90010</t>
  </si>
  <si>
    <t>CompleteView User Analytics for Equitrac</t>
  </si>
  <si>
    <t>CV UA 50 devices per year - Equitrac</t>
  </si>
  <si>
    <t>CV UA 100 devices per year - Equitrac</t>
  </si>
  <si>
    <t>CV UA 500 devices per year - Equitrac</t>
  </si>
  <si>
    <t>CV UA 1000 devices per year - Equitrac</t>
  </si>
  <si>
    <t>CV UA 2000 devices per year - Equitrac</t>
  </si>
  <si>
    <t>CV UA Customer Named User License Comm - Equitrac</t>
  </si>
  <si>
    <t>CV UA A Xerox Named User License Comm - Equitrac</t>
  </si>
  <si>
    <t>301N89850</t>
  </si>
  <si>
    <t>301N89890</t>
  </si>
  <si>
    <t>301N89900</t>
  </si>
  <si>
    <t>301N89840</t>
  </si>
  <si>
    <t>301N89860</t>
  </si>
  <si>
    <t>301N89870</t>
  </si>
  <si>
    <t>301N89880</t>
  </si>
  <si>
    <t>Complete View User Analytics</t>
  </si>
  <si>
    <t>CompleteView User Analytics takes the data that print management applications generate and provides clients with the valuable insight and the management information they need to effectively manage document output within their organization. With an innovative, dynamic and easy to use platform.</t>
  </si>
  <si>
    <t>CTIPC1</t>
  </si>
  <si>
    <t>CTIPC2</t>
  </si>
  <si>
    <t>CTIPC3</t>
  </si>
  <si>
    <t>CTIPW1</t>
  </si>
  <si>
    <t>CTIPW2</t>
  </si>
  <si>
    <t>CTIPW3</t>
  </si>
  <si>
    <t>CTIPN1</t>
  </si>
  <si>
    <t>CTIPN2</t>
  </si>
  <si>
    <t>CTIPN3</t>
  </si>
  <si>
    <t>UNIPI1</t>
  </si>
  <si>
    <t>UBIPW1</t>
  </si>
  <si>
    <t>UBIPW2</t>
  </si>
  <si>
    <t>UBIPW3</t>
  </si>
  <si>
    <t>WTIPW1</t>
  </si>
  <si>
    <t>EACIPI1</t>
  </si>
  <si>
    <t>OMIPW1-IPAD</t>
  </si>
  <si>
    <t>OMIPI1-IPHN</t>
  </si>
  <si>
    <t>OMIPI1-ANDPH</t>
  </si>
  <si>
    <t>OMIPI1-WINDO</t>
  </si>
  <si>
    <t>OMIPI1-WINPH</t>
  </si>
  <si>
    <t>OLIPI1-16</t>
  </si>
  <si>
    <t>OLIPI1-13</t>
  </si>
  <si>
    <t>OLIPI1-10</t>
  </si>
  <si>
    <t>OLIPI1-07</t>
  </si>
  <si>
    <t>GRIPI1</t>
  </si>
  <si>
    <t>LNIPI1</t>
  </si>
  <si>
    <t>SGIPW1</t>
  </si>
  <si>
    <t>OSIPI1</t>
  </si>
  <si>
    <t>GWIPI1</t>
  </si>
  <si>
    <t>ELIPI2</t>
  </si>
  <si>
    <t>ELIPC2</t>
  </si>
  <si>
    <t>ELIPW2</t>
  </si>
  <si>
    <t>ELIPN2</t>
  </si>
  <si>
    <t>OBIPW1</t>
  </si>
  <si>
    <t>OBIPA1</t>
  </si>
  <si>
    <t>TIIPW1</t>
  </si>
  <si>
    <t>TIIPW2</t>
  </si>
  <si>
    <t>TIIPN1</t>
  </si>
  <si>
    <t>TIIPN2</t>
  </si>
  <si>
    <t>ASIPW1</t>
  </si>
  <si>
    <t>ASIPW2</t>
  </si>
  <si>
    <t>DSIPW1</t>
  </si>
  <si>
    <t>DSIPW2</t>
  </si>
  <si>
    <t>AIIPW1</t>
  </si>
  <si>
    <t>AIIPW2</t>
  </si>
  <si>
    <t>AIIPW3</t>
  </si>
  <si>
    <t>AIIPN1</t>
  </si>
  <si>
    <t>Desktop Document Imaging (Named User)</t>
  </si>
  <si>
    <t>FOIPW1</t>
  </si>
  <si>
    <t>ESIPW1</t>
  </si>
  <si>
    <t>WSIPN1</t>
  </si>
  <si>
    <t>IAIPW1</t>
  </si>
  <si>
    <t>AZIPW1</t>
  </si>
  <si>
    <t>IDCIPI1</t>
  </si>
  <si>
    <t>ICIPW4</t>
  </si>
  <si>
    <t>ICAP50K</t>
  </si>
  <si>
    <t>ICAP100K</t>
  </si>
  <si>
    <t>ICAP200K</t>
  </si>
  <si>
    <t>ICAP300K</t>
  </si>
  <si>
    <t>ICAP400K</t>
  </si>
  <si>
    <t>ICAP500K</t>
  </si>
  <si>
    <t>ICAP600K</t>
  </si>
  <si>
    <t>ICAP700K</t>
  </si>
  <si>
    <t>ICAP800K</t>
  </si>
  <si>
    <t>ICAP900K</t>
  </si>
  <si>
    <t>ICAP1000K</t>
  </si>
  <si>
    <t>ICAP2000K</t>
  </si>
  <si>
    <t>ICAP3000K</t>
  </si>
  <si>
    <t>ICAP4000K</t>
  </si>
  <si>
    <t>ICAP5000K</t>
  </si>
  <si>
    <t>ICAP6000K</t>
  </si>
  <si>
    <t>ICAP7000K</t>
  </si>
  <si>
    <t>ICAP8000K</t>
  </si>
  <si>
    <t>ICAP9000K</t>
  </si>
  <si>
    <t>ICAP10000K</t>
  </si>
  <si>
    <t>ICAP15000K</t>
  </si>
  <si>
    <t>ICAP20000K</t>
  </si>
  <si>
    <t>ICAP25000K</t>
  </si>
  <si>
    <t>ARIPW1</t>
  </si>
  <si>
    <t>BSIPW1</t>
  </si>
  <si>
    <t>BCIPI1</t>
  </si>
  <si>
    <t>MTIPI1</t>
  </si>
  <si>
    <t>EBIPI1</t>
  </si>
  <si>
    <t>PTIPC1</t>
  </si>
  <si>
    <t>CLIPW1</t>
  </si>
  <si>
    <t>ACIPW1</t>
  </si>
  <si>
    <t>DPIPW1</t>
  </si>
  <si>
    <t>ADIPW1</t>
  </si>
  <si>
    <t>TYIPI1</t>
  </si>
  <si>
    <t>DXIPW1</t>
  </si>
  <si>
    <t>XMIPW1</t>
  </si>
  <si>
    <t>RPIPW1</t>
  </si>
  <si>
    <t>APIPW1</t>
  </si>
  <si>
    <t>PCIPW1</t>
  </si>
  <si>
    <t>AFIPW1</t>
  </si>
  <si>
    <t>DJIPW1</t>
  </si>
  <si>
    <t>PIIPW1</t>
  </si>
  <si>
    <t>EAIPI1</t>
  </si>
  <si>
    <t>SSIPW1</t>
  </si>
  <si>
    <t>MAIPI1</t>
  </si>
  <si>
    <t>FOIPI1</t>
  </si>
  <si>
    <t>133 Column Font</t>
  </si>
  <si>
    <t>FOIPI2</t>
  </si>
  <si>
    <t>FSIPI1-BF</t>
  </si>
  <si>
    <t>FSIPI1-EF</t>
  </si>
  <si>
    <t>RFIPW1</t>
  </si>
  <si>
    <t>ECIPW1</t>
  </si>
  <si>
    <t>EEIPI1</t>
  </si>
  <si>
    <t>HPIPW1</t>
  </si>
  <si>
    <t>HPIPW2</t>
  </si>
  <si>
    <t>HPIPW3</t>
  </si>
  <si>
    <t>HPIPW4</t>
  </si>
  <si>
    <t>Intg. - HP Connect Enterprice License</t>
  </si>
  <si>
    <t>HPIPWE</t>
  </si>
  <si>
    <t>KMIPW1</t>
  </si>
  <si>
    <t>KDIPW1</t>
  </si>
  <si>
    <t>KCIPW1</t>
  </si>
  <si>
    <t>KCIPW2</t>
  </si>
  <si>
    <t>KCIPWE</t>
  </si>
  <si>
    <t>Integration for Sharp MFP 1-10 Devices</t>
  </si>
  <si>
    <t>OSIPW1</t>
  </si>
  <si>
    <t>Integration for Sharp MFP 11-50 Devices</t>
  </si>
  <si>
    <t>OSIPW2</t>
  </si>
  <si>
    <t>Integration for Sharp MFP Unlimited</t>
  </si>
  <si>
    <t>OSIPW3</t>
  </si>
  <si>
    <t>XRIPW1</t>
  </si>
  <si>
    <t>NSIPW2</t>
  </si>
  <si>
    <t>EKIPI1</t>
  </si>
  <si>
    <t>ELIPI1</t>
  </si>
  <si>
    <t>ELIPC1</t>
  </si>
  <si>
    <t>ELIPW1</t>
  </si>
  <si>
    <t>ELIPN1</t>
  </si>
  <si>
    <t>DIIPW1</t>
  </si>
  <si>
    <t>DIIPW2</t>
  </si>
  <si>
    <t>WLIPC1</t>
  </si>
  <si>
    <t>WLIPC2</t>
  </si>
  <si>
    <t>WLIPC3</t>
  </si>
  <si>
    <t>WLIPC4</t>
  </si>
  <si>
    <t>WLIPC5</t>
  </si>
  <si>
    <t>WLIPC6</t>
  </si>
  <si>
    <t>WLIPW1</t>
  </si>
  <si>
    <t>WLIPW2</t>
  </si>
  <si>
    <t>WLIPW3</t>
  </si>
  <si>
    <t>WLIPW4</t>
  </si>
  <si>
    <t>WLIPW5</t>
  </si>
  <si>
    <t>WLIPW6</t>
  </si>
  <si>
    <t>WLIPN1</t>
  </si>
  <si>
    <t>WLIPN2</t>
  </si>
  <si>
    <t>WLIPN3</t>
  </si>
  <si>
    <t>WLIPN4</t>
  </si>
  <si>
    <t>WLIPN5</t>
  </si>
  <si>
    <t>WLIPN6</t>
  </si>
  <si>
    <t>WAIPI1</t>
  </si>
  <si>
    <t>VLIPC1</t>
  </si>
  <si>
    <t>VLIPC2</t>
  </si>
  <si>
    <t>VLIPC3</t>
  </si>
  <si>
    <t>VLIPC4</t>
  </si>
  <si>
    <t>VLIPC5</t>
  </si>
  <si>
    <t>VLIPC6</t>
  </si>
  <si>
    <t>VLIPW1</t>
  </si>
  <si>
    <t>VLIPW2</t>
  </si>
  <si>
    <t>VLIPW3</t>
  </si>
  <si>
    <t>VLIPW4</t>
  </si>
  <si>
    <t>VLIPW5</t>
  </si>
  <si>
    <t>VLIPW6</t>
  </si>
  <si>
    <t>VLIPN1</t>
  </si>
  <si>
    <t>VLIPN2</t>
  </si>
  <si>
    <t>VLIPN3</t>
  </si>
  <si>
    <t>VLIPN4</t>
  </si>
  <si>
    <t>VLIPN5</t>
  </si>
  <si>
    <t>VLIPN6</t>
  </si>
  <si>
    <t>IMIPC1</t>
  </si>
  <si>
    <t>IMIPC2</t>
  </si>
  <si>
    <t>IMIPC3</t>
  </si>
  <si>
    <t>IMIPC4</t>
  </si>
  <si>
    <t>IMIPC5</t>
  </si>
  <si>
    <t>IMIPC6</t>
  </si>
  <si>
    <t>WWIPC1</t>
  </si>
  <si>
    <t>WWIPC2</t>
  </si>
  <si>
    <t>WWIPC3</t>
  </si>
  <si>
    <t>WWIPC4</t>
  </si>
  <si>
    <t>WWIPC5</t>
  </si>
  <si>
    <t>WWIPC6</t>
  </si>
  <si>
    <t>WWIPW1</t>
  </si>
  <si>
    <t>WWIPW2</t>
  </si>
  <si>
    <t>WWIPW3</t>
  </si>
  <si>
    <t>WWIPW4</t>
  </si>
  <si>
    <t>WWIPW5</t>
  </si>
  <si>
    <t>WWIPW6</t>
  </si>
  <si>
    <t>WWIPN1</t>
  </si>
  <si>
    <t>WWIPN2</t>
  </si>
  <si>
    <t>WWIPN3</t>
  </si>
  <si>
    <t>WWIPN4</t>
  </si>
  <si>
    <t>WWIPN5</t>
  </si>
  <si>
    <t>WWIPN6</t>
  </si>
  <si>
    <t>WVIPI1-16</t>
  </si>
  <si>
    <t>WVIPI1-13</t>
  </si>
  <si>
    <t>WVIPI1</t>
  </si>
  <si>
    <t>WOIPI1</t>
  </si>
  <si>
    <t>CFIPI1</t>
  </si>
  <si>
    <t>CHIPI1</t>
  </si>
  <si>
    <t>FMIPI1</t>
  </si>
  <si>
    <t>FFIPI1</t>
  </si>
  <si>
    <t>Integration for FormFast Enterprise</t>
  </si>
  <si>
    <t>FFIPI2</t>
  </si>
  <si>
    <t>AXIPI1</t>
  </si>
  <si>
    <t>Integration for Access Forms Enterprise</t>
  </si>
  <si>
    <t>AXIPI2</t>
  </si>
  <si>
    <t>BRIPI1</t>
  </si>
  <si>
    <t>BMIPI1</t>
  </si>
  <si>
    <t>BPM Tools Suite</t>
  </si>
  <si>
    <t>TLIPI1</t>
  </si>
  <si>
    <t>BNIPI1</t>
  </si>
  <si>
    <t>WFIPD1</t>
  </si>
  <si>
    <t>WFIPI1</t>
  </si>
  <si>
    <t>WFIPC1</t>
  </si>
  <si>
    <t>WFIPW1</t>
  </si>
  <si>
    <t>WFIPN1</t>
  </si>
  <si>
    <t>RMIPI1</t>
  </si>
  <si>
    <t>RMIPC1</t>
  </si>
  <si>
    <t>RMIPW1</t>
  </si>
  <si>
    <t>RMIPN1</t>
  </si>
  <si>
    <t>WCIPC1</t>
  </si>
  <si>
    <t>WCIPW1</t>
  </si>
  <si>
    <t>WCIPN1</t>
  </si>
  <si>
    <t>PDFIPI1</t>
  </si>
  <si>
    <t>WTIPI1-AS</t>
  </si>
  <si>
    <t>WTIPI1</t>
  </si>
  <si>
    <t>FPIPW1</t>
  </si>
  <si>
    <t>OCIPW1</t>
  </si>
  <si>
    <t>ALOIPW1</t>
  </si>
  <si>
    <t>AOIPW1</t>
  </si>
  <si>
    <t>IRIPI1</t>
  </si>
  <si>
    <t>AHIPW1</t>
  </si>
  <si>
    <t>OMIPI1</t>
  </si>
  <si>
    <t>DXIPI1</t>
  </si>
  <si>
    <t>NCIPI1</t>
  </si>
  <si>
    <t>PWIPI1</t>
  </si>
  <si>
    <t>DGIPN1</t>
  </si>
  <si>
    <t>DCIPW1</t>
  </si>
  <si>
    <t>DMIPI1</t>
  </si>
  <si>
    <t>ADIPI1</t>
  </si>
  <si>
    <t>BDIPI1</t>
  </si>
  <si>
    <t>SCIPW1</t>
  </si>
  <si>
    <t>ISIPI1</t>
  </si>
  <si>
    <t>ISIPI2</t>
  </si>
  <si>
    <t>ISIPI3</t>
  </si>
  <si>
    <t>PDIPW1</t>
  </si>
  <si>
    <t>DDIPI1</t>
  </si>
  <si>
    <t>COIPI1</t>
  </si>
  <si>
    <t>PRIPI1</t>
  </si>
  <si>
    <t>DKTIPI1</t>
  </si>
  <si>
    <t>DKTIPI2</t>
  </si>
  <si>
    <t>LDIPW1</t>
  </si>
  <si>
    <t>LDIPW2</t>
  </si>
  <si>
    <t>LDIPW3</t>
  </si>
  <si>
    <t>LDIPW4</t>
  </si>
  <si>
    <t>LDIPW5</t>
  </si>
  <si>
    <t>IDIPI1</t>
  </si>
  <si>
    <t>IDIPC1</t>
  </si>
  <si>
    <t>IDIPW1</t>
  </si>
  <si>
    <t>IDIPN1</t>
  </si>
  <si>
    <t>MIIPI1</t>
  </si>
  <si>
    <t>PHIPI1</t>
  </si>
  <si>
    <t>CSIPI1</t>
  </si>
  <si>
    <t>CVIPC1</t>
  </si>
  <si>
    <t>CVIPW1</t>
  </si>
  <si>
    <t>CMIPC1</t>
  </si>
  <si>
    <t>CMIPW1</t>
  </si>
  <si>
    <t>AEIPI1</t>
  </si>
  <si>
    <t>AEIPI2</t>
  </si>
  <si>
    <t>HEIPC1</t>
  </si>
  <si>
    <t>HEIPW1</t>
  </si>
  <si>
    <t>OIIPW1-16</t>
  </si>
  <si>
    <t>OIIPW2-16</t>
  </si>
  <si>
    <t>OIIPW3-16</t>
  </si>
  <si>
    <t>OIIPW4-16</t>
  </si>
  <si>
    <t>OIIPC1-16</t>
  </si>
  <si>
    <t>OIIPC2-16</t>
  </si>
  <si>
    <t>OIIPC3-16</t>
  </si>
  <si>
    <t>OIIPW1-13</t>
  </si>
  <si>
    <t>OIIPW2-13</t>
  </si>
  <si>
    <t>OIIPW3-13</t>
  </si>
  <si>
    <t>OIIPW4-13</t>
  </si>
  <si>
    <t>OIIPC1-13</t>
  </si>
  <si>
    <t>OIIPC2-13</t>
  </si>
  <si>
    <t>OIIPC3-13</t>
  </si>
  <si>
    <t>OIIPW1-10</t>
  </si>
  <si>
    <t>OIIPW2-10</t>
  </si>
  <si>
    <t>OIIPW3-10</t>
  </si>
  <si>
    <t>OIIPW4-10</t>
  </si>
  <si>
    <t>OIIPC1-10</t>
  </si>
  <si>
    <t>OIIPC2-10</t>
  </si>
  <si>
    <t>OIIPC3-10</t>
  </si>
  <si>
    <t>OIIPW1-07</t>
  </si>
  <si>
    <t>OIIPW2-07</t>
  </si>
  <si>
    <t>OIIPW3-07</t>
  </si>
  <si>
    <t>OIIPW4-07</t>
  </si>
  <si>
    <t>OIIPC1-07</t>
  </si>
  <si>
    <t>OIIPC2-07</t>
  </si>
  <si>
    <t>OIIPC3-07</t>
  </si>
  <si>
    <t>WSPIPI1</t>
  </si>
  <si>
    <t>WSPIPI1-C</t>
  </si>
  <si>
    <t>UIIPI1</t>
  </si>
  <si>
    <t>Query API (Thick Client)</t>
  </si>
  <si>
    <t>APIPQ1</t>
  </si>
  <si>
    <t>APIPQ2</t>
  </si>
  <si>
    <t>Query API (Core)</t>
  </si>
  <si>
    <t>APIPQ3</t>
  </si>
  <si>
    <t>APIPQ4</t>
  </si>
  <si>
    <t>ARIPI1</t>
  </si>
  <si>
    <t>ITIPI1</t>
  </si>
  <si>
    <t>RVIPI1</t>
  </si>
  <si>
    <t>SAIPI1</t>
  </si>
  <si>
    <t>SBIPI1</t>
  </si>
  <si>
    <t>SDIPI1</t>
  </si>
  <si>
    <t>SIIPI1</t>
  </si>
  <si>
    <t>IVIPI1</t>
  </si>
  <si>
    <t>XIIPI1</t>
  </si>
  <si>
    <t>SPIPI1</t>
  </si>
  <si>
    <t>SLIPI1</t>
  </si>
  <si>
    <t>SSIPI1</t>
  </si>
  <si>
    <t>SSIPN1</t>
  </si>
  <si>
    <t>PMIPI1</t>
  </si>
  <si>
    <t>Integration for ESRI ArcGIS Server</t>
  </si>
  <si>
    <t>EGIPI1</t>
  </si>
  <si>
    <t>AGIPI1</t>
  </si>
  <si>
    <t>IXIPI1</t>
  </si>
  <si>
    <t>RCIPI1</t>
  </si>
  <si>
    <t>RHIPI1</t>
  </si>
  <si>
    <t>RPIPI1</t>
  </si>
  <si>
    <t>ERIPI1</t>
  </si>
  <si>
    <t>RXIPI1</t>
  </si>
  <si>
    <t>MNIPI1</t>
  </si>
  <si>
    <t>MNIPI2</t>
  </si>
  <si>
    <t>BAIPI1</t>
  </si>
  <si>
    <t>DRIPI1</t>
  </si>
  <si>
    <t>RIIPI1</t>
  </si>
  <si>
    <t>DTIPI1</t>
  </si>
  <si>
    <t>DSIPI1</t>
  </si>
  <si>
    <t>CTIPI1</t>
  </si>
  <si>
    <t>TVIPI1</t>
  </si>
  <si>
    <t>KOIPI1</t>
  </si>
  <si>
    <t>CDIPW1</t>
  </si>
  <si>
    <t>DVIPW1</t>
  </si>
  <si>
    <t>BAIPW1</t>
  </si>
  <si>
    <t>AAIPW1</t>
  </si>
  <si>
    <t>AVIPW1</t>
  </si>
  <si>
    <t>PBIAI1</t>
  </si>
  <si>
    <t>PBIPI1</t>
  </si>
  <si>
    <t>ADIPC1</t>
  </si>
  <si>
    <t>ADIPC2</t>
  </si>
  <si>
    <t>EPIPI1</t>
  </si>
  <si>
    <t>EXIPC1</t>
  </si>
  <si>
    <t>AKIPI1</t>
  </si>
  <si>
    <t>EHIPI1</t>
  </si>
  <si>
    <t>SNIPI1</t>
  </si>
  <si>
    <t>SNIPI2</t>
  </si>
  <si>
    <t>SNIPI3</t>
  </si>
  <si>
    <t>SNIPI8</t>
  </si>
  <si>
    <t>Single SignOn for Onbase Entrust</t>
  </si>
  <si>
    <t>SNIPI12</t>
  </si>
  <si>
    <t>SNIPI13</t>
  </si>
  <si>
    <t>SNIPI14</t>
  </si>
  <si>
    <t>SNIPI15</t>
  </si>
  <si>
    <t>SNIPI16</t>
  </si>
  <si>
    <t>PTIPI1</t>
  </si>
  <si>
    <t>P9IPW1</t>
  </si>
  <si>
    <t>P9IPW1-9100</t>
  </si>
  <si>
    <t>PFIPW1</t>
  </si>
  <si>
    <t>RGIPW1</t>
  </si>
  <si>
    <t>BRIPW1</t>
  </si>
  <si>
    <t>BRIPW2</t>
  </si>
  <si>
    <t>EGIPW1</t>
  </si>
  <si>
    <t>FNIPW1</t>
  </si>
  <si>
    <t>CRIPW1</t>
  </si>
  <si>
    <t>CRIPW2</t>
  </si>
  <si>
    <t>CRIPW3</t>
  </si>
  <si>
    <t>CRIPW4</t>
  </si>
  <si>
    <t>CRIPW5</t>
  </si>
  <si>
    <t>VYIPI1</t>
  </si>
  <si>
    <t>GDIPW1</t>
  </si>
  <si>
    <t>Q2IPI1</t>
  </si>
  <si>
    <t>TEIPI1</t>
  </si>
  <si>
    <t>CLIPI1</t>
  </si>
  <si>
    <t>GV-B-LOCAL</t>
  </si>
  <si>
    <t>GV-B-MU2-CTIPC1</t>
  </si>
  <si>
    <t>GV-B-MU2-CTIPN1</t>
  </si>
  <si>
    <t>GV-B-MU2-WLIPC1</t>
  </si>
  <si>
    <t>GV-B-MU2-WLIPN1</t>
  </si>
  <si>
    <t>GV-B-MU2-WTIPW1</t>
  </si>
  <si>
    <t>GV-B-MU2-AEIPI1</t>
  </si>
  <si>
    <t>GV-B-MU2-AEIPI2</t>
  </si>
  <si>
    <t>GV-B-MU2-PTIPC1</t>
  </si>
  <si>
    <t>GV-B-MU2-DIIPW2</t>
  </si>
  <si>
    <t>GV-B-MU2-TIIPW1</t>
  </si>
  <si>
    <t>GV-B-MU2-TIIPW2</t>
  </si>
  <si>
    <t>GV-B-MU2-ASIPW1</t>
  </si>
  <si>
    <t>GV-B-MU2-ASIPW2</t>
  </si>
  <si>
    <t>GV-B-MU2-DSIPW1</t>
  </si>
  <si>
    <t>GV-B-MU2-DSIPW2</t>
  </si>
  <si>
    <t>GV-B-MU2-OLIPI1-16</t>
  </si>
  <si>
    <t>GV-B-MU2-OLIPI1-13</t>
  </si>
  <si>
    <t>GV-B-MU2-OLIPI1-10</t>
  </si>
  <si>
    <t>GV-B-MU2-OLIPI1-07</t>
  </si>
  <si>
    <t>GV-B-MU2-OIIPW1-16</t>
  </si>
  <si>
    <t>GV-B-MU2-OIIPW1-13</t>
  </si>
  <si>
    <t>GV-B-MU2-OIIPW1-10</t>
  </si>
  <si>
    <t>GV-B-MU2-OIIPW1-07</t>
  </si>
  <si>
    <t>GV-B-MU2-IDIPI1</t>
  </si>
  <si>
    <t>GV-B-MU2-IDIPC1</t>
  </si>
  <si>
    <t>GV-B-MU2-IDIPN1</t>
  </si>
  <si>
    <t>GV-B-MU2-IDIPW1</t>
  </si>
  <si>
    <t>GV-B-MU2-RIIPI1</t>
  </si>
  <si>
    <t>GV-B-MU2-DRIPI1</t>
  </si>
  <si>
    <t>GV-B-MU2-DSIPI1</t>
  </si>
  <si>
    <t>GV-B-MU2-ITDIPI1</t>
  </si>
  <si>
    <t>GV-B-MU2-PRTIPI1</t>
  </si>
  <si>
    <t>GV-B-MU2-ACWIPI1</t>
  </si>
  <si>
    <t>AMIPW1</t>
  </si>
  <si>
    <t>PLIPN1</t>
  </si>
  <si>
    <t>PRTIPI1</t>
  </si>
  <si>
    <t>ITDIPI1</t>
  </si>
  <si>
    <t>ACWIPI1</t>
  </si>
  <si>
    <t>AAIPI1</t>
  </si>
  <si>
    <t>PSIPI1</t>
  </si>
  <si>
    <t>ICIPI1</t>
  </si>
  <si>
    <t>TKIPI1</t>
  </si>
  <si>
    <t>EMIPI6</t>
  </si>
  <si>
    <t>ECIPC1</t>
  </si>
  <si>
    <t>ECIPC2</t>
  </si>
  <si>
    <t>ECIPC3</t>
  </si>
  <si>
    <t>ECHIPI1</t>
  </si>
  <si>
    <t>ECHIPI2</t>
  </si>
  <si>
    <t>ECHIPI3</t>
  </si>
  <si>
    <t>OMEIPI1-ANDR</t>
  </si>
  <si>
    <t>OMEIPW1-ANDR</t>
  </si>
  <si>
    <t>OMEIPW2-ANDR</t>
  </si>
  <si>
    <t>OMEIPW3-ANDR</t>
  </si>
  <si>
    <t>USCIPW1</t>
  </si>
  <si>
    <t>MRIPI1</t>
  </si>
  <si>
    <t>MGIPI1</t>
  </si>
  <si>
    <t>MOIPI1</t>
  </si>
  <si>
    <t>MRIPC1</t>
  </si>
  <si>
    <t>PCIPI1</t>
  </si>
  <si>
    <t>ANGIPI1</t>
  </si>
  <si>
    <t>RUIPI1</t>
  </si>
  <si>
    <t>INIPI1</t>
  </si>
  <si>
    <t>REIPI1</t>
  </si>
  <si>
    <t>REIPI2</t>
  </si>
  <si>
    <t>REIPI3</t>
  </si>
  <si>
    <t>RSIPI1</t>
  </si>
  <si>
    <t>OPIPI1</t>
  </si>
  <si>
    <t>3MIPI1</t>
  </si>
  <si>
    <t>NUIPI1</t>
  </si>
  <si>
    <t>P1IPW1</t>
  </si>
  <si>
    <t>P5IPW1-5010</t>
  </si>
  <si>
    <t>P7IPW1-5010</t>
  </si>
  <si>
    <t>HLIPW1</t>
  </si>
  <si>
    <t>PAIPW1</t>
  </si>
  <si>
    <t>MCIPI1</t>
  </si>
  <si>
    <t>DEIPI1</t>
  </si>
  <si>
    <t>GEIPI1</t>
  </si>
  <si>
    <t>CNIPI3</t>
  </si>
  <si>
    <t>EYIPI3</t>
  </si>
  <si>
    <t>KGIPI1</t>
  </si>
  <si>
    <t>WDIPI1</t>
  </si>
  <si>
    <t>EFIPI1</t>
  </si>
  <si>
    <t>ALIPI1</t>
  </si>
  <si>
    <t>ALIPW1</t>
  </si>
  <si>
    <t>DGIPI1</t>
  </si>
  <si>
    <t>TMIPI1</t>
  </si>
  <si>
    <t>GMIPI1</t>
  </si>
  <si>
    <t>GCIPC1</t>
  </si>
  <si>
    <t>GUIPW1</t>
  </si>
  <si>
    <t>GIIPW1</t>
  </si>
  <si>
    <t>GSIPW1</t>
  </si>
  <si>
    <t>DSIPC1</t>
  </si>
  <si>
    <t>DSIPC2</t>
  </si>
  <si>
    <t>EPIPC1</t>
  </si>
  <si>
    <t>FOIPC1</t>
  </si>
  <si>
    <t>EIIPW1</t>
  </si>
  <si>
    <t>IBIPI1</t>
  </si>
  <si>
    <t>GLIPI1</t>
  </si>
  <si>
    <t>HOSIPI1</t>
  </si>
  <si>
    <t>HOSIPI2</t>
  </si>
  <si>
    <t>POSIPI1</t>
  </si>
  <si>
    <t>POSIPC1</t>
  </si>
  <si>
    <t>POSIPC2</t>
  </si>
  <si>
    <t>POSIPC3</t>
  </si>
  <si>
    <t>POSIPC4</t>
  </si>
  <si>
    <t>POSIPC5</t>
  </si>
  <si>
    <t>POSIPC6</t>
  </si>
  <si>
    <t>CPIPI1</t>
  </si>
  <si>
    <t>CGIPI1</t>
  </si>
  <si>
    <t>PPRIPI1</t>
  </si>
  <si>
    <t>PPAIPI1</t>
  </si>
  <si>
    <t>ARMIPI1</t>
  </si>
  <si>
    <t>DENIPI1</t>
  </si>
  <si>
    <t>HPIIPI1</t>
  </si>
  <si>
    <t>PWLIPI1</t>
  </si>
  <si>
    <t>HPIIPW1</t>
  </si>
  <si>
    <t>EDIIPI1</t>
  </si>
  <si>
    <t>EDIIPW1</t>
  </si>
  <si>
    <t>DARIPI1</t>
  </si>
  <si>
    <t>TWRIPI1</t>
  </si>
  <si>
    <t>RMAIPI1</t>
  </si>
  <si>
    <t>AAHIPI1</t>
  </si>
  <si>
    <t>RCMIPC1</t>
  </si>
  <si>
    <t>RCMIPC2</t>
  </si>
  <si>
    <t>RCMIPC3</t>
  </si>
  <si>
    <t>RCMIPC4</t>
  </si>
  <si>
    <t>RCMIPC5</t>
  </si>
  <si>
    <t>RCMIPC6</t>
  </si>
  <si>
    <t>RCMIPC7</t>
  </si>
  <si>
    <t>RCMIPC8</t>
  </si>
  <si>
    <t>RCMIPW1</t>
  </si>
  <si>
    <t>RCMIPW2</t>
  </si>
  <si>
    <t>RCMIPW3</t>
  </si>
  <si>
    <t>RCMIPW4</t>
  </si>
  <si>
    <t>RCMIPW5</t>
  </si>
  <si>
    <t>RCMIPW6</t>
  </si>
  <si>
    <t>RCMIPW7</t>
  </si>
  <si>
    <t>RCMIPW8</t>
  </si>
  <si>
    <t>HPLIPI1</t>
  </si>
  <si>
    <t>PRMIPI1</t>
  </si>
  <si>
    <t>HS-AUIPI1</t>
  </si>
  <si>
    <t>HS-AUIPI2</t>
  </si>
  <si>
    <t>HS-AUIPI3</t>
  </si>
  <si>
    <t>HS-AUIPI4</t>
  </si>
  <si>
    <t>HS-AUISI1</t>
  </si>
  <si>
    <t>HS-AUISI2</t>
  </si>
  <si>
    <t>HS-AUISI3</t>
  </si>
  <si>
    <t>HS-AUISI4</t>
  </si>
  <si>
    <t>CA-AUIPI1</t>
  </si>
  <si>
    <t>CA-AUISI1</t>
  </si>
  <si>
    <t>SA-AUIPI1</t>
  </si>
  <si>
    <t>SA-AUISI1</t>
  </si>
  <si>
    <t>ACIPI1</t>
  </si>
  <si>
    <t>AYIPI1</t>
  </si>
  <si>
    <t>T1IPW1</t>
  </si>
  <si>
    <t>ADMIPI1</t>
  </si>
  <si>
    <t>FINIPI1</t>
  </si>
  <si>
    <t>TCEIPI1</t>
  </si>
  <si>
    <t>ADMIPI2</t>
  </si>
  <si>
    <t>FINIPI2</t>
  </si>
  <si>
    <t>TCEIPI2</t>
  </si>
  <si>
    <t>ADMIPI3</t>
  </si>
  <si>
    <t>FINIPI3</t>
  </si>
  <si>
    <t>TCEIPI3</t>
  </si>
  <si>
    <t>EISIPI1</t>
  </si>
  <si>
    <t>BT2013R2-2CORE</t>
  </si>
  <si>
    <t>DBSRV1</t>
  </si>
  <si>
    <t>TRITEK-C</t>
  </si>
  <si>
    <t>Introduction to Installation - Online</t>
  </si>
  <si>
    <t>TRITEK-CO</t>
  </si>
  <si>
    <t>TRITEK2-C</t>
  </si>
  <si>
    <t>TRCRT1-C</t>
  </si>
  <si>
    <t>Installer Certification - Online</t>
  </si>
  <si>
    <t>TRCRT1-CO</t>
  </si>
  <si>
    <t>TRCRT2-C</t>
  </si>
  <si>
    <t>TRSYS1</t>
  </si>
  <si>
    <t>TRSYS3</t>
  </si>
  <si>
    <t>TRWKF1-C</t>
  </si>
  <si>
    <t>TRWFE2</t>
  </si>
  <si>
    <t>TRAPI1-C</t>
  </si>
  <si>
    <t>TRCSA1</t>
  </si>
  <si>
    <t>TRCSA2</t>
  </si>
  <si>
    <t>WSTWA2</t>
  </si>
  <si>
    <t>AETWA2</t>
  </si>
  <si>
    <t>TRWVI1-C</t>
  </si>
  <si>
    <t>PHTOI1</t>
  </si>
  <si>
    <t>TRUAW1</t>
  </si>
  <si>
    <t>WATWC1</t>
  </si>
  <si>
    <t>TREND1</t>
  </si>
  <si>
    <t>TRCCC1</t>
  </si>
  <si>
    <t>TRCCC2</t>
  </si>
  <si>
    <t>ACTCI1-C</t>
  </si>
  <si>
    <t>ACTCI1-CO</t>
  </si>
  <si>
    <t>TQTCE1</t>
  </si>
  <si>
    <t>EFTWI1</t>
  </si>
  <si>
    <t>TRTSC1-C</t>
  </si>
  <si>
    <t>HC-TRSYS1</t>
  </si>
  <si>
    <t>System Administration - Healthcare - Online</t>
  </si>
  <si>
    <t>HC-TRSYS1-CO</t>
  </si>
  <si>
    <t>HC-TRSYS2</t>
  </si>
  <si>
    <t>TRADSYS1-C</t>
  </si>
  <si>
    <t>TRADIX1-C</t>
  </si>
  <si>
    <t>TRADAA1-C</t>
  </si>
  <si>
    <t>OBOLSUB</t>
  </si>
  <si>
    <t>OBOLHOST-SILVER</t>
  </si>
  <si>
    <t>OBOLHOST-GOLD</t>
  </si>
  <si>
    <t>2000 (2.5%)</t>
  </si>
  <si>
    <t>OBOLHOST-PLATINUM</t>
  </si>
  <si>
    <t>3000 (3%)</t>
  </si>
  <si>
    <t>OBOLHOST-DOUBLEPLAT</t>
  </si>
  <si>
    <t>4000 (4%)</t>
  </si>
  <si>
    <t>OBSETUPSUB</t>
  </si>
  <si>
    <t>TBD</t>
  </si>
  <si>
    <t>OBSETUPHOST</t>
  </si>
  <si>
    <t>OBOL-STORGE</t>
  </si>
  <si>
    <t>OBOLSVCS-BACKFILEHRS</t>
  </si>
  <si>
    <t>OBOLSVCS</t>
  </si>
  <si>
    <t>OBOLHOST-CUSTOM</t>
  </si>
  <si>
    <t>OBOLSVCS-USERTESTING</t>
  </si>
  <si>
    <t>OBOLSVCS-USERTESTLITE</t>
  </si>
  <si>
    <t>FTSSH1</t>
  </si>
  <si>
    <t>RSSSH1</t>
  </si>
  <si>
    <t>OCRSSH1</t>
  </si>
  <si>
    <t>ADCSSH1</t>
  </si>
  <si>
    <t>EISSSH1</t>
  </si>
  <si>
    <t>OBOLSVCS-EXSSH1</t>
  </si>
  <si>
    <t>MAINT1</t>
  </si>
  <si>
    <t>Integration for KYOCERA - Enterprise License</t>
  </si>
  <si>
    <t>20% of Software Costs</t>
  </si>
  <si>
    <t>SC-STREEMCEN004</t>
  </si>
  <si>
    <t>SC-STREEMCEN008</t>
  </si>
  <si>
    <t>SC-STREEMCEN012</t>
  </si>
  <si>
    <t>SC-STREEMCEN016</t>
  </si>
  <si>
    <t>SC-STREEMCEN024</t>
  </si>
  <si>
    <t>SC-STREEMCEN048</t>
  </si>
  <si>
    <t>SC-STREEMCEN060</t>
  </si>
  <si>
    <t>SC-STREEMCEN072</t>
  </si>
  <si>
    <t>SC-STREEMCEN096</t>
  </si>
  <si>
    <t>SC-STREEMCEN120</t>
  </si>
  <si>
    <t>SC-STREEMCEN004BU</t>
  </si>
  <si>
    <t>SC-STREEMCEN008BU</t>
  </si>
  <si>
    <t>SC-STREEMCEN012BU</t>
  </si>
  <si>
    <t>SC-STREEMCEN016BU</t>
  </si>
  <si>
    <t>SC-STREEMCEN024BU</t>
  </si>
  <si>
    <t>SC-STREEMCEN048BU</t>
  </si>
  <si>
    <t>SC-STREEMCEN060BU</t>
  </si>
  <si>
    <t>SC-STREEMCEN072BU</t>
  </si>
  <si>
    <t>SC-STREEMCEN096BU</t>
  </si>
  <si>
    <t>SC-STREEMCEN120BU</t>
  </si>
  <si>
    <t>SC-STREEMCEN004EX</t>
  </si>
  <si>
    <t>SC-STREEMCEN008EX</t>
  </si>
  <si>
    <t>SC-STREEMCEN012EX</t>
  </si>
  <si>
    <t>SC-STREEMCEN016EX</t>
  </si>
  <si>
    <t>SC-STREEMCEN024EX</t>
  </si>
  <si>
    <t>SC-STREEMCEN048EX</t>
  </si>
  <si>
    <t>SC-STREEMCEN060EX</t>
  </si>
  <si>
    <t>SC-STREEMCEN072EX</t>
  </si>
  <si>
    <t>SC-STREEMCEN096EX</t>
  </si>
  <si>
    <t>SC-STREEMCEN120EX</t>
  </si>
  <si>
    <t>SC-STREEMCEN004BUEX</t>
  </si>
  <si>
    <t>SC-STREEMCEN008BUEX</t>
  </si>
  <si>
    <t>SC-STREEMCEN012BUEX</t>
  </si>
  <si>
    <t>SC-STREEMCEN016BUEX</t>
  </si>
  <si>
    <t>SC-STREEMCEN024BUEX</t>
  </si>
  <si>
    <t>SC-STREEMCEN048BUEX</t>
  </si>
  <si>
    <t>SC-STREEMCEN060BUEX</t>
  </si>
  <si>
    <t>SC-STREEMCEN072BUEX</t>
  </si>
  <si>
    <t>SC-STREEMCEN096BUEX</t>
  </si>
  <si>
    <t>SC-STREEMCEN120BUEX</t>
  </si>
  <si>
    <t>SC-VOIP-04P</t>
  </si>
  <si>
    <t>SC-VOIP-08P</t>
  </si>
  <si>
    <t>SC-VOIP-12P</t>
  </si>
  <si>
    <t>SC-VOIP-24P</t>
  </si>
  <si>
    <t>SC-VOIP-48P</t>
  </si>
  <si>
    <t>SC-VOIP-60P</t>
  </si>
  <si>
    <t>SC-VOIP-04PBU</t>
  </si>
  <si>
    <t>SC-VOIP-08PBU</t>
  </si>
  <si>
    <t>SC-VOIP-12PBU</t>
  </si>
  <si>
    <t>SC-VOIP-24PBU</t>
  </si>
  <si>
    <t>SC-VOIP-48PBU</t>
  </si>
  <si>
    <t>SC-VOIP-60PBU</t>
  </si>
  <si>
    <t>SC-VLT003WIN</t>
  </si>
  <si>
    <t>SC-VLTADD01TR</t>
  </si>
  <si>
    <t>SC-VLT003WINFIPS</t>
  </si>
  <si>
    <t>SC-STRM004-8X5</t>
  </si>
  <si>
    <t>SC-STRM008-8X5</t>
  </si>
  <si>
    <t>SC-STRM012-8X5</t>
  </si>
  <si>
    <t>SC-STRM016-8X5</t>
  </si>
  <si>
    <t>SC-STRM024-8X5</t>
  </si>
  <si>
    <t>SC-STRM048-8X5</t>
  </si>
  <si>
    <t>SC-STRM060-8X5</t>
  </si>
  <si>
    <t>SC-STRM072-8X5</t>
  </si>
  <si>
    <t>SC-STRM096-8X5</t>
  </si>
  <si>
    <t>SC-STRM120-8X5</t>
  </si>
  <si>
    <t>SC-STRM004-24X7</t>
  </si>
  <si>
    <t>SC-STRM008-24X7</t>
  </si>
  <si>
    <t>SC-STRM012-24X7</t>
  </si>
  <si>
    <t>SC-STRM016-24X7</t>
  </si>
  <si>
    <t>SC-STRM024-24X7</t>
  </si>
  <si>
    <t>SC-STRM048-24X7</t>
  </si>
  <si>
    <t>SC-STRM060-24X7</t>
  </si>
  <si>
    <t>SC-STRM072-24X7</t>
  </si>
  <si>
    <t>SC-STRM096-24X7</t>
  </si>
  <si>
    <t>SC-STRM120-24X7</t>
  </si>
  <si>
    <t>SC-STRM004BU-8X5</t>
  </si>
  <si>
    <t>SC-STRM008BU-8X5</t>
  </si>
  <si>
    <t>SC-STRM012BU-8X5</t>
  </si>
  <si>
    <t>SC-STRM016BU-8X5</t>
  </si>
  <si>
    <t>SC-STRM024BU-8X5</t>
  </si>
  <si>
    <t>SC-STRM048BU-8X5</t>
  </si>
  <si>
    <t>SC-STRM060BU-8X5</t>
  </si>
  <si>
    <t>SC-STRM072BU-8X5</t>
  </si>
  <si>
    <t>SC-STRM096BU-8X5</t>
  </si>
  <si>
    <t>SC-STRM120BU-8X5</t>
  </si>
  <si>
    <t>SC-STRM004BU-24X7</t>
  </si>
  <si>
    <t>SC-STRM008BU-24X7</t>
  </si>
  <si>
    <t>SC-STRM012BU-24X7</t>
  </si>
  <si>
    <t>SC-STRM016BU-24X7</t>
  </si>
  <si>
    <t>SC-STRM024BU-24X7</t>
  </si>
  <si>
    <t>SC-STRM048BU-24X7</t>
  </si>
  <si>
    <t>SC-STRM060BU-24X7</t>
  </si>
  <si>
    <t>SC-STRM072BU-24X7</t>
  </si>
  <si>
    <t>SC-STRM096BU-24X7</t>
  </si>
  <si>
    <t>SC-STRM120BU-24X7</t>
  </si>
  <si>
    <t>SC-VLT003SPRT</t>
  </si>
  <si>
    <t>SC-VLT003SPRTFIPS</t>
  </si>
  <si>
    <t>CONSULTING SERVICES</t>
  </si>
  <si>
    <t>BPI-CONSULTING</t>
  </si>
  <si>
    <t>BPI-PRO-SVCS-0.5</t>
  </si>
  <si>
    <t>BPI-PRO-SVCS-1</t>
  </si>
  <si>
    <t>BPI-PRO-SVCS-10</t>
  </si>
  <si>
    <t>Business Process, Records and Data Consulting - per process (est. 3-day workshop) -SOW Required</t>
  </si>
  <si>
    <t>4-Hours General Prof. Services, -SOW Required</t>
  </si>
  <si>
    <t>1-Day General Prof. Services, -SOW Required</t>
  </si>
  <si>
    <t>10-Day General Prof. Services, -SOW Required</t>
  </si>
  <si>
    <t>WFA-TC</t>
  </si>
  <si>
    <t>WFA-TPM</t>
  </si>
  <si>
    <t>WFA-WKSP</t>
  </si>
  <si>
    <t>WFA-TPS</t>
  </si>
  <si>
    <t>SC-VLT003WIN-5</t>
  </si>
  <si>
    <t>SC-VLT003WIN-10</t>
  </si>
  <si>
    <t>SC-VLT003WIN-25</t>
  </si>
  <si>
    <t>SC-VLT003WIN-50</t>
  </si>
  <si>
    <t>SC-VLT003WIN-100</t>
  </si>
  <si>
    <t>SC-VLT003WIN-250</t>
  </si>
  <si>
    <t>SC-VLT003WIN-500</t>
  </si>
  <si>
    <t>SC-VLT003WIN-1000</t>
  </si>
  <si>
    <t>SC-VLT003WIN-2000</t>
  </si>
  <si>
    <t>SC-VLT003WIN-5000</t>
  </si>
  <si>
    <t>SC-VLT003WIN-10000</t>
  </si>
  <si>
    <t>SC-SS-4</t>
  </si>
  <si>
    <t>SC-SS-24</t>
  </si>
  <si>
    <t>SC-VLT003SPRT-GLD-5</t>
  </si>
  <si>
    <t>SC-VLT003SPRT-GLD-10</t>
  </si>
  <si>
    <t>SC-VLT003SPRT-GLD-25</t>
  </si>
  <si>
    <t>SC-VLT003SPRT-GLD-50</t>
  </si>
  <si>
    <t>SC-VLT003SPRT-GLD-100</t>
  </si>
  <si>
    <t>SC-VLT003SPRT-GLD-250</t>
  </si>
  <si>
    <t>SC-VLT003SPRT-GLD-500</t>
  </si>
  <si>
    <t>SC-VLT003SPRT-GLD-2000</t>
  </si>
  <si>
    <t>SC-VLT003SPRT-GLD-5000</t>
  </si>
  <si>
    <t>SC-VLT003SPRT-GLD-10000</t>
  </si>
  <si>
    <t>SC-VLT003SPRT-Pltn-5</t>
  </si>
  <si>
    <t>SC-VLT003SPRT-Pltn-10</t>
  </si>
  <si>
    <t>SC-VLT003SPRT-Pltn-25</t>
  </si>
  <si>
    <t>SC-VLT003SPRT-Pltn-50</t>
  </si>
  <si>
    <t>SC-VLT003SPRT-Pltn-100</t>
  </si>
  <si>
    <t>SC-VLT003SPRT-Pltn-250</t>
  </si>
  <si>
    <t>SC-VLT003SPRT-Pltn-500</t>
  </si>
  <si>
    <t>SC-VLT003SPRT-Pltn-2000</t>
  </si>
  <si>
    <t>SC-VLT003SPRT-Pltn-5000</t>
  </si>
  <si>
    <t>SC-VLT003SPRT-Pltn-10000</t>
  </si>
  <si>
    <t>SC-PS-Onsite</t>
  </si>
  <si>
    <t>SC-PS-Technical</t>
  </si>
  <si>
    <t>SC-PS-Project</t>
  </si>
  <si>
    <t>SC-PS-Travel</t>
  </si>
  <si>
    <t>SC-PS-Cleo</t>
  </si>
  <si>
    <t>SC-PS-TRNG</t>
  </si>
  <si>
    <t>Optional Software</t>
  </si>
  <si>
    <t>Advanced Capture Solutions Training Class - Online</t>
  </si>
  <si>
    <t>XPAT-LIC-500-12</t>
  </si>
  <si>
    <t>XPAT-LIC-500-24</t>
  </si>
  <si>
    <t>XPAT-LIC-500-36</t>
  </si>
  <si>
    <t>XPAT-LIC-500-48</t>
  </si>
  <si>
    <t>XPAT-LIC-500-60</t>
  </si>
  <si>
    <t>XPAT-LIC-50-12</t>
  </si>
  <si>
    <t>XPAT-LIC-50-24</t>
  </si>
  <si>
    <t>XPAT-LIC-50-36</t>
  </si>
  <si>
    <t>XPAT-LIC-50-48</t>
  </si>
  <si>
    <t>XPAT-LIC-100-12</t>
  </si>
  <si>
    <t>XPAT-LIC-100-24</t>
  </si>
  <si>
    <t>XPAT-LIC-100-36</t>
  </si>
  <si>
    <t>XPAT-LIC-100-48</t>
  </si>
  <si>
    <t>XPAT-LIC-50-60</t>
  </si>
  <si>
    <t>XPAT-LIC-100-60</t>
  </si>
  <si>
    <t>XPAT-LIC-1000-12</t>
  </si>
  <si>
    <t>XPAT-LIC-1000-24</t>
  </si>
  <si>
    <t>XPAT-LIC-1000-36</t>
  </si>
  <si>
    <t>XPAT-LIC-1000-48</t>
  </si>
  <si>
    <t>XPAT-LIC-1000-60</t>
  </si>
  <si>
    <t>XPAT-INST-SUP</t>
  </si>
  <si>
    <t>XPAT-TRNG</t>
  </si>
  <si>
    <t>XPAT-TS</t>
  </si>
  <si>
    <t>XPAT-SA</t>
  </si>
  <si>
    <t>XPAT-TRNGS</t>
  </si>
  <si>
    <t>MAINT2</t>
  </si>
  <si>
    <t>MAINT3</t>
  </si>
  <si>
    <t>EIP Connectors</t>
  </si>
  <si>
    <t>MFP EIP Connectors - (50)</t>
  </si>
  <si>
    <t>EIP-CONN-50</t>
  </si>
  <si>
    <t>Xerox MFP Connector for Hyland OnBase software</t>
  </si>
  <si>
    <t>MFP EIP Connectors - (1600)</t>
  </si>
  <si>
    <t>EIP Connector Support</t>
  </si>
  <si>
    <t>EIP-CONN-1600</t>
  </si>
  <si>
    <t>EIP-CONN-1600-SUPP</t>
  </si>
  <si>
    <t>EIP-CONN-50-SUPP</t>
  </si>
  <si>
    <t>MFP EIP Connectors - (400)</t>
  </si>
  <si>
    <t>EIP-CONN-400</t>
  </si>
  <si>
    <t>EIP-CONN-400-SUPP</t>
  </si>
  <si>
    <t>MFP EIP Connectors - (1)</t>
  </si>
  <si>
    <t>EIP-CONN-1</t>
  </si>
  <si>
    <t>EIP-CONN-1-SUPP</t>
  </si>
  <si>
    <t>Managed Print Services</t>
  </si>
  <si>
    <t>AAA-PrinterLogic</t>
  </si>
  <si>
    <t>DocuShare</t>
  </si>
  <si>
    <r>
      <t xml:space="preserve">Rate per Device </t>
    </r>
    <r>
      <rPr>
        <sz val="10"/>
        <color rgb="FF000000"/>
        <rFont val="Arial"/>
        <family val="2"/>
      </rPr>
      <t xml:space="preserve">+ expenses if required, not to exceed the state per diem. Assessment, Consolidation/Optimization, disposal of existing devices are outlined in other sections of pricing exhibit. </t>
    </r>
  </si>
  <si>
    <r>
      <t xml:space="preserve">MPS-Transition/Implementation Project Management: </t>
    </r>
    <r>
      <rPr>
        <sz val="10"/>
        <color rgb="FF000000"/>
        <rFont val="Arial"/>
        <family val="2"/>
      </rPr>
      <t xml:space="preserve">Project and/or Transition Manager responsible for the coordination of contracted scope of work. Including engagement with the client resources as required to ensure a seamless, timely delivery of requirements. Roles may include: Tracking of project deliverables, status updates, action-owner follow-up and primary day-to day lead for overall project effort. Specific role/responsibilities may vary depending on the contracted requirements. </t>
    </r>
  </si>
  <si>
    <r>
      <t xml:space="preserve">Rate per Hour </t>
    </r>
    <r>
      <rPr>
        <sz val="10"/>
        <color rgb="FF000000"/>
        <rFont val="Arial"/>
        <family val="2"/>
      </rPr>
      <t>- plus travel expenses not to exceed the state per diem if required</t>
    </r>
  </si>
  <si>
    <r>
      <t xml:space="preserve">Monthly Rate per MFD </t>
    </r>
    <r>
      <rPr>
        <sz val="10"/>
        <color rgb="FF000000"/>
        <rFont val="Arial"/>
        <family val="2"/>
      </rPr>
      <t>-Recommended for environments with 250 or more devices in scope.</t>
    </r>
  </si>
  <si>
    <r>
      <t xml:space="preserve">Xerox Elite ecommerce B2B ordering: </t>
    </r>
    <r>
      <rPr>
        <sz val="10"/>
        <color rgb="FF000000"/>
        <rFont val="Arial"/>
        <family val="2"/>
      </rPr>
      <t xml:space="preserve">a secure, custom B2B storefront. We build a custom form within the custom B2B storefront that will allow end users (or the Key Ops) to submit meter reads and other relevant information to a designated person (or multiple people, via a DL that we can help you establish) for ordering. The form submissions are captured and delivered in Excel format, which you can then use for additional tracking / reporting. </t>
    </r>
  </si>
  <si>
    <r>
      <t xml:space="preserve">LABOR: (DCA) DocuCare Associate: </t>
    </r>
    <r>
      <rPr>
        <sz val="10"/>
        <color rgb="FF000000"/>
        <rFont val="Arial"/>
        <family val="2"/>
      </rPr>
      <t xml:space="preserve">Onsite first point of contact for help desk incidents. Maintenance and diagnosis functions. May include minor break/fix. Manage and maintain on-site parts inventory if required. Ensure Service Level Agreements (SLAs) are adhered to per the contracted scope of work. Physical device management and control including configuration i.e. IP address, scanning templates, user access levels, scan file to email. Monitor/apply current patches to Xerox devices and third party devices as contractually required. The specific roles/responsibilities and pricing will be dependent on the requirements and defined scope of work. </t>
    </r>
  </si>
  <si>
    <r>
      <t xml:space="preserve">Labor: (ASE) Account Service Engineer: </t>
    </r>
    <r>
      <rPr>
        <sz val="10"/>
        <color rgb="FF000000"/>
        <rFont val="Arial"/>
        <family val="2"/>
      </rPr>
      <t xml:space="preserve">Onsite first point of contact for in scope device help desk incidents including full Break/Fix for Xerox MFDs. Maintenance and diagnosis functions. Manage and maintain on-site parts inventory if required. Ensure Service Level Agreements (SLAs) are adhered to per the contracted scope of work. Physical device management and control including configuration i.e. IP address, scanning templates, user access levels, scan file to email. Monitor/apply current patches to Xerox devices and third party devices as contractually required. The specific roles/responsibilities and pricing will be dependent on the requirements and defined scope of work. </t>
    </r>
  </si>
  <si>
    <r>
      <t xml:space="preserve">TRAINING: </t>
    </r>
    <r>
      <rPr>
        <sz val="10"/>
        <color rgb="FF000000"/>
        <rFont val="Arial"/>
        <family val="2"/>
      </rPr>
      <t>Xerox.com product training general as well as the Xerox video Brainshark digital platform training. These methods supports todays mobile workforce and office infrastructure and varying work schedules. Brainshark allows for 24/7 access to training for new hires, refresher courses for existing employees and is extremely easy to follow and complete at your own pace.</t>
    </r>
  </si>
  <si>
    <t xml:space="preserve">Product Description                               </t>
  </si>
  <si>
    <t>Third Party Device Support (Non-Xerox)</t>
  </si>
  <si>
    <t>Device Disposal</t>
  </si>
  <si>
    <t>AAA-YSoft</t>
  </si>
  <si>
    <t>YSoft Professional Services</t>
  </si>
  <si>
    <t>Xerox Mobile Print</t>
  </si>
  <si>
    <t>PrintSafe</t>
  </si>
  <si>
    <t>WFA Services</t>
  </si>
  <si>
    <t>WFA Hyland Software</t>
  </si>
  <si>
    <t>CompleteView</t>
  </si>
  <si>
    <t>CLEO STREEM</t>
  </si>
  <si>
    <t>AutoStore</t>
  </si>
  <si>
    <t>Consulting Services</t>
  </si>
  <si>
    <t>Connectors</t>
  </si>
  <si>
    <t>PER HOUR rate</t>
  </si>
  <si>
    <t>SC-OPT-Port</t>
  </si>
  <si>
    <t xml:space="preserve">Product Description      </t>
  </si>
  <si>
    <t xml:space="preserve">Xerox Mobile Print Solution - 10 Additional MFP Connector Kit; one time fixed price;
</t>
  </si>
  <si>
    <t xml:space="preserve">Xerox Mobile Print Solution - 50 Additional MFP Connector Kit; one time fixed price
</t>
  </si>
  <si>
    <t>Xerox Mobile Print Solution - 100 Additional MFP Connector Kit; one time fixed price</t>
  </si>
  <si>
    <t>Xerox Mobile Print Solution - 500 Additional MFP Connector Kit; one time fixed price</t>
  </si>
  <si>
    <t>V5A - Xerox Mobile Print Solution Document Conversion Engine 3.0 and Above Software Kit; one time fixed price</t>
  </si>
  <si>
    <t xml:space="preserve">MOBLPRNT3 Monthly Maintenance Charge
Xerox Mobile Print 3.0 Software and Documentation with Print Device Connector </t>
  </si>
  <si>
    <t>YAP - Systems Analyst Configuration and integration services
Xerox Mobile Print Solution - 10 Additional MFP Connector Kit; one time fixed charge linked to corresponding software order in above table;</t>
  </si>
  <si>
    <t>YAR - Systems Analyst Configuration and integration services
Xerox Mobile Print Solution - 50 Additional MFP Connector Kit; one time fixed charge linked to corresponding software order in above table;</t>
  </si>
  <si>
    <t>YX6 - Systems Analyst Configuration and integration services
Xerox Mobile Print Solution - 100 Additional MFP Connector Kit; one time fixed charge linked to corresponding software order in above table;</t>
  </si>
  <si>
    <t>YX7 - Systems Analyst Configuration and integration services
Xerox Mobile Print Solution - 500 Additional MFP Connector Kit; one time fixed charge linked to corresponding software order in above table;</t>
  </si>
  <si>
    <t>V5A - Systems Analyst Configuration and integration services
Xerox Mobile Print Solution Document Conversion Engine 3.0 and Above Software Kit; one time fixed charge linked to corresponding software order in above table;</t>
  </si>
  <si>
    <t>Workflow Automation Total Professional services revenue component of the initial task order with dictate the allowable hourly rate discounts; If follow-on engagements to the initial deal include professional services, then pricing logic will be as follows:
 - If the initial engagement fell under the $50K professional services threshold and the follow-on engagment is over the $50K threshold, then the customer will be entitled to pricing discounts aligned with the over $50K discount structure for all follow-on engagements.
 - If the initial engagement exceeded $50K professional services discount and the follow-on engagement is less than the $50K threshold, then the customer will be entitled to the discount % from the initial engagement for all follow-on engagements. Additional discounting may be offered based on cumulative professional services billing as part of an expanding project related to the initial engagement.</t>
  </si>
  <si>
    <t xml:space="preserve">Provides retrieval, viewing, printing, and management of documents. Concurrent Clients have a minimum connection (lease) time of five (5) minutes.
Both the OnBase Client or OnBase Web Client can use this license.
</t>
  </si>
  <si>
    <t xml:space="preserve">Provides retrieval, viewing, printing, and management of documents. 
The OnBase Web Client cannot use this license.
</t>
  </si>
  <si>
    <t xml:space="preserve">Provides an ActiveX or HTML browser interface to access documents stored in an OnBase database via the Internet, Extranet or corporate Intranet. Each physical Web Server connecting to an OnBase database requires a separate Web Server license.
StatusView will not be automatically included with the Web Server. If StatusView functionality is desired for a solution, please include a line item on any order with the code STIPI1 as a "No Charge" item.
</t>
  </si>
  <si>
    <t>Allows a Novell GroupWise user to interact with an OnBase system through the familiar GroupWise client. Provides users the ability to save e-mails and/or any associated attachments directly into OnBase. Users can also retrieve documents from the interface.</t>
  </si>
  <si>
    <t>Provides constituents of a particular government agency web-based document viewing. Standard Client functionality will be restricted. This license is only for use by constituents in the public sector market. This license can NOT be used by any employee of any agency or anyone on that agency's internal network. Standard Client licenses must be purchased for agency employees. This license is required for each instance of an OnBase database within the agency.
Constituent counts are determined by the most recent official Census results. Hyland reserves the right to increase license fees if the agency's constituent base increases.</t>
  </si>
  <si>
    <t xml:space="preserve">Provides retrieval, viewing, printing, and management of image documents.  
Concurrent Clients have a minimum connection (lease) time of five (5) minutes.
</t>
  </si>
  <si>
    <t xml:space="preserve">Provides retrieval, viewing, printing, and management of image documents. 
The OnBase Web Client cannot use this license.
</t>
  </si>
  <si>
    <t>Allows a Client workstation to generate a true substitute check (“replacement in lieu of” IRD) with data captured by the Check Import and Image Cash Letter Import processes. Authorized users have the option to print either a standard substitute check or a return substitute check with additional fields for document the return and other information.</t>
  </si>
  <si>
    <t>Enables financial institutions to generate both forward and return electronic image cash letters in the DSTU X9.37-2003 file format from check image documents stored in OnBase. One file is created for each pocket of the transport where the items were captured, allowing synchronization with the sorter sort pattern.</t>
  </si>
  <si>
    <t>Enables financial institutions to generate both forward and return electronic image cash letters in the DSTU X9.100-187 file format from check image documents stored in OnBase. One file is created for each pocket of the transport where the items were captured, allowing synchronization with the sorter sort pattern</t>
  </si>
  <si>
    <t>Enables financial institutions to import a return file generated from a core business application. Items included in the file will be pulled from OnBase and will be available for the Image Cash Letter Generator to create a Return X9.37 file in the DSTU X9.37-2003 format consisting of check data and images that are to be returned to the Federal Reserve or a partner institution.</t>
  </si>
  <si>
    <t>Scans (digitizes) paper documents using TWAIN compatible devices. Advanced features include bar code recognition, distributed capture and indexing, blank page separation and auto-enabled indexing.</t>
  </si>
  <si>
    <t>Intended for users within a Citrix or Terminal Services environment. Scans (digitizes) paper documents using TWAIN compatible devices. Advanced features include bar code recognition, distributed capture and indexing, blank page separation and auto-enabled indexing.</t>
  </si>
  <si>
    <t>Intended for users in a Citrix or Terminal Services environment. Scans paper documents using only TWAIN compatible devices.</t>
  </si>
  <si>
    <t xml:space="preserve">Provides a simple and configurable scanning interface from within the OnBase Client or as a standalone scanning application. In a standalone installation, documents and index data are uploaded to OnBase via a connection to an OnBase Application Server or the OnBase Desktop.
Indexing can be performed using Application Enabler (not included), HL7 datasets, or by manual entry.
</t>
  </si>
  <si>
    <t>Simplifies the task of document scanning for any department. All options, scanner settings, and default index values are pre-designated. Supports any TWAIN, ISIS or Kofax compatible scanner as well as sweep functionality. Documents are imported or sent to a scan queue for further processing.</t>
  </si>
  <si>
    <t>Enables the automatic classification and indexing of scanned documents. Permits Automated Indexing of an individual document or group of documents from an OnBase select list.</t>
  </si>
  <si>
    <t>Utilizes OCR character and pattern analysis or configured templates to evaluate document contents for information or areas on the document that need to be obscured and made unreadable. Documents are placed for review before being permanently redacted so that private or confidential information cannot be viewed on the image documents.</t>
  </si>
  <si>
    <t>Generates 3-of-9 bar code sheets from manual keyword entry (in standalone mode) or from keyword and document type information scraped from the line-of-business application screen (when used with Application Enabler). In standalone mode, the Bar Code Generator connects to the OnBase database and allows the user to select a Document Type, at which point a keyword list is displayed for manual entry. At completion of manual entry, the user can trigger the printing of a 3-of-9 bar code sheet with the Document Type and Keywords encoded on it.</t>
  </si>
  <si>
    <t>Provides a method to capture, index and store the print stream from any printable application and store the information as a TIFF image within the OnBase document repository. This is a single instance license.</t>
  </si>
  <si>
    <t>Processes, indexes, and stores host/legacy application generated text files. Supports ASCII, PCL, AFP, PDF and DJDE natively.</t>
  </si>
  <si>
    <t>Processes, indexes, and stores host/legacy application generated text files. Supports ASCII, PCL, AFP and DJDE natively. Uses multi-threaded technology with specific hardware requirements to maximize processing speeds.</t>
  </si>
  <si>
    <t>Imports documents (scanned or other) and their respective index information. This module is often used in conjunction with third party forms processing software as well as data conversion utilities.</t>
  </si>
  <si>
    <t>Imports documents (scanned or other) and their respective index information. This module is often used in conjunction with third party forms processing software as well as data conversions utilities. Uses multi-threaded technology with specific hardware requirements to maximize processing speeds.</t>
  </si>
  <si>
    <t>Allows users to import documents residing in a network directory structure. The processor uses a configurable XML file to determine the document types and keyword values for the documents residing in the process directories. Could be utilized to archive documents that are scanned by a MFP device into network directories.</t>
  </si>
  <si>
    <t>Provides the ability to identify remittance information (check images, remittance slips, and financial information) from a remittance text file and store the information within the OnBase document repository. Uses multi-threaded technology with specific hardware requirements to maximize processing speeds.</t>
  </si>
  <si>
    <t>E-mail Archive captures and stores all e-mail sent or received in a Microsoft Exchange environment; utilizing the native message journaling capability. Users with the appropriate permissions can search for an e-mail correspondence in the archive based on metadata or perform a full-text search on content.</t>
  </si>
  <si>
    <t>Allows users to archive documents from SharePoint document libraries to OnBase. Archival can be ad-hoc, event-driven, or scheduled based on pre-defined rules.</t>
  </si>
  <si>
    <t>Enables an organization to use a choice of supported eCopy networked scanners or digital copiers to capture document images from eCopy ShareScan OP and route them directly into the OnBase system. Contact eCopy for the most current list of supported devices.</t>
  </si>
  <si>
    <t xml:space="preserve">Provides retrieval, viewing, printing, and management of COLD documents. 
Concurrent Clients have a minimum connection (lease) time of five (5) minutes.
Both the OnBase Client or OnBase Web Client can use this license.
</t>
  </si>
  <si>
    <t>Scans (digitizes) paper documents using Kofax or TWAIN compatible devices. Advanced features include distributed capture and indexing, image enhancement, bar code recognition (Kofax), blank page separation and auto-enabled indexing.</t>
  </si>
  <si>
    <t>Allows organizations to electronically create and manage meeting templates, meeting dates and times as well as agenda, agenda packet and minutes documents. The module can be used in conjunction with pre-configured E-Forms and workflows to improve review processes, provide for collaboration and reduce the amount of time needed to produce timely and complete agendas, agenda packets and minutes.</t>
  </si>
  <si>
    <t>Provides constituents of a particular government agency web-based document viewing, and limited Workflow routing. Standard Client functionality will be restricted. This license is only for use by constituents in the public sector market. This license can NOT be used by any employee of any agency or anyone on that agency's internal network. Standard Client licenses must be purchased for agency employees. This license is required for each instance of an OnBase database within the agency.
Constituent counts are determined by the most recent official Census results. Hyland reserves the right to increase license fees if the agency's constituent base increases.</t>
  </si>
  <si>
    <t>Designed to integrate with Epic’s suite of products such as Cadence, Prelude, Resolute, and EpicCare Inpatient/Ambulatory, Media Manager, ROI, EpicWeb, EpicCareLink, etc. Integration capabilities consist of integrated document retrieval/viewing, integrated plug-in for ROI printing and integrated scanning directly from Epic applications.</t>
  </si>
  <si>
    <t xml:space="preserve">Provides retrieval, viewing, printing, and management of documents. 
Concurrent Clients have a minimum connection (lease) time of five (5) minutes.
Both the OnBase Client or OnBase Web Client can use this license.
</t>
  </si>
  <si>
    <t xml:space="preserve">Enables HIM departments to manage the deficiency process for their documents. Controls and monitors the distribution of charts and corresponding documents thought the coding, analysis and physician completion process. Provides easy, web-based access to the patient information and physician completion from any location based on security. The OnBase Report Services module can add robust reporting capabilities for stock HIM productivity metrics as well as the ability to build custom reports.
Optional modules sold separately are: Document Imaging, COLD/ERM, Report Services.
</t>
  </si>
  <si>
    <t>Provides Medical Records Management Solution access based on signer configuration. Grants access to all staff and clinical delivery via the Medical Records Management interface ONLY.</t>
  </si>
  <si>
    <t>Converts EOB statements in versions 5010 of the 835 EDI format to XML or PCL format for import into OnBase. The processor also extracts a fixed list of keywords from each EOB to index the documents as they are imported into OnBase. The 835 file is separated into a single document for each claim.</t>
  </si>
  <si>
    <t>Converts individual healthcare claims in version 5010 of the 837 Professional EDI format to HCFA-1500 forms and UB-92 in XML format. This processor does not process Dental 837 documents.</t>
  </si>
  <si>
    <t>Sends and receives HL7 data streams. It can send OnBase information from COLD, the Document Import Processor, and scan processes to any application that has can accept HL7 formatted data. It can also receive HL7 messages via TCP/IP or batch files to create documents such as E-Forms and add Autofill Keyword Sets.</t>
  </si>
  <si>
    <t>Provides the ability to scan via a stand-alone capture module and index documents in conjunction with DICOM work lists. Documents are stored into a PACS system in a DICOM format.</t>
  </si>
  <si>
    <t>Designed to integrate with GE's Centricity product. Key elements include: HL7 synchronization between OnBase and Centricity, document retrieval capability from the Centricity user interface, batch scanning from OnBase linking documents with Centricity, and storage of structured data (transcription, photos, XML documents) to complement the HIS system.</t>
  </si>
  <si>
    <t>Designed to integrate with the Millennium product. Key elements include: HL7 synchronization between OnBase and Millennium, document retrieval capability from the Millennium user interface, batch scanning from OnBase linking documents with Millennium, and storage of structured data (transcription, photos, XML documents) to complement the HIS system.</t>
  </si>
  <si>
    <t>Designed to integrate with Sunrise Acute Care. Key elements include: HL7 synchronization between OnBase and Sunrise Acute Care, document retrieval capability from the Sunrise Acute Care user interface, batch scanning from OnBase linking documents with Sunrise Acute Care, and storage of structured data (transcription, photos, XML documents) to complement the HIS system.</t>
  </si>
  <si>
    <t>Provides an integration that brings together the data centric capabilities of EMRs, the document- and transaction-centric features of OnBase, and the imaging- and DICOM-centric advantages of GE. Physicians and staff can access medical images and other digital clinical data without toggling between multiple logins, systems and viewers.</t>
  </si>
  <si>
    <t>Provides an integration that brings together the data centric capabilities of EMRs, the document- and transaction-centric features of OnBase, and the imaging- and DICOM-centric advantages of TeraMedica. Physicians and staff can access medical images and other digital clinical data without toggling between multiple logins, systems and viewers.</t>
  </si>
  <si>
    <t xml:space="preserve">The client provides the ability to access documents from OnBase. Multiple concurrent clients may be included in a solution.
Provides retrieval, viewing, printing, and management of documents. Provides retrieval, viewing, printing, and management of documents
Concurrent Clients have a minimum connection (lease) time of five (5) minutes. Both the OnBase Client or OnBase Web Client can use this license.
</t>
  </si>
  <si>
    <t xml:space="preserve">Provides a simple and configurable scanning interface from within the OnBase Client or as a standalone scanning application. In a standalone installation, documents and index data are uploaded to OnBase via a connection to an OnBase Application Server or the OnBase Desktop.
</t>
  </si>
  <si>
    <t>Allows for the uploading of transaction details or summary data to the G/L system. Supports A/R to G/L and G/L to G/L transfers.</t>
  </si>
  <si>
    <t>Enables organizations to gain valuable statistics about the health of business processes driven by critical business applications. A representative from the Hyland Software Database Services Group will perform an in depth discovery with individuals from the organization to determine business reporting requirements and goals for the OnBase System. Based on information gathered, optimized custom reports will be created and optionally implemented.</t>
  </si>
  <si>
    <t>A representative from the Hyland Software Database Services Group will meet with an organization's BCP team to determine business continuity requirements for the OnBase database. The database engineer is available to discuss the various Microsoft SQL Server methods for delivering high availability and the different scenarios that may require a full recovery of the OnBase database. The database engineer will also provide recommendations specific to the needs of the individual organization and can also provide assistance with the implementation and/or testing of a custom OnBase BCP.</t>
  </si>
  <si>
    <t>A representative from the Hyland Software Database Services Group will meet with representatives of an organization to determine a database migration strategy for the OnBase system. The Hyland database engineer will migrate the OnBase database to the desired platform. Data Structure integrity verification and data authentication is performed post migration to ensure OnBase database integrity.</t>
  </si>
  <si>
    <t>Provides web-only retrieval and read only access to documents for an insurance carrier's agents through the carrier's developed portal. This license can NOT be used by any employee of the carrier or anyone on that carrier's internal network. Standard Client licenses must be purchased for carrier employees.</t>
  </si>
  <si>
    <t xml:space="preserve">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
</t>
  </si>
  <si>
    <t xml:space="preserve">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
</t>
  </si>
  <si>
    <t>Provides an object-oriented API that exposes key OnBase functionality. Unity contains functionality to query, store, retrieve and modify documents and metadata as well as other document-centric features such as notes. The Unity Integration Toolkit is only for integration to OnBase from external applications or custom applications that exist outside of OnBase Automation. A separate OnBase Automation license is required for automation integrations.
In addition to the Unity Integration Toolkit, a Unity Automation license is granted to any customer or partner that has at least one person with a current OnBase API Certification. The Unity Automation allows access to Unity through OnBase Automation configured through the OnBase Configuration module. OnBase Automation is any extension to OnBase configured through OnBase Configuration such as Workflow or WorkView scripting, but includes any automation code configured through the Configuration module.</t>
  </si>
  <si>
    <t>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</si>
  <si>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The HTTP Content Server interface allows an SAP system to perform content management functions against the OnBase system. Using this interface, SAP systems may use OnBase as its repository for storage and retrieval of archived documents.
This base component is required in order to use: Bar Code Import for use with SAP ArchiveLink, Print List and Data Archive for use with SAP ArchiveLink, Business Indexing Connector for use with SAP ArchiveLink, Imaging iViews for use with SAP ArchiveLink.</t>
  </si>
  <si>
    <t>Uses SAP ArchiveLink to import SAP ArchiveLink print lists, data archive files and imaging documents. Archiving data contained in the SAP system will reduce the storage requirements of the SAP system, improve response times and reduce the time to backup, recover and upgrade the SAP system.</t>
  </si>
  <si>
    <t>Used to automatically index OnBase documents in OnBase that have been related to business objects in a SAP system. This makes it possible to use OnBase to search for the documents related to any business object in a SAP system. This module also keeps the keywords on documents in OnBase synchronized with the SAP system.</t>
  </si>
  <si>
    <t>Enables users to scan document images directly through SharePoint as item list attachments and document library items. 
Documents are automatically indexed, managed and stored in OnBase, while still linked and accessible from the related items and records managed by users in SharePoint.</t>
  </si>
  <si>
    <t>Allows users of Esri to link OnBase documents to features on web based maps. The integration provides a set of easy-to-use web links in the map application for query, point-and-click retrieval and archiving of OnBase documents related to map features. The integration is based on ESRI’s task framework and allows GIS administrators to easily imbed the OnBase web links into new or existing .Net based applications.</t>
  </si>
  <si>
    <t>Allows ESRI ArcInfo, ArcEditor and ArcView users the ability to link OnBase documents to features on maps. The integration provides an easy-to-use toolbar in the ArcGIS Desktop environment for query, point-and-click retrieval and archiving of OnBase documents related to map features.</t>
  </si>
  <si>
    <t>Utilized to migrate data from the IXOS repository to OnBase. The tool reads the IXOS repository and creates the necessary Document Import Processor index files to process the data into OnBase.</t>
  </si>
  <si>
    <t>Utilized to migrate data from the Ricoh eCabinet repository to OnBase. The tool reads the Ricoh eCabinet repository and creates the necessary Import Processor index files to process the data into OnBase.</t>
  </si>
  <si>
    <t>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Includes E-Forms.</t>
  </si>
  <si>
    <t>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</si>
  <si>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</si>
  <si>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Provides integration with Autonomy IDOL to provide advanced Full-Text searches for words or phrases that exist within documents stored in OnBase. These words or phrases can exist in COLD documents, text renditions of image documents (OCRed images), and many 3rd party application documents. Can perform fuzzy searches, wildcard searches, stemming searches, thesaurus searches, and searches combining full-text and keywords on document types.</t>
  </si>
  <si>
    <t>Provides the ability to retrieve full-text data stored in Autonomy IDOL Full-Text collections. Autonomy IDOL Full-Text can index OCR images, COLD text documents, Adobe PDF documents, Microsoft Office documents, WordPerfect documents, HTML documents and many others.</t>
  </si>
  <si>
    <t>Provides the ability to retrieve full-text data stored in Autonomy IDOL Full-Text collections. Autonomy IDOL Full-Text can index OCR images, COLD text documents, Adobe PDF documents, Microsoft Office documents, WordPerfect documents, HTML documents and many others. Valid for a single named user logged into one workstation at a time.</t>
  </si>
  <si>
    <t>Regulates public access to a server through middleware software that acts as a proxy for accessing Disk Groups. Because communications with the OnBase Client are handled through TCP/IP, administrators are not required to use Windows Shares or UNC paths for Disk Group access.</t>
  </si>
  <si>
    <t>Provides the ability to closely monitor critical performance aspects of an OnBase implementation. Designed to be customizable to allow nearly any element within the OnBase system to be audited for business and IT statistics.</t>
  </si>
  <si>
    <t>Allows for the easy extraction and analysis of data that is contained within COLD/ERM and PDF reports stored in OnBase. Business intelligence contained within existing reports can be tapped without IT involvement or re-keying data. Report extract formats include Microsoft Excel, among others.</t>
  </si>
  <si>
    <t>1) Recurring monthly hosting fee is based on the list price of the software. 2) Monthly hosting fee for cloud customers is calculated by taking the total list price of all software licenses multiplied by: 2% for OBOLHOST-SILVER with a minimum initial monthly hosting fee of $1,000; 2.5% for OBOLHOST-GOLD with a minimum initial monthly hosting fee of $2,000; 3% for OBOLHOST-PLATINUM with a minimum initial monthly hosting fee of $3,000; and 4% for OBOLHOST-DOUBLEPLAT with a minimum initial monthly hosting fee of $4,000. 3) Refer to OnBase Online Storage Fee (OBOL-STORG) for detail. 4) Includes one Citrix account for each customer/reseller. 5) Customized hosting network configuration licensed on a case by case basis.</t>
  </si>
  <si>
    <t>Per GB charge for ingestion of backfile conversion. Data to be provided via SFTP or Encrypted USB hard drive.</t>
  </si>
  <si>
    <t>1) Customers using Full-Text Indexing for Autonomy IDOL are required to purchase this package. 2) One time setup fee will be charged, equal to the monthly fee. 3) The Purchase of the hosting package does not replace the purchase of the OnBase full-text indexing module.</t>
  </si>
  <si>
    <t>The Workflow Design course provides attendees with a review of the business discovery process and strategies for translating business requirements into Workflow functionality. The class will require students to filter provided information and create Workflow solutions that accomplish organizational goals. The class requires students to create a Workflow project from initial discovery through testing for a variety of business scenarios.
Formerly known as Workflow Certification.
Duration: 5 days</t>
  </si>
  <si>
    <t xml:space="preserve">The Web Server / Application Enabler Administration course is designed to teach students administration techniques for the OnBase Web Server and Application Enabler. The course will also cover security and data storage modifications for the Web Server in addition to appropriate troubleshooting techniques. The course also covers essential Application Enabler configuration and installation techniques. The class will culminate in a practical implementation of an OnBase solution incorporating the Web Server, Application Enabler, and the OnBase Desktop. 
Duration: 5 days
</t>
  </si>
  <si>
    <t>The Web Server – Online course provides students with a robust understanding of the advantages of the OnBase Web Server and the inherent functionality it brings to an OnBase solution. Students will implement the OnBase Web Server and configure it to meet specific environmental and business requirements. Students will be exposed, through the use of Hyland Software’s Virtual classroom, to the installation, configuration, troubleshooting, and modification of a Web Server environment. Special attention is provided on the requirements for upgrading a Web Server installation.
Duration: 2 days</t>
  </si>
  <si>
    <t>The Application Enabler – Online course teaches students how to configure Application Enabler to index documents and retrieve documents while interacting with another application. Students will connect to Hyland Software’s Virtual classroom to install and configure Application Enabler for use with the OnBase Thick Client, Web Client, Disconnected Scanning, and bar code generation. The course provides an in-depth look at installation best practices as well.
Duration: 2 days</t>
  </si>
  <si>
    <t>Partners may engage Hyland Software Education Services to execute a standard OnBase customer course at their facilities for the partner’s direct customers. This provides the partner with an opportunity to engage their customers, ensure that the system administrators are committed to their role in the OnBase solution, and support the continued growth of the OnBase solution. Partners will be responsible for all travel and expenses for the course and the class size limits apply. This license must be used for all partner hosted courses supporting more than one customer.</t>
  </si>
  <si>
    <t>This four-hour, online, instructor-led course will explore the changes in OnBase workflow and their impact on new and existing workflow solution. This course will focus on best practices in design and targeting process efficiency. This interactive class will look at the results from various process configuration and apply several workflow strategies to current projects. Upon successfully completing this course, any individual who was or is an OnBase Certified Workflow Administrator will have their certification status updated for two years.
Duration: 0.5 day</t>
  </si>
  <si>
    <t>Hyland Software can create a training course geared towards the technical needs of individuals who are not pursuing one of the available OnBase certifications. The Customer will be responsible for any additional content generation and course preparation as well as travel and expenses for the technical staff necessary for the course. All Custom Customer Training courses must be reviewed and approved by the Manager of Education Services prior to booking.</t>
  </si>
  <si>
    <t>This full day, instructor-led online course explores the essentials of creating HTML forms for use as electronic forms in OnBase. The course will review several tools for creating electronic forms, review the underlying architecture of forms and how they function in OnBase, as well as review best practices for design and manipulation through OnBase and Workflow. Individuals will craft several forms and build upon their knowledge to create electronic forms solutions. The course will also explore the embedding of simple scripts into the forms for data validation.
Duration: 1 day</t>
  </si>
  <si>
    <t>Hyland Software can create a training course geared towards the technical needs of individuals who are not pursuing one of the available OnBase certifications. The Solution Provider will be responsible for any additional content generation and course preparation as well as travel and expenses for the technical staff necessary for the course. All Custom Solution Provider Training courses must be reviewed and approved by the Manager of Education Services prior to booking.</t>
  </si>
  <si>
    <t>Hyland software charges a 15% extended support fee for any customer running on a version of software that has been designated as an "Extended Support Version". This fee is in addition to the Annual Maintenance percentage.</t>
  </si>
  <si>
    <t>Hyland Software charges a fee for any customer wishing to have a private build of the OnBase version they are running. This fee is in addition to annual maintenance.</t>
  </si>
  <si>
    <t>Provides the ability to create custom applications in OnBase to track issues from start through resolution. Supports optional attachment of OnBase documents and user-defined events to issues. Configuration tool allows user to define custom database tables, screens and views.</t>
  </si>
  <si>
    <t>Provides the combined functionality of Workflow and WorkView within a single license. Includes E-Forms.</t>
  </si>
  <si>
    <t>Allows organizations to react quickly to changing business conditions, adjusting their approach to markets or adding new lines of business. The Business Rules Engine is designed to allow managers to create business rules which can contain parameterized values. This allows shift supervisors to adjust threshold values as needed to account for dynamic business environments.</t>
  </si>
  <si>
    <t>Allows technical and/or business analysts to model business processes, end to end, including all interactions with humans, systems and content. Utilizes the Business Process Model and Notation (BPMN) standard. Provides output of process documentation and generates XML according to the Business Process Execution Language (BPEL) stadard, which can be exported and executed by a BPEL Orchestration Engine.</t>
  </si>
  <si>
    <t xml:space="preserve">Provides electronic document routing through a configurable work process. Includes pre-configured rules, actions, transitions, and notifications and additional capabilities for Visual Basic scripts.
Allows one department within an organization to create Workflow solutions specific to that department (e.g. an AP department may implement a Requisition process and an AP Review process). If more than one department wishes to use Workflow, they must license additional department licenses or purchase the Workflow Enterprise Server. This license may be applied toward the purchase of Workflow Enterprise Server within one year of the purchase date. 
</t>
  </si>
  <si>
    <t xml:space="preserve">Provides electronic document routing through a configurable work process. Includes pre-configured rules, actions, transitions, and notifications and additional capabilities for Visual Basic scripts.
Allows any number of Workflow applications to be implemented by any number of departments within the enterprise.
</t>
  </si>
  <si>
    <t>Provides the ability to create custom applications in OnBase to track issues to resolution. Supports optional attachment of OnBase documents and user-defined events to issues. Configuration tool allows user to define custom database tables, screens and views.</t>
  </si>
  <si>
    <t>Provides the combined functionality of Workflow and WorkView within a single license. For use with traditional Workflow and WorkView licensing models.</t>
  </si>
  <si>
    <t>Provides server-based conversion of images to text. OCR on the Data Capture Server allows for multi-threaded processing with the licensing of multiple cores. Supports multiple languages, processing of bi-tonal, grayscale and color images, and creation of multiple output formats (ASCII text, Adobe PDF, HTML or Microsoft Word). Enables batch processing and ad-hoc document OCR.</t>
  </si>
  <si>
    <t>Converts images to text in order to facilitate text searching and/or full text indexing. Supports multiple languages, processing of bi-tonal, grayscale and color images, and creation of multiple output formats (ASCII text, Adobe PDF, HTML or Microsoft Word). Enables batch processing and also ad-hoc document OCR from a select list.</t>
  </si>
  <si>
    <t>Creates an Automated Clearing House (ACH) file that conforms to the NACHA format for Electronic Funds Transfer (EFT). Also, includes a pre-note test file feature and a check consolidation feature that combines multiple payments into a single transaction.</t>
  </si>
  <si>
    <t>Allows the real-time signing of TIFF images and OnBase E-Forms within the OnBase Client. The original image is altered with the signature that is scratched on a Topaz signature pad device.</t>
  </si>
  <si>
    <t>Allows users to digitally approve documents within the OnBase system via certificate-based signing. Also, allows signed documents to be routed in Workflow based on the presence or absence of signatures.</t>
  </si>
  <si>
    <t>Provides the ability to store and manage revisions of documents generated by Microsoft Office and other file formats. Includes multiple file import, revision control, version control, document commenting, checkin/checkout, automatic upload and synchronization of revisions, document templates, and the Briefcase.</t>
  </si>
  <si>
    <t>Allows for Ad-hoc creation of form letters using Microsoft Word templates. The content of the created document is a combination of merged data form templates, E-Forms, Workflow properties, web services, database queries and nested sub-templates.</t>
  </si>
  <si>
    <t>Allows for Batch and Ad-Hoc creation of form letters using Microsoft Word templates. The content of the created document is a combination of merged data form templates, E-Forms, Workflow properties, web services, database queries and nested sub-templates.</t>
  </si>
  <si>
    <t xml:space="preserve">Prints primary documents (usually statements) with supporting documents in a batch process or on an ad hoc basis. The number of statements processed in a month determines the required licensing. Sold in blocks of 1,000.
Example: Customer purchases 15,000 statements. The first 10,000 statements are purchased from tier 1. The next 5,000 statements are purchased at tier 2. Future licenses purchased by Customer begin at the tier where their last purchase was made.
</t>
  </si>
  <si>
    <t xml:space="preserve">Automatically delivers previously rendered Image Statements electronically to designated recipients via fax, e-mail, CD or web presentment.
Sold in blocks of 250 with a minimum initial purchase of 4 blocks (1,000).
To determine price:
Recipients x Fee = Price 
Note: Price is not a monthly fee or annual fee. The formula determines the perpetual cost of the license.
</t>
  </si>
  <si>
    <t>Provides a common workspace for users and teams to share documents and WorkView objects, and allows for threaded discussions around that information. Synchronous collaboration is provided through integration with Citrix GoTo Meeting.</t>
  </si>
  <si>
    <t xml:space="preserve">Provides a central repository for compound documents.  Enables CAD compound document activities and functions. Features include import, and enhanced foldering.
Necessary for Autodesk AutoCAD or other 3rd party CAD integrations.
</t>
  </si>
  <si>
    <t xml:space="preserve">The Point-of-Service collections module with Data Ingestion interfaces with other systems, (Registration, Billing, Document Imaging) to provide guarantor collections at patient presentation for service. This cash drawer concept can also integrate with OnBase's patient portal and kiosk solutions to help manage and reconcile guarantor collections throughout the healthcare organization. </t>
  </si>
  <si>
    <t>Enables each Client workstation to access the POS Cash Receipts elements of the system in conjunction with the Base POS Licenses above. Licensing is per each concurrent workstation (cash drawer) needed per shift.</t>
  </si>
  <si>
    <t xml:space="preserve">Charge Processing with data ingestion assists the operator in capturing paper-based charge record data including; patient identification, date of service, procedure codes, diagnosis codes, and quantities. Validation routines are provided that enable the solution to “scrub encounter data” prior to interfacing with the LOB application.
</t>
  </si>
  <si>
    <t>Provides the server side license for Remittance Processing. Includes data capture of all paper-based payment data including; payments, adjustments, remark codes, comments and other data elements. Validation routines are provided that enable the solution to “scrub remittance data” prior to interfacing with the LOB application. AutoCOB is provided for printing of EOBs for secondary billing purposes.</t>
  </si>
  <si>
    <t xml:space="preserve">Enables the entry of information into the LOB system, in conjunction with the HPI Plug-in Linker. These automated transactions can vary based upon business need and LOB system capabilities. This Plug-in allows for the transfer of funds between (or application of adjustments to) accounts in the LOB system.
</t>
  </si>
  <si>
    <t xml:space="preserve">Takes all validated data that has been processed through either the Charge or Payment Processing workflow and automatically posts it to your Line of Business (LOB) application. May require additional ADE licenses depending on transaction volumes.
</t>
  </si>
  <si>
    <t xml:space="preserve">Enable the import, validation or the posting process to the LOB system. Additional licenses may be required to accommodate higher transaction volumes. Ability to support multi-session on a single workstation is dependent on the integration methodology and LOB capabilities.
</t>
  </si>
  <si>
    <t xml:space="preserve">Provides the Server side license for processing of ANSI X12 Data. Allows separation, splitting, capture and translation for 270, 271, 276, 277, 810, 820, 835 and 837 formats. When paired with either Charge or Payment Processing Modules, transactions can be automatically applied to the host LOB system.
</t>
  </si>
  <si>
    <t xml:space="preserve">Provides an additional station license for processing of ANSI X12 Data. Allows separation, splitting, capture and translation for 270, 271, 276, 277, 810, 820, 835 and 837 formats. 
</t>
  </si>
  <si>
    <t>Enables matching of bank, finance, Payment Processing and LOB host system for cash reconciliation.</t>
  </si>
  <si>
    <t xml:space="preserve">Provides base document imaging functions including: Scan, Rescan, Indexing and Routing, Inquiry, Output and Archive.   
</t>
  </si>
  <si>
    <t>Allows entry and management of payer fee schedules at the Payer, CPT, and Effective Date levels to enable discount calculation during payment validation. Application offers Percentage of Billed Amount, Fixed Fee or Percentage of CMS Reimbursement options.</t>
  </si>
  <si>
    <t xml:space="preserve">Allows customers receiving published CDs/DVDs to have a database that contains index/pointer information for multiple published CDs/DVDs. When they receive a new published CD/DVD, they will update the aggregate database with the new index/pointer information.
In order to properly license the above scenarios, the company that produces the published CD/DVD will have to acquire an Aggregate Publishing license for each customer that takes advantage of this functionality. 
</t>
  </si>
  <si>
    <t xml:space="preserve">Extends Export/Publishing to a “lights-out” operation. Instead of having people dedicated to launching Export or Publishing jobs directly through the Client, they can now define the jobs in advance and have the OnBase system produce CD-R or DVD output for them at pre-determined intervals throughout the year.
If you are publishing information for 500 institutions, you would buy 1 of the first tier and 4 of the second tier. The number of CD/DVDs created per year for an institution is not relevant. (For example, twelve monthly CDs or DVDs sent to an institution, each containing the same set of document types, would equate to a single license).
</t>
  </si>
  <si>
    <t>Allows users to produce a CD/DVD with encrypted contents. This eliminates the ability for someone to casually browse the document files or database that comes on the media.</t>
  </si>
  <si>
    <t>Exports documents and their respective indexes out of an OnBase system. These documents and indexes can be imported into another OnBase system or used in conjunction with the OnBase Publishing module.</t>
  </si>
  <si>
    <t>Enables organizations to encrypt documents as they are imported into OnBase and stored on a file server. If viewed outside of OnBase, documents will be unreadable.</t>
  </si>
  <si>
    <t>Allows OnBase to be configured to use authentication credentials from selected single sign-on service vendors.  Single sign-on services centralize authentication and authorization across multiple applications.</t>
  </si>
  <si>
    <t>YS SQ5 License + EMB, RBP, SW support + Gold SLA, 1 year</t>
  </si>
  <si>
    <t>YS SQ5 License no EMB, SUITE , SW support + Gold SLA, 1 year</t>
  </si>
  <si>
    <t>YS SQ5 License no EMB, Print Roaming , SW support + Gold SLA, 1 year</t>
  </si>
  <si>
    <t>YS SQ5 License no EMB, RBP, SW support + Gold SLA, 1 year</t>
  </si>
  <si>
    <t>Plat SLA, REM A/SW Sub, w/o Emb REPT­ONLY, per dev/mo</t>
  </si>
  <si>
    <t>Ysoft USB CR v2, MultiReader LF, 1 year warranty</t>
  </si>
  <si>
    <t>Quantity</t>
  </si>
  <si>
    <t>Extended Price</t>
  </si>
  <si>
    <t>Total Extended Price</t>
  </si>
  <si>
    <r>
      <rPr>
        <b/>
        <sz val="10"/>
        <color rgb="FF000000"/>
        <rFont val="Arial"/>
        <family val="2"/>
      </rPr>
      <t>DocuShare</t>
    </r>
    <r>
      <rPr>
        <sz val="10"/>
        <color theme="1"/>
        <rFont val="Arial"/>
        <family val="2"/>
      </rPr>
      <t xml:space="preserve"> </t>
    </r>
    <r>
      <rPr>
        <b/>
        <sz val="10"/>
        <color rgb="FF000000"/>
        <rFont val="Arial"/>
        <family val="2"/>
      </rPr>
      <t>Standard</t>
    </r>
    <r>
      <rPr>
        <sz val="10"/>
        <color theme="1"/>
        <rFont val="Arial"/>
        <family val="2"/>
      </rPr>
      <t xml:space="preserve"> </t>
    </r>
    <r>
      <rPr>
        <b/>
        <sz val="10"/>
        <color rgb="FF000000"/>
        <rFont val="Arial"/>
        <family val="2"/>
      </rPr>
      <t>Server</t>
    </r>
    <r>
      <rPr>
        <sz val="10"/>
        <color theme="1"/>
        <rFont val="Arial"/>
        <family val="2"/>
      </rPr>
      <t xml:space="preserve"> </t>
    </r>
    <r>
      <rPr>
        <b/>
        <sz val="10"/>
        <color rgb="FF000000"/>
        <rFont val="Arial"/>
        <family val="2"/>
      </rPr>
      <t>License</t>
    </r>
    <r>
      <rPr>
        <sz val="10"/>
        <color theme="1"/>
        <rFont val="Arial"/>
        <family val="2"/>
      </rPr>
      <t xml:space="preserve"> </t>
    </r>
    <r>
      <rPr>
        <b/>
        <sz val="10"/>
        <color rgb="FF000000"/>
        <rFont val="Arial"/>
        <family val="2"/>
      </rPr>
      <t>v7</t>
    </r>
    <r>
      <rPr>
        <sz val="10"/>
        <color theme="1"/>
        <rFont val="Arial"/>
        <family val="2"/>
      </rPr>
      <t xml:space="preserve"> </t>
    </r>
    <r>
      <rPr>
        <b/>
        <sz val="10"/>
        <color rgb="FF000000"/>
        <rFont val="Arial"/>
        <family val="2"/>
      </rPr>
      <t xml:space="preserve">(DB0).
</t>
    </r>
    <r>
      <rPr>
        <sz val="10"/>
        <color theme="1"/>
        <rFont val="Arial"/>
        <family val="2"/>
      </rPr>
      <t xml:space="preserve"> </t>
    </r>
    <r>
      <rPr>
        <sz val="10"/>
        <color rgb="FF000000"/>
        <rFont val="Arial"/>
        <family val="2"/>
      </rPr>
      <t>No</t>
    </r>
    <r>
      <rPr>
        <sz val="10"/>
        <color theme="1"/>
        <rFont val="Arial"/>
        <family val="2"/>
      </rPr>
      <t xml:space="preserve"> </t>
    </r>
    <r>
      <rPr>
        <sz val="10"/>
        <color rgb="FF000000"/>
        <rFont val="Arial"/>
        <family val="2"/>
      </rPr>
      <t>User</t>
    </r>
    <r>
      <rPr>
        <sz val="10"/>
        <color theme="1"/>
        <rFont val="Arial"/>
        <family val="2"/>
      </rPr>
      <t xml:space="preserve"> </t>
    </r>
    <r>
      <rPr>
        <sz val="10"/>
        <color rgb="FF000000"/>
        <rFont val="Arial"/>
        <family val="2"/>
      </rPr>
      <t>CAL's</t>
    </r>
    <r>
      <rPr>
        <sz val="10"/>
        <color theme="1"/>
        <rFont val="Arial"/>
        <family val="2"/>
      </rPr>
      <t xml:space="preserve"> </t>
    </r>
    <r>
      <rPr>
        <sz val="10"/>
        <color rgb="FF000000"/>
        <rFont val="Arial"/>
        <family val="2"/>
      </rPr>
      <t>included.</t>
    </r>
  </si>
  <si>
    <t>AutoStore V7.0</t>
  </si>
  <si>
    <t>AutoStore Express V7.0</t>
  </si>
  <si>
    <t>Xerox Print Awareness Tool (XPAT)</t>
  </si>
  <si>
    <t>Digital Alternatives (DA)</t>
  </si>
  <si>
    <t>Discount
Percent</t>
  </si>
  <si>
    <t>Custom Quote</t>
  </si>
  <si>
    <t>Streem Fax software does much more than add faxing capabilities to Xerox multifunction printers. It utilizes the familiar environment of the MFP to create a communications system that can send, receive, print, archive, and track information.</t>
  </si>
  <si>
    <t>Streem Fax</t>
  </si>
  <si>
    <t>Nuance AutoStore</t>
  </si>
  <si>
    <t>AutoStore is a server-based application which orchestrates the capture and secure delivery of paper and electronic documents into business applications. Whether you’re handling invoices, claims, applications or order forms, AutoStore can automate your document-driven business processes to help lower costs, improve operational efficiency, communication and collaboration, and support compliance with laws and regulations.</t>
  </si>
  <si>
    <t>PrinterLogic is an on-premise web application that simplifies the management, migration, and provisioning of printers. </t>
  </si>
  <si>
    <t>Xerox DocuShare</t>
  </si>
  <si>
    <t>Xerox DocuShare is enterprise content management (ECM) designed with usability, flexibility and convenience in mind. It helps knowledge workers be more efficient every day by focusing on the intersection of people, paper and processes – the lifeblood of today’s work environment. The latest release of DocuShare features personalized views, few clicks, mobile-friendly web design, application integration and enhanced workflow and lifecycle management.</t>
  </si>
  <si>
    <t xml:space="preserve">Xerox® Mobile Print is a turnkey solution that’s simple, convenient and secure. Xerox® Mobile Print enables you to easily print from your smartphone or tablet – as well as laptops and desktops. </t>
  </si>
  <si>
    <t>Xerox Print Awareness Tool</t>
  </si>
  <si>
    <t>Xerox Print Awareness Tool is a unique approach to sustainability management and reducing print volumes. Print Awareness Tool contributes to the triple bottom line and promotes sustainable habits at a personal level. With Xerox Print Awareness you can see your print usage, using an easy, interactive desktop interface, and take steps to improve print behavior. You get a personal view of print performance, not one where individual print performance is shared across colleagues. The tool offers sustainability tips and suggestions for improvement on the user’s dashboard.</t>
  </si>
  <si>
    <t>Xerox PrintSafe Software</t>
  </si>
  <si>
    <t>Xerox® PrintSafe Software provides secure print authentication for printed data on all your multifunction printers, including both Xerox® devices and devices from other vendors. This software is open to work with your choice of industry standard secure readers and cards.</t>
  </si>
  <si>
    <t>Free your organization from bloated processes that perpetuate inefficiency and cost. Workflow automation services lead the way to greater productivity and digital transformation. Analytics guide strategies to bring operational excellence to routine workflow as well as industry-specific processes.</t>
  </si>
  <si>
    <t>Workflow Automation Services</t>
  </si>
  <si>
    <t>Xerox Print Management and Mobility Suite</t>
  </si>
  <si>
    <t>XPMMS-SVR</t>
  </si>
  <si>
    <t>Xerox Print Management and Mobility Suite (Base Server) (6XN)</t>
  </si>
  <si>
    <t>MOBWKFLOW</t>
  </si>
  <si>
    <t>PSWKFLOW</t>
  </si>
  <si>
    <t>Mobile Print Workflow (Server Enablement plus single DCE, plus one EIP device) (3XN)</t>
  </si>
  <si>
    <t>PrintSafe Workflow (Server Enablement plus one EIP device) (8XN)</t>
  </si>
  <si>
    <t xml:space="preserve">The Xerox® Print Management and Mobility Suite gives you an affordable, modular solution designed to save time and reduce costs in controlling a printer fleet, while enabling the productivity that comes from mobility and robust workflows. </t>
  </si>
  <si>
    <r>
      <rPr>
        <sz val="9"/>
        <color theme="1"/>
        <rFont val="Calibri"/>
        <family val="2"/>
        <charset val="134"/>
        <scheme val="minor"/>
      </rPr>
      <t xml:space="preserve">       </t>
    </r>
    <r>
      <rPr>
        <sz val="9"/>
        <color rgb="FF000000"/>
        <rFont val="Arial"/>
        <family val="3"/>
        <charset val="134"/>
      </rPr>
      <t>9XN</t>
    </r>
  </si>
  <si>
    <r>
      <rPr>
        <sz val="9"/>
        <color theme="1"/>
        <rFont val="Calibri"/>
        <family val="2"/>
        <charset val="134"/>
        <scheme val="minor"/>
      </rPr>
      <t xml:space="preserve">       </t>
    </r>
    <r>
      <rPr>
        <sz val="9"/>
        <color rgb="FF000000"/>
        <rFont val="Arial"/>
        <family val="3"/>
        <charset val="134"/>
      </rPr>
      <t>2XP</t>
    </r>
  </si>
  <si>
    <r>
      <rPr>
        <sz val="9"/>
        <color theme="1"/>
        <rFont val="Calibri"/>
        <family val="2"/>
        <charset val="134"/>
        <scheme val="minor"/>
      </rPr>
      <t xml:space="preserve">       </t>
    </r>
    <r>
      <rPr>
        <sz val="9"/>
        <color rgb="FF000000"/>
        <rFont val="Arial"/>
        <family val="3"/>
        <charset val="134"/>
      </rPr>
      <t>3XP</t>
    </r>
  </si>
  <si>
    <r>
      <rPr>
        <sz val="9"/>
        <color theme="1"/>
        <rFont val="Calibri"/>
        <family val="2"/>
        <charset val="134"/>
        <scheme val="minor"/>
      </rPr>
      <t xml:space="preserve">       </t>
    </r>
    <r>
      <rPr>
        <sz val="9"/>
        <color rgb="FF000000"/>
        <rFont val="Arial"/>
        <family val="3"/>
        <charset val="134"/>
      </rPr>
      <t>4XP</t>
    </r>
  </si>
  <si>
    <r>
      <rPr>
        <sz val="9"/>
        <color theme="1"/>
        <rFont val="Calibri"/>
        <family val="2"/>
        <charset val="134"/>
        <scheme val="minor"/>
      </rPr>
      <t xml:space="preserve">       </t>
    </r>
    <r>
      <rPr>
        <sz val="9"/>
        <color rgb="FF000000"/>
        <rFont val="Arial"/>
        <family val="3"/>
        <charset val="134"/>
      </rPr>
      <t>5XP</t>
    </r>
  </si>
  <si>
    <r>
      <rPr>
        <sz val="9"/>
        <color theme="1"/>
        <rFont val="Calibri"/>
        <family val="2"/>
        <charset val="134"/>
        <scheme val="minor"/>
      </rPr>
      <t xml:space="preserve">       </t>
    </r>
    <r>
      <rPr>
        <sz val="9"/>
        <color rgb="FF000000"/>
        <rFont val="Arial"/>
        <family val="3"/>
        <charset val="134"/>
      </rPr>
      <t>6XP</t>
    </r>
  </si>
  <si>
    <r>
      <rPr>
        <sz val="9"/>
        <color theme="1"/>
        <rFont val="Calibri"/>
        <family val="2"/>
        <charset val="134"/>
        <scheme val="minor"/>
      </rPr>
      <t xml:space="preserve">       </t>
    </r>
    <r>
      <rPr>
        <sz val="9"/>
        <color rgb="FF000000"/>
        <rFont val="Arial"/>
        <family val="3"/>
        <charset val="134"/>
      </rPr>
      <t>7XP</t>
    </r>
  </si>
  <si>
    <r>
      <rPr>
        <sz val="9"/>
        <color theme="1"/>
        <rFont val="Calibri"/>
        <family val="2"/>
        <charset val="134"/>
        <scheme val="minor"/>
      </rPr>
      <t xml:space="preserve">       </t>
    </r>
    <r>
      <rPr>
        <sz val="9"/>
        <color rgb="FF000000"/>
        <rFont val="Arial"/>
        <family val="3"/>
        <charset val="134"/>
      </rPr>
      <t>8XP</t>
    </r>
  </si>
  <si>
    <r>
      <rPr>
        <sz val="9"/>
        <color theme="1"/>
        <rFont val="Calibri"/>
        <family val="2"/>
        <charset val="134"/>
        <scheme val="minor"/>
      </rPr>
      <t xml:space="preserve">       </t>
    </r>
    <r>
      <rPr>
        <sz val="9"/>
        <color rgb="FF000000"/>
        <rFont val="Arial"/>
        <family val="3"/>
        <charset val="134"/>
      </rPr>
      <t>MPSREPORT</t>
    </r>
  </si>
  <si>
    <r>
      <rPr>
        <sz val="9"/>
        <color theme="1"/>
        <rFont val="Calibri"/>
        <family val="2"/>
        <charset val="134"/>
        <scheme val="minor"/>
      </rPr>
      <t xml:space="preserve">       </t>
    </r>
    <r>
      <rPr>
        <sz val="9"/>
        <color rgb="FF000000"/>
        <rFont val="Arial"/>
        <family val="3"/>
        <charset val="134"/>
      </rPr>
      <t>4XN</t>
    </r>
  </si>
  <si>
    <r>
      <rPr>
        <sz val="9"/>
        <color theme="1"/>
        <rFont val="Calibri"/>
        <family val="2"/>
        <charset val="134"/>
        <scheme val="minor"/>
      </rPr>
      <t xml:space="preserve">       </t>
    </r>
    <r>
      <rPr>
        <sz val="9"/>
        <color rgb="FF000000"/>
        <rFont val="Arial"/>
        <family val="3"/>
        <charset val="134"/>
      </rPr>
      <t>5XN</t>
    </r>
  </si>
  <si>
    <t>1 Xerox PM&amp;M Server workflow connector. May order up to a qty of (9).</t>
  </si>
  <si>
    <t>2 Xerox PM&amp;M Server workflow connectors. May order up to a qty of (9).</t>
  </si>
  <si>
    <t>12 Xerox PM&amp;M Server workflow connectors. May order up to a qty of (9).</t>
  </si>
  <si>
    <t>30 Xerox PM&amp;M Server workflow connectors. May order up to a qty of (9).</t>
  </si>
  <si>
    <t>75 Xerox PM&amp;M Server workflow connectors. May order up to a qty of (9).</t>
  </si>
  <si>
    <t>200 Xerox PM&amp;M Server workflow connectors. May order up to a qty of (9).</t>
  </si>
  <si>
    <t>300 Xerox PM&amp;M Server workflow connectors. May order up to a qty of (9).</t>
  </si>
  <si>
    <t>1000 Xerox PM&amp;M Server workflow connectors. May order up to a qty of (9).</t>
  </si>
  <si>
    <t>Managed Print Services Reporting Enablement (5AA)</t>
  </si>
  <si>
    <t>Conversion Server Accessory. May order up to a qty of (9).</t>
  </si>
  <si>
    <t>Conversion Server Accessory - 3 pack. May order up to a qty of (9).</t>
  </si>
  <si>
    <r>
      <t xml:space="preserve">You May Choose </t>
    </r>
    <r>
      <rPr>
        <b/>
        <u/>
        <sz val="10"/>
        <color rgb="FF000000"/>
        <rFont val="Arial"/>
        <family val="2"/>
      </rPr>
      <t>ANY</t>
    </r>
    <r>
      <rPr>
        <b/>
        <sz val="10"/>
        <color rgb="FF000000"/>
        <rFont val="Arial"/>
        <family val="2"/>
      </rPr>
      <t xml:space="preserve"> of the following:</t>
    </r>
  </si>
  <si>
    <r>
      <t xml:space="preserve">You Must Choose At Least </t>
    </r>
    <r>
      <rPr>
        <b/>
        <u/>
        <sz val="10"/>
        <color rgb="FF000000"/>
        <rFont val="Arial"/>
        <family val="2"/>
      </rPr>
      <t>ONE</t>
    </r>
    <r>
      <rPr>
        <b/>
        <sz val="10"/>
        <color rgb="FF000000"/>
        <rFont val="Arial"/>
        <family val="2"/>
      </rPr>
      <t xml:space="preserve"> of the following:</t>
    </r>
  </si>
  <si>
    <r>
      <rPr>
        <sz val="11"/>
        <color theme="1"/>
        <rFont val="Calibri"/>
        <family val="2"/>
        <scheme val="minor"/>
      </rPr>
      <t xml:space="preserve">      </t>
    </r>
    <r>
      <rPr>
        <sz val="11"/>
        <color rgb="FF000000"/>
        <rFont val="Arial"/>
        <family val="3"/>
        <charset val="134"/>
      </rPr>
      <t>XPMMS-UPG</t>
    </r>
  </si>
  <si>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Mobile</t>
    </r>
    <r>
      <rPr>
        <sz val="9"/>
        <color theme="1"/>
        <rFont val="Calibri"/>
        <family val="2"/>
        <charset val="134"/>
        <scheme val="minor"/>
      </rPr>
      <t xml:space="preserve"> </t>
    </r>
    <r>
      <rPr>
        <sz val="9"/>
        <color rgb="FF000000"/>
        <rFont val="Arial"/>
        <family val="3"/>
        <charset val="134"/>
      </rPr>
      <t>Print</t>
    </r>
    <r>
      <rPr>
        <sz val="9"/>
        <color theme="1"/>
        <rFont val="Calibri"/>
        <family val="2"/>
        <charset val="134"/>
        <scheme val="minor"/>
      </rPr>
      <t xml:space="preserve"> </t>
    </r>
    <r>
      <rPr>
        <sz val="9"/>
        <color rgb="FF000000"/>
        <rFont val="Arial"/>
        <family val="3"/>
        <charset val="134"/>
      </rPr>
      <t>Solution</t>
    </r>
    <r>
      <rPr>
        <sz val="9"/>
        <color theme="1"/>
        <rFont val="Calibri"/>
        <family val="2"/>
        <charset val="134"/>
        <scheme val="minor"/>
      </rPr>
      <t xml:space="preserve"> </t>
    </r>
    <r>
      <rPr>
        <sz val="9"/>
        <color rgb="FF000000"/>
        <rFont val="Arial"/>
        <family val="3"/>
        <charset val="134"/>
      </rPr>
      <t>v1.5x</t>
    </r>
    <r>
      <rPr>
        <sz val="9"/>
        <color theme="1"/>
        <rFont val="Calibri"/>
        <family val="2"/>
        <charset val="134"/>
        <scheme val="minor"/>
      </rPr>
      <t xml:space="preserve"> </t>
    </r>
    <r>
      <rPr>
        <sz val="9"/>
        <color rgb="FF000000"/>
        <rFont val="Arial"/>
        <family val="3"/>
        <charset val="134"/>
      </rPr>
      <t>/</t>
    </r>
    <r>
      <rPr>
        <sz val="9"/>
        <color theme="1"/>
        <rFont val="Calibri"/>
        <family val="2"/>
        <charset val="134"/>
        <scheme val="minor"/>
      </rPr>
      <t xml:space="preserve"> </t>
    </r>
    <r>
      <rPr>
        <sz val="9"/>
        <color rgb="FF000000"/>
        <rFont val="Arial"/>
        <family val="3"/>
        <charset val="134"/>
      </rPr>
      <t>2.5x</t>
    </r>
    <r>
      <rPr>
        <sz val="9"/>
        <color theme="1"/>
        <rFont val="Calibri"/>
        <family val="2"/>
        <charset val="134"/>
        <scheme val="minor"/>
      </rPr>
      <t xml:space="preserve"> </t>
    </r>
    <r>
      <rPr>
        <sz val="9"/>
        <color rgb="FF000000"/>
        <rFont val="Arial"/>
        <family val="3"/>
        <charset val="134"/>
      </rPr>
      <t>/3.x</t>
    </r>
    <r>
      <rPr>
        <sz val="9"/>
        <color theme="1"/>
        <rFont val="Calibri"/>
        <family val="2"/>
        <charset val="134"/>
        <scheme val="minor"/>
      </rPr>
      <t xml:space="preserve"> </t>
    </r>
    <r>
      <rPr>
        <sz val="9"/>
        <color rgb="FF000000"/>
        <rFont val="Arial"/>
        <family val="3"/>
        <charset val="134"/>
      </rPr>
      <t>to</t>
    </r>
    <r>
      <rPr>
        <sz val="9"/>
        <color theme="1"/>
        <rFont val="Calibri"/>
        <family val="2"/>
        <charset val="134"/>
        <scheme val="minor"/>
      </rPr>
      <t xml:space="preserve"> </t>
    </r>
    <r>
      <rPr>
        <sz val="9"/>
        <color rgb="FF000000"/>
        <rFont val="Arial"/>
        <family val="3"/>
        <charset val="134"/>
      </rPr>
      <t>Xerox</t>
    </r>
    <r>
      <rPr>
        <sz val="9"/>
        <color theme="1"/>
        <rFont val="Calibri"/>
        <family val="2"/>
        <charset val="134"/>
        <scheme val="minor"/>
      </rPr>
      <t xml:space="preserve"> </t>
    </r>
    <r>
      <rPr>
        <sz val="9"/>
        <color rgb="FF000000"/>
        <rFont val="Arial"/>
        <family val="3"/>
        <charset val="134"/>
      </rPr>
      <t>Print</t>
    </r>
    <r>
      <rPr>
        <sz val="9"/>
        <color theme="1"/>
        <rFont val="Calibri"/>
        <family val="2"/>
        <charset val="134"/>
        <scheme val="minor"/>
      </rPr>
      <t xml:space="preserve"> </t>
    </r>
    <r>
      <rPr>
        <sz val="9"/>
        <color rgb="FF000000"/>
        <rFont val="Arial"/>
        <family val="3"/>
        <charset val="134"/>
      </rPr>
      <t>Management</t>
    </r>
    <r>
      <rPr>
        <sz val="9"/>
        <color theme="1"/>
        <rFont val="Calibri"/>
        <family val="2"/>
        <charset val="134"/>
        <scheme val="minor"/>
      </rPr>
      <t xml:space="preserve"> </t>
    </r>
    <r>
      <rPr>
        <sz val="9"/>
        <color rgb="FF000000"/>
        <rFont val="Arial"/>
        <family val="3"/>
        <charset val="134"/>
      </rPr>
      <t>and</t>
    </r>
    <r>
      <rPr>
        <sz val="9"/>
        <color theme="1"/>
        <rFont val="Calibri"/>
        <family val="2"/>
        <charset val="134"/>
        <scheme val="minor"/>
      </rPr>
      <t xml:space="preserve"> </t>
    </r>
    <r>
      <rPr>
        <sz val="9"/>
        <color rgb="FF000000"/>
        <rFont val="Arial"/>
        <family val="3"/>
        <charset val="134"/>
      </rPr>
      <t>Mobility</t>
    </r>
    <r>
      <rPr>
        <sz val="9"/>
        <color theme="1"/>
        <rFont val="Calibri"/>
        <family val="2"/>
        <charset val="134"/>
        <scheme val="minor"/>
      </rPr>
      <t xml:space="preserve"> </t>
    </r>
    <r>
      <rPr>
        <sz val="9"/>
        <color rgb="FF000000"/>
        <rFont val="Arial"/>
        <family val="3"/>
        <charset val="134"/>
      </rPr>
      <t>Suite</t>
    </r>
    <r>
      <rPr>
        <sz val="9"/>
        <color theme="1"/>
        <rFont val="Calibri"/>
        <family val="2"/>
        <charset val="134"/>
        <scheme val="minor"/>
      </rPr>
      <t xml:space="preserve"> </t>
    </r>
    <r>
      <rPr>
        <sz val="9"/>
        <color rgb="FF000000"/>
        <rFont val="Arial"/>
        <family val="3"/>
        <charset val="134"/>
      </rPr>
      <t>v4.0
Upgrade</t>
    </r>
    <r>
      <rPr>
        <sz val="9"/>
        <color theme="1"/>
        <rFont val="Calibri"/>
        <family val="2"/>
        <charset val="134"/>
        <scheme val="minor"/>
      </rPr>
      <t xml:space="preserve"> </t>
    </r>
    <r>
      <rPr>
        <sz val="9"/>
        <color rgb="FF000000"/>
        <rFont val="Arial"/>
        <family val="3"/>
        <charset val="134"/>
      </rPr>
      <t>Kit</t>
    </r>
    <r>
      <rPr>
        <sz val="9"/>
        <color theme="1"/>
        <rFont val="Calibri"/>
        <family val="2"/>
        <charset val="134"/>
        <scheme val="minor"/>
      </rPr>
      <t xml:space="preserve"> </t>
    </r>
    <r>
      <rPr>
        <sz val="9"/>
        <color rgb="FF000000"/>
        <rFont val="Arial"/>
        <family val="3"/>
        <charset val="134"/>
      </rPr>
      <t>(301K33950)</t>
    </r>
  </si>
  <si>
    <r>
      <rPr>
        <b/>
        <sz val="11"/>
        <color theme="1"/>
        <rFont val="Arial"/>
        <family val="3"/>
        <charset val="134"/>
      </rPr>
      <t>Xerox</t>
    </r>
    <r>
      <rPr>
        <sz val="11"/>
        <color theme="1"/>
        <rFont val="Calibri"/>
        <family val="2"/>
        <scheme val="minor"/>
      </rPr>
      <t xml:space="preserve"> </t>
    </r>
    <r>
      <rPr>
        <b/>
        <sz val="11"/>
        <color theme="1"/>
        <rFont val="Arial"/>
        <family val="3"/>
        <charset val="134"/>
      </rPr>
      <t>Mobile</t>
    </r>
    <r>
      <rPr>
        <sz val="11"/>
        <color theme="1"/>
        <rFont val="Calibri"/>
        <family val="2"/>
        <scheme val="minor"/>
      </rPr>
      <t xml:space="preserve"> </t>
    </r>
    <r>
      <rPr>
        <b/>
        <sz val="11"/>
        <color theme="1"/>
        <rFont val="Arial"/>
        <family val="3"/>
        <charset val="134"/>
      </rPr>
      <t>Print</t>
    </r>
    <r>
      <rPr>
        <sz val="11"/>
        <color theme="1"/>
        <rFont val="Calibri"/>
        <family val="2"/>
        <scheme val="minor"/>
      </rPr>
      <t xml:space="preserve"> </t>
    </r>
    <r>
      <rPr>
        <b/>
        <sz val="11"/>
        <color theme="1"/>
        <rFont val="Arial"/>
        <family val="3"/>
        <charset val="134"/>
      </rPr>
      <t>v1.5</t>
    </r>
    <r>
      <rPr>
        <sz val="11"/>
        <color theme="1"/>
        <rFont val="Calibri"/>
        <family val="2"/>
        <scheme val="minor"/>
      </rPr>
      <t xml:space="preserve"> </t>
    </r>
    <r>
      <rPr>
        <b/>
        <sz val="11"/>
        <color theme="1"/>
        <rFont val="Arial"/>
        <family val="3"/>
        <charset val="134"/>
      </rPr>
      <t>(</t>
    </r>
    <r>
      <rPr>
        <b/>
        <sz val="9"/>
        <color theme="1"/>
        <rFont val="Arial"/>
        <family val="3"/>
        <charset val="134"/>
      </rPr>
      <t>MOBLPRNT</t>
    </r>
    <r>
      <rPr>
        <b/>
        <sz val="11"/>
        <color theme="1"/>
        <rFont val="Arial"/>
        <family val="3"/>
        <charset val="134"/>
      </rPr>
      <t>)</t>
    </r>
    <r>
      <rPr>
        <sz val="11"/>
        <color theme="1"/>
        <rFont val="Calibri"/>
        <family val="2"/>
        <scheme val="minor"/>
      </rPr>
      <t xml:space="preserve"> </t>
    </r>
    <r>
      <rPr>
        <b/>
        <sz val="11"/>
        <color theme="1"/>
        <rFont val="Arial"/>
        <family val="3"/>
        <charset val="134"/>
      </rPr>
      <t>/v2.5</t>
    </r>
    <r>
      <rPr>
        <sz val="11"/>
        <color theme="1"/>
        <rFont val="Calibri"/>
        <family val="2"/>
        <scheme val="minor"/>
      </rPr>
      <t xml:space="preserve"> </t>
    </r>
    <r>
      <rPr>
        <b/>
        <sz val="11"/>
        <color theme="1"/>
        <rFont val="Arial"/>
        <family val="3"/>
        <charset val="134"/>
      </rPr>
      <t>(</t>
    </r>
    <r>
      <rPr>
        <b/>
        <sz val="9"/>
        <color theme="1"/>
        <rFont val="Arial"/>
        <family val="3"/>
        <charset val="134"/>
      </rPr>
      <t>MOBLPRNT2</t>
    </r>
    <r>
      <rPr>
        <b/>
        <sz val="11"/>
        <color theme="1"/>
        <rFont val="Arial"/>
        <family val="3"/>
        <charset val="134"/>
      </rPr>
      <t>)</t>
    </r>
    <r>
      <rPr>
        <sz val="11"/>
        <color theme="1"/>
        <rFont val="Calibri"/>
        <family val="2"/>
        <scheme val="minor"/>
      </rPr>
      <t xml:space="preserve"> </t>
    </r>
    <r>
      <rPr>
        <b/>
        <sz val="11"/>
        <color theme="1"/>
        <rFont val="Arial"/>
        <family val="3"/>
        <charset val="134"/>
      </rPr>
      <t>/</t>
    </r>
    <r>
      <rPr>
        <sz val="11"/>
        <color theme="1"/>
        <rFont val="Calibri"/>
        <family val="2"/>
        <scheme val="minor"/>
      </rPr>
      <t xml:space="preserve"> </t>
    </r>
    <r>
      <rPr>
        <b/>
        <sz val="11"/>
        <color theme="1"/>
        <rFont val="Arial"/>
        <family val="3"/>
        <charset val="134"/>
      </rPr>
      <t>v3.x</t>
    </r>
    <r>
      <rPr>
        <sz val="11"/>
        <color theme="1"/>
        <rFont val="Calibri"/>
        <family val="2"/>
        <scheme val="minor"/>
      </rPr>
      <t xml:space="preserve"> </t>
    </r>
    <r>
      <rPr>
        <b/>
        <sz val="11"/>
        <color theme="1"/>
        <rFont val="Arial"/>
        <family val="3"/>
        <charset val="134"/>
      </rPr>
      <t>(</t>
    </r>
    <r>
      <rPr>
        <b/>
        <sz val="9"/>
        <color theme="1"/>
        <rFont val="Arial"/>
        <family val="3"/>
        <charset val="134"/>
      </rPr>
      <t>MOBLPRNT3</t>
    </r>
    <r>
      <rPr>
        <b/>
        <sz val="11"/>
        <color theme="1"/>
        <rFont val="Arial"/>
        <family val="3"/>
        <charset val="134"/>
      </rPr>
      <t>)</t>
    </r>
    <r>
      <rPr>
        <sz val="11"/>
        <color theme="1"/>
        <rFont val="Calibri"/>
        <family val="2"/>
        <scheme val="minor"/>
      </rPr>
      <t xml:space="preserve"> </t>
    </r>
    <r>
      <rPr>
        <b/>
        <sz val="11"/>
        <color theme="1"/>
        <rFont val="Arial"/>
        <family val="3"/>
        <charset val="134"/>
      </rPr>
      <t>Upgrade</t>
    </r>
    <r>
      <rPr>
        <sz val="11"/>
        <color theme="1"/>
        <rFont val="Calibri"/>
        <family val="2"/>
        <scheme val="minor"/>
      </rPr>
      <t xml:space="preserve"> </t>
    </r>
    <r>
      <rPr>
        <b/>
        <sz val="11"/>
        <color theme="1"/>
        <rFont val="Arial"/>
        <family val="3"/>
        <charset val="134"/>
      </rPr>
      <t>to</t>
    </r>
    <r>
      <rPr>
        <sz val="11"/>
        <color theme="1"/>
        <rFont val="Calibri"/>
        <family val="2"/>
        <scheme val="minor"/>
      </rPr>
      <t xml:space="preserve"> </t>
    </r>
    <r>
      <rPr>
        <b/>
        <sz val="11"/>
        <color theme="1"/>
        <rFont val="Arial"/>
        <family val="3"/>
        <charset val="134"/>
      </rPr>
      <t>XPMMS</t>
    </r>
  </si>
  <si>
    <t>AAA-XPMMS</t>
  </si>
  <si>
    <t>Mobile Print Workflow</t>
  </si>
  <si>
    <t>PrintSafe Workflow</t>
  </si>
  <si>
    <t>Workflow Connectors</t>
  </si>
  <si>
    <t>Mobile Print Upgrade</t>
  </si>
  <si>
    <t>Base Server</t>
  </si>
  <si>
    <t>Reporting &amp; Coversion Server Accessory</t>
  </si>
  <si>
    <t>Xerox Secure Print Manager Suite 2.1</t>
  </si>
  <si>
    <t>AutoStore Express V7.0 Software, License and Documentation</t>
  </si>
  <si>
    <r>
      <rPr>
        <b/>
        <sz val="10"/>
        <color rgb="FF000000"/>
        <rFont val="Arial"/>
        <family val="2"/>
      </rPr>
      <t>AutoStore</t>
    </r>
    <r>
      <rPr>
        <sz val="10"/>
        <color theme="1"/>
        <rFont val="Arial"/>
        <family val="2"/>
      </rPr>
      <t xml:space="preserve"> </t>
    </r>
    <r>
      <rPr>
        <b/>
        <sz val="10"/>
        <color rgb="FF000000"/>
        <rFont val="Arial"/>
        <family val="2"/>
      </rPr>
      <t>Express</t>
    </r>
    <r>
      <rPr>
        <sz val="10"/>
        <color theme="1"/>
        <rFont val="Arial"/>
        <family val="2"/>
      </rPr>
      <t xml:space="preserve"> </t>
    </r>
    <r>
      <rPr>
        <b/>
        <sz val="10"/>
        <color rgb="FF000000"/>
        <rFont val="Arial"/>
        <family val="2"/>
      </rPr>
      <t>V7.0</t>
    </r>
    <r>
      <rPr>
        <b/>
        <sz val="10"/>
        <color rgb="FF000000"/>
        <rFont val="Arial"/>
        <family val="2"/>
      </rPr>
      <t/>
    </r>
  </si>
  <si>
    <t>7BB</t>
  </si>
  <si>
    <t>AutoStore V7.0 Software, License and Documentation</t>
  </si>
  <si>
    <r>
      <rPr>
        <b/>
        <sz val="10"/>
        <color rgb="FF000000"/>
        <rFont val="Arial"/>
        <family val="2"/>
      </rPr>
      <t>AutoStore</t>
    </r>
    <r>
      <rPr>
        <sz val="10"/>
        <color theme="1"/>
        <rFont val="Arial"/>
        <family val="2"/>
      </rPr>
      <t xml:space="preserve"> </t>
    </r>
    <r>
      <rPr>
        <b/>
        <sz val="10"/>
        <color rgb="FF000000"/>
        <rFont val="Arial"/>
        <family val="2"/>
      </rPr>
      <t>V7.0</t>
    </r>
  </si>
  <si>
    <t>6BB</t>
  </si>
  <si>
    <t>Xerox App Gallery</t>
  </si>
  <si>
    <t>Xerox Easy Translator Service</t>
  </si>
  <si>
    <t>The Cloud-based Xerox® Easy Translator Service utilizes state-of-the-art technology to provide instant, draft machine translations or convenient access to professional translators via your Xerox® multifunction printer (MFP), PC, or smartphone! Simply scan the document using this app on your Xerox® ConnectKey® enabled multifunction printer and receive a translation into one of over 35 languages via email notification and/or print at the MFP. An account with the service is required to use this app. To register for an account, see you Xerox Sales Manager or go to www.XeroxTranslates.com.</t>
  </si>
  <si>
    <t>An App Gallery account provides direct access to apps for devices / multifunction printers (MFPs) that can improve your productivity, simplify workflows, convey pertinent business information, and enhance the overall user experience. With an App Gallery account you can view and acquire Apps, install Apps onto MFPs, and manage your Apps, licenses and devices (MFPs). NOTE: Some Gallery Apps are free and do not require a license. Other Apps require the purchase of a license; these are referred to as Paid-License Apps.</t>
  </si>
  <si>
    <t>10 Pages</t>
  </si>
  <si>
    <t>100 Pages</t>
  </si>
  <si>
    <t>1,000 Pages</t>
  </si>
  <si>
    <t>5,000 Pages</t>
  </si>
  <si>
    <t>10,000 Pages</t>
  </si>
  <si>
    <t>50,000 Pages</t>
  </si>
  <si>
    <t>100,000 Pages</t>
  </si>
  <si>
    <t>Subscribe for 10 pages if there is a need for intermittent low-volume translations</t>
  </si>
  <si>
    <t>100 pages is a good choice for individual translation of documents with medium volumes</t>
  </si>
  <si>
    <t>Best for one or more users (e.g. in your SOHO) for easy translations over a longer period of time</t>
  </si>
  <si>
    <t>Proposed to cover all small business translation needs</t>
  </si>
  <si>
    <t>Recommended for small and medium-sized enterprises or large company departments</t>
  </si>
  <si>
    <t>The smart translation solution for a larger company and enterprise</t>
  </si>
  <si>
    <t>Best for large enterprises with regular tasks related to high-volume multilingual content processing</t>
  </si>
  <si>
    <t>XETS-10</t>
  </si>
  <si>
    <t>XETS-100</t>
  </si>
  <si>
    <t>XETS-1000</t>
  </si>
  <si>
    <t>XETS-5000</t>
  </si>
  <si>
    <t>XETS-10000</t>
  </si>
  <si>
    <t>XETS-50000</t>
  </si>
  <si>
    <t>XETS-100000</t>
  </si>
  <si>
    <t>FLEX-BASE-LIC5</t>
  </si>
  <si>
    <t>FLEX-BASE-LIC10</t>
  </si>
  <si>
    <t>FLEX-BASE-50G</t>
  </si>
  <si>
    <t>FLEX-BASE-250G</t>
  </si>
  <si>
    <t>FLEX-STOR-10G</t>
  </si>
  <si>
    <t>FLEX-ADD-3</t>
  </si>
  <si>
    <t>FLEX-ADD-5</t>
  </si>
  <si>
    <t>FLEX-ADD-10</t>
  </si>
  <si>
    <t>FLEX-ADD-25</t>
  </si>
  <si>
    <t>FLEX-ADD-50</t>
  </si>
  <si>
    <t>FLEX-SCAN-ADDON</t>
  </si>
  <si>
    <t>DocuShare Flex</t>
  </si>
  <si>
    <t>Requires Statement of Work (SOW)
Document Management in the Cloud. Contains all major features including unlimited indexing service. Base feature contains 5 named user licenses and 20GB for Document storage for 1 year. License includes Support &amp; Maintenance. Must be paid in advance per year. Package include a free copy of MFP integration to Xerox MFP devices.</t>
  </si>
  <si>
    <t>Document Management in the Cloud. Contains all major features including unlimited indexing service. Includes 10 User CALS for 1 year. Storage limited to 100GB. Must be paid in advance per year. First year license include Support &amp; Maintenance. Package include a free copy of MFP integration to Xerox MFP devices.</t>
  </si>
  <si>
    <t>Named User License Pack for 50 CALS. Can be used on any of the BASE packages. License includes Support &amp; Maintenance. Must be paid in advance per year. Price validity is 3 years.</t>
  </si>
  <si>
    <t>Named User License Pack for 25 CALS. Can be used on any of the BASE packages. License includes Support &amp; Maintenance. Must be paid in advance per year. Price validity is 3 years.</t>
  </si>
  <si>
    <t>Named User License Pack for 10 CALS. Can be used on any of the BASE packages. License includes Support &amp; Maintenance. Must be paid in advance per year. Price validity is 3 years.</t>
  </si>
  <si>
    <t xml:space="preserve"> Requires Professional Services. Named User License Pack for 10 CALS. Can be used on any of the BASE packages. License includes Support &amp; Maintenance. Must be paid in advance per year. Price validity is 3 years.</t>
  </si>
  <si>
    <t>Document Management in the Cloud. Contains all major features including unlimited Indexing Service. Suppports usage of upto 10 named users. Storage of up to 50GB - no limitation on number of documents. Price for 1 Year. Package include a free copy of MFP integration to Xerox MFP devices.</t>
  </si>
  <si>
    <t>Additional 10GB Storage. Additional 10GB of storage for DocuShare Flex product. No limitation on adding storage to the base product.</t>
  </si>
  <si>
    <t>Named User License for 3 Users. Can be applied to only BASE packages. Price includes Support &amp; Maintenance</t>
  </si>
  <si>
    <t>Document Management in the Cloud. Contains all major features including unlimited Indexing Service. Suppports usage of upto 20 named users. Storage of up to 250GB - no limitation on number of documents. Price for 1 Year. Package includes a free copy of MFP integration to Xerox MFP devices.</t>
  </si>
  <si>
    <t>DocuShare Flex Scan Services Addon, 1MFP.</t>
  </si>
  <si>
    <r>
      <t xml:space="preserve">Xerox Software Solutions
</t>
    </r>
    <r>
      <rPr>
        <sz val="11"/>
        <color theme="1"/>
        <rFont val="Calibri"/>
        <family val="2"/>
        <scheme val="minor"/>
      </rPr>
      <t>Effective 07/01/2017</t>
    </r>
  </si>
  <si>
    <r>
      <rPr>
        <sz val="11"/>
        <color rgb="FF000000"/>
        <rFont val="Calibri"/>
        <family val="2"/>
        <scheme val="minor"/>
      </rPr>
      <t>DocuShare</t>
    </r>
    <r>
      <rPr>
        <sz val="11"/>
        <color theme="1"/>
        <rFont val="Calibri"/>
        <family val="2"/>
        <scheme val="minor"/>
      </rPr>
      <t xml:space="preserve"> </t>
    </r>
    <r>
      <rPr>
        <sz val="11"/>
        <color rgb="FF000000"/>
        <rFont val="Calibri"/>
        <family val="2"/>
        <scheme val="minor"/>
      </rPr>
      <t>Standard</t>
    </r>
    <r>
      <rPr>
        <sz val="11"/>
        <color theme="1"/>
        <rFont val="Calibri"/>
        <family val="2"/>
        <scheme val="minor"/>
      </rPr>
      <t xml:space="preserve"> </t>
    </r>
    <r>
      <rPr>
        <sz val="11"/>
        <color rgb="FF000000"/>
        <rFont val="Calibri"/>
        <family val="2"/>
        <scheme val="minor"/>
      </rPr>
      <t>Server</t>
    </r>
    <r>
      <rPr>
        <sz val="11"/>
        <color theme="1"/>
        <rFont val="Calibri"/>
        <family val="2"/>
        <scheme val="minor"/>
      </rPr>
      <t xml:space="preserve"> </t>
    </r>
    <r>
      <rPr>
        <sz val="11"/>
        <color rgb="FF000000"/>
        <rFont val="Calibri"/>
        <family val="2"/>
        <scheme val="minor"/>
      </rPr>
      <t>License</t>
    </r>
    <r>
      <rPr>
        <sz val="11"/>
        <color theme="1"/>
        <rFont val="Calibri"/>
        <family val="2"/>
        <scheme val="minor"/>
      </rPr>
      <t xml:space="preserve"> </t>
    </r>
    <r>
      <rPr>
        <sz val="11"/>
        <color rgb="FF000000"/>
        <rFont val="Calibri"/>
        <family val="2"/>
        <scheme val="minor"/>
      </rPr>
      <t>v7</t>
    </r>
  </si>
  <si>
    <t>Centralized Print &amp; Mailroom Operations Management; Xerox provides the people, processes and technology to manage design, print, finish, mail and track transactional and print-on-demand communications through on-site operations or through strategic vended print procurement.</t>
  </si>
  <si>
    <t>Xerox Communication and Marketing Solutions support every stage of the constituent lifecycle: acquisition, onboarding, service and growth. From promotional communications to business and transactional communications, we provide the content-centered, personalized, multichannel delivery, including analytics and reporting to help ensure the highest quality interactions with your constituents at each touchpoint.</t>
  </si>
  <si>
    <t xml:space="preserve">In-plant management services are modeled to meet the environment. Fully burdened operational staffing costs range from $22 to $65 when calculated as an hourly rate. 
A Xerox consultant will provide an assessment of the operation, business requirements in process of a Centralized Print Services Assessment. Assessment services are provided without cost to the agencies.
</t>
  </si>
  <si>
    <t xml:space="preserve">Xerox Communication and Marketing Solutions are custom quoted after a complete analysis and consultation. </t>
  </si>
  <si>
    <t>Xerox Technology Pricing:</t>
  </si>
  <si>
    <t>Termination Provisions Associated with the Different Xerox Equipment Order Types:</t>
  </si>
  <si>
    <t>Equipment</t>
  </si>
  <si>
    <t>Pricing</t>
  </si>
  <si>
    <t>Category</t>
  </si>
  <si>
    <t>Contract Type (Xerox Reference only)</t>
  </si>
  <si>
    <t>Amount</t>
  </si>
  <si>
    <t>Of</t>
  </si>
  <si>
    <t>Flexibility</t>
  </si>
  <si>
    <t>Xerox’s Standard Termination Provision</t>
  </si>
  <si>
    <t>Lease</t>
  </si>
  <si>
    <t>DMA</t>
  </si>
  <si>
    <t>None</t>
  </si>
  <si>
    <t>DMA w/Waiver</t>
  </si>
  <si>
    <t>ETC Waiver of up to 10% of the total Eq. Value</t>
  </si>
  <si>
    <t>For Equipment installed under this SSO, Xerox shall waive Monthly Equipment Component ("MEC") charges for units of such Equipment that are terminated and removed up to a total of the Available Waiver Amount, as shown in this Contract.  The Available Waiver Amount shown is specific to this Contract and may not be used for SSOs under any other Contract number.  The Available Waiver Amount will decrease when applied to removals of Equipment, without replacement, and may increase with additional Equipment purchases under this Contract.</t>
  </si>
  <si>
    <t xml:space="preserve">The Total Waiver Amount Used in this Order is an estimate based on the anticipated removal date of the subject Equipment and the actual waiver amount used will be determined based on the actual removal date of the subject Equipment. </t>
  </si>
  <si>
    <t xml:space="preserve">An example of how the Total Waiver Amount Used in this Order is calculated and how the Remaining Waiver Amount is determined is as follows: </t>
  </si>
  <si>
    <t>In this example, the Available Waiver Amount is $6,000.  If the MEC of the first unit of Equipment being removed is $100 and there are 23 months left in the term of the unit, the Total Waiver Amount Used for this unit in the Order would be $2,300.  To determine the Remaining Waiver Amount, $2,300 would be subtracted from the Available Waiver Amount, leaving a Remaining Waiver Amount of $3,700 that is available for future removal transactions.</t>
  </si>
  <si>
    <t xml:space="preserve">A Waiver Bank report, available upon request, shows the unit level Waiver Activity, which includes the actual waiver transactions for each Order and the balance of the Available Waiver Amount.  If, at any time during the term of this Contract, the Available Waiver Amount is reduced to zero, you shall be responsible for the payment of all MEC charges thereafter (including any MEC charge that remains for the particular Order that reduces the Available Waiver Amount to zero).   </t>
  </si>
  <si>
    <t>Any Available Waiver Amount which remains at the end of the term of this Contract, at contract cancellation, or at early renewal Customer agrees shall be forfeited.</t>
  </si>
  <si>
    <t>Rental</t>
  </si>
  <si>
    <t>DMSA w/Unit ETCs</t>
  </si>
  <si>
    <t>100%, but with limited ETCs</t>
  </si>
  <si>
    <t>UNIT LEVEL ETC:  As per the Early Termination provision in the SSA, for every Order under this Services Contract number {e.g., 1234567-001}, you shall pay early Termination charges as noted herein:</t>
  </si>
  <si>
    <t xml:space="preserve">a.  If you terminate an Order prior to its expiration or if Xerox terminates an Order due to your default, you agree to pay all amounts due Xerox as of that date, together with Early Termination Charges ("ETCs") equal to the then current Monthly Minimum Charge ("MMC"), times the number of months remaining in the Order, not to exceed {six (6)} months. </t>
  </si>
  <si>
    <t>b.  During the term of an Order, termination of an individual unit of Xerox-owned Equipment contained therein will result in ETCs being assessed for that terminated unit equal to the MMC for that unit times the number of months remaining in said Order, not to exceed {six (6)} months.  Such unit MMC is available from Xerox upon request.  In the event an entire Order is terminated and ETCs are paid as set forth in subsection (a) above, ETCs will not be assessed for individual units of Equipment.</t>
  </si>
  <si>
    <t>c.  You agree to return terminated or Traded Equipment in the same condition as when delivered, reasonable wear and tear excepted.</t>
  </si>
  <si>
    <t>DMSA Full Flex -</t>
  </si>
  <si>
    <t>No ETCs</t>
  </si>
  <si>
    <t>100%, with no ETCs</t>
  </si>
  <si>
    <t>UNIT LEVEL ETC:  Notwithstanding anything to the contrary in the SSA, for every Order under this Services Contract number {e.g., 1234567-001}, Equipment terminated during the term of an Order shall not be subject to ETCs.  You agree to return terminated or traded Equipment in the same condition as when delivered, reasonable wear and tear excepted.</t>
  </si>
  <si>
    <r>
      <t xml:space="preserve">EARLY TERMINATION: </t>
    </r>
    <r>
      <rPr>
        <sz val="10"/>
        <color theme="1"/>
        <rFont val="Arial Narrow"/>
        <family val="2"/>
      </rPr>
      <t xml:space="preserve"> As per the Early Termination provision in the SSA, for every Order under this Services Contract number {e.g., 1234567-001}, you shall pay early termination charges as noted herein.  If, prior to the end of the term of an Order hereunder, you terminate Equipment, require Equipment be removed or replaced or Xerox terminates an Order due to your default, you shall pay all amounts due Xerox as of that date, together with the Xerox-calculated monthly equipment component ("MEC"), which is available upon request and includes a disengagement charge, for all affected Equipment multiplied by the number of months remaining in said Order.  In addition, you shall either make the subject Equipment (in the same condition as when delivered, reasonable wear and tear excepted) and its Software available for removal by Xerox when requested to do so or purchase the subject Equipment "AS IS, WHERE IS" and WITHOUT ANY WARRANTY AS TO CONDITION OR VALUE by paying Xerox the Fair Market Value ("FMV") of the Equipment at the conclusion of its term.</t>
    </r>
  </si>
  <si>
    <r>
      <t xml:space="preserve">EARLY TERMINATION:  </t>
    </r>
    <r>
      <rPr>
        <sz val="10"/>
        <color theme="1"/>
        <rFont val="Arial Narrow"/>
        <family val="2"/>
      </rPr>
      <t>As per the Early Termination provision in the SSA, for every Order under this Services Contract number {e.g., 1234567-001}, you shall pay early termination charges as noted herein.  If, prior to the end of the term of an Order hereunder, you terminate Equipment, require Equipment be removed or replaced or Xerox terminates an Order due to your default, you shall pay all amounts due Xerox as of that date, together with the Xerox-calculated monthly equipment component ("MEC"), which is available upon request and includes a disengagement charge, for all affected Equipment multiplied by the number of months remaining in said Order.  In addition, you shall either make the subject Equipment (in the same condition as when delivered, reasonable wear and tear excepted) and its Software available for removal by Xerox when requested to do so or purchase the subject Equipment "AS IS, WHERE IS" and WITHOUT ANY WARRANTY AS TO CONDITION OR VALUE by paying Xerox the Fair Market Value ("FMV") of the Equipment at the conclusion of its term.</t>
    </r>
  </si>
  <si>
    <r>
      <t xml:space="preserve">WAIVER AMOUNT:  </t>
    </r>
    <r>
      <rPr>
        <sz val="10"/>
        <color theme="1"/>
        <rFont val="Arial Narrow"/>
        <family val="2"/>
      </rPr>
      <t xml:space="preserve">The following is an addition to the provision of the Services Contract # { e.g., 1234567-001} ("Contract") terms and conditions titled "EARLY TERMINATION" </t>
    </r>
  </si>
  <si>
    <t>Below is a reference to the varying termination provisions for the varying flexibilities available for Xerox technology provided under a Customer Purchase Agreement. Note: Opting for flexibilities within a contract increases the net monthly cost according to the flexibility desired.</t>
  </si>
  <si>
    <t>Discount off MSRP</t>
  </si>
  <si>
    <r>
      <t>Assumptive Total Cost of Ownership (TCO) Current State</t>
    </r>
    <r>
      <rPr>
        <sz val="10"/>
        <color rgb="FF000000"/>
        <rFont val="Arial"/>
        <family val="2"/>
      </rPr>
      <t>- Computing all current print costs using industry data for costs and assumed contractual discounts, etc. – no customer actual data required. This includes (consumables, help desk support, maintenance, lease balances, electricity usage, etc.) Assumptive data is based on Xerox’s analysis of thousands of assets worldwide. Fastest method to capture Current State TCO.</t>
    </r>
  </si>
  <si>
    <r>
      <t xml:space="preserve">Client Total Cost of Ownership (TCO)- </t>
    </r>
    <r>
      <rPr>
        <sz val="10"/>
        <color rgb="FF000000"/>
        <rFont val="Arial"/>
        <family val="2"/>
      </rPr>
      <t>Computing all current print costs using industry data for costs and assumed contractual discounts, etc. – no customer real data required. This includes consumables, help desk support, maintenance, lease balances, electricity usage, etc. using customer actual spend data. This requires resources on client side to provide actual data in a timely manner.</t>
    </r>
  </si>
  <si>
    <r>
      <t xml:space="preserve">Rate per Printer - </t>
    </r>
    <r>
      <rPr>
        <sz val="10"/>
        <color rgb="FF000000"/>
        <rFont val="Arial"/>
        <family val="2"/>
      </rPr>
      <t xml:space="preserve">Requires minimum billing of $1,000 per month-achieved by combination of the base charge, plus applicable click rates for mono/color. (base charge of $10 per device; 0.016 mono;.14 color). Makes/Models subject to approval. Non-OEM cartridges will be provided. OEM cartridges can be provided based on custom quote. </t>
    </r>
  </si>
  <si>
    <r>
      <t xml:space="preserve">After hours: </t>
    </r>
    <r>
      <rPr>
        <sz val="10"/>
        <color rgb="FF000000"/>
        <rFont val="Arial"/>
        <family val="2"/>
      </rPr>
      <t>Break/Fix Support (non-Xerox printers supported under MPS contract)</t>
    </r>
  </si>
  <si>
    <r>
      <t xml:space="preserve">Monthly Rate per MFD </t>
    </r>
    <r>
      <rPr>
        <sz val="10"/>
        <color rgb="FF000000"/>
        <rFont val="Arial"/>
        <family val="2"/>
      </rPr>
      <t>- No additional Charge. Recommended for environments with 1-100 devices in scope. Xerox Devices Only.</t>
    </r>
  </si>
  <si>
    <r>
      <t xml:space="preserve">Monthly Rate per MFD </t>
    </r>
    <r>
      <rPr>
        <sz val="10"/>
        <color rgb="FF000000"/>
        <rFont val="Arial"/>
        <family val="2"/>
      </rPr>
      <t xml:space="preserve">-Recommended for environments with 101-250 devices in scope. </t>
    </r>
  </si>
  <si>
    <r>
      <t xml:space="preserve">No charge. </t>
    </r>
    <r>
      <rPr>
        <sz val="10"/>
        <color rgb="FF000000"/>
        <rFont val="Arial"/>
        <family val="2"/>
      </rPr>
      <t>Minimum transaction size may apply.</t>
    </r>
  </si>
  <si>
    <r>
      <t xml:space="preserve">No charge </t>
    </r>
    <r>
      <rPr>
        <sz val="10"/>
        <color rgb="FF000000"/>
        <rFont val="Arial"/>
        <family val="2"/>
      </rPr>
      <t>- Xerox Devices Only.</t>
    </r>
  </si>
  <si>
    <t>Custom quote.</t>
  </si>
  <si>
    <t>Instructions and Contract Summary</t>
  </si>
  <si>
    <t>Summary of Xerox Offerings</t>
  </si>
  <si>
    <t>Workflow Automation:</t>
  </si>
  <si>
    <r>
      <rPr>
        <u/>
        <sz val="10"/>
        <color theme="1"/>
        <rFont val="Calibri"/>
        <family val="2"/>
        <scheme val="minor"/>
      </rPr>
      <t>Managed Print Services:</t>
    </r>
    <r>
      <rPr>
        <sz val="10"/>
        <color theme="1"/>
        <rFont val="Calibri"/>
        <family val="2"/>
        <scheme val="minor"/>
      </rPr>
      <t xml:space="preserve">
Managed Print Services includes a portfolio of services to assist local governments in Print Infrastructure Management in the following areas: 
- Assessing and understanding current print-related device Inventory and Spend. Print Infrastrature Management Services are also available from Xerox from both Xerox-brand and Non-Xerox-brand Devices for consolidating management of the print infrastructure for items such as Supplies Fulfillment and Break-fix/device-services as well as Remote Monitoring and Management.
- Security Assessment and On-going compliance management for items such as configuration (encryption enable, firmware, etc.) or real-time threat monitoring. 
- Future State Design for Cost and Operational Optimization as well as Ecological Footprint Reductions.
- Mobile Printing
- Print Awareness Tool - Gamification model for print reduction w/Analytics and Reporting Capabilities.
</t>
    </r>
  </si>
  <si>
    <r>
      <t xml:space="preserve">AAA - Access, Authentication/Authorization, Audit:
</t>
    </r>
    <r>
      <rPr>
        <sz val="10"/>
        <color theme="1"/>
        <rFont val="Calibri"/>
        <family val="2"/>
        <scheme val="minor"/>
      </rPr>
      <t>AAA solutions include a portfolio of offerings to assist with securing data, device, network and compliance with Public Records Statutes:
- Access control for print-related devices and interaction of devices with users and the network.
- One and Two-Factor Authentication.
- Audit of device access with logging, audit-trail and notification.
- 'Follow-you Printing' for enabling for printing to a 'print cloud' for retreival at any device connected to the Access Control Service.
- Swipe/badge release printing.
- Customized scanning workflows based on user network rights and access.</t>
    </r>
  </si>
  <si>
    <t>Workflow Automation includes a portfolio for solutions to digitize and Governemnt Data, Workflow Processes, and streamline back-office as well as constituant facing process:
- Document Management.
- Workflow solutions, such as: Public Records Request Management, Compliance Reporting and Digitization; Contracts Management, HR On-Boarding, etc.
- Simple and Secure Scanning solutions.
- Consulting and Professional Services.
- Real-time Document Translation (at Xerox-device or PC) or Cloud-based Machine or Human Translation.
- Current and Future-State mapping and solution design</t>
  </si>
  <si>
    <r>
      <t xml:space="preserve">Analytics:
</t>
    </r>
    <r>
      <rPr>
        <sz val="10"/>
        <color theme="1"/>
        <rFont val="Calibri"/>
        <family val="2"/>
        <scheme val="minor"/>
      </rPr>
      <t>- Device-level analystics for reporting on print device population, utilization, cost and environmental impact
- User-level analytics for evaluation of print volume, applications and file extensions generating print volume and reporting by User, Department, Function, Building, etc.</t>
    </r>
  </si>
  <si>
    <r>
      <t xml:space="preserve">Centralized Print and Mail Service:
</t>
    </r>
    <r>
      <rPr>
        <sz val="10"/>
        <color theme="1"/>
        <rFont val="Calibri"/>
        <family val="2"/>
        <scheme val="minor"/>
      </rPr>
      <t>- On-site or Off-site Print Center Management
- On-site or Off-site Print and Print Management
- Print and Mail distribution services.</t>
    </r>
    <r>
      <rPr>
        <u/>
        <sz val="10"/>
        <color theme="1"/>
        <rFont val="Calibri"/>
        <family val="2"/>
        <scheme val="minor"/>
      </rPr>
      <t xml:space="preserve">
</t>
    </r>
    <r>
      <rPr>
        <sz val="10"/>
        <color theme="1"/>
        <rFont val="Calibri"/>
        <family val="2"/>
        <scheme val="minor"/>
      </rPr>
      <t>- Device-level analystics for reporting on print device population, utilization, cost and environmental impact
- User-level analytics for evaluation of print volume, applications and file extensions generating print volume and reporting by User, Department, Function, Building, etc.</t>
    </r>
  </si>
  <si>
    <t>Technology Terms Disclosures:</t>
  </si>
  <si>
    <t>This price catalog is intended to be utlized only with University of South Florida Contract Only.</t>
  </si>
  <si>
    <t>USF Services offerings contain the entire portfolio of print, print infrastructure management and workflow related offerings, including:</t>
  </si>
  <si>
    <t xml:space="preserve">USF Campus and Affiliates shall utilize Zeno Office Solutions as your authorized Xerox Channel. </t>
  </si>
  <si>
    <t>"Piggyback" State &amp; Local Government entities shall utlize your associated Xerox Channel. Managed Services for "piggyback" entities shall utilize standalone Xerox Services Master Agreement Statement of Work.</t>
  </si>
  <si>
    <r>
      <t xml:space="preserve">Managed Print Services - Basic Support: </t>
    </r>
    <r>
      <rPr>
        <sz val="10"/>
        <color rgb="FF000000"/>
        <rFont val="Arial"/>
        <family val="2"/>
      </rPr>
      <t>Xerox will provide client with Xerox Tools (software) to be installed by client, for networked connected devices. The client will install on their server and the software will provide automated meter reads to the client for submission and standard reporting. In addition , the client will have access to the Xerox 1-800 Help Desk for any additional support and www.xerox.com quick links for device detail.</t>
    </r>
  </si>
  <si>
    <r>
      <t xml:space="preserve">Managed Print Services - Standard Support: </t>
    </r>
    <r>
      <rPr>
        <sz val="10"/>
        <color rgb="FF000000"/>
        <rFont val="Arial"/>
        <family val="2"/>
      </rPr>
      <t>Xerox will provide and implement these services. An assigned Account Operations Manager to support day to day activities, provide monthly communication meetings that review your account with a set of standard reports and billing packages. In addition, Xerox will provide the Xerox Tool Suite which includes Xerox Tools (software), Services Manager and Report Manager which supports the tracking of incidents, asset management, automated meter reads, reporting and detailed billing for connected devices. The client will have access to the Xerox 1-800 Help Desk.</t>
    </r>
  </si>
  <si>
    <r>
      <t xml:space="preserve">Managed Print Services - Enhanced Support: </t>
    </r>
    <r>
      <rPr>
        <sz val="10"/>
        <color rgb="FF000000"/>
        <rFont val="Arial"/>
        <family val="2"/>
      </rPr>
      <t>Xerox will provide and implement these services. An assigned Account Operations Manager to support day to day activities, provide monthly communication meetings that review your account with a set of standard reports and billing packages. The Xerox Tools which includes Device Management Software, Services Manager and Report Manager that supports the tracking of incidents, asset management, automated meter reads, reporting and detailed billing for connected devices. Xerox implemented client specific 800# Help Desk for Proactive monitoring, call dispatch, customized reporting and billing and Move, Add, Change and Dispose Device Tracking. This is from mon-Friday from 8-5 local time.</t>
    </r>
  </si>
  <si>
    <r>
      <t xml:space="preserve">TRAINING: </t>
    </r>
    <r>
      <rPr>
        <sz val="10"/>
        <color rgb="FF000000"/>
        <rFont val="Arial"/>
        <family val="2"/>
      </rPr>
      <t>On Site Classroom Xerox device (Or non-Xerox device if otherwise agreed to by Xerox in writing) training. Minimum requirements noted.</t>
    </r>
  </si>
  <si>
    <r>
      <t xml:space="preserve">Xerox Printer Services for NETWORKED third party printers. </t>
    </r>
    <r>
      <rPr>
        <sz val="10"/>
        <color rgb="FF000000"/>
        <rFont val="Arial"/>
        <family val="2"/>
      </rPr>
      <t>Includes Break/Fix, Supplies, Non-Xerox printer Help Desk with pro-active monitoring, on-site technical support, usage and help desk reports, account management.</t>
    </r>
  </si>
  <si>
    <r>
      <t xml:space="preserve">Xerox Printer Services for NETWORKED third-party printers. COLOR click rate. </t>
    </r>
    <r>
      <rPr>
        <sz val="10"/>
        <color rgb="FF000000"/>
        <rFont val="Arial"/>
        <family val="2"/>
      </rPr>
      <t>May be bundled with the $10 per device base charge above, depending on solution configuration and fleet assessment results.</t>
    </r>
  </si>
  <si>
    <r>
      <t>Xerox Printer Services for NETWORKED third-party printers MONO click rate</t>
    </r>
    <r>
      <rPr>
        <sz val="10"/>
        <color rgb="FF000000"/>
        <rFont val="Arial"/>
        <family val="2"/>
      </rPr>
      <t>. May be bundled with the $10 per device base charge above, depending on solution configuration and fleet assessment results.</t>
    </r>
  </si>
  <si>
    <r>
      <t xml:space="preserve">Xerox Printer Services for LOCALLY CONNECTED, third-party MONO devices: </t>
    </r>
    <r>
      <rPr>
        <sz val="10"/>
        <color rgb="FF000000"/>
        <rFont val="Arial"/>
        <family val="2"/>
      </rPr>
      <t xml:space="preserve">Includes Break/Fix, Supplies, Non-Xerox printer Help Desk reactive support, on site technical support, help desk data reports, account management </t>
    </r>
  </si>
  <si>
    <r>
      <t xml:space="preserve">Xerox Printer Services for LOCALLY CONNECTED, third-party COLOR devices: </t>
    </r>
    <r>
      <rPr>
        <sz val="10"/>
        <color rgb="FF000000"/>
        <rFont val="Arial"/>
        <family val="2"/>
      </rPr>
      <t xml:space="preserve">Includes Break/Fix, Supplies, Non-Xerox printer Help Desk reactive support, on site technical support, help desk data reports, account management </t>
    </r>
  </si>
  <si>
    <r>
      <t xml:space="preserve">Xerox Printer Services for INKJET, third-party MONO printers: </t>
    </r>
    <r>
      <rPr>
        <sz val="10"/>
        <color rgb="FF000000"/>
        <rFont val="Arial"/>
        <family val="2"/>
      </rPr>
      <t>Includes Break/Fix, Supplies, Non-Xerox printer Help Desk reactive support, on site technical support, help desk data reports, account management</t>
    </r>
    <r>
      <rPr>
        <b/>
        <sz val="10"/>
        <color rgb="FF000000"/>
        <rFont val="Arial"/>
        <family val="2"/>
      </rPr>
      <t>.</t>
    </r>
  </si>
  <si>
    <r>
      <t xml:space="preserve">Xerox Printer Services for INK JET, third-party COLOR printers: </t>
    </r>
    <r>
      <rPr>
        <sz val="10"/>
        <color rgb="FF000000"/>
        <rFont val="Arial"/>
        <family val="2"/>
      </rPr>
      <t>Includes Break/Fix, Supplies, Non-Xerox printer Help Desk reactive support, on site technical support, help desk data reports, account management.</t>
    </r>
  </si>
  <si>
    <r>
      <t xml:space="preserve">Xerox Printer Services for Xerox NETWORKED MFD's approved devices: </t>
    </r>
    <r>
      <rPr>
        <sz val="10"/>
        <color rgb="FF000000"/>
        <rFont val="Arial"/>
        <family val="2"/>
      </rPr>
      <t>Includes Break/Fix, Supplies, Non-Xerox printer Help Desk with pro-active monitoring, Break/Fix, supplies, help desk, usage and help desk reports, Account Management.</t>
    </r>
  </si>
  <si>
    <r>
      <t xml:space="preserve">Disposal </t>
    </r>
    <r>
      <rPr>
        <sz val="10"/>
        <color rgb="FF000000"/>
        <rFont val="Arial"/>
        <family val="2"/>
      </rPr>
      <t>of customer-owned devices</t>
    </r>
  </si>
  <si>
    <r>
      <t xml:space="preserve">No charge - </t>
    </r>
    <r>
      <rPr>
        <sz val="10"/>
        <color rgb="FF000000"/>
        <rFont val="Arial"/>
        <family val="2"/>
      </rPr>
      <t>for Xerox leased equipment</t>
    </r>
  </si>
  <si>
    <r>
      <t xml:space="preserve">Disposal </t>
    </r>
    <r>
      <rPr>
        <sz val="10"/>
        <color rgb="FF000000"/>
        <rFont val="Arial"/>
        <family val="2"/>
      </rPr>
      <t>of Xerox leased devices (No charge upon fulfillment of lease term)</t>
    </r>
  </si>
  <si>
    <t>Yes</t>
  </si>
  <si>
    <t>----- Periodic Base Charge -----</t>
  </si>
  <si>
    <t>Product</t>
  </si>
  <si>
    <t>Description/Accessories</t>
  </si>
  <si>
    <t>CPM</t>
  </si>
  <si>
    <t>36-Month
Option</t>
  </si>
  <si>
    <t>48-Month
Option</t>
  </si>
  <si>
    <t>60-Month
Option</t>
  </si>
  <si>
    <t>B/W
Prints
Included</t>
  </si>
  <si>
    <t>Color
Prints
Included</t>
  </si>
  <si>
    <t>B/W
 Print
Charge</t>
  </si>
  <si>
    <t>Color
Print
Charge</t>
  </si>
  <si>
    <t>Supplies
Included</t>
  </si>
  <si>
    <t>Staples
Included</t>
  </si>
  <si>
    <t>USF Purchase Price</t>
  </si>
  <si>
    <t>FSMA Base Charge</t>
  </si>
  <si>
    <t>B&amp;W service and supplies</t>
  </si>
  <si>
    <t>Color</t>
  </si>
  <si>
    <t>B405DN</t>
  </si>
  <si>
    <t>VersaLink B405 B/W Multifunction Printer, Print/Copy/Scan/Fax , Letter/Legal, up to 47PPM, 2-Sided Print, USB/Ethernet, 550-Sheet Paper Tray, 150-Sheet Multipurpose Tray, 60-Sht DADF (Single-Pass Duplex), 110V</t>
  </si>
  <si>
    <t>N/A</t>
  </si>
  <si>
    <t>No</t>
  </si>
  <si>
    <t>MAY Choose One of the Following:</t>
  </si>
  <si>
    <t xml:space="preserve"> </t>
  </si>
  <si>
    <t>1DAYAIR2 -Next Day Air Delivery to Customer</t>
  </si>
  <si>
    <t>DRCINST -Carrier Delivery &amp; Install</t>
  </si>
  <si>
    <t>-------------------------------------------------</t>
  </si>
  <si>
    <t>WIFIVL -Wireless Accessory</t>
  </si>
  <si>
    <t>6RX -Productivity Kit with 16GB SSD</t>
  </si>
  <si>
    <t>RFIDKIT2 -RFID Card Reader for C405</t>
  </si>
  <si>
    <t>STNDSTORE -Stand with Storage</t>
  </si>
  <si>
    <t>UNICODE -Xerox Internat'l Print (Prod Kit Req'd)</t>
  </si>
  <si>
    <t>WCTRAY1 -550 Sheet Feeder</t>
  </si>
  <si>
    <t>WCTRAY2 -550 Sheet Feeder</t>
  </si>
  <si>
    <t>WCTRAY3 -550 Sheet Feeder</t>
  </si>
  <si>
    <t>B605S</t>
  </si>
  <si>
    <t>VersaLink B605 B/W Multifunction Printer, Print/Copy/Scan Letter/Legal, Up to 58ppm, 2-Sided Print, USB/Ethernet, 550-Sheet Tray, 150 bypass Tray, 100-Sheet DADF, 250 GB Hard Disk Drive, 110V, EIP</t>
  </si>
  <si>
    <t>---------------------------------------------</t>
  </si>
  <si>
    <t>6XC -Caster Base For 3 Or 4 Trays</t>
  </si>
  <si>
    <t>7WA -High Capacity Feeder</t>
  </si>
  <si>
    <t>7XC -Stand With Storage</t>
  </si>
  <si>
    <t>8WA -550 Sheet Feeder</t>
  </si>
  <si>
    <t>HC-KNO2 -Healthcare MFP (8XC)</t>
  </si>
  <si>
    <t>RFID70 -Integrated Programmable RFID Reader</t>
  </si>
  <si>
    <t>SCN2SE-5 -Scan to PC Desktop 5 Seat Licenses</t>
  </si>
  <si>
    <t>SCNPRO5 -Scan to PC Desktop PRO 5 Seats</t>
  </si>
  <si>
    <t>UNICODE -Xerox International Print Kit</t>
  </si>
  <si>
    <t>B605SL</t>
  </si>
  <si>
    <t>VersaLink B605 B/W Multifunction Printer, Print/Copy/Scan Letter/Legal, Up to 58ppm, 2-Sided Print, USB/Ethernet, 550-Sheet Tray, 150 bypass Tray, 100-Sheet DADF, 250 GB Hard Disk Drive, Fin and MB capable, 110V, EIP</t>
  </si>
  <si>
    <t>MUST Choose One of the Following</t>
  </si>
  <si>
    <t>4XC -Finisher</t>
  </si>
  <si>
    <t>5XC -Mailbox</t>
  </si>
  <si>
    <t>B605X</t>
  </si>
  <si>
    <t xml:space="preserve">VersaLink B605 B/W Multifunction Printer, Print/Copy/Scan/Fax Letter/Legal, Up to 58ppm, 2-Sided Print, USB/Ethernet, 550-Sheet Tray, 150 bypass Tray, 100-Sheet DADF,250 GB HARD DISK DRIVE, 110V, EIP </t>
  </si>
  <si>
    <t>B605XL</t>
  </si>
  <si>
    <t>VersaLink B605 B/W Multifunction Printer, Print/Copy/Scan/Fax Letter/Legal, Up to 58ppm, 2-Sided Print, USB/Ethernet, 550-Sheet Tray, 150 bypass Tray, 100-Sheet DADF,250 GB HARD DISK DRIVE, 110V, Fin and MB capable, EIP</t>
  </si>
  <si>
    <t>PRODUCTKT -Productivity Kit 250 Gb</t>
  </si>
  <si>
    <t xml:space="preserve">B7025D </t>
  </si>
  <si>
    <t>VersaLink B7025 Multifunction Printer with 110 sheet DADF, Desktop, Duplex, 1-520 Sheet Trays, 100 Sheet Bypass Tray, Offset Catch Tray, 2GB Memory, Scan to Mailbox, Scan to Email, Security (Disk Encryption and Image Overwrite), 25 PPM MFP Initialization Kit</t>
  </si>
  <si>
    <t>MUST Choose One of the Following:</t>
  </si>
  <si>
    <t>NO-PS3 -No PostScript Needed</t>
  </si>
  <si>
    <t>PSCRIPT3 -PostScript 3 Kit</t>
  </si>
  <si>
    <t>-------------------------------------------</t>
  </si>
  <si>
    <t>DUALCT -Dual Catch Tray</t>
  </si>
  <si>
    <t>INTFIN -Integrated Office Finisher</t>
  </si>
  <si>
    <t>FAX-1LIN -Embedded 1-Line Fax</t>
  </si>
  <si>
    <t>FAX-3LIN -Embedded 3-Line Fax</t>
  </si>
  <si>
    <t>FOIPFAX -Fax Over IP</t>
  </si>
  <si>
    <t>-----------------------------------------------</t>
  </si>
  <si>
    <t>ADDTRAY -Single Tray Module</t>
  </si>
  <si>
    <t>CARDRDR -Common Access Card Card Reader w Mounting</t>
  </si>
  <si>
    <t>CNVSTPLR -Convenience Stapler and Work Surface</t>
  </si>
  <si>
    <t>ENVELTRAY -Envelope Feeder Tray</t>
  </si>
  <si>
    <t>HDD70 -Optional Hard Disk Drive</t>
  </si>
  <si>
    <t>SCN2SE25 -Scan to PC Desktop 25 Seats</t>
  </si>
  <si>
    <t>SCNPRO25 -Scan to PC Desktop PRO 25 Seats</t>
  </si>
  <si>
    <t>B7025S</t>
  </si>
  <si>
    <t>VersaLink B7025 Multifunction Printer with 110 Sheet DADF, Stand, Duplex, 2-520 Sheet Trays, 100 Sheet Bypass Tray, Offset Catch Tray, 320GB Hard Drive, 2GB Memory, Scan to Mailbox, Scan to Email, Security (Disk Encryption and Image Overwrite), 25 PPM MFP Initialization Kit</t>
  </si>
  <si>
    <t>OFFINLX -Office Finisher LX with Filler</t>
  </si>
  <si>
    <t>FINLX-3HP -2/3-Hole Punch</t>
  </si>
  <si>
    <t>FINLX-BM -Booklet Maker Unit</t>
  </si>
  <si>
    <t>HCFB2W -High Capacity Feeder (2000 Sheet)</t>
  </si>
  <si>
    <t>B7025H  AWARD</t>
  </si>
  <si>
    <t>VersaLink B7025 Multifunction Printer with 110 Sheet DADF, Tandem Tray Module, Duplex, 2-520 Sheet Trays, 50 Sheet Bypass Tray, Catch Tray, 320GB Hard Drive, 2GB Memory, Scan to Mailbox, Scan to E-mail, Security (Disk Encryption and Image Overwrite), 25 PPM MFP Initialization Kit</t>
  </si>
  <si>
    <t>B7030D</t>
  </si>
  <si>
    <t>VersaLink B7030 Multifunction Printer with 110 sheet DADF, Desktop, Duplex, 1-520 Sheet Trays, 100 Sheet Bypass Tray, Offset Catch Tray, 2GB Memory, Scan to Mailbox, Scan to Email, Security (Disk Encryption and Image Overwrite), 30 PPM MFP Initialization Kit</t>
  </si>
  <si>
    <t>B7030S</t>
  </si>
  <si>
    <t>VersaLink B7030 Multifunction Printer with 110 Sheet DADF, Stand, Duplex, 2-520 Sheet Trays, 100 Sheet Bypass Tray, Offset Catch Tray, 320GB Hard Drive, 2GB Memory, Scan to Mailbox, Scan to Email, Security (Disk Encryption and Image Overwrite), 30 PPM MFP Initialization Kit</t>
  </si>
  <si>
    <t>B7030H</t>
  </si>
  <si>
    <t>VersaLink B7030 Multifunction Printer with 110 Sheet DADF, Tandem Tray Module, Duplex, 2-520 Sheet Trays, 50 Sheet Bypass Tray, Catch Tray, 320GB Hard Drive, 2GB Memory, Scan to Mailbox, Scan to E-mail, Security (Disk Encryption and Image Overwrite), 30 PPM MFP Initialization Kit</t>
  </si>
  <si>
    <t>B7035D</t>
  </si>
  <si>
    <t>VersaLink B7035 Multifunction Printer with 110 sheet DADF, Desktop, Duplex, 1-520 Sheet Trays, 100 Sheet Bypass Tray, Offset Catch Tray, 2GB Memory, Scan to Mailbox, Scan to Email, Security (Disk Encryption and Image Overwrite), 35 PPM MFP Initialization Kit</t>
  </si>
  <si>
    <t>B7035S</t>
  </si>
  <si>
    <t>VersaLink B7035 Multifunction Printer with 110 Sheet DADF, Stand, Duplex, 2-520 Sheet Trays, 100 Sheet Bypass Tray, Offset Catch Tray, 320GB Hard Drive, 2GB Memory, Scan to Mailbox, Scan to Email, Security (Disk Encryption and Image Overwrite), 35 PPM MFP Initialization Kit</t>
  </si>
  <si>
    <t>B7035H</t>
  </si>
  <si>
    <t>VersaLink B7035 Multifunction Printer with 110 Sheet DADF, Tandem Tray Module Duplex, 2-520 Sheet Trays, 100 Sheet Bypass Tray, Offset Catch Tray, 320GB Hard Drive, 2GB Memory, Scan to Mailbox, Scan to Email, Security (Disk Encryption and Image Overwrite), 35 PPM MFP Initialization Kit, Billing Impression Mode enabled</t>
  </si>
  <si>
    <t>B8045H</t>
  </si>
  <si>
    <t xml:space="preserve">AltaLink B8045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 </t>
  </si>
  <si>
    <t>OCT-B80 -Offset Catch Tray</t>
  </si>
  <si>
    <t>OFC-B80 -Ofc Fin w 50 Pg Stplr and Horiz Xport</t>
  </si>
  <si>
    <t>OFCBM-B80 -Ofc Fin w Booklet Maker 50 Pg Stplr</t>
  </si>
  <si>
    <t>FAX-1LINE -1 Line Fax</t>
  </si>
  <si>
    <t>FAX-2LINE -2 Line Fax</t>
  </si>
  <si>
    <t>-MAY Choose One of the Following:</t>
  </si>
  <si>
    <t>SIPR-RDR -SIPRNet DoD Netwk Enable &amp; Card Reader</t>
  </si>
  <si>
    <t>SMARTRDR -CAC Reader and Enablement Kit</t>
  </si>
  <si>
    <t>--------------------------------------------------</t>
  </si>
  <si>
    <t>2HPLGL -2 Hole Punch Kit</t>
  </si>
  <si>
    <t>3HOLEPCH -3-Hole Punch</t>
  </si>
  <si>
    <t>CONVSTPL3 -50 Sheet Convenience Stapler with Shelf</t>
  </si>
  <si>
    <t>ENVKIT2 -Envelope Tray 50 Capacity</t>
  </si>
  <si>
    <t>HICAPFDR -3300 Sheet High Capacity Feeder</t>
  </si>
  <si>
    <t>MCAFEEIC -McAfee Integrity Control Enablement</t>
  </si>
  <si>
    <t>RFID-B80 -Programmable RFID Card Reader</t>
  </si>
  <si>
    <t>WC59FI -Foreign Interface Device</t>
  </si>
  <si>
    <t>WIRELESS -Wireless Print Kit</t>
  </si>
  <si>
    <t>XPS-ENBL -XPS Enablement Kit</t>
  </si>
  <si>
    <t>W5755APT AWARD</t>
  </si>
  <si>
    <t xml:space="preserve">WorkCentre 5755 Digital Copier / Printer with Color Scanning, Internet Fax &amp; Network Server Fax Enablement, 4 Trays, Bypass Tray and DADF, Left Hand Shelf Kit, Job Based Accounting, Xerox Copier Assistant Enablement
</t>
  </si>
  <si>
    <t>58OCT -Offset Catch Tray</t>
  </si>
  <si>
    <t>OFC50FIN -2K Sheet w/50  MultiPosition Stapler</t>
  </si>
  <si>
    <t>MAY Choose Any of the following:</t>
  </si>
  <si>
    <t>1GBMEMUP -1 GB Memory</t>
  </si>
  <si>
    <t>2HOLE-LGL -Legal 2 Hole Punch</t>
  </si>
  <si>
    <t>3HOLE -3 Hole Punch Kit</t>
  </si>
  <si>
    <t>4KHCF -4000 Sheet High Capacity Feeder</t>
  </si>
  <si>
    <t>4KHCFSEF -A3 Short Edge Feed Kit</t>
  </si>
  <si>
    <t>4KHCFSEL -Legal Short Edge Feed Kit</t>
  </si>
  <si>
    <t>AFCACENBL -CAC Reader and Enablement Kit</t>
  </si>
  <si>
    <t>CAC-ENABL -Enable Kit for Customer Provided Reader</t>
  </si>
  <si>
    <t>CONVSTPL1 -Convenience Stapler with Left Workshelf</t>
  </si>
  <si>
    <t>EMFAX-L1 -Embedded Fax 1 line with LAN Fax</t>
  </si>
  <si>
    <t>ENVKIT -Envelope Insert Kit</t>
  </si>
  <si>
    <t>RFIDEMB57 -Integrated RFID Reader</t>
  </si>
  <si>
    <t>WC56FI -Foreign Interface Device</t>
  </si>
  <si>
    <t>WPSA-100 -Wireless Print Adapter</t>
  </si>
  <si>
    <t>B8055H</t>
  </si>
  <si>
    <t>AltaLink B8055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</si>
  <si>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B8065H AWARD</t>
  </si>
  <si>
    <t>AltaLink B8065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</si>
  <si>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HVFIN -HiVol Fin and Multi Position Stapler</t>
  </si>
  <si>
    <t>HVFIN-BM -Hi Vol Fin w Saddle Stitch V-Fold</t>
  </si>
  <si>
    <t>3FLD-HVF -C/Z Tri-Folder for HVFIN-BM</t>
  </si>
  <si>
    <t>3HP-HVF -3-Hole Punch Kit for HVFIN/HVFIN-BM</t>
  </si>
  <si>
    <t>HCF-SEF -11x17 Short Edge Feed for 3300 Sheet HCF</t>
  </si>
  <si>
    <t>HCF-SEL -8.5x14 Short Edge Feed for 3300 Sheet HCF</t>
  </si>
  <si>
    <t>INSRTHVF1 -Post-Process Inserter for HVF/HVF-BM</t>
  </si>
  <si>
    <t>B8075H</t>
  </si>
  <si>
    <t>AltaLink B8075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</si>
  <si>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B8090H</t>
  </si>
  <si>
    <t>AltaLink B8090 Multifunctional Copier/Printer/Color Scanner with 200 Sheet SPDH, 4 trays (4,600 sheets), 100 sheet Bypass Tray, 4GB Memory, Network Accounting Enablement, Server Fax Enablement, Internet Fax, Data Security Kit (Image Overwrite, Encryption, McAfee Enhanced Security, Cisco TrustSec), EIP, Scanning Kit, PostScript, Xerox Copier Assistant Enablement, Initialization Kit</t>
  </si>
  <si>
    <t>WC6655X AWARD</t>
  </si>
  <si>
    <t xml:space="preserve">WorkCentre 6655 Color Multifunction Printer, Print/Copy/Scan/Fax/Email, up to 36ppm, Letter/Legal, USB, Ethernet, 2400x600dpi, 550-Sheet Tray, Automatic 2-Sided Output, Convenience Stapler, 110V
</t>
  </si>
  <si>
    <t>P1B -550 Sheet Tray</t>
  </si>
  <si>
    <t>RFIDEMB66 -Integrated Programmable RFID Reader</t>
  </si>
  <si>
    <t>SIPRNET -Secure DoD Network Enablement Kit</t>
  </si>
  <si>
    <t>SIPR-RDR -SIPRNet DoD Network Enable &amp; Card Reader</t>
  </si>
  <si>
    <t>SMARTCRD -Enable Kit for Customer Provided Reader</t>
  </si>
  <si>
    <t>STNDSTOR2 -Stand with Storage</t>
  </si>
  <si>
    <t>C405DN</t>
  </si>
  <si>
    <t>VersaLink C405 Color Multifunction Printer, Print/Copy/Scan/Fax, Letter/Legal, Up to 36ppm, 2-Sided Print, USB/Ethernet, 550-Sheet Tray, 150-Sheet Multi-Purpose Tray, 50-Sheet DADF (Single-Pass Duplex), 110V, Solutions &amp; Cloud Enabled</t>
  </si>
  <si>
    <t>7RX -Productivity Kit with 320GB HDD</t>
  </si>
  <si>
    <t>LB1 -550-Sheet Feeder Adjustable to A4/Legal</t>
  </si>
  <si>
    <t>C505S</t>
  </si>
  <si>
    <t>VersaLink C505 Color Multifunction Printer, Print/Copy/Scan Letter/Legal, Up to 45ppm, 2-Sided Print, USB/Ethernet, 550-Sheet Tray, 150 Bypass Tray, 100-Sheet DSPF, 110V, EIP, Metered</t>
  </si>
  <si>
    <t>C505X</t>
  </si>
  <si>
    <t>VersaLink C505 Color Multifunction Printer, Print/Copy/Scan/Fax Letter/Legal, Up to 45ppm, 2-Sided Print, USB/Ethernet, 550-Sheet Tray, 150 Bypass Tray, 100-Sheet DSPF, 110V, EIP, Metered</t>
  </si>
  <si>
    <t>C605X</t>
  </si>
  <si>
    <t>VersaLink C605 Color Multifunction Printer, 55 ppm, with Duplexing, Scan, Copy, Print,Fax, with 250 GB Hard Disk Drive, Metered</t>
  </si>
  <si>
    <t>C605XL</t>
  </si>
  <si>
    <t>VersaLink C605 Color Multifunction Printer, 55 ppm, with Duplexing, Scan, Copy, Print,Fax, long neck, Finisher or Mailbox Capable, with 250 GB Hard Disk Drive, Metered</t>
  </si>
  <si>
    <t>C7020D</t>
  </si>
  <si>
    <t xml:space="preserve">VersaLink C7020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 </t>
  </si>
  <si>
    <t>POSCRIPT3 -PostScript 3 Kit</t>
  </si>
  <si>
    <t>FOIP-FAX -Fax Over IP</t>
  </si>
  <si>
    <t>C7020S</t>
  </si>
  <si>
    <t>VersaLink C7020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</si>
  <si>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C7020T</t>
  </si>
  <si>
    <t>VersaLink C7020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</si>
  <si>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C7025D</t>
  </si>
  <si>
    <t>VersaLink C7025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t>
  </si>
  <si>
    <t>C7025S</t>
  </si>
  <si>
    <t>VersaLink C7025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</si>
  <si>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C7025T</t>
  </si>
  <si>
    <t>VersaLink C7025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</si>
  <si>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C7030D</t>
  </si>
  <si>
    <t>VersaLink C7030 Color Multifunction Desktop Printer with 2 Tray Module (2x520 sheets), 100 Sheet Bypass Tray, 110 Sheet Mulit-pass DADF, OCT, EIP, Security (Disk Encryption and Image Overwrite), Searchable PDF, Network Accounting, STD Output Tray, Left Side Tray, Initialization Kit, 1 Additional Waste Toner Container 
Each print made on this Equipment that is Larger than 145 Square Inches (e.g., 11 x 17 = 187 square inches) Will Register as 2 Prints on the Meter</t>
  </si>
  <si>
    <t>C7030S</t>
  </si>
  <si>
    <t>VersaLink C7030 Color Multifunction Printer with 2 Tray Module (2x520 sheets), 100 Sheet Bypass Tray, 110 Sheet Mulit-Pass DADF, OCT, EIP, Security (Disk Encryption and Image Overwrite), Searchable PDF, Network Accounting, STD Output Tray, Left Side Tray, Initialization Kit, 1 Additional Waste Toner Container</t>
  </si>
  <si>
    <t>C7030T</t>
  </si>
  <si>
    <t>VersaLink C7030 Color Multifunction Printer with 4 Tray Module (4x520 sheets), 100 Sheet Bypass tray, 110 Sheet Mulit-Pass DADF, OCT, EIP, Security (Disk Encryption and Image Overwrite), Searchable PDF, Network  Accounting, STD Output Tray, Left Side Tray, Initialization Kit, 1 Additional Waste Toner Container</t>
  </si>
  <si>
    <t>C8030T</t>
  </si>
  <si>
    <t>AltaLink C8030 Color Multifunction Printer (30/30 PPM) with 130 Sheet Single-Pass DADF, 3 Tray Module (3x520 sheets), 100 Sheet Bypass Tray, Dual OCT (2x250), EIP, PostScript, Data Security, McAfee Embedded Security, Network Accounting, Scan-to / Print-from USB, NFC, Initialization Kit, 1 Additional Waste Toner Container</t>
  </si>
  <si>
    <t>BRFB-C80 -BR Booklet w2/3 Hole &amp; Horiz Xport</t>
  </si>
  <si>
    <t>BRF-C80 -BR Finisher w2/3 Hole &amp; Horiz Xport</t>
  </si>
  <si>
    <t>OFC-C80 -Office Finisher LX</t>
  </si>
  <si>
    <t>CZFOLDC80 -BR Finisher C/Z Fold Req Power Cord</t>
  </si>
  <si>
    <t>EFIBUNDL1 -Spot-On Auto Trap Hot Fldr Virt Print</t>
  </si>
  <si>
    <t>EFI-FLDER - EFI Hot Folders / Virtual Printers</t>
  </si>
  <si>
    <t>EFI-PROF -EFI Profile Suite 4.X</t>
  </si>
  <si>
    <t>EFISERV1 -DFI EFI Fiery Network Server</t>
  </si>
  <si>
    <t>EFI-SPOT -EFI Spot On</t>
  </si>
  <si>
    <t>ENVELTRY -Envelope Feeder Tray</t>
  </si>
  <si>
    <t>ETHUBKIT -Ethernet Hub Kit for Multi Connections</t>
  </si>
  <si>
    <t>RFID-C80 -Programmable RFID Card Reader</t>
  </si>
  <si>
    <t>STAPLERKT -Convenience Stapler With Work Surface</t>
  </si>
  <si>
    <t>YRC -Foreign Interface Kit</t>
  </si>
  <si>
    <t>C8030H</t>
  </si>
  <si>
    <t>AltaLink C8030 Color Multifunction Printer (30/30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</si>
  <si>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C8035T</t>
  </si>
  <si>
    <t>AltaLink C8035 Color Multifunction Printer (35/35 PPM) with 130 Sheet Single-Pass DADF, 3 Tray Module (3x520 sheets), 100 Sheet Bypass Tray, Dual OCT (2x250), EIP, PostScript, Data Security, McAfee Embedded Security, Network Accounting, Scan-to / Print-from USB, NFC, Initialization Kit, 1 Additional Waste Toner Container</t>
  </si>
  <si>
    <t>C8035H</t>
  </si>
  <si>
    <t>AltaLink C8035 Color Multifunction Printer (35/35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</si>
  <si>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W7535-3T AWARD</t>
  </si>
  <si>
    <t xml:space="preserve">WorkCentre 7535 Printer (35/35) with 3 Tray Module (3x520 Sheets), 520 Sheet Tray, 100 Sheet Bypass Tray, 2x250 Sheet OCT, DADF, EIP, Data Security, Job Based Acc, PostScript, Full Scan, Server Fax, iFax, STD Output Tray, Left Side Tray, Nationalization Kit 
</t>
  </si>
  <si>
    <t>INTGDFN -Integrated Office Finisher</t>
  </si>
  <si>
    <t>OFCFINRLX -Office Finisher</t>
  </si>
  <si>
    <t>PROFNLFN -Professional Finisher</t>
  </si>
  <si>
    <t>LINE1FAX -CK 1.5 1 Line FAX</t>
  </si>
  <si>
    <t>LINE2FAX -CK 1.5  2 Line FAX</t>
  </si>
  <si>
    <t>ENVLPTRY -Envelop Tray</t>
  </si>
  <si>
    <t>RFIDEMB75 -Integrated RFID Reader</t>
  </si>
  <si>
    <t>SMARTRDR -Smart Card Enable with Reader</t>
  </si>
  <si>
    <t>C8045H</t>
  </si>
  <si>
    <t>AltaLink C8045 Color Multifunction Printer (45/45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</si>
  <si>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EC7856H AWARD</t>
  </si>
  <si>
    <t>WorkCentre EC7856 Multifunction Printer (50/55PPM) with High Capacity Tandem Tray (520 Sheet Tray, 2,000 Sheet A4/Letter), 520 Sheet Tray, 100 Sheet Bypass Tray, 2x250 Sheet OCT, 130-Sheet Single Pass DADF, EIP, Data Security, Job Based Accounting, PostScript, Full Network Scanning, Server Fax, iFax, Standard Output Tray, Left Side Tray, Nationalization Kit, 1 Waste Toner Container, Black Neutral Toner, Yellow Neutral Toner, Magenta Neutral Toner, and Cyan Neutral Toner.</t>
  </si>
  <si>
    <t>iSerFax1 -i-Series 1 Line Fax</t>
  </si>
  <si>
    <t>iSerFax2 -i-Series 2 Line Fax</t>
  </si>
  <si>
    <t>RFIDEMB78 -Integrated Programmable RFID Reader</t>
  </si>
  <si>
    <t>C8055H</t>
  </si>
  <si>
    <t>AltaLink C8055 Color Multifunction Printer (50/55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</si>
  <si>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C8070H AWARD</t>
  </si>
  <si>
    <t>AltaLink C8070 Color Multifunction Printer (70/70 PPM) with 130 Sheet Single-Pass DADF, high capacity tandem tray (2 trays x 520 sheets, trays 3 &amp; 4 = 2,000 sheets), 100 Sheet Bypass Tray, Dual OCT (2x250), EIP, PostScript, Data Security, McAfee Embedded Security, Network Accounting, Scan-to / Print-from USB, NFC, Initialization Kit, 1 Additional Waste Toner Container</t>
  </si>
  <si>
    <t>097N02123</t>
  </si>
  <si>
    <t>614N07682</t>
  </si>
  <si>
    <t>097N02124</t>
  </si>
  <si>
    <t>614N07251</t>
  </si>
  <si>
    <t>097N02121</t>
  </si>
  <si>
    <t>614N07687</t>
  </si>
  <si>
    <t>097N02126</t>
  </si>
  <si>
    <t xml:space="preserve">614N07686 </t>
  </si>
  <si>
    <t xml:space="preserve">497N02776 </t>
  </si>
  <si>
    <t xml:space="preserve">097N02122 </t>
  </si>
  <si>
    <t xml:space="preserve">614N07689 </t>
  </si>
  <si>
    <t>Plockmatic BM35 Booklet Maker</t>
  </si>
  <si>
    <t>Plockmatic BM50/35 - Shipping &amp; Handling</t>
  </si>
  <si>
    <t>Plockmatic BM50/35 - Installation &amp; Operator Training</t>
  </si>
  <si>
    <t>Plockmatic BM35 to BM50 Upgrade Kit</t>
  </si>
  <si>
    <t>Plockmatic BM50/35 Productivity Module</t>
  </si>
  <si>
    <t>Plockmatic TR50/35 - Shipping &amp; Handling</t>
  </si>
  <si>
    <t>Plockmatic TR50/35 Trimmer for Face Edge</t>
  </si>
  <si>
    <t xml:space="preserve">Plockmatic SQF50/35 Square Fold Module </t>
  </si>
  <si>
    <t>Plockmatic SQF50/35 - Shipping &amp; Handling</t>
  </si>
  <si>
    <t>Plockmatic CF50/35 Cover Feeder</t>
  </si>
  <si>
    <t>Plockmatic CF50/35 - Shipping &amp; Handling</t>
  </si>
  <si>
    <t>Part #</t>
  </si>
  <si>
    <t>Description</t>
  </si>
  <si>
    <t>List Price</t>
  </si>
  <si>
    <t>USF Price</t>
  </si>
  <si>
    <t>USF Discount</t>
  </si>
  <si>
    <t>1 x 5 M-F 8AM-5PM Monthly Service</t>
  </si>
  <si>
    <t>2 x 5 M-F 8AM-5PM Monthly Service</t>
  </si>
  <si>
    <t xml:space="preserve">PRO35_50_Service1x5 </t>
  </si>
  <si>
    <t xml:space="preserve">PRO35_50_Service2x5 </t>
  </si>
  <si>
    <t xml:space="preserve">PRO35_50_Service3x5 </t>
  </si>
  <si>
    <t>4B7_Service1x5</t>
  </si>
  <si>
    <t>3 x 5 M-F 8AM-5PM Monthly Service</t>
  </si>
  <si>
    <t>1 x 5 M-F 8AM-5PM Monthly Service - 4B7 Module</t>
  </si>
  <si>
    <t>2 x 5 M-F 8AM-5PM Monthly Service - 4B7 Module</t>
  </si>
  <si>
    <t>3 x 5 M-F 8AM-5PM Monthly Service - 4B7 Module</t>
  </si>
  <si>
    <t>4B7_Service2x5</t>
  </si>
  <si>
    <t>4B7_Service3x5</t>
  </si>
  <si>
    <t>D95CP</t>
  </si>
  <si>
    <t xml:space="preserve">D95 Copier/Printer with FCW UI C/P, UI Right Mount Kit, MSI Bypass Tray, USB Enablement, Customer Documentation &amp; Software Kit, Nationalization Kit
</t>
  </si>
  <si>
    <t>100PPMKIT -100 PPM Kit</t>
  </si>
  <si>
    <t>INSTSECUR -Secure Access Install</t>
  </si>
  <si>
    <t>INSTSTD -Non-Secure Access Install</t>
  </si>
  <si>
    <t>MLA -D4 Stapler Finisher 2/3 Hole Punch</t>
  </si>
  <si>
    <t>TKX -Booklet Finisher</t>
  </si>
  <si>
    <t>BYPASS -Bypass Chute</t>
  </si>
  <si>
    <t>HIGHCAPFD -High Capacity Feeder</t>
  </si>
  <si>
    <t>OVRSZHCF -Oversized HCF</t>
  </si>
  <si>
    <t>CAC-KIT -Common Access Card Enablement Kit</t>
  </si>
  <si>
    <t>GIGABIT -Gigabit Ethernet Kit</t>
  </si>
  <si>
    <t>GROUNDESD -ESD Protection Kit</t>
  </si>
  <si>
    <t>INTEGSFT -Integrated Square Fold Trimmer</t>
  </si>
  <si>
    <t>LEFT-UI -Left UI Kit</t>
  </si>
  <si>
    <t>MUA -D4 Z Folder</t>
  </si>
  <si>
    <t>PDFKIT2 -PDF Kit</t>
  </si>
  <si>
    <t>SECRWATR -Secure Watermark Kit</t>
  </si>
  <si>
    <t>STAPLER2 -Convenience Stapler</t>
  </si>
  <si>
    <t>USBHUB -USB HUB Kit</t>
  </si>
  <si>
    <t>D110CP</t>
  </si>
  <si>
    <t xml:space="preserve">D110 Copier/Printer with Speed Badge, Initialization Kit (Dongle), Job Based Accounting, USB Enablement, FCW UI C/P, UI Right Mount Kit, MSI Bypass Tray, Customer Documentation &amp; Software Kit
</t>
  </si>
  <si>
    <t>MUST Choose at Least One of the Following:</t>
  </si>
  <si>
    <t>INTERFACE -Interface Module</t>
  </si>
  <si>
    <t>STACKER -High Capacity Stacker</t>
  </si>
  <si>
    <t>STDFINPLS -Partner Finishing Interface Module</t>
  </si>
  <si>
    <t>TAPE-BIND -Tape Binder</t>
  </si>
  <si>
    <t>OVRSZHF2 -2 Tray Oversized HCF</t>
  </si>
  <si>
    <t>ADV-PUNCH -GBC Advanced Punch</t>
  </si>
  <si>
    <t>FIDEVICE2 -Foreign Interface Device</t>
  </si>
  <si>
    <t>HCSUIFA -ESD Protection Kit</t>
  </si>
  <si>
    <t>LUI2TOHCF -Oversize HCF 2T FCW UI Mount Kit</t>
  </si>
  <si>
    <t>NBV -Dolly</t>
  </si>
  <si>
    <t>D125CP</t>
  </si>
  <si>
    <t xml:space="preserve">D125 Copier/Printer with Speed Badge, Initialization Kit (Dongle), Job Based Accounting, USB Enablement, FCW UI C/P, UI Right Mount Kit, MSI Bypass Tray, Customer Documentation &amp; Software Kit, Nationalization Kit
</t>
  </si>
  <si>
    <t>XC60</t>
  </si>
  <si>
    <t xml:space="preserve">Xerox Color C60 Printer w/ 250 Sheet Single Pass DADF, 250 Sheet Bypass, Auto Duplex
</t>
  </si>
  <si>
    <t>C70BOOK -Std Booklet Maker Finisher Req C70INT</t>
  </si>
  <si>
    <t>C70BRBOOK -BR Booklet Maker w/ 2/3 Hole Punch</t>
  </si>
  <si>
    <t>C70BRFIN -C60/70 BR Finisher w/ 2/3 Hole Punch</t>
  </si>
  <si>
    <t>C70OCT -OCT for C60/70</t>
  </si>
  <si>
    <t>C70STDFIN -C60/70 Std Finisher Requires C70INT</t>
  </si>
  <si>
    <t>B2W -C60/70 Letter size HCF</t>
  </si>
  <si>
    <t>BRCZFOLD -BR CZ Fold (for C70BRFIN &amp; C70BRBOOK)</t>
  </si>
  <si>
    <t>C70FAX -1 Line Fax kit</t>
  </si>
  <si>
    <t>C70FAXSRV -Server Fax Kit Option</t>
  </si>
  <si>
    <t>C70FAXVOI -VOIP Fax option</t>
  </si>
  <si>
    <t>C70INT -Interface Module for  C70STDFIN - C70BOOK</t>
  </si>
  <si>
    <t>C70OHCF -C60/70 Single Tray OHCF</t>
  </si>
  <si>
    <t>C70OHCF2 -C60/70 Two Tray OHCF</t>
  </si>
  <si>
    <t>CACNABLE -Common Access Card Enable</t>
  </si>
  <si>
    <t>NWT -FreeFlow Designer S/W &amp; License</t>
  </si>
  <si>
    <t>PS4OFCSRV -Post Script for Integrated Color Server</t>
  </si>
  <si>
    <t>QPSIGN -Quick Print Color Sign</t>
  </si>
  <si>
    <t>USBHUBKIT -USB HUB KIT</t>
  </si>
  <si>
    <t>VIGROUPD -FreeFlow VI Compose SW &amp; License</t>
  </si>
  <si>
    <t>X56STAPLR -XC550/560 Convenience Stapler</t>
  </si>
  <si>
    <t>X70GBC -X700 GBC Punch</t>
  </si>
  <si>
    <t>X70SQFOLD -X700 Square Fold Trimmer</t>
  </si>
  <si>
    <t>XC70</t>
  </si>
  <si>
    <t xml:space="preserve">Xerox Color C70 Printer w/ 250 Sheet Single Pass DADF, 250 Sheet Bypass, Auto Duplex
</t>
  </si>
  <si>
    <t>C70EFI2</t>
  </si>
  <si>
    <t xml:space="preserve">Exi C70 E300 for the C60/C70
</t>
  </si>
  <si>
    <t>NA</t>
  </si>
  <si>
    <t>EFIPROPK -C60/70 EFI Productivity Package</t>
  </si>
  <si>
    <t>EXIMPOSE -Impose License Activation</t>
  </si>
  <si>
    <t>HUB5PORT -5 Port Hub</t>
  </si>
  <si>
    <t>PROFILE4 -EFI Color Profiler 4.0</t>
  </si>
  <si>
    <t>X70FOLDER -Hotfolders/ Virtual Printers</t>
  </si>
  <si>
    <t>C70EX2</t>
  </si>
  <si>
    <t xml:space="preserve">EXC70 FS200 Pro80 for the C60/C70
</t>
  </si>
  <si>
    <t>EXCOMPOSE -Compose License Activation</t>
  </si>
  <si>
    <t>EXFACI -Advanced FACI Kit</t>
  </si>
  <si>
    <t>EXHDD -HDD Security Bay</t>
  </si>
  <si>
    <t>GAPREM -GA Premium Edition</t>
  </si>
  <si>
    <t>C70OFCSRV</t>
  </si>
  <si>
    <t xml:space="preserve">Integrated Controller for the C60/C70
</t>
  </si>
  <si>
    <t>Contract Number:  0727876-00</t>
  </si>
  <si>
    <t xml:space="preserve">                                                           List          Contract</t>
  </si>
  <si>
    <r>
      <t xml:space="preserve">   </t>
    </r>
    <r>
      <rPr>
        <u/>
        <sz val="10"/>
        <rFont val="Courier"/>
      </rPr>
      <t>Product</t>
    </r>
    <r>
      <rPr>
        <sz val="10"/>
        <rFont val="Courier"/>
      </rPr>
      <t xml:space="preserve">            </t>
    </r>
    <r>
      <rPr>
        <u/>
        <sz val="10"/>
        <rFont val="Courier"/>
      </rPr>
      <t>Description</t>
    </r>
    <r>
      <rPr>
        <sz val="10"/>
        <rFont val="Courier"/>
      </rPr>
      <t xml:space="preserve">               </t>
    </r>
    <r>
      <rPr>
        <u/>
        <sz val="10"/>
        <rFont val="Courier"/>
      </rPr>
      <t>Qty</t>
    </r>
    <r>
      <rPr>
        <sz val="10"/>
        <rFont val="Courier"/>
      </rPr>
      <t xml:space="preserve">      </t>
    </r>
    <r>
      <rPr>
        <u/>
        <sz val="10"/>
        <rFont val="Courier"/>
      </rPr>
      <t xml:space="preserve">  Price  </t>
    </r>
    <r>
      <rPr>
        <sz val="10"/>
        <rFont val="Courier"/>
      </rPr>
      <t xml:space="preserve">      </t>
    </r>
    <r>
      <rPr>
        <u/>
        <sz val="10"/>
        <rFont val="Courier"/>
      </rPr>
      <t xml:space="preserve">  Price  </t>
    </r>
  </si>
  <si>
    <t xml:space="preserve">     FIDEVICE2        FOREIGN INTERFACE                        150            150</t>
  </si>
  <si>
    <t xml:space="preserve">     NBV              HCS DOLLY CART                           995            995</t>
  </si>
  <si>
    <t xml:space="preserve">     NWT              FF VI DESIGN PRO                       3,495          3,495</t>
  </si>
  <si>
    <t xml:space="preserve">     VIGROUPA         FF VI COMPOSE                          5,000          4,500</t>
  </si>
  <si>
    <t xml:space="preserve">   DPS144             NUVERA 144 EA               1        190,000        171,000</t>
  </si>
  <si>
    <t xml:space="preserve">     BFDCDPS1         FIN MOD DIRECT CON                    28,600         25,740</t>
  </si>
  <si>
    <t xml:space="preserve">     BFDLDPS1         DUAL FINSHR MODULE                    50,000         45,000</t>
  </si>
  <si>
    <t xml:space="preserve">     BFMDPS1          BASIC FINSHR MODUL                    25,000         22,500</t>
  </si>
  <si>
    <t xml:space="preserve">     FEEDSCN          FEED MOD SCANNER                      40,000         36,000</t>
  </si>
  <si>
    <t xml:space="preserve">     FEED4T           FEED MODULE-4 TRAY                    20,000         18,000</t>
  </si>
  <si>
    <t xml:space="preserve">     FTMS             FINISHING TRANSPRT                    20,000         18,000</t>
  </si>
  <si>
    <t xml:space="preserve">     IPDS-SW          IPDS SOFTWARE                         20,000         20,000</t>
  </si>
  <si>
    <t xml:space="preserve">     LCDSM2SW         LCDS SOFTWARE LIC                     20,000         20,000</t>
  </si>
  <si>
    <t xml:space="preserve">     LFFM2            LRG FORMAT 2 TRAY                     20,000         20,000</t>
  </si>
  <si>
    <t xml:space="preserve">     PSM2SW           POSTSCRIPT&amp;PPML SW                    10,000         10,000</t>
  </si>
  <si>
    <t xml:space="preserve">     STAKEXPS         PROD STACKER MOD                      30,000         27,000</t>
  </si>
  <si>
    <t xml:space="preserve">     XSIS193          19.3"ENABL2TRYFDR                     22,000         20,000</t>
  </si>
  <si>
    <t xml:space="preserve">     BFMPLUS1         BASIC FIN MOD PLUS                    25,000         22,500</t>
  </si>
  <si>
    <t xml:space="preserve">     BFMPLUS2         BASIC FIN MOD PLUS                    25,000         22,500</t>
  </si>
  <si>
    <t xml:space="preserve">     B38              MEDIA CART ENABLKI                       150            150</t>
  </si>
  <si>
    <t xml:space="preserve">     CVR-HIGH         TOP COVER HIGH                             0              0</t>
  </si>
  <si>
    <t xml:space="preserve">     CVR-LOW          TOP COVER LOW KIT                          0              0</t>
  </si>
  <si>
    <t xml:space="preserve">     DP144-157        SPD UPGR 144-157DP                    17,000         15,300</t>
  </si>
  <si>
    <t xml:space="preserve">     FEED-4T2         2ND FEED MOD-4TRAY                    20,000         18,000</t>
  </si>
  <si>
    <t xml:space="preserve">     FEED-4T3         3RD FEED MOD-4TRAY                    20,000         18,000</t>
  </si>
  <si>
    <t xml:space="preserve">     FORNDEV          FOREIGN INTERFACE                        175            175</t>
  </si>
  <si>
    <t xml:space="preserve">     FTMS2            2ND FIN TRANSPORT                     20,000         18,000</t>
  </si>
  <si>
    <t xml:space="preserve">     GBCPNCHPR        GBC ADV PUNCH PRO                     15,900         14,310</t>
  </si>
  <si>
    <t xml:space="preserve">     HARDDRPS2        INT 2ND HARD DRIVE                     3,000          3,000</t>
  </si>
  <si>
    <t xml:space="preserve">     IMPOSITN         IMPOSITION LICENSE                       500            500</t>
  </si>
  <si>
    <t xml:space="preserve">     INSERTLF1        LG FMT INS MOD 2TR                    20,000         18,000</t>
  </si>
  <si>
    <t xml:space="preserve">     INSERTMD         INSERT MOD-4 TRAY                     20,000         18,000</t>
  </si>
  <si>
    <t xml:space="preserve">     INSERTM2         INSERTION MOD-4TRY                    20,000         17,100</t>
  </si>
  <si>
    <t xml:space="preserve">     IQPACK           IMAGE QUALITY PACK                     5,000          4,500</t>
  </si>
  <si>
    <t xml:space="preserve">     LFFMDPS2         2ND LF FEED MOD 2T                    20,000         20,000</t>
  </si>
  <si>
    <t xml:space="preserve">     LFFMDPS3         3RD LRG FT 2 TRAY                     20,000         20,000</t>
  </si>
  <si>
    <t xml:space="preserve">     ONLINE1          ONLINE MODULE/CUP                     11,000         10,000</t>
  </si>
  <si>
    <t xml:space="preserve">     OVERWRITE        DISK OVERWRITE                             0              0</t>
  </si>
  <si>
    <t xml:space="preserve">     PRODPK           PRODUCTIVITY PACK                     10,000          9,000</t>
  </si>
  <si>
    <t xml:space="preserve">     STACKCART        PROD MEDIA CART                        3,975          3,975</t>
  </si>
  <si>
    <t xml:space="preserve">     STAKEXPS2        PROD STACKER MOD2                     30,000         27,000</t>
  </si>
  <si>
    <t xml:space="preserve">     STAKEXPS3        PROD STACKER MOD3                     30,000         27,000</t>
  </si>
  <si>
    <t xml:space="preserve">     TAPE-NV          OFF-LINE TAPE OPT                      2,000          2,000</t>
  </si>
  <si>
    <t xml:space="preserve">     TAPEBIND         XEROX TAPE BINDER                     20,000         18,000</t>
  </si>
  <si>
    <t xml:space="preserve">     TAPEBIND2        SECOND TAPE BINDER                    20,000         18,000</t>
  </si>
  <si>
    <t xml:space="preserve">     UHH              DISABLE PRINTERACT                         0              0</t>
  </si>
  <si>
    <t xml:space="preserve">     UPS-KIT          UPS ENABLEMENT KIT                       500            500</t>
  </si>
  <si>
    <t xml:space="preserve">     VIGROUPB         FF VI COMPOSE                         10,000          9,000</t>
  </si>
  <si>
    <t xml:space="preserve">     XAU              CART FOR DS3500                          995            995</t>
  </si>
  <si>
    <t xml:space="preserve">     XPLUSTOOL        PRODUCTIVITY PLUS                        280            280</t>
  </si>
  <si>
    <t xml:space="preserve">     XSISED3E         RHD EXTRA DRIVE                        1,500          1,500</t>
  </si>
  <si>
    <t xml:space="preserve">     XSISMLOG7        XSIS MEDIA LOG                         7,500          7,500</t>
  </si>
  <si>
    <t xml:space="preserve">     XSISPIML4        PROD INFO MGMT SYS                     2,000          2,000</t>
  </si>
  <si>
    <t xml:space="preserve">     XSISRH3E         RHD INSTALL KIT                        3,000          3,000</t>
  </si>
  <si>
    <t xml:space="preserve">     XSIS193IN        OP19.3" 2TRYINSERT                    22,000         20,000</t>
  </si>
  <si>
    <t xml:space="preserve">     XSIS1932         OP19.3" 2TRAYFEEDR                    22,000         20,000</t>
  </si>
  <si>
    <t xml:space="preserve">     2NDBTL           2ND TONE BOTTLE KT                       950            950</t>
  </si>
  <si>
    <t xml:space="preserve">     30APWR           30A LINE CORD                              0              0</t>
  </si>
  <si>
    <t xml:space="preserve">   FFMKRC             MAKEREADY 6.0               1         18,000         16,200</t>
  </si>
  <si>
    <t xml:space="preserve">     CLRDRV3          DIGIPATH 3.0 COLOR                     3,400          3,400</t>
  </si>
  <si>
    <t xml:space="preserve">     CPYRGHTM         COPYRIGHT MGMT                         5,000          4,500</t>
  </si>
  <si>
    <t xml:space="preserve">     FOOTSWCH         FOOTSWITCH KIT                           110            110</t>
  </si>
  <si>
    <t xml:space="preserve">     MRTBL            MAKE READY TABLE                       1,500          1,500</t>
  </si>
  <si>
    <t xml:space="preserve">     PHOTOSHP         PHOTOSHOP                                825            825</t>
  </si>
  <si>
    <t xml:space="preserve">     SCANHW           SCANNER HARDWRE KT                       100            100</t>
  </si>
  <si>
    <t xml:space="preserve">     SETLBL           PPS SET LABELING                       5,000          4,500</t>
  </si>
  <si>
    <t xml:space="preserve">     WVU              FREEFLOW WEB SERV                        300            300</t>
  </si>
  <si>
    <t xml:space="preserve">     ZKEPTSCAN        PRODUCTION SCANNER                    40,000         36,000</t>
  </si>
  <si>
    <t xml:space="preserve">   IR120              IR120 PROD PRESS            1        350,000        315,000</t>
  </si>
  <si>
    <t xml:space="preserve">   IR120EXP           IR120 EX-P 6 EFI            1         85,000         76,500</t>
  </si>
  <si>
    <t xml:space="preserve">     IRBOOK           PR BOOK MAKER FIN                     11,800         10,620</t>
  </si>
  <si>
    <t xml:space="preserve">     IRFIN            PR STD FIN                             6,550          5,895</t>
  </si>
  <si>
    <t xml:space="preserve">     IRFINP           PR STD FIN PLUS                       12,000         10,800</t>
  </si>
  <si>
    <t xml:space="preserve">     IRHCS            HIGH CAP STACKER                      13,000         11,750</t>
  </si>
  <si>
    <t xml:space="preserve">     ADVHCF           ADV HI CAP FDR                         9,995          8,996</t>
  </si>
  <si>
    <t xml:space="preserve">     GBCADVPUN        GBC ADV PUNCH PRO                     13,900         12,510</t>
  </si>
  <si>
    <t xml:space="preserve">     HCSUIKIT         HCS UI FIXED ANGLE                         0              0</t>
  </si>
  <si>
    <t xml:space="preserve">     IRBOOK2          PR BOOK MAKER FIN                     11,800         10,620</t>
  </si>
  <si>
    <t xml:space="preserve">     IRFINP2          PR STD FIN PLUS                       12,000         10,800</t>
  </si>
  <si>
    <t xml:space="preserve">     IRFIN2           PR STD FIN                             6,550          5,895</t>
  </si>
  <si>
    <t xml:space="preserve">     IRHCS2           HIGH CAP STACKER                      13,000         11,750</t>
  </si>
  <si>
    <t xml:space="preserve">     IR2OHCF          2 TRAY OVERSIZED HCF                   9,995          8,996</t>
  </si>
  <si>
    <t xml:space="preserve">     ISDICLEAR        CLEAR SDI STR KIT                      7,500          6,750</t>
  </si>
  <si>
    <t xml:space="preserve">     ISDIGOLD         GOLD SDI STR KIT                       7,500          6,750</t>
  </si>
  <si>
    <t xml:space="preserve">     ISDISILVR        SILVER SDI STR KIT                     7,500          6,750</t>
  </si>
  <si>
    <t xml:space="preserve">     I5COLKIT         EFI 5TH CLR ENABLE                    15,000         13,500</t>
  </si>
  <si>
    <t xml:space="preserve">     I6COLKIT         EFI 6TH CLR ENABLE                    15,000         13,500</t>
  </si>
  <si>
    <t xml:space="preserve">     PRCZFOLD         PR C/Z FOLDR                           5,700          5,130</t>
  </si>
  <si>
    <t xml:space="preserve">     PRINSERTR        INSERTER MODULE                        2,000          2,000</t>
  </si>
  <si>
    <t xml:space="preserve">     PRPUNCH          PR PUNCH                                 600            600</t>
  </si>
  <si>
    <t xml:space="preserve">     PRSQFOLD         SQUARE FOLD TRIMMR                    15,000         13,500</t>
  </si>
  <si>
    <t xml:space="preserve">     PRTRIM           CREASE/2 SIDE TRIM                    30,000         27,000</t>
  </si>
  <si>
    <t xml:space="preserve">     QPSIGN           QCK PRT COLOR SIGN                       500            500</t>
  </si>
  <si>
    <t xml:space="preserve">     REMOPTOUT        REM SVC OPT OUT                            0              0</t>
  </si>
  <si>
    <t xml:space="preserve">     X0Y              CCU CART                               3,000          3,000</t>
  </si>
  <si>
    <t xml:space="preserve">     EXSWAPHD1        SWAP HDD KIT 500GB                     4,000          4,000</t>
  </si>
  <si>
    <t xml:space="preserve">     EX3BAYHD         3 BAY ENCLOSURE                        3,000          3,000</t>
  </si>
  <si>
    <t xml:space="preserve">     I5COLEFI         5TH CLR ENABL                         10,000          9,000</t>
  </si>
  <si>
    <t xml:space="preserve">     I6COLEFI         6TH CLR ENABL                         10,000          9,000</t>
  </si>
  <si>
    <t xml:space="preserve">   V180B              V180 PRESS                  1         59,900         53,910</t>
  </si>
  <si>
    <t xml:space="preserve">   V180EXP            EX 180P EFI                 1         35,000         31,500</t>
  </si>
  <si>
    <t xml:space="preserve">   V180P              V180 PERFORM PRESS          1         85,900         77,310</t>
  </si>
  <si>
    <t xml:space="preserve">     V31BOOK          PR BOOKLET MAKER                      11,800         10,620</t>
  </si>
  <si>
    <t xml:space="preserve">     V31FIN           PR STD FINISHER                        6,550          5,895</t>
  </si>
  <si>
    <t xml:space="preserve">     V31FINP          PR STD FINISHER +                     12,000         10,800</t>
  </si>
  <si>
    <t xml:space="preserve">     V31HCS           HI CAP STACKERR                       13,000         11,750</t>
  </si>
  <si>
    <t xml:space="preserve">     V80BRBOOK        BR BOOKLET MAKER                       4,995          4,496</t>
  </si>
  <si>
    <t xml:space="preserve">     V80BRFIN         BR FINISHER                            2,995          2,696</t>
  </si>
  <si>
    <t xml:space="preserve">     V80OCT           OFFSET CATCH TRAY                        300            300</t>
  </si>
  <si>
    <t xml:space="preserve">     CACNABLE         CAC ENABLEMENT KIT                       199            199</t>
  </si>
  <si>
    <t xml:space="preserve">     CONVSTPL         CONVENIENCE STPLR                        299            299</t>
  </si>
  <si>
    <t xml:space="preserve">     DBLPUNUP         DBL PUN UPGRADE                          250            250</t>
  </si>
  <si>
    <t xml:space="preserve">     ENVELKIT         ENVELOPE SUP KIT                         250            250</t>
  </si>
  <si>
    <t xml:space="preserve">     ENVELKIT2        ENVELOPE SUP KIT                         250            250</t>
  </si>
  <si>
    <t xml:space="preserve">     INTRFMOD         IDM INF DCURL MOD                      2,000          2,000</t>
  </si>
  <si>
    <t xml:space="preserve">     NETACCTNG        NETWORK ACOUNTING                        150            150</t>
  </si>
  <si>
    <t xml:space="preserve">     TRIMBUFFR        TRIM/BUFFR MODULE                     30,000         27,000</t>
  </si>
  <si>
    <t xml:space="preserve">     USBENABL2        USB ENABLEMENT KIT                       299            299</t>
  </si>
  <si>
    <t xml:space="preserve">     VCZFOLD          CZ FOLD  MODULE                        5,700          5,130</t>
  </si>
  <si>
    <t xml:space="preserve">     VINTERPSR        INTERPOSER MOD                         2,000          2,000</t>
  </si>
  <si>
    <t xml:space="preserve">     VPUNCH           PR 2/3 PUNCH                             600            600</t>
  </si>
  <si>
    <t xml:space="preserve">     VSQFLDTRM        SQ FOLD TRIMMER                       15,000         13,500</t>
  </si>
  <si>
    <t xml:space="preserve">     V31AHCF2         ADV HCF 2 TRAY                         9,995          8,996</t>
  </si>
  <si>
    <t xml:space="preserve">     V31BOOK2         PR BOOKLET MAKER                      11,800         10,620</t>
  </si>
  <si>
    <t xml:space="preserve">     V31FINP2         PR STD FINISHER +                     12,000         10,800</t>
  </si>
  <si>
    <t xml:space="preserve">     V31FIN2          PR STD FINISHER                        6,550          5,895</t>
  </si>
  <si>
    <t xml:space="preserve">     V31HCS2          HI CAP STACKER                        13,000         11,750</t>
  </si>
  <si>
    <t xml:space="preserve">     V80HCF           V80 HCF                                2,000          2,000</t>
  </si>
  <si>
    <t xml:space="preserve">     V80OHCF          V80 1 TRAY O/S HCF                     5,995          5,396</t>
  </si>
  <si>
    <t xml:space="preserve">     V802OHCF         V80 ADV HCF                            9,995          8,996</t>
  </si>
  <si>
    <t xml:space="preserve">     XLSSUPPRT        XLS SUPPORT KIT                          570            570</t>
  </si>
  <si>
    <t xml:space="preserve">     EXHDD            HDD SECURITY 1 BAY                       995            995</t>
  </si>
  <si>
    <t xml:space="preserve">     GAPREM           GA PREMIUM EDITION                     6,200          6,200</t>
  </si>
  <si>
    <t xml:space="preserve">     HUB5PORT         HUB - 5 PORT                             495            495</t>
  </si>
  <si>
    <t xml:space="preserve">     WIN10UP18        WIN10 UPGRADE KIT                      1,800          1,800</t>
  </si>
  <si>
    <t xml:space="preserve">     XSISED5K         IOT ONLY ED IN KT                      1,500          1,500</t>
  </si>
  <si>
    <t xml:space="preserve">     XSISRH5K         IOT ONLY RHD IN KT                     3,000          3,000</t>
  </si>
  <si>
    <t>UNIV OF SOUTH FLORIDA ITN-17-16-MH</t>
  </si>
  <si>
    <t>Xerox Technology-only transactions are allowable utilizing a signed Xerox Order Agreement and/or Purchase Order with reference to the USF Contract # ITN-17-16-MH.
Xerox Tech Pricing - Office Contract # 072778900 
Xerox Tech Pricing - Production Contract # 072787600
Language that must be referenced on PO "Per Terms and Conditions USF Contract # ITN-17-16MH"</t>
  </si>
  <si>
    <t>43,73</t>
  </si>
  <si>
    <t>CARD READER - UNIVERSAL MULTI FUNCTION PROXIMITY READER</t>
  </si>
  <si>
    <t>PCMFDCR</t>
  </si>
  <si>
    <t>CARD READER - UNIVERSAL SINGLE FUNCTION PROXIMITY READER</t>
  </si>
  <si>
    <t>PCSFCR</t>
  </si>
  <si>
    <t>Order Requirements</t>
  </si>
  <si>
    <t>Professional Services for Papercut Implementaions - Price Per Hour</t>
  </si>
  <si>
    <t>PCPS</t>
  </si>
  <si>
    <t>REQUIRES ASSESMENT TO DETERMINE SCOPE OF SERVICES NEEDED</t>
  </si>
  <si>
    <t>Anuual Support &amp; Maintenance</t>
  </si>
  <si>
    <t>PCASM</t>
  </si>
  <si>
    <t>30% of total Papercut License Cost</t>
  </si>
  <si>
    <t>Xmedius Fax -XMF Cloud 2 500 Pages / month - 1 year</t>
  </si>
  <si>
    <t>XMFC-1Y----2500</t>
  </si>
  <si>
    <t>XMF Cloud 2 500 Pages / month - 1 year</t>
  </si>
  <si>
    <t>Xmedius Fax -XMF Cloud 5 000 Pages / month - 1 year</t>
  </si>
  <si>
    <t>XMFC-1Y----5000</t>
  </si>
  <si>
    <t>XMF Cloud 5 000 Pages / month - 1 year</t>
  </si>
  <si>
    <t>Xmedius Fax -XMF Cloud 7 500 Pages / month - 1 year</t>
  </si>
  <si>
    <t>XMFC-1Y----7500</t>
  </si>
  <si>
    <t>XMF Cloud 7 500 Pages / month - 1 year</t>
  </si>
  <si>
    <t>Xmedius Fax -XMF Cloud 10 000 Pages / month - 1 year</t>
  </si>
  <si>
    <t>XMFC-1Y---10000</t>
  </si>
  <si>
    <t>XMF Cloud 10 000 Pages / month - 1 year</t>
  </si>
  <si>
    <t>Xmedius Fax -XMF Cloud 15 000 Pages / month - 1 year</t>
  </si>
  <si>
    <t>XMFC-1Y---15000</t>
  </si>
  <si>
    <t>XMF Cloud 15 000 Pages / month - 1 year</t>
  </si>
  <si>
    <t>Xmedius Fax -XMF Cloud 20 000 Pages / month - 1 year</t>
  </si>
  <si>
    <t>XMFC-1Y---20000</t>
  </si>
  <si>
    <t>XMF Cloud 20 000 Pages / month - 1 year</t>
  </si>
  <si>
    <t>Xmedius Fax -XMF Cloud 25 000 Pages / month - 1 year</t>
  </si>
  <si>
    <t>XMFC-1Y---25000</t>
  </si>
  <si>
    <t>XMF Cloud 25 000 Pages / month - 1 year</t>
  </si>
  <si>
    <t>Xmedius Fax -XMF Cloud 30 000 Pages / month - 1 year</t>
  </si>
  <si>
    <t>XMFC-1Y---30000</t>
  </si>
  <si>
    <t>XMF Cloud 30 000 Pages / month - 1 year</t>
  </si>
  <si>
    <t>Xmedius Fax -XMF Cloud 40 000 Pages / month - 1 year</t>
  </si>
  <si>
    <t>XMFC-1Y---40000</t>
  </si>
  <si>
    <t>XMF Cloud 40 000 Pages / month - 1 year</t>
  </si>
  <si>
    <t>Xmedius Fax -XMF Cloud 50 000 Pages / month - 1 year</t>
  </si>
  <si>
    <t>XMFC-1Y---50000</t>
  </si>
  <si>
    <t>XMF Cloud 50 000 Pages / month - 1 year</t>
  </si>
  <si>
    <t>Xmedius Fax -XMF Cloud 60 000 Pages / month - 1 year</t>
  </si>
  <si>
    <t>XMFC-1Y---60000</t>
  </si>
  <si>
    <t>XMF Cloud 60 000 Pages / month - 1 year</t>
  </si>
  <si>
    <t>Xmedius Fax -XMF Cloud 75 000 Pages / month - 1 year</t>
  </si>
  <si>
    <t>XMFC-1Y---75000</t>
  </si>
  <si>
    <t>XMF Cloud 75 000 Pages / month - 1 year</t>
  </si>
  <si>
    <t>Xmedius Fax -XMF Cloud 100 000 Pages / month - 1 year</t>
  </si>
  <si>
    <t>XMFC-1Y--100000</t>
  </si>
  <si>
    <t>XMF Cloud 100 000 Pages / month - 1 year</t>
  </si>
  <si>
    <t>Xmedius Fax -XMF Cloud 125 000 Pages / month - 1 year</t>
  </si>
  <si>
    <t>XMFC-1Y--125000</t>
  </si>
  <si>
    <t>XMF Cloud 125 000 Pages / month - 1 year</t>
  </si>
  <si>
    <t>Xmedius Fax -XMF Cloud 150 000 Pages / month - 1 year</t>
  </si>
  <si>
    <t>XMFC-1Y--150000</t>
  </si>
  <si>
    <t>XMF Cloud 150 000 Pages / month - 1 year</t>
  </si>
  <si>
    <t>Xmedius Fax -XMF Cloud 200 000 Pages / month - 1 year</t>
  </si>
  <si>
    <t>XMFC-1Y--200000</t>
  </si>
  <si>
    <t>XMF Cloud 200 000 Pages / month - 1 year</t>
  </si>
  <si>
    <t>Xmedius Fax -XMF Cloud 250 000 Pages / month - 1 year</t>
  </si>
  <si>
    <t>XMFC-1Y--250000</t>
  </si>
  <si>
    <t>XMF Cloud 250 000 Pages / month - 1 year</t>
  </si>
  <si>
    <t>Xmedius Fax -XMF Cloud 300 000 Pages / month - 1 year</t>
  </si>
  <si>
    <t>XMFC-1Y--300000</t>
  </si>
  <si>
    <t>XMF Cloud 300 000 Pages / month - 1 year</t>
  </si>
  <si>
    <t>Xmedius Fax -XMF Cloud 400 000 Pages / month - 1 year</t>
  </si>
  <si>
    <t>XMFC-1Y--400000</t>
  </si>
  <si>
    <t>XMF Cloud 400 000 Pages / month - 1 year</t>
  </si>
  <si>
    <t>Xmedius Fax -XMF Cloud 500 000 Pages / month - 1 year</t>
  </si>
  <si>
    <t>XMFC-1Y--500000</t>
  </si>
  <si>
    <t>XMF Cloud 500 000 Pages / month - 1 year</t>
  </si>
  <si>
    <t>Xmedius Fax -XMF Cloud 2 500 Pages / month - 3 years</t>
  </si>
  <si>
    <t>XMFC-3Y----2500</t>
  </si>
  <si>
    <t>XMF Cloud 2 500 Pages / month - 3 years</t>
  </si>
  <si>
    <t>Xmedius Fax -XMF Cloud 5 000 Pages / month - 3 years</t>
  </si>
  <si>
    <t>XMFC-3Y----5000</t>
  </si>
  <si>
    <t>XMF Cloud 5 000 Pages / month - 3 years</t>
  </si>
  <si>
    <t>Xmedius Fax -XMF Cloud 7 500 Pages / month - 3 years</t>
  </si>
  <si>
    <t>XMFC-3Y----7500</t>
  </si>
  <si>
    <t>XMF Cloud 7 500 Pages / month - 3 years</t>
  </si>
  <si>
    <t>Xmedius Fax -XMF Cloud 10 000 Pages / month - 3 years</t>
  </si>
  <si>
    <t>XMFC-3Y---10000</t>
  </si>
  <si>
    <t>XMF Cloud 10 000 Pages / month - 3 years</t>
  </si>
  <si>
    <t>Xmedius Fax -XMF Cloud 15 000 Pages / month - 3 years</t>
  </si>
  <si>
    <t>XMFC-3Y---15000</t>
  </si>
  <si>
    <t>XMF Cloud 15 000 Pages / month - 3 years</t>
  </si>
  <si>
    <t>Xmedius Fax -XMF Cloud 20 000 Pages / month - 3 years</t>
  </si>
  <si>
    <t>XMFC-3Y---20000</t>
  </si>
  <si>
    <t>XMF Cloud 20 000 Pages / month - 3 years</t>
  </si>
  <si>
    <t>Xmedius Fax -XMF Cloud 25 000 Pages / month - 3 years</t>
  </si>
  <si>
    <t>XMFC-3Y---25000</t>
  </si>
  <si>
    <t>XMF Cloud 25 000 Pages / month - 3 years</t>
  </si>
  <si>
    <t>Xmedius Fax -XMF Cloud 30 000 Pages / month - 3 years</t>
  </si>
  <si>
    <t>XMFC-3Y---30000</t>
  </si>
  <si>
    <t>XMF Cloud 30 000 Pages / month - 3 years</t>
  </si>
  <si>
    <t>Xmedius Fax -XMF Cloud 40 000 Pages / month - 3 years</t>
  </si>
  <si>
    <t>XMFC-3Y---40000</t>
  </si>
  <si>
    <t>XMF Cloud 40 000 Pages / month - 3 years</t>
  </si>
  <si>
    <t>Xmedius Fax -XMF Cloud 50 000 Pages / month - 3 years</t>
  </si>
  <si>
    <t>XMFC-3Y---50000</t>
  </si>
  <si>
    <t>XMF Cloud 50 000 Pages / month - 3 years</t>
  </si>
  <si>
    <t>Xmedius Fax -XMF Cloud 60 000 Pages / month - 3 years</t>
  </si>
  <si>
    <t>XMFC-3Y---60000</t>
  </si>
  <si>
    <t>XMF Cloud 60 000 Pages / month - 3 years</t>
  </si>
  <si>
    <t>Xmedius Fax -XMF Cloud 75 000 Pages / month - 3 years</t>
  </si>
  <si>
    <t>XMFC-3Y---75000</t>
  </si>
  <si>
    <t>XMF Cloud 75 000 Pages / month - 3 years</t>
  </si>
  <si>
    <t>Xmedius Fax -XMF Cloud 100 000 Pages / month - 3 years</t>
  </si>
  <si>
    <t>XMFC-3Y--100000</t>
  </si>
  <si>
    <t>XMF Cloud 100 000 Pages / month - 3 years</t>
  </si>
  <si>
    <t>Xmedius Fax -XMF Cloud 125 000 Pages / month - 3 years</t>
  </si>
  <si>
    <t>XMFC-3Y--125000</t>
  </si>
  <si>
    <t>XMF Cloud 125 000 Pages / month - 3 years</t>
  </si>
  <si>
    <t>Xmedius Fax -XMF Cloud 150 000 Pages / month - 3 years</t>
  </si>
  <si>
    <t>XMFC-3Y--150000</t>
  </si>
  <si>
    <t>XMF Cloud 150 000 Pages / month - 3 years</t>
  </si>
  <si>
    <t>Xmedius Fax -XMF Cloud 200 000 Pages / month - 3 years</t>
  </si>
  <si>
    <t>XMFC-3Y--200000</t>
  </si>
  <si>
    <t>XMF Cloud 200 000 Pages / month - 3 years</t>
  </si>
  <si>
    <t>Xmedius Fax -XMF Cloud 250 000 Pages / month - 3 years</t>
  </si>
  <si>
    <t>XMFC-3Y--250000</t>
  </si>
  <si>
    <t>XMF Cloud 250 000 Pages / month - 3 years</t>
  </si>
  <si>
    <t>Xmedius Fax -XMF Cloud 300 000 Pages / month - 3 years</t>
  </si>
  <si>
    <t>XMFC-3Y--300000</t>
  </si>
  <si>
    <t>XMF Cloud 300 000 Pages / month - 3 years</t>
  </si>
  <si>
    <t>Xmedius Fax -XMF Cloud 400 000 Pages / month - 3 years</t>
  </si>
  <si>
    <t>XMFC-3Y--400000</t>
  </si>
  <si>
    <t>XMF Cloud 400 000 Pages / month - 3 years</t>
  </si>
  <si>
    <t>Xmedius Fax -XMF Cloud 500 000 Pages / month - 3 years</t>
  </si>
  <si>
    <t>XMFC-3Y--500000</t>
  </si>
  <si>
    <t>XMF Cloud 500 000 Pages / month - 3 years</t>
  </si>
  <si>
    <t>Xmedius Fax -XMF Cloud 2 500 Pages / month - 5 years</t>
  </si>
  <si>
    <t>XMFC-5Y----2500</t>
  </si>
  <si>
    <t>XMF Cloud 2 500 Pages / month - 5 years</t>
  </si>
  <si>
    <t>Xmedius Fax -XMF Cloud 5 000 Pages / month - 5 years</t>
  </si>
  <si>
    <t>XMFC-5Y----5000</t>
  </si>
  <si>
    <t>XMF Cloud 5 000 Pages / month - 5 years</t>
  </si>
  <si>
    <t>Xmedius Fax -XMF Cloud 7 500 Pages / month - 5 years</t>
  </si>
  <si>
    <t>XMFC-5Y----7500</t>
  </si>
  <si>
    <t>XMF Cloud 7 500 Pages / month - 5 years</t>
  </si>
  <si>
    <t>Xmedius Fax -XMF Cloud 10 000 Pages / month - 5 years</t>
  </si>
  <si>
    <t>XMFC-5Y---10000</t>
  </si>
  <si>
    <t>XMF Cloud 10 000 Pages / month - 5 years</t>
  </si>
  <si>
    <t>Xmedius Fax -XMF Cloud 15 000 Pages / month - 5 years</t>
  </si>
  <si>
    <t>XMFC-5Y---15000</t>
  </si>
  <si>
    <t>XMF Cloud 15 000 Pages / month - 5 years</t>
  </si>
  <si>
    <t>Xmedius Fax -XMF Cloud 20 000 Pages / month - 5 years</t>
  </si>
  <si>
    <t>XMFC-5Y---20000</t>
  </si>
  <si>
    <t>XMF Cloud 20 000 Pages / month - 5 years</t>
  </si>
  <si>
    <t>Xmedius Fax -XMF Cloud 25 000 Pages / month - 5 years</t>
  </si>
  <si>
    <t>XMFC-5Y---25000</t>
  </si>
  <si>
    <t>XMF Cloud 25 000 Pages / month - 5 years</t>
  </si>
  <si>
    <t>Xmedius Fax -XMF Cloud 30 000 Pages / month - 5 years</t>
  </si>
  <si>
    <t>XMFC-5Y---30000</t>
  </si>
  <si>
    <t>XMF Cloud 30 000 Pages / month - 5 years</t>
  </si>
  <si>
    <t>Xmedius Fax -XMF Cloud 40 000 Pages / month - 5 years</t>
  </si>
  <si>
    <t>XMFC-5Y---40000</t>
  </si>
  <si>
    <t>XMF Cloud 40 000 Pages / month - 5 years</t>
  </si>
  <si>
    <t>Xmedius Fax -XMF Cloud 50 000 Pages / month - 5 years</t>
  </si>
  <si>
    <t>XMFC-5Y---50000</t>
  </si>
  <si>
    <t>XMF Cloud 50 000 Pages / month - 5 years</t>
  </si>
  <si>
    <t>Xmedius Fax -XMF Cloud 60 000 Pages / month - 5 years</t>
  </si>
  <si>
    <t>XMFC-5Y---60000</t>
  </si>
  <si>
    <t>XMF Cloud 60 000 Pages / month - 5 years</t>
  </si>
  <si>
    <t>Xmedius Fax -XMF Cloud 75 000 Pages / month - 5 years</t>
  </si>
  <si>
    <t>XMFC-5Y---75000</t>
  </si>
  <si>
    <t>XMF Cloud 75 000 Pages / month - 5 years</t>
  </si>
  <si>
    <t>Xmedius Fax -XMF Cloud 100 000 Pages / month - 5 years</t>
  </si>
  <si>
    <t>XMFC-5Y--100000</t>
  </si>
  <si>
    <t>XMF Cloud 100 000 Pages / month - 5 years</t>
  </si>
  <si>
    <t>Xmedius Fax -XMF Cloud 125 000 Pages / month - 5 years</t>
  </si>
  <si>
    <t>XMFC-5Y--125000</t>
  </si>
  <si>
    <t>XMF Cloud 125 000 Pages / month - 5 years</t>
  </si>
  <si>
    <t>Xmedius Fax -XMF Cloud 150 000 Pages / month - 5 years</t>
  </si>
  <si>
    <t>XMFC-5Y--150000</t>
  </si>
  <si>
    <t>XMF Cloud 150 000 Pages / month - 5 years</t>
  </si>
  <si>
    <t>Xmedius Fax -XMF Cloud 200 000 Pages / month - 5 years</t>
  </si>
  <si>
    <t>XMFC-5Y--200000</t>
  </si>
  <si>
    <t>XMF Cloud 200 000 Pages / month - 5 years</t>
  </si>
  <si>
    <t>Xmedius Fax -XMF Cloud 250 000 Pages / month - 5 years</t>
  </si>
  <si>
    <t>XMFC-5Y--250000</t>
  </si>
  <si>
    <t>XMF Cloud 250 000 Pages / month - 5 years</t>
  </si>
  <si>
    <t>Xmedius Fax -XMF Cloud 300 000 Pages / month - 5 years</t>
  </si>
  <si>
    <t>XMFC-5Y--300000</t>
  </si>
  <si>
    <t>XMF Cloud 300 000 Pages / month - 5 years</t>
  </si>
  <si>
    <t>Xmedius Fax -XMF Cloud 400 000 Pages / month - 5 years</t>
  </si>
  <si>
    <t>XMFC-5Y--400000</t>
  </si>
  <si>
    <t>XMF Cloud 400 000 Pages / month - 5 years</t>
  </si>
  <si>
    <t>Xmedius Fax -XMF Cloud 500 000 Pages / month - 5 years</t>
  </si>
  <si>
    <t>XMFC-5Y--500000</t>
  </si>
  <si>
    <t>XMF Cloud 500 000 Pages / month - 5 years</t>
  </si>
  <si>
    <t>Xmedius Fax -XMF Cloud 2,500 Toll free inbound pages/month - 1 year</t>
  </si>
  <si>
    <t>XMFC-TF-1Y----2500</t>
  </si>
  <si>
    <t>XMF Cloud 2,500 Toll free inbound pages/month - 1 year</t>
  </si>
  <si>
    <t>Xmedius Fax -XMF Cloud 5,000 Toll free inbound pages/month - 1 year</t>
  </si>
  <si>
    <t>XMFC-TF-1Y----5000</t>
  </si>
  <si>
    <t>XMF Cloud 5,000 Toll free inbound pages/month - 1 year</t>
  </si>
  <si>
    <t>Xmedius Fax -XMF Cloud 7,500 Toll free inbound pages/month - 1 year</t>
  </si>
  <si>
    <t>XMFC-TF-1Y----7500</t>
  </si>
  <si>
    <t>XMF Cloud 7,500 Toll free inbound pages/month - 1 year</t>
  </si>
  <si>
    <t>Xmedius Fax -XMF Cloud 10,000 Toll free inbound pages/month - 1 year</t>
  </si>
  <si>
    <t>XMFC-TF-1Y---10000</t>
  </si>
  <si>
    <t>XMF Cloud 10,000 Toll free inbound pages/month - 1 year</t>
  </si>
  <si>
    <t>Xmedius Fax -XMF Cloud 15,000 Toll free inbound pages/month - 1 year</t>
  </si>
  <si>
    <t>XMFC-TF-1Y---15000</t>
  </si>
  <si>
    <t>XMF Cloud 15,000 Toll free inbound pages/month - 1 year</t>
  </si>
  <si>
    <t>Xmedius Fax -XMF Cloud 20,000 Toll free inbound pages/month - 1 year</t>
  </si>
  <si>
    <t>XMFC-TF-1Y---20000</t>
  </si>
  <si>
    <t>XMF Cloud 20,000 Toll free inbound pages/month - 1 year</t>
  </si>
  <si>
    <t>Xmedius Fax -XMF Cloud 25,000 Toll free inbound pages/month - 1 year</t>
  </si>
  <si>
    <t>XMFC-TF-1Y---25000</t>
  </si>
  <si>
    <t>XMF Cloud 25,000 Toll free inbound pages/month - 1 year</t>
  </si>
  <si>
    <t>Xmedius Fax -XMF Cloud 30,000 Toll free inbound pages/month - 1 year</t>
  </si>
  <si>
    <t>XMFC-TF-1Y---30000</t>
  </si>
  <si>
    <t>XMF Cloud 30,000 Toll free inbound pages/month - 1 year</t>
  </si>
  <si>
    <t>Xmedius Fax -XMF Cloud 40,000 Toll free inbound pages/month - 1 year</t>
  </si>
  <si>
    <t>XMFC-TF-1Y---40000</t>
  </si>
  <si>
    <t>XMF Cloud 40,000 Toll free inbound pages/month - 1 year</t>
  </si>
  <si>
    <t>Xmedius Fax -XMF Cloud 50,000 Toll free inbound pages/month - 1 year</t>
  </si>
  <si>
    <t>XMFC-TF-1Y---50000</t>
  </si>
  <si>
    <t>XMF Cloud 50,000 Toll free inbound pages/month - 1 year</t>
  </si>
  <si>
    <t>Xmedius Fax -XMF Cloud 60,000 Toll free inbound pages/month - 1 year</t>
  </si>
  <si>
    <t>XMFC-TF-1Y---60000</t>
  </si>
  <si>
    <t>XMF Cloud 60,000 Toll free inbound pages/month - 1 year</t>
  </si>
  <si>
    <t>Xmedius Fax -XMF Cloud 75,000 Toll free inbound pages/month - 1 year</t>
  </si>
  <si>
    <t>XMFC-TF-1Y---75000</t>
  </si>
  <si>
    <t>XMF Cloud 75,000 Toll free inbound pages/month - 1 year</t>
  </si>
  <si>
    <t>Xmedius Fax -XMF Cloud 100,000 Toll free inbound pages/month - 1 year</t>
  </si>
  <si>
    <t>XMFC-TF-1Y--100000</t>
  </si>
  <si>
    <t>XMF Cloud 100,000 Toll free inbound pages/month - 1 year</t>
  </si>
  <si>
    <t>Xmedius Fax -XMF Cloud 125,000 Toll free inbound pages/month - 1 year</t>
  </si>
  <si>
    <t>XMFC-TF-1Y--125000</t>
  </si>
  <si>
    <t>XMF Cloud 125,000 Toll free inbound pages/month - 1 year</t>
  </si>
  <si>
    <t>Xmedius Fax -XMF Cloud 150,000 Toll free inbound pages/month - 1 year</t>
  </si>
  <si>
    <t>XMFC-TF-1Y--150000</t>
  </si>
  <si>
    <t>XMF Cloud 150,000 Toll free inbound pages/month - 1 year</t>
  </si>
  <si>
    <t>Xmedius Fax -XMF Cloud 200,000 Toll free inbound pages/month - 1 year</t>
  </si>
  <si>
    <t>XMFC-TF-1Y--200000</t>
  </si>
  <si>
    <t>XMF Cloud 200,000 Toll free inbound pages/month - 1 year</t>
  </si>
  <si>
    <t>Xmedius Fax -XMF Cloud 250,000 Toll free inbound pages/month - 1 year</t>
  </si>
  <si>
    <t>XMFC-TF-1Y--250000</t>
  </si>
  <si>
    <t>XMF Cloud 250,000 Toll free inbound pages/month - 1 year</t>
  </si>
  <si>
    <t>Xmedius Fax -XMF Cloud 300,000 Toll free inbound pages/month - 1 year</t>
  </si>
  <si>
    <t>XMFC-TF-1Y--300000</t>
  </si>
  <si>
    <t>XMF Cloud 300,000 Toll free inbound pages/month - 1 year</t>
  </si>
  <si>
    <t>Xmedius Fax -XMF Cloud 400,000 Toll free inbound pages/month - 1 year</t>
  </si>
  <si>
    <t>XMFC-TF-1Y--400000</t>
  </si>
  <si>
    <t>XMF Cloud 400,000 Toll free inbound pages/month - 1 year</t>
  </si>
  <si>
    <t>Xmedius Fax -XMF Cloud 500,000 Toll free inbound pages/month - 1 year</t>
  </si>
  <si>
    <t>XMFC-TF-1Y--500000</t>
  </si>
  <si>
    <t>XMF Cloud 500,000 Toll free inbound pages/month - 1 year</t>
  </si>
  <si>
    <t>Xmedius Fax -XMF Cloud 2,500 Toll free inbound pages/month - 3 years</t>
  </si>
  <si>
    <t>XMFC-TF-3Y----2500</t>
  </si>
  <si>
    <t>XMF Cloud 2,500 Toll free inbound pages/month - 3 years</t>
  </si>
  <si>
    <t>Xmedius Fax -XMF Cloud 5,000 Toll free inbound pages/month - 3 years</t>
  </si>
  <si>
    <t>XMFC-TF-3Y----5000</t>
  </si>
  <si>
    <t>XMF Cloud 5,000 Toll free inbound pages/month - 3 years</t>
  </si>
  <si>
    <t>Xmedius Fax -XMF Cloud 7,500 Toll free inbound pages/month - 3 years</t>
  </si>
  <si>
    <t>XMFC-TF-3Y----7500</t>
  </si>
  <si>
    <t>XMF Cloud 7,500 Toll free inbound pages/month - 3 years</t>
  </si>
  <si>
    <t>Xmedius Fax -XMF Cloud 10,000 Toll free inbound pages/month - 3 years</t>
  </si>
  <si>
    <t>XMFC-TF-3Y---10000</t>
  </si>
  <si>
    <t>XMF Cloud 10,000 Toll free inbound pages/month - 3 years</t>
  </si>
  <si>
    <t>Xmedius Fax -XMF Cloud 15,000 Toll free inbound pages/month - 3 years</t>
  </si>
  <si>
    <t>XMFC-TF-3Y---15000</t>
  </si>
  <si>
    <t>XMF Cloud 15,000 Toll free inbound pages/month - 3 years</t>
  </si>
  <si>
    <t>Xmedius Fax -XMF Cloud 20,000 Toll free inbound pages/month - 3 years</t>
  </si>
  <si>
    <t>XMFC-TF-3Y---20000</t>
  </si>
  <si>
    <t>XMF Cloud 20,000 Toll free inbound pages/month - 3 years</t>
  </si>
  <si>
    <t>Xmedius Fax -XMF Cloud 25,000 Toll free inbound pages/month - 3 years</t>
  </si>
  <si>
    <t>XMFC-TF-3Y---25000</t>
  </si>
  <si>
    <t>XMF Cloud 25,000 Toll free inbound pages/month - 3 years</t>
  </si>
  <si>
    <t>Xmedius Fax -XMF Cloud 30,000 Toll free inbound pages/month - 3 years</t>
  </si>
  <si>
    <t>XMFC-TF-3Y---30000</t>
  </si>
  <si>
    <t>XMF Cloud 30,000 Toll free inbound pages/month - 3 years</t>
  </si>
  <si>
    <t>Xmedius Fax -XMF Cloud 40,000 Toll free inbound pages/month - 3 years</t>
  </si>
  <si>
    <t>XMFC-TF-3Y---40000</t>
  </si>
  <si>
    <t>XMF Cloud 40,000 Toll free inbound pages/month - 3 years</t>
  </si>
  <si>
    <t>Xmedius Fax -XMF Cloud 50,000 Toll free inbound pages/month - 3 years</t>
  </si>
  <si>
    <t>XMFC-TF-3Y---50000</t>
  </si>
  <si>
    <t>XMF Cloud 50,000 Toll free inbound pages/month - 3 years</t>
  </si>
  <si>
    <t>Xmedius Fax -XMF Cloud 60,000 Toll free inbound pages/month - 3 years</t>
  </si>
  <si>
    <t>XMFC-TF-3Y---60000</t>
  </si>
  <si>
    <t>XMF Cloud 60,000 Toll free inbound pages/month - 3 years</t>
  </si>
  <si>
    <t>Xmedius Fax -XMF Cloud 75,000 Toll free inbound pages/month - 3 years</t>
  </si>
  <si>
    <t>XMFC-TF-3Y---75000</t>
  </si>
  <si>
    <t>XMF Cloud 75,000 Toll free inbound pages/month - 3 years</t>
  </si>
  <si>
    <t>Xmedius Fax -XMF Cloud 100,000 Toll free inbound pages/month - 3 years</t>
  </si>
  <si>
    <t>XMFC-TF-3Y--100000</t>
  </si>
  <si>
    <t>XMF Cloud 100,000 Toll free inbound pages/month - 3 years</t>
  </si>
  <si>
    <t>Xmedius Fax -XMF Cloud 125,000 Toll free inbound pages/month - 3 years</t>
  </si>
  <si>
    <t>XMFC-TF-3Y--125000</t>
  </si>
  <si>
    <t>XMF Cloud 125,000 Toll free inbound pages/month - 3 years</t>
  </si>
  <si>
    <t>Xmedius Fax -XMF Cloud 150,000 Toll free inbound pages/month - 3 years</t>
  </si>
  <si>
    <t>XMFC-TF-3Y--150000</t>
  </si>
  <si>
    <t>XMF Cloud 150,000 Toll free inbound pages/month - 3 years</t>
  </si>
  <si>
    <t>Xmedius Fax -XMF Cloud 200,000 Toll free inbound pages/month - 3 years</t>
  </si>
  <si>
    <t>XMFC-TF-3Y--200000</t>
  </si>
  <si>
    <t>XMF Cloud 200,000 Toll free inbound pages/month - 3 years</t>
  </si>
  <si>
    <t>Xmedius Fax -XMF Cloud 250,000 Toll free inbound pages/month - 3 years</t>
  </si>
  <si>
    <t>XMFC-TF-3Y--250000</t>
  </si>
  <si>
    <t>XMF Cloud 250,000 Toll free inbound pages/month - 3 years</t>
  </si>
  <si>
    <t>Xmedius Fax -XMF Cloud 300,000 Toll free inbound pages/month - 3 years</t>
  </si>
  <si>
    <t>XMFC-TF-3Y--300000</t>
  </si>
  <si>
    <t>XMF Cloud 300,000 Toll free inbound pages/month - 3 years</t>
  </si>
  <si>
    <t>Xmedius Fax -XMF Cloud 400,000 Toll free inbound pages/month - 3 years</t>
  </si>
  <si>
    <t>XMFC-TF-3Y--400000</t>
  </si>
  <si>
    <t>XMF Cloud 400,000 Toll free inbound pages/month - 3 years</t>
  </si>
  <si>
    <t>Xmedius Fax -XMF Cloud 500,000 Toll free inbound pages/month - 3 years</t>
  </si>
  <si>
    <t>XMFC-TF-3Y--500000</t>
  </si>
  <si>
    <t>XMF Cloud 500,000 Toll free inbound pages/month - 3 years</t>
  </si>
  <si>
    <t>Xmedius Fax -XMF Cloud 2,500 Toll free inbound pages/month - 5 years</t>
  </si>
  <si>
    <t>XMFC-TF-5Y----2500</t>
  </si>
  <si>
    <t>XMF Cloud 2,500 Toll free inbound pages/month - 5 years</t>
  </si>
  <si>
    <t>Xmedius Fax -XMF Cloud 5,000 Toll free inbound pages/month - 5 years</t>
  </si>
  <si>
    <t>XMFC-TF-5Y----5000</t>
  </si>
  <si>
    <t>XMF Cloud 5,000 Toll free inbound pages/month - 5 years</t>
  </si>
  <si>
    <t>Xmedius Fax -XMF Cloud 7,500 Toll free inbound pages/month - 5 years</t>
  </si>
  <si>
    <t>XMFC-TF-5Y----7500</t>
  </si>
  <si>
    <t>XMF Cloud 7,500 Toll free inbound pages/month - 5 years</t>
  </si>
  <si>
    <t>Xmedius Fax -XMF Cloud 10,000 Toll free inbound pages/month - 5 years</t>
  </si>
  <si>
    <t>XMFC-TF-5Y---10000</t>
  </si>
  <si>
    <t>XMF Cloud 10,000 Toll free inbound pages/month - 5 years</t>
  </si>
  <si>
    <t>Xmedius Fax -XMF Cloud 15,000 Toll free inbound pages/month - 5 years</t>
  </si>
  <si>
    <t>XMFC-TF-5Y---15000</t>
  </si>
  <si>
    <t>XMF Cloud 15,000 Toll free inbound pages/month - 5 years</t>
  </si>
  <si>
    <t>Xmedius Fax -XMF Cloud 20,000 Toll free inbound pages/month - 5 years</t>
  </si>
  <si>
    <t>XMFC-TF-5Y---20000</t>
  </si>
  <si>
    <t>XMF Cloud 20,000 Toll free inbound pages/month - 5 years</t>
  </si>
  <si>
    <t>Xmedius Fax -XMF Cloud 25,000 Toll free inbound pages/month - 5 years</t>
  </si>
  <si>
    <t>XMFC-TF-5Y---25000</t>
  </si>
  <si>
    <t>XMF Cloud 25,000 Toll free inbound pages/month - 5 years</t>
  </si>
  <si>
    <t>Xmedius Fax -XMF Cloud 30,000 Toll free inbound pages/month - 5 years</t>
  </si>
  <si>
    <t>XMFC-TF-5Y---30000</t>
  </si>
  <si>
    <t>XMF Cloud 30,000 Toll free inbound pages/month - 5 years</t>
  </si>
  <si>
    <t>Xmedius Fax -XMF Cloud 40,000 Toll free inbound pages/month - 5 years</t>
  </si>
  <si>
    <t>XMFC-TF-5Y---40000</t>
  </si>
  <si>
    <t>XMF Cloud 40,000 Toll free inbound pages/month - 5 years</t>
  </si>
  <si>
    <t>Xmedius Fax -XMF Cloud 50,000 Toll free inbound pages/month - 5 years</t>
  </si>
  <si>
    <t>XMFC-TF-5Y---50000</t>
  </si>
  <si>
    <t>XMF Cloud 50,000 Toll free inbound pages/month - 5 years</t>
  </si>
  <si>
    <t>Xmedius Fax -XMF Cloud 60,000 Toll free inbound pages/month - 5 years</t>
  </si>
  <si>
    <t>XMFC-TF-5Y---60000</t>
  </si>
  <si>
    <t>XMF Cloud 60,000 Toll free inbound pages/month - 5 years</t>
  </si>
  <si>
    <t>Xmedius Fax -XMF Cloud 75,000 Toll free inbound pages/month - 5 years</t>
  </si>
  <si>
    <t>XMFC-TF-5Y---75000</t>
  </si>
  <si>
    <t>XMF Cloud 75,000 Toll free inbound pages/month - 5 years</t>
  </si>
  <si>
    <t>Xmedius Fax -XMF Cloud 100,000 Toll free inbound pages/month - 5 years</t>
  </si>
  <si>
    <t>XMFC-TF-5Y--100000</t>
  </si>
  <si>
    <t>XMF Cloud 100,000 Toll free inbound pages/month - 5 years</t>
  </si>
  <si>
    <t>Xmedius Fax -XMF Cloud 125,000 Toll free inbound pages/month - 5 years</t>
  </si>
  <si>
    <t>XMFC-TF-5Y--125000</t>
  </si>
  <si>
    <t>XMF Cloud 125,000 Toll free inbound pages/month - 5 years</t>
  </si>
  <si>
    <t>Xmedius Fax -XMF Cloud 150,000 Toll free inbound pages/month - 5 years</t>
  </si>
  <si>
    <t>XMFC-TF-5Y--150000</t>
  </si>
  <si>
    <t>XMF Cloud 150,000 Toll free inbound pages/month - 5 years</t>
  </si>
  <si>
    <t>Xmedius Fax -XMF Cloud 200,000 Toll free inbound pages/month - 5 years</t>
  </si>
  <si>
    <t>XMFC-TF-5Y--200000</t>
  </si>
  <si>
    <t>XMF Cloud 200,000 Toll free inbound pages/month - 5 years</t>
  </si>
  <si>
    <t>Xmedius Fax -XMF Cloud 250,000 Toll free inbound pages/month - 5 years</t>
  </si>
  <si>
    <t>XMFC-TF-5Y--250000</t>
  </si>
  <si>
    <t>XMF Cloud 250,000 Toll free inbound pages/month - 5 years</t>
  </si>
  <si>
    <t>Xmedius Fax -XMF Cloud 300,000 Toll free inbound pages/month - 5 years</t>
  </si>
  <si>
    <t>XMFC-TF-5Y--300000</t>
  </si>
  <si>
    <t>XMF Cloud 300,000 Toll free inbound pages/month - 5 years</t>
  </si>
  <si>
    <t>Xmedius Fax -XMF Cloud 400,000 Toll free inbound pages/month - 5 years</t>
  </si>
  <si>
    <t>XMFC-TF-5Y--400000</t>
  </si>
  <si>
    <t>XMF Cloud 400,000 Toll free inbound pages/month - 5 years</t>
  </si>
  <si>
    <t>Xmedius Fax -XMF Cloud 500,000 Toll free inbound pages/month - 5 years</t>
  </si>
  <si>
    <t>XMFC-TF-5Y--500000</t>
  </si>
  <si>
    <t>XMF Cloud 500,000 Toll free inbound pages/month - 5 years</t>
  </si>
  <si>
    <t>Xmedius Fax -XMF Cloud DIDs from 2 to 50 - per DID per year - US Platform</t>
  </si>
  <si>
    <t>XMFC-DID-F50-US</t>
  </si>
  <si>
    <t>XMF Cloud DIDs from 2 to 50 - per DID per month - US Platform</t>
  </si>
  <si>
    <t>Xmedius Fax -XMF Cloud DIDs from 51 to 500 - per DID per year - US Platform</t>
  </si>
  <si>
    <t>XMFC-DID-F500-US</t>
  </si>
  <si>
    <t>XMF Cloud DIDs from 51 to 500 - per DID per month - US Platform</t>
  </si>
  <si>
    <t>Xmedius Fax -XMF Cloud DIDs more than 500 - per DID per year - US Platform</t>
  </si>
  <si>
    <t>XMFC-DID-F500+-US</t>
  </si>
  <si>
    <t>XMF Cloud DIDs more than 500 - per DID per month - US Platform</t>
  </si>
  <si>
    <t>Xmedius Fax -XMF Cloud Toll free number - per number per year - US Platform</t>
  </si>
  <si>
    <t>XMFC-TF-DID-US</t>
  </si>
  <si>
    <t>XMF Cloud Toll free number - per number per month - US Platform</t>
  </si>
  <si>
    <t>Xmedius Fax -XMF Cloud Number Porting from 1 to 20 numbers - per ported number</t>
  </si>
  <si>
    <t>XMFC-NP-F20--US</t>
  </si>
  <si>
    <t>XMF Cloud Number Porting from 1 to 20 numbers - per ported number - US Platform</t>
  </si>
  <si>
    <t>Xmedius Fax -XMF Cloud Number Porting from 21 to 200 numbers - per ported number</t>
  </si>
  <si>
    <t>XMFC-NP-F200--US</t>
  </si>
  <si>
    <t>XMF Cloud Number Porting from 21 to 200 numbers - per ported number - US Platform</t>
  </si>
  <si>
    <t>Xmedius Fax -XMF Cloud Toll free number Porting - per ported number</t>
  </si>
  <si>
    <t>XMFC-TF-NP-US</t>
  </si>
  <si>
    <t>XMF Cloud Toll free number Porting - per ported number - US Platform</t>
  </si>
  <si>
    <t>Storage (Fax retention) - XMF Cloud Retention - per 1,000 pages per month</t>
  </si>
  <si>
    <t>XMFC-RET</t>
  </si>
  <si>
    <t>XMF Cloud Retention - per 1,000 pages per month</t>
  </si>
  <si>
    <t>MFP Connectors -XMF Cloud Ecopy ShareScan - per device per year</t>
  </si>
  <si>
    <t>XMFC-ECOPY-SHSCAN</t>
  </si>
  <si>
    <t>XMF Cloud Ecopy ShareScan - per device per month</t>
  </si>
  <si>
    <t>MFP Connectors -XMF Cloud Lexmark eSF - per device per year</t>
  </si>
  <si>
    <t>XMFC-LEXMARK</t>
  </si>
  <si>
    <t>XMF Cloud Lexmark eSF - per device per month</t>
  </si>
  <si>
    <t>MFP Connectors -XMF Cloud Ricoh ESA - per device per year</t>
  </si>
  <si>
    <t>XMFC-RICOH-ESA</t>
  </si>
  <si>
    <t>XMF Cloud Ricoh ESA - per device per month</t>
  </si>
  <si>
    <t>MFP Connectors -XMF Cloud Ricoh Smart OP - per device per year</t>
  </si>
  <si>
    <t>XMFC-RICOH-SOP</t>
  </si>
  <si>
    <t>XMF Cloud Ricoh Smart OP - per device per month</t>
  </si>
  <si>
    <t>MFP Connectors -XMF Cloud Sharp OSA - per device per year</t>
  </si>
  <si>
    <t>XMFC-SHARP-OSA</t>
  </si>
  <si>
    <t>XMF Cloud Sharp OSA - per device per month</t>
  </si>
  <si>
    <t>MFP Connectors -XMF Cloud Xerox APEOS - per device per year</t>
  </si>
  <si>
    <t>XMFC-XEROX-APEOS</t>
  </si>
  <si>
    <t>XMF Cloud Xerox APEOS - per device per month</t>
  </si>
  <si>
    <t>MFP Connectors -XMF Cloud Xerox ConnectKey - per device per year</t>
  </si>
  <si>
    <t>XMFC-XEROX-CK</t>
  </si>
  <si>
    <t>XMF Cloud Xerox ConnectKey - per device per month</t>
  </si>
  <si>
    <t>MFP Connectors -XMF Cloud Xerox EIP - per device per year</t>
  </si>
  <si>
    <t>XMFC-XEROX-EIP</t>
  </si>
  <si>
    <t>XMF Cloud Xerox EIP - per device per month</t>
  </si>
  <si>
    <t>MFP Connectors -XMF Cloud Xerox EIP Next Gen - per device per year</t>
  </si>
  <si>
    <t>XMFC-XEROX-EIP-NG</t>
  </si>
  <si>
    <t>XMF Cloud Xerox EIP Next Gen - per device per month</t>
  </si>
  <si>
    <t>- Base subscription plan page count is calculated based on all pages received and all pages sent to the following list of countries: Austria, Belgium, Canada, Croatia, Denmark, Metropolitan France, Germany, Greece, Hungary, Ireland, Italy, Luxembourg, Netherlands, Norway, Poland, Portugal, Romania, Spain, Sweden, Switzerland, United Kingdom, United States of America (48 Contiguous states, Puerto-Rico, Virgin Islands and Hawaii). Pages sent to destinations not listed above are not included in the base subscription plan and will be charged separately at a higher per page rate, based on the destination.</t>
  </si>
  <si>
    <t>- Base subscription plan includes 1 local DID, for addtional DIDs fees apply.</t>
  </si>
  <si>
    <t>- Base subscription plan includes 90 days fax retention, beyond 90 days, additional fees apply. Retention period is selected at account creation and customers may change their fax retention period at anytime by opening a support ticket.</t>
  </si>
  <si>
    <t>- Prices are subject to change without notice, unless local regulations state otherwise.</t>
  </si>
  <si>
    <t>Overages</t>
  </si>
  <si>
    <t>Base Plan Overage-For subscription plans with 2,500 - 75,000 pages</t>
  </si>
  <si>
    <t>$0.10 /Page</t>
  </si>
  <si>
    <t>Base Plan Overage-For subscription plans with 100,000 - 400,000 pages</t>
  </si>
  <si>
    <t>$0.09 /Page</t>
  </si>
  <si>
    <t>Base Plan Overage-For subscription plans with 500,000 - 750,000 pages</t>
  </si>
  <si>
    <t>$0.08 /Page</t>
  </si>
  <si>
    <t>Base Plan Overage-For subscription plans with more than 1,000,000 pages</t>
  </si>
  <si>
    <t>$0.07 /Page</t>
  </si>
  <si>
    <t>Toll Free Plan Overage-For subscription plans with 2,500 - 75,000 pages</t>
  </si>
  <si>
    <t>$0.15 /Page</t>
  </si>
  <si>
    <t>Toll Free Plan Overage-For subscription plans with 100,000 - 400,000 pages</t>
  </si>
  <si>
    <t>$0.14 /Page</t>
  </si>
  <si>
    <t>Toll Free Plan Overage-For subscription plans with 500,000 - 750,000 pages</t>
  </si>
  <si>
    <t>$0.13 /Page</t>
  </si>
  <si>
    <t>Toll Free Plan Overage-For subscription plans with more than 1,000,000 pages</t>
  </si>
  <si>
    <t>$0.12 /Page</t>
  </si>
  <si>
    <t xml:space="preserve"> - If subscription plan page count is exceeded, additional pages will be charged at the following rate.</t>
  </si>
  <si>
    <t>Professional Services for Xmedius Implementaions - Price Per Hour</t>
  </si>
  <si>
    <t>XMPS</t>
  </si>
  <si>
    <t xml:space="preserve">  Model                                                                                                       List Price                USF Price</t>
  </si>
  <si>
    <t>DPS-144MX</t>
  </si>
  <si>
    <t>NUVERA 144 MICR</t>
  </si>
  <si>
    <t>_  BFDCDPS1</t>
  </si>
  <si>
    <t>FIN MOD DIRECT CON</t>
  </si>
  <si>
    <t>_  BFDLDPS1</t>
  </si>
  <si>
    <t>DUAL FINSHR MODULE</t>
  </si>
  <si>
    <t>_  BFMDPS1</t>
  </si>
  <si>
    <t>BASIC FINSHR MODUL</t>
  </si>
  <si>
    <t>_  FEED4T</t>
  </si>
  <si>
    <t>FEED MODULE-4 TRAY</t>
  </si>
  <si>
    <t>_  FTMS</t>
  </si>
  <si>
    <t>FINISHING TRANSPRT</t>
  </si>
  <si>
    <t>_  IPDS-SWMX</t>
  </si>
  <si>
    <t>IPDS SOFTWARE</t>
  </si>
  <si>
    <t>_  LCDSM2SW</t>
  </si>
  <si>
    <t>LCDS SOFTWARE LIC</t>
  </si>
  <si>
    <t>_  LFFM2</t>
  </si>
  <si>
    <t>LRG FORMAT 2 TRAY</t>
  </si>
  <si>
    <t>_  PSM2SW</t>
  </si>
  <si>
    <t>POSTSCRIPT&amp;PPML SW</t>
  </si>
  <si>
    <t>_  STAKEXPS</t>
  </si>
  <si>
    <t>PROD STACKER MOD</t>
  </si>
  <si>
    <t>_  XSIS193</t>
  </si>
  <si>
    <t>19.3ENABL2TRYFDR"</t>
  </si>
  <si>
    <t>_  BFMPLUS1</t>
  </si>
  <si>
    <t>BASIC FIN MOD PLUS</t>
  </si>
  <si>
    <t>_  BFMPLUS2</t>
  </si>
  <si>
    <t>_  B38</t>
  </si>
  <si>
    <t>MEDIA CART ENABLKI</t>
  </si>
  <si>
    <t>_  CVR-HIGH</t>
  </si>
  <si>
    <t>TOP COVER HIGH</t>
  </si>
  <si>
    <t>_  DP100-120</t>
  </si>
  <si>
    <t>SPD UPGR 100-120DP</t>
  </si>
  <si>
    <t>_  DP100-144</t>
  </si>
  <si>
    <t>SPD UPGR 100-144DP</t>
  </si>
  <si>
    <t>_  FEED-4T2</t>
  </si>
  <si>
    <t>2ND FEED MOD-4TRAY</t>
  </si>
  <si>
    <t>_  FEED-4T3</t>
  </si>
  <si>
    <t>3RD FEED MOD-4TRAY</t>
  </si>
  <si>
    <t>_  FORNDEV</t>
  </si>
  <si>
    <t>FOREIGN INTERFACE</t>
  </si>
  <si>
    <t>_  FTMS2</t>
  </si>
  <si>
    <t>2ND FIN TRANSPORT</t>
  </si>
  <si>
    <t>_  GBCPNCHPR</t>
  </si>
  <si>
    <t>GBC ADV PUNCH PRO</t>
  </si>
  <si>
    <t>_  HARDDRPS2</t>
  </si>
  <si>
    <t>INT 2ND HARD DRIVE</t>
  </si>
  <si>
    <t>_  IMPOSITN</t>
  </si>
  <si>
    <t>IMPOSITION LICENSE</t>
  </si>
  <si>
    <t>_  INSERTLF1</t>
  </si>
  <si>
    <t>LG FMT INS MOD 2TR</t>
  </si>
  <si>
    <t>_  INSERTMD</t>
  </si>
  <si>
    <t>INSERT MOD-4 TRAY</t>
  </si>
  <si>
    <t>_  INSERTM2</t>
  </si>
  <si>
    <t>INSERTION MOD-4TRY</t>
  </si>
  <si>
    <t>_  IQPACK</t>
  </si>
  <si>
    <t>IMAGE QUALITY PACK</t>
  </si>
  <si>
    <t>_  LFFMDPS2</t>
  </si>
  <si>
    <t>2ND LF FEED MOD 2T</t>
  </si>
  <si>
    <t>_  LFFMDPS3</t>
  </si>
  <si>
    <t>3RD LRG FT 2 TRAY</t>
  </si>
  <si>
    <t>_  NWT</t>
  </si>
  <si>
    <t>FF VI DESIGN PRO</t>
  </si>
  <si>
    <t>_  OVERWRITE</t>
  </si>
  <si>
    <t>DISK OVERWRITE</t>
  </si>
  <si>
    <t>_  PRODPK</t>
  </si>
  <si>
    <t>PRODUCTIVITY PACK</t>
  </si>
  <si>
    <t>_  STACKCART</t>
  </si>
  <si>
    <t>PROD MEDIA CART</t>
  </si>
  <si>
    <t>_  STAKEXPS2</t>
  </si>
  <si>
    <t>PROD STACKER MOD2</t>
  </si>
  <si>
    <t>_  STAKEXPS3</t>
  </si>
  <si>
    <t>PROD STACKER MOD3</t>
  </si>
  <si>
    <t>_  TAPEBIND</t>
  </si>
  <si>
    <t>XEROX TAPE BINDER</t>
  </si>
  <si>
    <t>_  TAPEBIND2</t>
  </si>
  <si>
    <t>SECOND TAPE BINDER</t>
  </si>
  <si>
    <t>_  UHH</t>
  </si>
  <si>
    <t>DISABLE PRINTERACT</t>
  </si>
  <si>
    <t>_  UPS-KIT</t>
  </si>
  <si>
    <t>UPS ENABLEMENT KIT</t>
  </si>
  <si>
    <t>_  VIGROUPB</t>
  </si>
  <si>
    <t>FF VI COMPOSE</t>
  </si>
  <si>
    <t>_  XAU</t>
  </si>
  <si>
    <t>CART FOR DS3500</t>
  </si>
  <si>
    <t>_  XPLUSTOOL</t>
  </si>
  <si>
    <t>PRODUCTIVITY PLUS</t>
  </si>
  <si>
    <t>_  XSISED3E</t>
  </si>
  <si>
    <t>RHD EXTRA DRIVE</t>
  </si>
  <si>
    <t>_  XSISMLOG7</t>
  </si>
  <si>
    <t>XSIS MEDIA LOG</t>
  </si>
  <si>
    <t>_  XSISPIML4</t>
  </si>
  <si>
    <t>PROD INFO MGMT SYS</t>
  </si>
  <si>
    <t>_  XSISRH3E</t>
  </si>
  <si>
    <t>RHD INSTALL KIT</t>
  </si>
  <si>
    <t>_  XSIS193IN</t>
  </si>
  <si>
    <t>OP19.3 2TRYINSERT"</t>
  </si>
  <si>
    <t>_  XSIS1932</t>
  </si>
  <si>
    <t>OP19.3 2TRAYFEEDR"</t>
  </si>
  <si>
    <t>_  30APWR</t>
  </si>
  <si>
    <t>30A LINE CORD</t>
  </si>
  <si>
    <t>FFCORE</t>
  </si>
  <si>
    <t>FREEFLOW CORE SW</t>
  </si>
  <si>
    <t>_  ADVAUTO</t>
  </si>
  <si>
    <t>ADV AUTOMATION MOD</t>
  </si>
  <si>
    <t>_  ADVPPRESS</t>
  </si>
  <si>
    <t>PREPRESS MODULE</t>
  </si>
  <si>
    <t>_  COREBKUP</t>
  </si>
  <si>
    <t>FF CORE BACKUP LIC</t>
  </si>
  <si>
    <t>_  OTPTMGMT</t>
  </si>
  <si>
    <t>OUTPUT MGMT MODULE</t>
  </si>
  <si>
    <t>_  VARDATA</t>
  </si>
  <si>
    <t>VARIABLE DATA MOD</t>
  </si>
  <si>
    <t>CFFCORE</t>
  </si>
  <si>
    <t>Misc.</t>
  </si>
  <si>
    <t>Staples included in print charge (additive to print charge)</t>
  </si>
  <si>
    <t xml:space="preserve">008R76383 - Hard Disk Drive Retention </t>
  </si>
  <si>
    <t>PaperCut MFD Emb, Canon, Comm, 1-9, per device</t>
  </si>
  <si>
    <t>PCMFC-Canon</t>
  </si>
  <si>
    <t>PaperCut MFD Emb, Canon, Comm, 10-24, per device</t>
  </si>
  <si>
    <t>PCMFC-Canon-10</t>
  </si>
  <si>
    <t>PaperCut MFD Emb, Canon, Comm, 25-49, per device</t>
  </si>
  <si>
    <t>PCMFC-Canon-25</t>
  </si>
  <si>
    <t>PaperCut MFD Emb, Canon, Comm, 50-99, per device</t>
  </si>
  <si>
    <t>PCMFC-Canon-50</t>
  </si>
  <si>
    <t>PaperCut MFD Emb, Canon, Comm, 100-199, per device</t>
  </si>
  <si>
    <t>PCMFC-Canon-100</t>
  </si>
  <si>
    <t>PaperCut MFD Emb, Canon, Comm, 200-499, per device</t>
  </si>
  <si>
    <t>PCMFC-Canon-200</t>
  </si>
  <si>
    <t>PaperCut MFD Emb, Canon, Comm, 500+, per device</t>
  </si>
  <si>
    <t>PCMFC-Canon-500</t>
  </si>
  <si>
    <t>PaperCut MFD Emb, Fuji, Comm, 1-9, per device</t>
  </si>
  <si>
    <t>PCMFC-Fuji</t>
  </si>
  <si>
    <t>PaperCut MFD Emb, Fuji, Comm, 10-24, per device</t>
  </si>
  <si>
    <t>PCMFC-Fuji-10</t>
  </si>
  <si>
    <t>PaperCut MFD Emb, Fuji, Comm, 25-49, per device</t>
  </si>
  <si>
    <t>PCMFC-Fuji-25</t>
  </si>
  <si>
    <t>PaperCut MFD Emb, Fuji, Comm, 50-99, per device</t>
  </si>
  <si>
    <t>PCMFC-Fuji-50</t>
  </si>
  <si>
    <t>PaperCut MFD Emb, Fuji, Comm, 100-199, per device</t>
  </si>
  <si>
    <t>PCMFC-Fuji-100</t>
  </si>
  <si>
    <t>PaperCut MFD Emb, Fuji, Comm, 200-499, per device</t>
  </si>
  <si>
    <t>PCMFC-Fuji-200</t>
  </si>
  <si>
    <t>PaperCut MFD Emb, Fuji, Comm, 500+, per device</t>
  </si>
  <si>
    <t>PCMFC-Fuji-500</t>
  </si>
  <si>
    <t>PaperCut MFD Emb, HP, Comm, 1-9, per device</t>
  </si>
  <si>
    <t>PCMFC-HP</t>
  </si>
  <si>
    <t>PaperCut MFD Emb, HP, Comm, 10-24, per device</t>
  </si>
  <si>
    <t>PCMFC-HP-10</t>
  </si>
  <si>
    <t>PaperCut MFD Emb, HP, Comm, 25-49, per device</t>
  </si>
  <si>
    <t>PCMFC-HP-25</t>
  </si>
  <si>
    <t>PaperCut MFD Emb, HP, Comm, 50-99, per device</t>
  </si>
  <si>
    <t>PCMFC-HP-50</t>
  </si>
  <si>
    <t>PaperCut MFD Emb, HP, Comm, 100-199, per device</t>
  </si>
  <si>
    <t>PCMFC-HP-100</t>
  </si>
  <si>
    <t>PaperCut MFD Emb, HP, Comm, 200-499, per device</t>
  </si>
  <si>
    <t>PCMFC-HP-200</t>
  </si>
  <si>
    <t>PaperCut MFD Emb, HP, Comm, 500+, per device</t>
  </si>
  <si>
    <t>PCMFC-HP-500</t>
  </si>
  <si>
    <t>PaperCut MFD Emb, KM, Comm, 1-9, per device</t>
  </si>
  <si>
    <t>PCMFC-KM</t>
  </si>
  <si>
    <t>PaperCut MFD Emb, KM, Comm, 10-24, per device</t>
  </si>
  <si>
    <t>PCMFC-KM-10</t>
  </si>
  <si>
    <t>PaperCut MFD Emb, KM, Comm, 25-49, per device</t>
  </si>
  <si>
    <t>PCMFC-KM-25</t>
  </si>
  <si>
    <t>PaperCut MFD Emb, KM, Comm, 50-99, per device</t>
  </si>
  <si>
    <t>PCMFC-KM-50</t>
  </si>
  <si>
    <t>PaperCut MFD Emb, KM, Comm, 100-199, per device</t>
  </si>
  <si>
    <t>PCMFC-KM-100</t>
  </si>
  <si>
    <t>PaperCut MFD Emb, KM, Comm, 200-499, per device</t>
  </si>
  <si>
    <t>PCMFC-KM-200</t>
  </si>
  <si>
    <t>PaperCut MFD Emb, KM, Comm, 500+, per device</t>
  </si>
  <si>
    <t>PCMFC-KM-500</t>
  </si>
  <si>
    <t>PaperCut MFD Emb, Kyocera, Comm, 1-9, per device</t>
  </si>
  <si>
    <t>PCMFC-Kyoc</t>
  </si>
  <si>
    <t>PaperCut MFD Emb, Kyocera, Comm, 10-24, per device</t>
  </si>
  <si>
    <t>PCMFC-Kyoc-10</t>
  </si>
  <si>
    <t>PaperCut MFD Emb, Kyocera, Comm, 25-49, per device</t>
  </si>
  <si>
    <t>PCMFC-Kyoc-25</t>
  </si>
  <si>
    <t>PaperCut MFD Emb, Kyocera, Comm, 50-99, per device</t>
  </si>
  <si>
    <t>PCMFC-Kyoc-50</t>
  </si>
  <si>
    <t>PaperCut MFD Emb, Kyocera, Comm, 100-199, per device</t>
  </si>
  <si>
    <t>PCMFC-Kyoc-100</t>
  </si>
  <si>
    <t>PaperCut MFD Emb, Kyocera, Comm, 200-499, per device</t>
  </si>
  <si>
    <t>PCMFC-Kyoc-200</t>
  </si>
  <si>
    <t>PaperCut MFD Emb, Kyocera, Comm, 500+, per device</t>
  </si>
  <si>
    <t>PCMFC-Kyoc-500</t>
  </si>
  <si>
    <t>PaperCut MFD Emb, Lexmark, Comm, 1-9, per device</t>
  </si>
  <si>
    <t>PCMFC-Lxmk</t>
  </si>
  <si>
    <t>PaperCut MFD Emb, Lexmark, Comm, 10-24, per device</t>
  </si>
  <si>
    <t>PCMFC-Lxmk-10</t>
  </si>
  <si>
    <t>PaperCut MFD Emb, Lexmark, Comm, 25-49, per device</t>
  </si>
  <si>
    <t>PCMFC-Lxmk-25</t>
  </si>
  <si>
    <t>PaperCut MFD Emb, Lexmark, Comm, 50-99, per device</t>
  </si>
  <si>
    <t>PCMFC-Lxmk-50</t>
  </si>
  <si>
    <t>PaperCut MFD Emb, Lexmark, Comm, 100-199, per device</t>
  </si>
  <si>
    <t>PCMFC-Lxmk-100</t>
  </si>
  <si>
    <t>PaperCut MFD Emb, Lexmark, Comm, 200-499, per device</t>
  </si>
  <si>
    <t>PCMFC-Lxmk-200</t>
  </si>
  <si>
    <t>PaperCut MFD Emb, Lexmark, Comm, 500+, per device</t>
  </si>
  <si>
    <t>PCMFC-Lxmk-500</t>
  </si>
  <si>
    <t>PaperCut MFD Emb, Ricoh, Comm, 1-9, per device</t>
  </si>
  <si>
    <t>PCMFC-Ricoh</t>
  </si>
  <si>
    <t>PaperCut MFD Emb, Ricoh, Comm, 10-24, per device</t>
  </si>
  <si>
    <t>PCMFC-Ricoh-10</t>
  </si>
  <si>
    <t>PaperCut MFD Emb, Ricoh, Comm, 25-49, per device</t>
  </si>
  <si>
    <t>PCMFC-Ricoh-25</t>
  </si>
  <si>
    <t>PaperCut MFD Emb, Ricoh, Comm, 50-99, per device</t>
  </si>
  <si>
    <t>PCMFC-Ricoh-50</t>
  </si>
  <si>
    <t>PaperCut MFD Emb, Ricoh, Comm, 100-199, per device</t>
  </si>
  <si>
    <t>PCMFC-Ricoh-100</t>
  </si>
  <si>
    <t>PaperCut MFD Emb, Ricoh, Comm, 200-499, per device</t>
  </si>
  <si>
    <t>PCMFC-Ricoh-200</t>
  </si>
  <si>
    <t>PaperCut MFD Emb, Ricoh, Comm, 500+, per device</t>
  </si>
  <si>
    <t>PCMFC-Ricoh-500</t>
  </si>
  <si>
    <t>PaperCut MFD Emb, Sharp, Comm, 1-9, per device</t>
  </si>
  <si>
    <t>PCMFC-Sharp</t>
  </si>
  <si>
    <t>PaperCut MFD Emb, Sharp, Comm, 10-24, per device</t>
  </si>
  <si>
    <t>PCMFC-Sharp-10</t>
  </si>
  <si>
    <t>PaperCut MFD Emb, Sharp, Comm, 25-49, per device</t>
  </si>
  <si>
    <t>PCMFC-Sharp-25</t>
  </si>
  <si>
    <t>PaperCut MFD Emb, Sharp, Comm, 50-99, per device</t>
  </si>
  <si>
    <t>PCMFC-Sharp-50</t>
  </si>
  <si>
    <t>PaperCut MFD Emb, Sharp, Comm, 100-199, per device</t>
  </si>
  <si>
    <t>PCMFC-Sharp-100</t>
  </si>
  <si>
    <t>PaperCut MFD Emb, Sharp, Comm, 200-499, per device</t>
  </si>
  <si>
    <t>PCMFC-Sharp-200</t>
  </si>
  <si>
    <t>PaperCut MFD Emb, Sharp, Comm, 500+, per device</t>
  </si>
  <si>
    <t>PCMFC-Sharp-500</t>
  </si>
  <si>
    <t>PaperCut MFD Emb, Toshiba, Comm, 1-9, per device</t>
  </si>
  <si>
    <t>PCMFC-Tosh</t>
  </si>
  <si>
    <t>PaperCut MFD Emb, Toshiba, Comm, 10-24, per device</t>
  </si>
  <si>
    <t>PCMFC-Tosh-10</t>
  </si>
  <si>
    <t>PaperCut MFD Emb, Toshiba, Comm, 25-49, per device</t>
  </si>
  <si>
    <t>PCMFC-Tosh-25</t>
  </si>
  <si>
    <t>PaperCut MFD Emb, Toshiba, Comm, 50-99, per device</t>
  </si>
  <si>
    <t>PCMFC-Tosh-50</t>
  </si>
  <si>
    <t>PaperCut MFD Emb, Toshiba, Comm, 100-199, per device</t>
  </si>
  <si>
    <t>PCMFC-Tosh-100</t>
  </si>
  <si>
    <t>PaperCut MFD Emb, Toshiba, Comm, 200-499, per device</t>
  </si>
  <si>
    <t>PCMFC-Tosh-200</t>
  </si>
  <si>
    <t>PaperCut MFD Emb, Toshiba, Comm, 500+, per device</t>
  </si>
  <si>
    <t>PCMFC-Tosh-500</t>
  </si>
  <si>
    <t>PaperCut MFD Emb, Xerox, Comm, 1-9, per device</t>
  </si>
  <si>
    <t>PCMFC-Xerox</t>
  </si>
  <si>
    <t>PaperCut MFD Emb, Xerox, Comm, 10-24, per device</t>
  </si>
  <si>
    <t>PCMFC-Xerox-10</t>
  </si>
  <si>
    <t>PaperCut MFD Emb, Xerox, Comm, 25-49, per device</t>
  </si>
  <si>
    <t>PCMFC-Xerox-25</t>
  </si>
  <si>
    <t>PaperCut MFD Emb, Xerox, Comm, 50-99, per device</t>
  </si>
  <si>
    <t>PCMFC-Xerox-50</t>
  </si>
  <si>
    <t>PaperCut MFD Emb, Xerox, Comm, 100-199, per device</t>
  </si>
  <si>
    <t>PCMFC-Xerox-100</t>
  </si>
  <si>
    <t>PaperCut MFD Emb, Xerox, Comm, 200-499, per device</t>
  </si>
  <si>
    <t>PCMFC-Xerox-200</t>
  </si>
  <si>
    <t>PaperCut MFD Emb, Xerox, Comm, 500+, per device</t>
  </si>
  <si>
    <t>PCMFC-Xerox-500</t>
  </si>
  <si>
    <t>PaperCut MFD Emb, Brothers, Comm, 1-9, per device</t>
  </si>
  <si>
    <t>PCMFC-Bro</t>
  </si>
  <si>
    <t>PaperCut MFD Emb, Brothers, Comm, 10-24, per device</t>
  </si>
  <si>
    <t>PCMFC-Bro-10</t>
  </si>
  <si>
    <t>PaperCut MFD Emb, Brothers, Comm, 25-49, per device</t>
  </si>
  <si>
    <t>PCMFC-Bro-25</t>
  </si>
  <si>
    <t>PaperCut MFD Emb, Brothers, Comm, 50-99, per device</t>
  </si>
  <si>
    <t>PCMFC-Bro-50</t>
  </si>
  <si>
    <t>PaperCut MFD Emb, Brothers, Comm, 100-199, per device</t>
  </si>
  <si>
    <t>PCMFC-Bro-100</t>
  </si>
  <si>
    <t>PaperCut MFD Emb, Brothers, Comm, 200-499, per device</t>
  </si>
  <si>
    <t>PCMFC-Bro-200</t>
  </si>
  <si>
    <t>PaperCut MFD Emb, Brothers, Comm, 500+, per device</t>
  </si>
  <si>
    <t>PCMFC-Bro-500</t>
  </si>
  <si>
    <t>PaperCut MFD Emb, Dell, Comm, 1-9, per device</t>
  </si>
  <si>
    <t>PCMFC-Dell</t>
  </si>
  <si>
    <t>PaperCut MFD Emb, Dell, Comm, 10-24, per device</t>
  </si>
  <si>
    <t>PCMFC-Dell-10</t>
  </si>
  <si>
    <t>PaperCut MFD Emb, Dell, Comm, 25-49, per device</t>
  </si>
  <si>
    <t>PCMFC-Dell-25</t>
  </si>
  <si>
    <t>PaperCut MFD Emb, Dell, Comm, 50-99, per device</t>
  </si>
  <si>
    <t>PCMFC-Dell-50</t>
  </si>
  <si>
    <t>PaperCut MFD Emb, Dell, Comm, 100-199, per device</t>
  </si>
  <si>
    <t>PCMFC-Dell-100</t>
  </si>
  <si>
    <t>PaperCut MFD Emb, Dell, Comm, 200-499, per device</t>
  </si>
  <si>
    <t>PCMFC-Dell-200</t>
  </si>
  <si>
    <t>PaperCut MFD Emb, Dell, Comm, 500+, per device</t>
  </si>
  <si>
    <t>PCMFC-Dell-500</t>
  </si>
  <si>
    <t>PaperCut MFD Emb, Muratec, Comm, 1-9, per device</t>
  </si>
  <si>
    <t>PCMFC-Muratec</t>
  </si>
  <si>
    <t>PaperCut MFD Emb, Muratec, Comm, 10-24, per device</t>
  </si>
  <si>
    <t>PCMFC-Muratec-10</t>
  </si>
  <si>
    <t>PaperCut MFD Emb, Muratec, Comm, 25-49, per device</t>
  </si>
  <si>
    <t>PCMFC-Muratec-25</t>
  </si>
  <si>
    <t>PaperCut MFD Emb, Muratec, Comm, 50-99, per device</t>
  </si>
  <si>
    <t>PCMFC-Muratec-50</t>
  </si>
  <si>
    <t>PaperCut MFD Emb, Muratec, Comm, 100-199, per device</t>
  </si>
  <si>
    <t>PCMFC-Muratec-100</t>
  </si>
  <si>
    <t>PaperCut MFD Emb, Muratec, Comm, 200-499, per device</t>
  </si>
  <si>
    <t>PCMFC-Muratec-200</t>
  </si>
  <si>
    <t>PaperCut MFD Emb, Muratec, Comm, 500+, per device</t>
  </si>
  <si>
    <t>PCMFC-Muratec-500</t>
  </si>
  <si>
    <t>PaperCut MFD Emb, OKI, Comm, 1-9, per device</t>
  </si>
  <si>
    <t>PCMFC-OKI</t>
  </si>
  <si>
    <t>PaperCut MFD Emb, OKI, Comm, 10-24, per device</t>
  </si>
  <si>
    <t>PCMFC-OKI-10</t>
  </si>
  <si>
    <t>PaperCut MFD Emb, OKI, Comm, 25-49, per device</t>
  </si>
  <si>
    <t>PCMFC-OKI-25</t>
  </si>
  <si>
    <t>PaperCut MFD Emb, OKI, Comm, 50-99, per device</t>
  </si>
  <si>
    <t>PCMFC-OKI-50</t>
  </si>
  <si>
    <t>PaperCut MFD Emb, OKI, Comm, 100-199, per device</t>
  </si>
  <si>
    <t>PCMFC-OKI-100</t>
  </si>
  <si>
    <t>PaperCut MFD Emb, OKI, Comm, 200-499, per device</t>
  </si>
  <si>
    <t>PCMFC-OKI-200</t>
  </si>
  <si>
    <t>PaperCut MFD Emb, OKI, Comm, 500+, per device</t>
  </si>
  <si>
    <t>PCMFC-OKI-500</t>
  </si>
  <si>
    <t>PaperCut MFD Emb, Epson, Comm, 1-9, per device</t>
  </si>
  <si>
    <t>PCMFC-EPS</t>
  </si>
  <si>
    <t>PaperCut MFD Emb, Epson, Comm, 10-24, per device</t>
  </si>
  <si>
    <t>PCMFC-EPS-10</t>
  </si>
  <si>
    <t>PaperCut MFD Emb, Epson, Comm, 25-49, per device</t>
  </si>
  <si>
    <t>PCMFC-EPS-25</t>
  </si>
  <si>
    <t>PaperCut MFD Emb, Epson, Comm, 50-99, per device</t>
  </si>
  <si>
    <t>PCMFC-EPS-50</t>
  </si>
  <si>
    <t>PaperCut MFD Emb, Epson, Comm, 100-199, per device</t>
  </si>
  <si>
    <t>PCMFC-EPS-100</t>
  </si>
  <si>
    <t>PaperCut MFD Emb, Epson, Comm, 200-499, per device</t>
  </si>
  <si>
    <t>PCMFC-EPS-200</t>
  </si>
  <si>
    <t>PaperCut MFD Emb, Epson, Comm, 500+, per device</t>
  </si>
  <si>
    <t>PCMFC-EPS-500</t>
  </si>
  <si>
    <t>PaperCut MFD Emb, RISO, Comm, 1-9, per device</t>
  </si>
  <si>
    <t>PCMFC-RISO</t>
  </si>
  <si>
    <t>PaperCut MFD Emb, RISO, Comm, 10-24, per device</t>
  </si>
  <si>
    <t>PCMFC-RISO-10</t>
  </si>
  <si>
    <t>PaperCut MFD Emb, RISO, Comm, 25-49, per device</t>
  </si>
  <si>
    <t>PCMFC-RISO-25</t>
  </si>
  <si>
    <t>PaperCut MFD Emb, RISO, Comm, 50-99, per device</t>
  </si>
  <si>
    <t>PCMFC-RISO-50</t>
  </si>
  <si>
    <t>PaperCut MFD Emb, RISO, Comm, 100-199, per device</t>
  </si>
  <si>
    <t>PCMFC-RISO-100</t>
  </si>
  <si>
    <t>PaperCut MFD Emb, RISO, Comm, 200-499, per device</t>
  </si>
  <si>
    <t>PCMFC-RISO-200</t>
  </si>
  <si>
    <t>PaperCut MFD Emb, RISO, Comm, 500+, per device</t>
  </si>
  <si>
    <t>PCMFC-RISO-500</t>
  </si>
  <si>
    <t>PaperCut SFP Emb, HP Printer, Comm, 1-9, per device</t>
  </si>
  <si>
    <t>PCMFC-HpP</t>
  </si>
  <si>
    <t>PaperCut SFP Emb, HP Printer, Comm, 10-24, per device</t>
  </si>
  <si>
    <t>PCMFC-HpP-10</t>
  </si>
  <si>
    <t>PaperCut SFP Emb, HP Printer, Comm, 25-49, per device</t>
  </si>
  <si>
    <t>PCMFC-HpP-25</t>
  </si>
  <si>
    <t>PaperCut SFP Emb, HP Printer, Comm, 50-99, per device</t>
  </si>
  <si>
    <t>PCMFC-HpP-50</t>
  </si>
  <si>
    <t>PaperCut SFP Emb, HP Printer, Comm, 100-199, per device</t>
  </si>
  <si>
    <t>PCMFC-HpP-100</t>
  </si>
  <si>
    <t>PaperCut SFP Emb, HP Printer, Comm, 200-499, per device</t>
  </si>
  <si>
    <t>PCMFC-HpP-200</t>
  </si>
  <si>
    <t>PaperCut SFP Emb, HP Printer, Comm, 500+, per device</t>
  </si>
  <si>
    <t>PCMFC-HpP-500</t>
  </si>
  <si>
    <t>PaperCut SFP Emb, Lexmark Printer, Comm, 1-9, per device</t>
  </si>
  <si>
    <t>PCMFC-LxmkP</t>
  </si>
  <si>
    <t>PaperCut SFP Emb, Lexmark Printer, Comm, 10-24, per device</t>
  </si>
  <si>
    <t>PCMFC-LxmkP-10</t>
  </si>
  <si>
    <t>PaperCut SFP Emb, Lexmark Printer, Comm, 25-49, per device</t>
  </si>
  <si>
    <t>PCMFC-LxmkP-25</t>
  </si>
  <si>
    <t>PaperCut SFP Emb, Lexmark Printer, Comm, 50-99, per device</t>
  </si>
  <si>
    <t>PCMFC-LxmkP-50</t>
  </si>
  <si>
    <t>PaperCut SFP Emb, Lexmark Printer, Comm, 100-199, per device</t>
  </si>
  <si>
    <t>PCMFC-LxmkP-100</t>
  </si>
  <si>
    <t>PaperCut SFP Emb, Lexmark Printer, Comm, 200-499, per device</t>
  </si>
  <si>
    <t>PCMFC-LxmkP-200</t>
  </si>
  <si>
    <t>PaperCut SFP Emb, Lexmark Printer, Comm, 500+, per device</t>
  </si>
  <si>
    <t>PCMFC-LxmkP-500</t>
  </si>
  <si>
    <t>PaperCut SFP Emb, Ricoh Printer, Comm, 1-9, per device</t>
  </si>
  <si>
    <t>PCMFC-RicohP</t>
  </si>
  <si>
    <t>PaperCut SFP Emb, Ricoh Printer, Comm, 10-24, per device</t>
  </si>
  <si>
    <t>PCMFC-RicohP-10</t>
  </si>
  <si>
    <t>PaperCut SFP Emb, Ricoh Printer, Comm, 25-49, per device</t>
  </si>
  <si>
    <t>PCMFC-RicohP-25</t>
  </si>
  <si>
    <t>PaperCut SFP Emb, Ricoh Printer, Comm, 50-99, per device</t>
  </si>
  <si>
    <t>PCMFC-RicohP-50</t>
  </si>
  <si>
    <t>PaperCut SFP Emb, Ricoh Printer, Comm, 100-199, per device</t>
  </si>
  <si>
    <t>PCMFC-RicohP-100</t>
  </si>
  <si>
    <t>PaperCut SFP Emb, Ricoh Printer, Comm, 200-499, per device</t>
  </si>
  <si>
    <t>PCMFC-RicohP-200</t>
  </si>
  <si>
    <t>PaperCut SFP Emb, Ricoh Printer, Comm, 500+, per device</t>
  </si>
  <si>
    <t>PCMFC-RicohP-500</t>
  </si>
  <si>
    <t>PaperCut SFP Emb, Toshiba Printer, Comm, 1-9, per device</t>
  </si>
  <si>
    <t>PCMFC-ToshP</t>
  </si>
  <si>
    <t>PaperCut SFP Emb, Toshiba Printer, Comm, 10-24, per device</t>
  </si>
  <si>
    <t>PCMFC-ToshP-10</t>
  </si>
  <si>
    <t>PaperCut SFP Emb, Toshiba Printer, Comm, 25-49, per device</t>
  </si>
  <si>
    <t>PCMFC-ToshP-25</t>
  </si>
  <si>
    <t>PaperCut SFP Emb, Toshiba Printer, Comm, 50-99, per device</t>
  </si>
  <si>
    <t>PCMFC-ToshP-50</t>
  </si>
  <si>
    <t>PaperCut SFP Emb, Toshiba Printer, Comm, 100-199, per device</t>
  </si>
  <si>
    <t>PCMFC-ToshP-100</t>
  </si>
  <si>
    <t>PaperCut SFP Emb, Toshiba Printer, Comm, 200-499, per device</t>
  </si>
  <si>
    <t>PCMFC-ToshP-200</t>
  </si>
  <si>
    <t>PaperCut SFP Emb, Toshiba Printer, Comm, 500+, per device</t>
  </si>
  <si>
    <t>PCMFC-ToshP-500</t>
  </si>
  <si>
    <t>SMB Bundle, per Canon device</t>
  </si>
  <si>
    <t>PCMFC-SMB-Canon</t>
  </si>
  <si>
    <t>SMB Bundle, per Fuji device</t>
  </si>
  <si>
    <t>PCMFC-SMB-Fuji</t>
  </si>
  <si>
    <t>SMB Bundle, per HP device</t>
  </si>
  <si>
    <t>PCMFC-SMB-HP</t>
  </si>
  <si>
    <t>SMB Bundle, per Konica Minolta device</t>
  </si>
  <si>
    <t>PCMFC-SMB-KM</t>
  </si>
  <si>
    <t>SMB Bundle, per Kyocera device</t>
  </si>
  <si>
    <t>PCMFC-SMB-Kyo</t>
  </si>
  <si>
    <t>SMB Bundle, per Lexmark device</t>
  </si>
  <si>
    <t>PCMFC-SMB-Lxmk</t>
  </si>
  <si>
    <t>SMB Bundle, per Ricoh device</t>
  </si>
  <si>
    <t>PCMFC-SMB-Ricoh</t>
  </si>
  <si>
    <t>SMB Bundle, per Sharp device</t>
  </si>
  <si>
    <t>PCMFC-SMB-Sharp</t>
  </si>
  <si>
    <t>SMB Bundle, per Toshiba device</t>
  </si>
  <si>
    <t>PCMFC-SMB-Tosh</t>
  </si>
  <si>
    <t>SMB Bundle, per Xerox device</t>
  </si>
  <si>
    <t>PCMFC-SMB-Xerox</t>
  </si>
  <si>
    <t>SMB Bundle, per Dell device</t>
  </si>
  <si>
    <t>PCMFC-SMB-Dell</t>
  </si>
  <si>
    <t>SMB Bundle, per RISO device</t>
  </si>
  <si>
    <t>PCMFC-SMB-RISO</t>
  </si>
  <si>
    <t>SMB Bundle, per Epson device</t>
  </si>
  <si>
    <t>PCMFC-SMB-EPS</t>
  </si>
  <si>
    <t>SMB Bundle, per OKI device</t>
  </si>
  <si>
    <t>PCMFC-SMB-OKI</t>
  </si>
  <si>
    <t>SMB Bundle, per Muratec device</t>
  </si>
  <si>
    <t>PCMFC-SMB-Muratec</t>
  </si>
  <si>
    <t>PaperCut MFD Emb, Xerox, EduGov, 1-9, per device</t>
  </si>
  <si>
    <t>PCMFE-Xerox</t>
  </si>
  <si>
    <t>PaperCut MFD Emb, Xerox, EduGov, 10-24, per device</t>
  </si>
  <si>
    <t>PCMFE-Xerox-10</t>
  </si>
  <si>
    <t>PaperCut MFD Emb, Xerox, EduGov, 25-49, per device</t>
  </si>
  <si>
    <t>PCMFE-Xerox-25</t>
  </si>
  <si>
    <t>PaperCut MFD Emb, Xerox, EduGov, 50-99, per device</t>
  </si>
  <si>
    <t>PCMFE-Xerox-50</t>
  </si>
  <si>
    <t>PaperCut MFD Emb, Xerox, EduGov, 100-199, per device</t>
  </si>
  <si>
    <t>PCMFE-Xerox-100</t>
  </si>
  <si>
    <t>PaperCut MFD Emb, Xerox, EduGov, 200-499, per device</t>
  </si>
  <si>
    <t>PCMFE-Xerox-200</t>
  </si>
  <si>
    <t>PaperCut MFD Emb, Xerox, EduGov, 500+, per device</t>
  </si>
  <si>
    <t>PCMFE-Xerox-500</t>
  </si>
  <si>
    <t>PaperCut SFP Emb, HP Printer, EduGov, 1-9, per device</t>
  </si>
  <si>
    <t>PCMFE-HpP</t>
  </si>
  <si>
    <t>PaperCut SFP Emb, HP Printer, EduGov, 10-24, per device</t>
  </si>
  <si>
    <t>PCMFE-HpP-10</t>
  </si>
  <si>
    <t>PaperCut SFP Emb, HP Printer, EduGov, 25-49, per device</t>
  </si>
  <si>
    <t>PCMFE-HpP-25</t>
  </si>
  <si>
    <t>PaperCut SFP Emb, HP Printer, EduGov, 50-99, per device</t>
  </si>
  <si>
    <t>PCMFE-HpP-50</t>
  </si>
  <si>
    <t>PaperCut SFP Emb, HP Printer, EduGov, 100-199, per device</t>
  </si>
  <si>
    <t>PCMFE-HpP-100</t>
  </si>
  <si>
    <t>PaperCut SFP Emb, HP Printer, EduGov, 200-499, per device</t>
  </si>
  <si>
    <t>PCMFE-HpP-200</t>
  </si>
  <si>
    <t>PaperCut SFP Emb, HP Printer, EduGov, 500+, per device</t>
  </si>
  <si>
    <t>PCMFE-HpP-500</t>
  </si>
  <si>
    <t>PaperCut SFP Emb, Lexmark Printer, EduGov, 1-9, per device</t>
  </si>
  <si>
    <t>PCMFE-LxmkP</t>
  </si>
  <si>
    <t>PaperCut SFP Emb, Lexmark Printer, EduGov, 10-24, per device</t>
  </si>
  <si>
    <t>PCMFE-LxmkP-10</t>
  </si>
  <si>
    <t>PaperCut MFD Emb, Canon, EduGov, 1-9, per device</t>
  </si>
  <si>
    <t>PCMFE-Canon</t>
  </si>
  <si>
    <t>PaperCut MFD Emb, Canon, EduGov, 10-24, per device</t>
  </si>
  <si>
    <t>PCMFE-Canon-10</t>
  </si>
  <si>
    <t>PaperCut MFD Emb, Canon, EduGov, 25-49, per device</t>
  </si>
  <si>
    <t>PCMFE-Canon-25</t>
  </si>
  <si>
    <t>PaperCut MFD Emb, Canon, EduGov, 50-99, per device</t>
  </si>
  <si>
    <t>PCMFE-Canon-50</t>
  </si>
  <si>
    <t>PaperCut MFD Emb, Canon, EduGov, 100-199, per device</t>
  </si>
  <si>
    <t>PCMFE-Canon-100</t>
  </si>
  <si>
    <t>PaperCut MFD Emb, Canon, EduGov, 200-499, per device</t>
  </si>
  <si>
    <t>PCMFE-Canon-200</t>
  </si>
  <si>
    <t>PaperCut MFD Emb, Canon, EduGov, 500+, per device</t>
  </si>
  <si>
    <t>PCMFE-Canon-500</t>
  </si>
  <si>
    <t>PaperCut MFD Emb, FX, EduGov, 1-9, per device</t>
  </si>
  <si>
    <t>PCMFE-Fuji</t>
  </si>
  <si>
    <t>PaperCut MFD Emb, FX, EduGov, 10-24, per device</t>
  </si>
  <si>
    <t>PCMFE-Fuji-10</t>
  </si>
  <si>
    <t>PaperCut MFD Emb, FX, EduGov, 25-49, per device</t>
  </si>
  <si>
    <t>PCMFE-Fuji-25</t>
  </si>
  <si>
    <t>PaperCut MFD Emb, FX, EduGov, 50-99, per device</t>
  </si>
  <si>
    <t>PCMFE-Fuji-50</t>
  </si>
  <si>
    <t>PaperCut MFD Emb, FX, EduGov, 100-199, per device</t>
  </si>
  <si>
    <t>PCMFE-Fuji-100</t>
  </si>
  <si>
    <t>PaperCut MFD Emb, FX, EduGov, 200-499, per device</t>
  </si>
  <si>
    <t>PCMFE-Fuji-200</t>
  </si>
  <si>
    <t>PaperCut MFD Emb, FX, EduGov, 500+, per device</t>
  </si>
  <si>
    <t>PCMFE-Fuji-500</t>
  </si>
  <si>
    <t>PaperCut MFD Emb, HP, EduGov, 1-9, per device</t>
  </si>
  <si>
    <t>PCMFE-HP</t>
  </si>
  <si>
    <t>PaperCut MFD Emb, HP, EduGov, 10-24, per device</t>
  </si>
  <si>
    <t>PCMFE-HP-10</t>
  </si>
  <si>
    <t>PaperCut MFD Emb, HP, EduGov, 25-49, per device</t>
  </si>
  <si>
    <t>PCMFE-HP-25</t>
  </si>
  <si>
    <t>PaperCut MFD Emb, HP, EduGov, 50-99, per device</t>
  </si>
  <si>
    <t>PCMFE-HP-50</t>
  </si>
  <si>
    <t>PaperCut MFD Emb, HP, EduGov, 100-199, per device</t>
  </si>
  <si>
    <t>PCMFE-HP-100</t>
  </si>
  <si>
    <t>PaperCut MFD Emb, HP, EduGov, 200-499, per device</t>
  </si>
  <si>
    <t>PCMFE-HP-200</t>
  </si>
  <si>
    <t>PaperCut MFD Emb, HP, EduGov, 500+, per device</t>
  </si>
  <si>
    <t>PCMFE-HP-500</t>
  </si>
  <si>
    <t>PaperCut MFD Emb, KM, EduGov, 1-9, per device</t>
  </si>
  <si>
    <t>PCMFE-KM</t>
  </si>
  <si>
    <t>PaperCut MFD Emb, KM, EduGov, 10-24, per device</t>
  </si>
  <si>
    <t>PCMFE-KM-10</t>
  </si>
  <si>
    <t>PaperCut MFD Emb, KM, EduGov, 25-49, per device</t>
  </si>
  <si>
    <t>PCMFE-KM-25</t>
  </si>
  <si>
    <t>PaperCut MFD Emb, KM, EduGov, 50-99, per device</t>
  </si>
  <si>
    <t>PCMFE-KM-50</t>
  </si>
  <si>
    <t>PaperCut MFD Emb, KM, EduGov, 100-199, per device</t>
  </si>
  <si>
    <t>PCMFE-KM-100</t>
  </si>
  <si>
    <t>PaperCut MFD Emb, KM, EduGov, 200-499, per device</t>
  </si>
  <si>
    <t>PCMFE-KM-200</t>
  </si>
  <si>
    <t>PaperCut MFD Emb, KM, EduGov, 500+, per device</t>
  </si>
  <si>
    <t>PCMFE-KM-500</t>
  </si>
  <si>
    <t>PaperCut MFD Emb, Kyocera, EduGov, 1-9, per device</t>
  </si>
  <si>
    <t>PCMFE-Kyoc</t>
  </si>
  <si>
    <t>PaperCut MFD Emb, Kyocera, EduGov, 10-24, per device</t>
  </si>
  <si>
    <t>PCMFE-Kyoc-10</t>
  </si>
  <si>
    <t>PaperCut MFD Emb, Kyocera, EduGov, 25-49, per device</t>
  </si>
  <si>
    <t>PCMFE-Kyoc-25</t>
  </si>
  <si>
    <t>PaperCut MFD Emb, Kyocera, EduGov, 50-99, per device</t>
  </si>
  <si>
    <t>PCMFE-Kyoc-50</t>
  </si>
  <si>
    <t>PaperCut MFD Emb, Kyocera, EduGov, 100-199, per device</t>
  </si>
  <si>
    <t>PCMFE-Kyoc-100</t>
  </si>
  <si>
    <t>PaperCut MFD Emb, Kyocera, EduGov, 200-499, per device</t>
  </si>
  <si>
    <t>PCMFE-Kyoc-200</t>
  </si>
  <si>
    <t>PaperCut MFD Emb, Kyocera, EduGov, 500+, per device</t>
  </si>
  <si>
    <t>PCMFE-Kyoc-500</t>
  </si>
  <si>
    <t>PaperCut MFD Emb, Lexmark, EduGov, 1-9, per device</t>
  </si>
  <si>
    <t>PCMFE-Lxmk</t>
  </si>
  <si>
    <t>PaperCut MFD Emb, Lexmark, EduGov, 10-24, per device</t>
  </si>
  <si>
    <t>PCMFE-Lxmk-10</t>
  </si>
  <si>
    <t>PaperCut MFD Emb, Lexmark, EduGov, 25-49, per device</t>
  </si>
  <si>
    <t>PCMFE-Lxmk-25</t>
  </si>
  <si>
    <t>PaperCut MFD Emb, Lexmark, EduGov, 50-99, per device</t>
  </si>
  <si>
    <t>PCMFE-Lxmk-50</t>
  </si>
  <si>
    <t>PaperCut MFD Emb, Lexmark, EduGov, 100-199, per device</t>
  </si>
  <si>
    <t>PCMFE-Lxmk-100</t>
  </si>
  <si>
    <t>PaperCut MFD Emb, Lexmark, EduGov, 200-499, per device</t>
  </si>
  <si>
    <t>PCMFE-Lxmk-200</t>
  </si>
  <si>
    <t>PaperCut MFD Emb, Lexmark, EduGov, 500+, per device</t>
  </si>
  <si>
    <t>PCMFE-Lxmk-500</t>
  </si>
  <si>
    <t>PaperCut MFD Emb, Ricoh, EduGov, 1-9, per device</t>
  </si>
  <si>
    <t>PCMFE-Ricoh</t>
  </si>
  <si>
    <t>PaperCut MFD Emb, Ricoh, EduGov, 10-24, per device</t>
  </si>
  <si>
    <t>PCMFE-Ricoh-10</t>
  </si>
  <si>
    <t>PaperCut MFD Emb, Ricoh, EduGov, 25-49, per device</t>
  </si>
  <si>
    <t>PCMFE-Ricoh-25</t>
  </si>
  <si>
    <t>PaperCut MFD Emb, Ricoh, EduGov, 50-99, per device</t>
  </si>
  <si>
    <t>PCMFE-Ricoh-50</t>
  </si>
  <si>
    <t>PaperCut MFD Emb, Ricoh, EduGov, 100-199, per device</t>
  </si>
  <si>
    <t>PCMFE-Ricoh-100</t>
  </si>
  <si>
    <t>PaperCut MFD Emb, Ricoh, EduGov, 200-499, per device</t>
  </si>
  <si>
    <t>PCMFE-Ricoh-200</t>
  </si>
  <si>
    <t>PaperCut MFD Emb, Ricoh, EduGov, 500+, per device</t>
  </si>
  <si>
    <t>PCMFE-Ricoh-500</t>
  </si>
  <si>
    <t>PaperCut MFD Emb, Sharp, EduGov, 1-9, per device</t>
  </si>
  <si>
    <t>PCMFE-Sharp</t>
  </si>
  <si>
    <t>PaperCut MFD Emb, Sharp, EduGov, 10-24, per device</t>
  </si>
  <si>
    <t>PCMFE-Sharp-10</t>
  </si>
  <si>
    <t>PaperCut MFD Emb, Sharp, EduGov, 25-49, per device</t>
  </si>
  <si>
    <t>PCMFE-Sharp-25</t>
  </si>
  <si>
    <t>PaperCut MFD Emb, Sharp, EduGov, 50-99, per device</t>
  </si>
  <si>
    <t>PCMFE-Sharp-50</t>
  </si>
  <si>
    <t>PaperCut MFD Emb, Sharp, EduGov, 100-199, per device</t>
  </si>
  <si>
    <t>PCMFE-Sharp-100</t>
  </si>
  <si>
    <t>PaperCut MFD Emb, Sharp, EduGov, 200-499, per device</t>
  </si>
  <si>
    <t>PCMFE-Sharp-200</t>
  </si>
  <si>
    <t>PaperCut MFD Emb, Sharp, EduGov, 500+, per device</t>
  </si>
  <si>
    <t>PCMFE-Sharp-500</t>
  </si>
  <si>
    <t>PaperCut MFD Emb, Toshiba, EduGov, 1-9, per device</t>
  </si>
  <si>
    <t>PCMFE-Tosh</t>
  </si>
  <si>
    <t>PaperCut MFD Emb, Toshiba, EduGov, 10-24, per device</t>
  </si>
  <si>
    <t>PCMFE-Tosh-10</t>
  </si>
  <si>
    <t>PaperCut MFD Emb, Toshiba, EduGov, 25-49, per device</t>
  </si>
  <si>
    <t>PCMFE-Tosh-25</t>
  </si>
  <si>
    <t>PaperCut MFD Emb, Toshiba, EduGov, 50-99, per device</t>
  </si>
  <si>
    <t>PCMFE-Tosh-50</t>
  </si>
  <si>
    <t>PaperCut MFD Emb, Toshiba, EduGov, 100-199, per device</t>
  </si>
  <si>
    <t>PCMFE-Tosh-100</t>
  </si>
  <si>
    <t>PaperCut MFD Emb, Toshiba, EduGov, 200-499, per device</t>
  </si>
  <si>
    <t>PCMFE-Tosh-200</t>
  </si>
  <si>
    <t>PaperCut MFD Emb, Toshiba, EduGov, 500+, per device</t>
  </si>
  <si>
    <t>PCMFE-Tosh-500</t>
  </si>
  <si>
    <t>PaperCut SFP Emb, Lexmark Printer, EduGov, 25-49, per device</t>
  </si>
  <si>
    <t>PCMFE-LxmkP-25</t>
  </si>
  <si>
    <t>PaperCut SFP Emb, Lexmark Printer, EduGov, 50-99, per device</t>
  </si>
  <si>
    <t>PCMFE-LxmkP-50</t>
  </si>
  <si>
    <t>PaperCut SFP Emb, Lexmark Printer, EduGov, 100-199, per device</t>
  </si>
  <si>
    <t>PCMFE-LxmkP-100</t>
  </si>
  <si>
    <t>PaperCut SFP Emb, Lexmark Printer, EduGov, 200-499, per device</t>
  </si>
  <si>
    <t>PCMFE-LxmkP-200</t>
  </si>
  <si>
    <t>PaperCut SFP Emb, Lexmark Printer, EduGov, 500+, per device</t>
  </si>
  <si>
    <t>PCMFE-LxmkP-500</t>
  </si>
  <si>
    <t>PaperCut SFP Emb, Ricoh Printer, EduGov, 1-9, per device</t>
  </si>
  <si>
    <t>PCMFE-RicohP</t>
  </si>
  <si>
    <t>PaperCut SFP Emb, Ricoh Printer, EduGov, 10-24, per device</t>
  </si>
  <si>
    <t>PCMFE-RicohP-10</t>
  </si>
  <si>
    <t>PaperCut SFP Emb, Ricoh Printer, EduGov, 25-49, per device</t>
  </si>
  <si>
    <t>PCMFE-RicohP-25</t>
  </si>
  <si>
    <t>PaperCut SFP Emb, Ricoh Printer, EduGov, 50-99, per device</t>
  </si>
  <si>
    <t>PCMFE-RicohP-50</t>
  </si>
  <si>
    <t>PaperCut SFP Emb, Ricoh Printer, EduGov, 100-199, per device</t>
  </si>
  <si>
    <t>PCMFE-RicohP-100</t>
  </si>
  <si>
    <t>PaperCut SFP Emb, Ricoh Printer, EduGov, 200-499, per device</t>
  </si>
  <si>
    <t>PCMFE-RicohP-200</t>
  </si>
  <si>
    <t>PaperCut SFP Emb, Ricoh Printer, EduGov, 500+, per device</t>
  </si>
  <si>
    <t>PCMFE-RicohP-500</t>
  </si>
  <si>
    <t>PaperCut SFP Emb, Toshiba Printer, EduGov, 1-9, per device</t>
  </si>
  <si>
    <t>PCMFE-ToshP</t>
  </si>
  <si>
    <t>PaperCut SFP Emb, Toshiba Printer, EduGov, 10-24, per device</t>
  </si>
  <si>
    <t>PCMFE-ToshP-10</t>
  </si>
  <si>
    <t>PaperCut SFP Emb, Toshiba Printer, EduGov, 25-49, per device</t>
  </si>
  <si>
    <t>PCMFE-ToshP-25</t>
  </si>
  <si>
    <t>PaperCut SFP Emb, Toshiba Printer, EduGov, 50-99, per device</t>
  </si>
  <si>
    <t>PCMFE-ToshP-50</t>
  </si>
  <si>
    <t>PaperCut SFP Emb, Toshiba Printer, EduGov, 100-199, per device</t>
  </si>
  <si>
    <t>PCMFE-ToshP-100</t>
  </si>
  <si>
    <t>PaperCut SFP Emb, Toshiba Printer, EduGov, 200-499, per device</t>
  </si>
  <si>
    <t>PCMFE-ToshP-200</t>
  </si>
  <si>
    <t>PaperCut SFP Emb, Toshiba Printer, EduGov, 500+, per device</t>
  </si>
  <si>
    <t>PCMFE-ToshP-500</t>
  </si>
  <si>
    <t>PaperCut MFD Emb, Canon, License Migration</t>
  </si>
  <si>
    <t>PCMF-Migrate-Canon</t>
  </si>
  <si>
    <t>PaperCut MFD Emb, FX, License Migration</t>
  </si>
  <si>
    <t>PCMF-Migrate-Fuji</t>
  </si>
  <si>
    <t>PaperCut MFD Emb, HP, License Migration</t>
  </si>
  <si>
    <t>PCMF-Migrate-Hp</t>
  </si>
  <si>
    <t>PaperCut MFD Emb, KM, License Migration</t>
  </si>
  <si>
    <t>PCMF-Migrate-KM</t>
  </si>
  <si>
    <t>PaperCut MFD Emb, Kyocera, License Migration</t>
  </si>
  <si>
    <t>PCMF-Migrate-Kyo</t>
  </si>
  <si>
    <t>PaperCut MFD Emb, Lexmark, License Migration</t>
  </si>
  <si>
    <t>PCMF-Migrate-Lxmk</t>
  </si>
  <si>
    <t>PaperCut MFD Emb, Ricoh, License Migration</t>
  </si>
  <si>
    <t>PCMF-Migrate-Ricoh</t>
  </si>
  <si>
    <t>PaperCut MFD Emb, Sharp, License Migration</t>
  </si>
  <si>
    <t>PCMF-Migrate-Sharp</t>
  </si>
  <si>
    <t>PaperCut MFD Emb, Toshiba, License Migration</t>
  </si>
  <si>
    <t>PCMF-Migrate-Tosh</t>
  </si>
  <si>
    <t>PaperCut MFD Emb, Xerox, License Migration</t>
  </si>
  <si>
    <t>PCMF-Migrate-Xerox</t>
  </si>
  <si>
    <t>PaperCut MFD Emb, Muratec, License Migration</t>
  </si>
  <si>
    <t>PCMF-Migrate-Muratec</t>
  </si>
  <si>
    <t>PaperCut MFD Emb, Dell, License Migration</t>
  </si>
  <si>
    <t>PCMF-Migrate-Dell</t>
  </si>
  <si>
    <t>PaperCut MFD Emb, RISO, License Migration</t>
  </si>
  <si>
    <t>PCMF-Migrate-RISO</t>
  </si>
  <si>
    <t>PaperCut MFD Emb, Epson, License Migration</t>
  </si>
  <si>
    <t>PCMF-Migrate-EPS</t>
  </si>
  <si>
    <t>PaperCut MFD Emb, OKI, License Migration</t>
  </si>
  <si>
    <t>PCMF-Migrate-OKI</t>
  </si>
  <si>
    <t>PaperCut SFP Emb, HP, License Migration</t>
  </si>
  <si>
    <t>PCMF-Migrate-HpP</t>
  </si>
  <si>
    <t>PaperCut SFP Emb, Lexmark, License Migration</t>
  </si>
  <si>
    <t>PCMF-Migrate-LxmkP</t>
  </si>
  <si>
    <t>PaperCut SFP Emb, Ricoh, License Migration</t>
  </si>
  <si>
    <t>PCMF-Migrate-RicohP</t>
  </si>
  <si>
    <t>PCMF-Migrate-ToshP</t>
  </si>
  <si>
    <t>PaperCut MFP Emb, Brothers, License Migration</t>
  </si>
  <si>
    <t>PCMF-Migrate-Bro</t>
  </si>
  <si>
    <t>PCMF-ARS</t>
  </si>
  <si>
    <t>PCMF-JT-Mini</t>
  </si>
  <si>
    <t>PCMF-JT-Room</t>
  </si>
  <si>
    <t>PCMF-JT-Fab</t>
  </si>
  <si>
    <t>PCMF-FR-HP</t>
  </si>
  <si>
    <t>PCMF-FR-HP50</t>
  </si>
  <si>
    <t>PCMF-Users-Conv</t>
  </si>
  <si>
    <t>Sort</t>
  </si>
  <si>
    <t>Discounted Price</t>
  </si>
  <si>
    <t>Comments</t>
  </si>
  <si>
    <t>Flex Concurrent User - 5 Users - 200 GB</t>
  </si>
  <si>
    <t>FLEX20-CU5</t>
  </si>
  <si>
    <t>Concurrent usage bundle, starts with 5 concurrent users. Price is per month. Free inbound bandwidth. Outbound bandwidth is limited to 85GB. . Includes 200GB of storage. License includes Support &amp; Maintenance. Package includes one Scan Services for DocuShare Flex MFP integration. Pricing includes Capture for DocuShare Flex.</t>
  </si>
  <si>
    <t>Flex Concurrent User - 10 Users - 200 GB</t>
  </si>
  <si>
    <t>FLEX20-CU10</t>
  </si>
  <si>
    <t>A TIER 1 concurrent usage bundle, starts with 10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</si>
  <si>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- 25 Users - 200 GB</t>
  </si>
  <si>
    <t>FLEX20-CU25</t>
  </si>
  <si>
    <t>A TIER 2 concurrent usage bundle, starts with 25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</si>
  <si>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- 50 Users - 200 GB</t>
  </si>
  <si>
    <t>FLEX20-CU50</t>
  </si>
  <si>
    <t>A TIER 3 concurrent usage bundle, starts with 50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</si>
  <si>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- 100 Users - 200 GB</t>
  </si>
  <si>
    <t>FLEX20-CU100</t>
  </si>
  <si>
    <t>A TIER 4 concurrent usage bundle, starts with 100 concurrent users. Free inbound bandwidth. Outbound bandwidth is limited to 85GB. . Includes 200GB of storage. License includes Support &amp; Maintenance. Package includes one Scan Services for DocuShare Flex MFP integration. Pricing includes Capture for DocuShare Flex.</t>
  </si>
  <si>
    <t>Flex Concurrent User - 200 Users - 200 GB</t>
  </si>
  <si>
    <t>FLEX20-CU200</t>
  </si>
  <si>
    <t>A TIER 5 concurrent usage bundle, starts with 200 concurrent users.  Free inbound bandwidth. Outbound bandwidth is limited to 85GB. . Includes 200GB of storage. License includes Support &amp; Maintenance. Package includes one Scan Services for DocuShare Flex MFP integration. Pricing includes Capture for DocuShare Flex.</t>
  </si>
  <si>
    <t>Flex Named User</t>
  </si>
  <si>
    <t>FLEX-NU-ADD</t>
  </si>
  <si>
    <t xml:space="preserve">Named User License for one (1) user. Can be applied to any of the base Named User packages. License includes Support &amp; Maintenance. </t>
  </si>
  <si>
    <t>Flex Named User - 10 Users - 50 GB</t>
  </si>
  <si>
    <t>FLEX20-NU-50GB</t>
  </si>
  <si>
    <t xml:space="preserve">Document Management in the Cloud. Contains all major features including unlimited Indexing Service. Supports usage of up to 10 named users. Storage of up to 50GB. License includes Support &amp; Maintenance. Package includes one Scan Services for DocuShare Flex MFP integration. Pricing includes Capture for DocuShare Flex. Free inbound bandwidth. Outbound bandwidth is limited to 85GB per month. </t>
  </si>
  <si>
    <t>Flex Named User - 10 Users - 100 GB</t>
  </si>
  <si>
    <t>FLEX20-NU-100GB</t>
  </si>
  <si>
    <t xml:space="preserve">Document Management in the Cloud. Contains all major features including unlimited indexing service. Includes 10 User CALS for 1 year. Storage limited to 100GB. License includes Support &amp; Maintenance. Package includes one Scan Services for DocuShare Flex MFP integration. Pricing includes Capture for DocuShare Flex. Free inbound bandwidth. Outbound bandwidth is limited to 85GB per month. </t>
  </si>
  <si>
    <t>Flex Named User - 20 Users - 250 GB</t>
  </si>
  <si>
    <t>FLEX20-NU-250GB</t>
  </si>
  <si>
    <t xml:space="preserve">Document Management in the Cloud. Contains all major features including unlimited Indexing Service. Supports usage of up to 20 named users. Storage of up to 250GB. License includes Support &amp; Maintenance. Package includes one Scan Services for DocuShare Flex MFP integration. Pricing includes Capture for DocuShare Flex. Free inbound bandwidth. Outbound bandwidth is limited to 85GB per month. </t>
  </si>
  <si>
    <t>Single Concurrent User Add by Volume +1</t>
  </si>
  <si>
    <t>FLEX-CU-ADD</t>
  </si>
  <si>
    <t xml:space="preserve">Single Concurrent User Add-On Pricing. Add-on Bundle Discounts Available to any base tier package. License includes Support &amp; Maintenance. </t>
  </si>
  <si>
    <t>Single Concurrent User Add by Volume +5</t>
  </si>
  <si>
    <t>Single Concurrent User Add by Volume +10</t>
  </si>
  <si>
    <t>Single Concurrent User Add by Volume +15</t>
  </si>
  <si>
    <t>Single Concurrent User Add by Volume + 25</t>
  </si>
  <si>
    <t>Flex Additional 10 Gb Storage + 1 Additional</t>
  </si>
  <si>
    <t>FLEX-STOR-10GB</t>
  </si>
  <si>
    <t xml:space="preserve">Additional 10GB Storage for DocuShare Flex product. No limitation on adding storage to the base product. Applicable to Named and Concurrent User bundles. </t>
  </si>
  <si>
    <t>Flex Additional 10 Gb Storage + 2-10 Additional</t>
  </si>
  <si>
    <t>Flex Additional 10 Gb Storage + 11-100 Additional</t>
  </si>
  <si>
    <t>Flex Additional 10 Gb Storage + 101 Additional</t>
  </si>
  <si>
    <t>FLEX Additional Outbound Bandwidth</t>
  </si>
  <si>
    <t>FLEX-BW</t>
  </si>
  <si>
    <t>Outbound bandwidth charge per GB when a Customer exceeds outbound bandwidth limit of 85GB per month.</t>
  </si>
  <si>
    <t>Flex Subscription Scan Service Add-On</t>
  </si>
  <si>
    <t xml:space="preserve">Scan Services for DocuShare Flex Add-on, add on of one (1) MFP connection. </t>
  </si>
  <si>
    <t>DocuShare Connector for Box</t>
  </si>
  <si>
    <t>FLEX-CONN-BOX</t>
  </si>
  <si>
    <t xml:space="preserve">DocuShare Connector for Box allows customers to integrate DocuShare Flex with a customer instance of Box. Price does not include access to Box. Can be purchased as an add-on to existing Flex install or with purchase of DocuShare Flex. Applicable to Named and Concurrent user packages. Purchase of Connector is on a per Authenticated Instance of Box basis.   _x000D_
 _x000D_
</t>
  </si>
  <si>
    <t>DocuShare Connector for DocuSign</t>
  </si>
  <si>
    <t>FLEX-CONN-DSIGN</t>
  </si>
  <si>
    <t xml:space="preserve">DocuShare Connector for DocuSign allows customers to integrate DocuShare Flex with a customer instance of DocuSign system. Price does not include access to DocuSign. Can be purchased as an add-on to existing Flex install or with purchase of DocuShare Flex. Applicable to Named and Concurrent user packages. Purchase of Connector is on a per  Authenticated Instance of DocuSign basis.  </t>
  </si>
  <si>
    <t>DocuShare Connector for QuickBooks Online</t>
  </si>
  <si>
    <t>FLEX-CONN-QBO</t>
  </si>
  <si>
    <t xml:space="preserve">DocuShare Connector for QuickBooks Online allows customers to integrate DocuShare Flex with a customer instance of QuickBooks Online system. Price does not include access to Quickbooks. Can be purchased as an add-on to existing Flex install or with purchase of DocuShare Flex. Applicable to Named and Concurrent user packages. Purchase of Connector is on a per Authenticated Instance of QuickBooks Online basis.  _x000D_
 _x000D_
</t>
  </si>
  <si>
    <t>DocuShare Connector for Salesforce</t>
  </si>
  <si>
    <t>FLEX-CONN-SFDC</t>
  </si>
  <si>
    <t xml:space="preserve">DocuShare Connector for Salesforce allows customers to integrate DocuShare Flex with a customer instance of Salesforce CRM system. Price does not include access to Salesforce. Can be purchased as an add-on to existing Flex install or with purchase of DocuShare Flex. Applicable to Named and Concurrent user packages. Purchase of Connector is on a per  Authenticated Instance of Salesforce basis.   _x000D_
 _x000D_
 _x000D_
</t>
  </si>
  <si>
    <t>WebForms-1200 Submissions</t>
  </si>
  <si>
    <t>WF1200</t>
  </si>
  <si>
    <t>Overage at 1.55 Per Submission. Billed on a monthly basis</t>
  </si>
  <si>
    <t>WebForms-2400 Submissions</t>
  </si>
  <si>
    <t>WF2400</t>
  </si>
  <si>
    <t>Overage at 1.5 Per Submission. Billed on a monthly basis</t>
  </si>
  <si>
    <t>WebForms-3600 Submissions</t>
  </si>
  <si>
    <t>WF3600</t>
  </si>
  <si>
    <t>Overage at 1.37 Per Submission. Billed on a monthly basis</t>
  </si>
  <si>
    <t>WebForms-6000 Submissions</t>
  </si>
  <si>
    <t>WF6000</t>
  </si>
  <si>
    <t>Overage at 1.22 Per Submission. Billed on a monthly basis</t>
  </si>
  <si>
    <t>WebForms-12000 Submissions</t>
  </si>
  <si>
    <t>Overage at 0.9 Per Submission. Billed on a monthly basis</t>
  </si>
  <si>
    <t>WebForms-24000 Submissions</t>
  </si>
  <si>
    <t>Overage at 0.53 Per Submission. Billed on a monthly basis</t>
  </si>
  <si>
    <t>WebForms-48000 Submissions</t>
  </si>
  <si>
    <t>WF48000</t>
  </si>
  <si>
    <t>Overage at 0.32 Per Submission. Billed on a monthly basis</t>
  </si>
  <si>
    <t>WebForms-96000 Submissions</t>
  </si>
  <si>
    <t>WF96000</t>
  </si>
  <si>
    <t>Overage at 0.23 Per Submission. Billed on a monthly basis</t>
  </si>
  <si>
    <t>WebForms-180000 Submissions</t>
  </si>
  <si>
    <t>WF180000</t>
  </si>
  <si>
    <t>Overage at 0.2 Per Submission. Billed on a monthly basis</t>
  </si>
  <si>
    <t>WebForms-240000 Submissions</t>
  </si>
  <si>
    <t>WF240000</t>
  </si>
  <si>
    <t>Overage at 0.18 Per Submission. Billed on a monthly basis</t>
  </si>
  <si>
    <t>WebForms-300000 Submissions</t>
  </si>
  <si>
    <t>WF300000</t>
  </si>
  <si>
    <t>Overage at 0.17 Per Submission. Billed on a monthly basis</t>
  </si>
  <si>
    <t>WebForms-360000 Submissions</t>
  </si>
  <si>
    <t>WF360000</t>
  </si>
  <si>
    <t>Overage at 0.13 Per Submission. Billed on a monthly basis</t>
  </si>
  <si>
    <t>WebForms-480000 Submissions</t>
  </si>
  <si>
    <t>WF480000</t>
  </si>
  <si>
    <t>Overage at 0.12 Per Submission. Billed on a monthly basis</t>
  </si>
  <si>
    <t>WebForms Connector-SAML/LDAP</t>
  </si>
  <si>
    <t>WFCSAMLLDAP</t>
  </si>
  <si>
    <t>Connector to integrate to Active Directory</t>
  </si>
  <si>
    <t>WebForms Connector-Database</t>
  </si>
  <si>
    <t>WFCDB</t>
  </si>
  <si>
    <t>Connector to read and write to Databases</t>
  </si>
  <si>
    <t>WebForms Connector-System</t>
  </si>
  <si>
    <t>WFCSYS</t>
  </si>
  <si>
    <t>Connector to write files to a file share</t>
  </si>
  <si>
    <t>WebForms Connector-Google</t>
  </si>
  <si>
    <t>WFCGOOGLE</t>
  </si>
  <si>
    <t>Connector to Integrete with Google</t>
  </si>
  <si>
    <t>WebForms Connector-Sharepoint</t>
  </si>
  <si>
    <t>WFCSHAREPOINT</t>
  </si>
  <si>
    <t>Connector to store completed forms in SharePoint</t>
  </si>
  <si>
    <t>WebForms Connector-Box</t>
  </si>
  <si>
    <t>WFCBOX</t>
  </si>
  <si>
    <t>Connector to share completed forms in Box</t>
  </si>
  <si>
    <t>Flex Accounts Payable Solution</t>
  </si>
  <si>
    <t>FLEX-AP</t>
  </si>
  <si>
    <t>Accounts Payable Solution</t>
  </si>
  <si>
    <t>AP reporting user</t>
  </si>
  <si>
    <t>FLEX-RPTG</t>
  </si>
  <si>
    <t xml:space="preserve">AP reporting user 
</t>
  </si>
  <si>
    <t>Flex Development License  5 Users</t>
  </si>
  <si>
    <t>FLEX-DEV</t>
  </si>
  <si>
    <t xml:space="preserve">DocuShare Flex Standard + 5 User CALS + 1 Admin CAL (1 year lic). Includes 100GB of storage. This license can be used either as license for development purposes by a end customer or a partner for end customer demo purposes.  Must be paid in advance. License includes Support &amp; Maintenance. Package includes one Scan Services for DocuShare Flex MFP integration. Pricing includes Capture for DocuShare Flex. Free inbound bandwidth. Outbound bandwidth is limited to 85GB per month. </t>
  </si>
  <si>
    <t>Flex Development License 100 Gb Storage</t>
  </si>
  <si>
    <t>FLEX-DEV-100G</t>
  </si>
  <si>
    <t xml:space="preserve">Package comes with 30 Named User licenses. Includes 100 GB storage. Can only be applied to Developer program products. This is for internal use only or for partners who like to use DocuShare Flex for development purposes. Hosted through XCM Cloud only. Must be paid in advance. License includes Support &amp; Maintenance.  Package includes one Scan Services for DocuShare Flex MFP integration. Pricing includes Capture for DocuShare Flex. Free inbound bandwidth. Outbound bandwidth is limited to 85GB per month. </t>
  </si>
  <si>
    <t>Flex Development License 200 Gb Storage</t>
  </si>
  <si>
    <t>FLEX-DEV-200G</t>
  </si>
  <si>
    <t xml:space="preserve">1-Year Internal Use license with 200GB storage Limit. Package comes with 30 Named User licenses. This is for internal use only or for partners who like to use DocuShare Flex for development purposes. Hosted through XCM Cloud only. Must be paid in advance. License includes Support &amp; Maintenance. Package includes one Scan Services for DocuShare Flex MFP integration. Pricing includes Capture for DocuShare Flex. Free inbound bandwidth. Outbound bandwidth is limited to 85GB per month. </t>
  </si>
  <si>
    <t>Implementaion Services - Price Per Hour</t>
  </si>
  <si>
    <t>DSFPS</t>
  </si>
  <si>
    <t>Professional Services-Price Per Hour - REQUIRES ASSESMENT TO DETERMINE SCOPE OF SERVICES NEEDED</t>
  </si>
  <si>
    <t>Rev 01312020 v1</t>
  </si>
  <si>
    <t>Statement of Work (SOW) required to document scope of services, service level agreements, etc. Discounts may be available and applied within each Statement of Work depending upon defined scope of services and can be priced as a labor units, flat-monthly fee, per-device fee, cost-per-impression or some combination herein based on actual quantity of devices, makes/models, volume, etc. Cost-per-impression, per-device fee or flat-monthly fee price validations can be provided to customer up request for compliance with USF contract pricing. However, pricing is Not-to-Exceed the pricing contained in the USF contract pricing catalog – even if the service level agreements exceed the descriptions in this catalog.  
Technical certification of customer-owned Xerox or Third-Party Devices are required before acceptance into asset management or remote help desk support. Some devices may not be acceptable for support.</t>
  </si>
  <si>
    <t>Notes and Requirements:</t>
  </si>
  <si>
    <t>B9100</t>
  </si>
  <si>
    <t>Xerox PrimeLink B9100 Copier/Printer with  Speed Kit, 10.4" SVGA UI, UI Install Mount Kit, Starter Kit</t>
  </si>
  <si>
    <t>B91MSI -Manual Sheet Inserter bypass</t>
  </si>
  <si>
    <t>B91XLS -EXTRA LONG SHEET(XLS) MSI</t>
  </si>
  <si>
    <t>-----------------------------------------</t>
  </si>
  <si>
    <t>HCF2T -2 TRAY HIGH CAPACITY FEEDER</t>
  </si>
  <si>
    <t>MSICHUTE -Reqd wB91XLS wo feeder</t>
  </si>
  <si>
    <t>OHCF1T -1 TRAY  OVERSIZE HIGH CAPACITY FDER</t>
  </si>
  <si>
    <t>OCT91 -OFFSET CATCH TRAY</t>
  </si>
  <si>
    <t>PRBOOKFIN -PR BOOKLET MAKER</t>
  </si>
  <si>
    <t>PRSTRDFIN -PR STANDARD FINISHER</t>
  </si>
  <si>
    <t>SCT91 -SIMPLE CATCH TRAY</t>
  </si>
  <si>
    <t>91RFIDRDR -RFID CARD READER WITH USB HUB</t>
  </si>
  <si>
    <t>CACPIVRDR -CAC PIV Card Reader</t>
  </si>
  <si>
    <t>SIPRRDR1 -SIPRNet</t>
  </si>
  <si>
    <t>1LINEFAXE -EMBEDDED ONE LINE FAX</t>
  </si>
  <si>
    <t>ADAMOUNT -US S508 INSTALL KIT</t>
  </si>
  <si>
    <t>PDFKIT3 -SEARCHABLE PDF (OCR) KIT W/HIGH COMP KIT</t>
  </si>
  <si>
    <t>PRCRTRIMR -PR CREASE/ 2sided Trimmer for EFI Sol</t>
  </si>
  <si>
    <t>USBHUB1 -USB HUB KIT</t>
  </si>
  <si>
    <t>VCZFOLD -CZ Fold Module Requires PR Finisher</t>
  </si>
  <si>
    <t>VSQFLDTRM -Square Fold Trimmer for PR Book Maker</t>
  </si>
  <si>
    <t>WATERMARK -HYBRID WATERMARK</t>
  </si>
  <si>
    <t>B9110</t>
  </si>
  <si>
    <t>Xerox PrimeLink B9110 Copier/Printer with Speed Kit, 10.4" SVGA UI, UI Install Mount Kit, Starter Kit</t>
  </si>
  <si>
    <t>OHCF2T -2 TRAY OVERSIZE HIGH CAPACITY FDER</t>
  </si>
  <si>
    <t>HICAPSTAK -HIGH CAPACITY STACKER</t>
  </si>
  <si>
    <t>PRSTFNPLS -PR STANDARD FINISHER PLUS</t>
  </si>
  <si>
    <t>IDMODULE -Interface Decurler Module</t>
  </si>
  <si>
    <t>PUNCHPRO -GBC ADV PUNCH PRO</t>
  </si>
  <si>
    <t>STACKR -HIGH CAP STACKER</t>
  </si>
  <si>
    <t>B9125</t>
  </si>
  <si>
    <t>Xerox PrimeLink B9125 Copier/Printer with  Speed Kit, 10.4" SVGA UI, UI Install Mount Kit,  Starter Kit</t>
  </si>
  <si>
    <t>B91EFI</t>
  </si>
  <si>
    <t xml:space="preserve">EFI Printer Server NX One </t>
  </si>
  <si>
    <t>1DRHDD -One Drive External HDD Option</t>
  </si>
  <si>
    <t>EFIMG -LAC Image Viewer Software</t>
  </si>
  <si>
    <t>ENETHUB -Ethernet Hub Option</t>
  </si>
  <si>
    <t>MONCALIBR -Fiery Calibration Mono</t>
  </si>
  <si>
    <t>NX1STATN -NX One Station Option</t>
  </si>
  <si>
    <t>C8145H</t>
  </si>
  <si>
    <t>BRF-81 -BR Finisher w/2/3 Hole Punch</t>
  </si>
  <si>
    <t>BRFB-81 -BR Bklet Mkr Finisherw2/3 Hole</t>
  </si>
  <si>
    <t>INTFIN81 -Integrated Office Finisher</t>
  </si>
  <si>
    <t>OFC-81 -Office Finisher</t>
  </si>
  <si>
    <t>------------------------------------------</t>
  </si>
  <si>
    <t>May Choose One of the Following:</t>
  </si>
  <si>
    <t>SIPRRDR2 -SIPRNet Card Reader</t>
  </si>
  <si>
    <t>------------------------------------------------</t>
  </si>
  <si>
    <t>May Choose any of the following:</t>
  </si>
  <si>
    <t>BANFEEDKT -Banner Feed Kit</t>
  </si>
  <si>
    <t>CZFOLD81 -BR Finisher C/Z Folder</t>
  </si>
  <si>
    <t>EFISERV81 -EFI A10 Print Server</t>
  </si>
  <si>
    <t>ENVLPTR -Envelope Tray</t>
  </si>
  <si>
    <t>HCF3K -High Capacity Feeder 3KSHTs</t>
  </si>
  <si>
    <t>HDD81 -500GB HDD Kit with Image Overwrite</t>
  </si>
  <si>
    <t>OFC-BM -Booklet Unit for Office Finisher</t>
  </si>
  <si>
    <t>OFC-HPKIT -OFC-HPKIT</t>
  </si>
  <si>
    <t>PZA -Foreign Device Interface</t>
  </si>
  <si>
    <t>STPLKIT81 -Convenience Stapler w/surface</t>
  </si>
  <si>
    <t>WIRELESS1 -Dual Band Wireless Kit</t>
  </si>
  <si>
    <t>C8155H</t>
  </si>
  <si>
    <t>C8170H</t>
  </si>
  <si>
    <t>B8145H</t>
  </si>
  <si>
    <t>B8155H</t>
  </si>
  <si>
    <t>MAY Choose Any of the Following:</t>
  </si>
  <si>
    <t>B8170H</t>
  </si>
  <si>
    <t>B8145H 45 IOT w/High Capacity Tandem Tray Module (HQH) with speed kit (HZY) - 130 sheet Single Pass Document Handler (SPDH)  (2x520 sheet Trays, Trays 3&amp;4 = 2000 sheets [LT/A4], 100 Sheet Bypass, Automatic Duplex, Two x 250 OCTs, 100 sheet face up tray, Exit 2 Inner tray), 128GB SSD*, US standard 120V power cord, in-box neutral toner cartridges, drum cartridge installed.  120V / 15amp* GSA market code configured with 500GB HDD</t>
  </si>
  <si>
    <t>B8155H 55 IOT w/High Capacity Tandem Tray Module (HQH) with speed kit (HZZ) - 130 sheet Single Pass Document Handler (SPDH) (2x 520 sheet Trays, Trays 3&amp;4 = 2000 sheets [LT/A4], 100 Sheet Bypass, Automatic Duplex, Two x 250 OCTs, 100 sheet face up tray, Exit 2 Inner tray), 128GB SSD*, US standard 120V power cord, in-box neutral toner cartridges, drum cartridge installed.  120V / 15amp *GSA market code configured with 500GB HDD</t>
  </si>
  <si>
    <t>B8170H 70 Base IOT w/High Capacity Tandem Tray Module (HHZ) with speed kit (KAQ) - 250 sheet Single Pass Document Handler (SPDH) (2 x 520 sheet Trays, Trays 3&amp;4 = 2000 sheets [LT/A4], 100 Sheet Bypass, Automatic Duplex, Two x 250 OCTs, 100 sheet face up tray, Exit 2 Inner tray), 128GB SSD*, US standard 120V power cord, in-box neutral toner cartridges, drum cartridge installed.  120V / 20amp, * GSA market code configured with 500GB HDD</t>
  </si>
  <si>
    <t>C8130H</t>
  </si>
  <si>
    <t>Xerox C8130H 30 ppm IOT w/High Capacity Tandem Tray Module (ELQ) with speed kit (FDZ)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t>
  </si>
  <si>
    <t>C8130T</t>
  </si>
  <si>
    <t>Xerox C8130T 30 ppm IOT w/ 2 Tray Module (EKZ) with speed kit (FDZ) - 130 sheet  Single Pass Document Handler (SPDH), (two 520 sheet Trays, 100 Sheet Bypass, Automatic Duplex, Two x 250 OCTs, 100 sheet face up tray, Exit 2 Inner tray), 128GB SSD*, US standard 120V power cord, in-box neutral toner cartridges, waste toner bottle, drum cartridge installed.  120V  / 15amp, * GSA market code configured with 500GB HDD</t>
  </si>
  <si>
    <t>C8135H</t>
  </si>
  <si>
    <t>Xerox C8135H 35 ppm IOT w/High Capacity Tandem Tray Module (ELQ) with speed kit (FFQ)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t>
  </si>
  <si>
    <t>C8135T</t>
  </si>
  <si>
    <t>Xerox C8135T 35 ppm IOT w/ 2 Tray Module (EKZ) with speed kit (FFQ) - Solid State Drive, 130 sheet  Single Pass Document Handler (SPDH), (two 520 sheet Trays, 100 Sheet Bypass, Automatic Duplex, Two x 250 OCTs, 100 sheet face up tray, Exit 2 Inner tray), 128GB SSD*, US standard 120V power cord, in-box neutral toner cartridges, waste toner bottle, drum cartridge installed.  120V  / 15amp, * GSA market code configured with 500GB HDD</t>
  </si>
  <si>
    <t>Xerox C8145H 45 ppm IOT w/High Capacity Tandem Tray Module (EHQ) with speed kit (FEZ)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 GSA market code configured with 500GB HDD</t>
  </si>
  <si>
    <t>Xerox C8155H 55 ppm IOT w/High Capacity Tandem Tray Module (EHQ) with speed kit (FFZ) - Solid State Drive,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 GSA market code configured with 500GB HDD</t>
  </si>
  <si>
    <t>Xerox C8170H 70 ppm IOT w/High Capacity Tandem Tray Module (EFQ) with speed kit (FGQ) - Solid State Drive, 250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20amp, * GSA market code configured with 500GB HDD</t>
  </si>
  <si>
    <t>V280</t>
  </si>
  <si>
    <t>V280 PRESS</t>
  </si>
  <si>
    <t>V280INTEG</t>
  </si>
  <si>
    <t>EX-I 280 PS</t>
  </si>
  <si>
    <t>VR280STND</t>
  </si>
  <si>
    <t>EX 280 PS</t>
  </si>
  <si>
    <t>V280STNDA</t>
  </si>
  <si>
    <t>_  BRBOOKFIN</t>
  </si>
  <si>
    <t>BR BOOKLET MAKER</t>
  </si>
  <si>
    <t>_  BRSTDFIN</t>
  </si>
  <si>
    <t>BR FINISHER</t>
  </si>
  <si>
    <t>_  HICAPSKR</t>
  </si>
  <si>
    <t>HI CAP STACKER</t>
  </si>
  <si>
    <t>_  PRBKFIN</t>
  </si>
  <si>
    <t>PR BOOKLET MAKER</t>
  </si>
  <si>
    <t>_  PRFINPLS</t>
  </si>
  <si>
    <t>PR STD FINISHER +</t>
  </si>
  <si>
    <t>_  PRSTDFIN</t>
  </si>
  <si>
    <t>PR STD FINISHER</t>
  </si>
  <si>
    <t>_  V80OCT</t>
  </si>
  <si>
    <t>OFFSET CATCH TRAY</t>
  </si>
  <si>
    <t>_  ADVDUALHF</t>
  </si>
  <si>
    <t>DUAL ADV HCF</t>
  </si>
  <si>
    <t>_  ADV2TOHCF</t>
  </si>
  <si>
    <t>ADV OHCF 2 TRAY</t>
  </si>
  <si>
    <t>_  CACNABLE</t>
  </si>
  <si>
    <t>CAC ENABLEMENT KIT</t>
  </si>
  <si>
    <t>_  CONVSTPL</t>
  </si>
  <si>
    <t>CONVENIENCE STPLR</t>
  </si>
  <si>
    <t>_  CREASETRM</t>
  </si>
  <si>
    <t>CREASE/2 SIDE TRIM</t>
  </si>
  <si>
    <t>_  ENVELKIT</t>
  </si>
  <si>
    <t>ENVELOPE SUP KIT</t>
  </si>
  <si>
    <t>_  ENVELKIT2</t>
  </si>
  <si>
    <t>_  FIDEVICE2</t>
  </si>
  <si>
    <t>_  FLRESCNT</t>
  </si>
  <si>
    <t>FLOURESCENT KIT</t>
  </si>
  <si>
    <t>_  GBCADVPUN</t>
  </si>
  <si>
    <t>_  HCSUIKIT</t>
  </si>
  <si>
    <t>HCS UI FIXED ANGLE</t>
  </si>
  <si>
    <t>_  HICAPSKR2</t>
  </si>
  <si>
    <t>_  IDMASRS</t>
  </si>
  <si>
    <t>IDM ASRS</t>
  </si>
  <si>
    <t>_  IDMILS</t>
  </si>
  <si>
    <t>IDM W/INLINE SPCTR</t>
  </si>
  <si>
    <t>_  INTRFMOD</t>
  </si>
  <si>
    <t>IDM INF DCURL MOD</t>
  </si>
  <si>
    <t>_  IOTUIKIT</t>
  </si>
  <si>
    <t>IOT UI FIXED ANGLE</t>
  </si>
  <si>
    <t>_  NBV</t>
  </si>
  <si>
    <t>HCS DOLLY CART</t>
  </si>
  <si>
    <t>_  NETACCTNG</t>
  </si>
  <si>
    <t>NETWORK ACOUNTING</t>
  </si>
  <si>
    <t>_  PRBKFIN2</t>
  </si>
  <si>
    <t>_  PRFINPLS2</t>
  </si>
  <si>
    <t>_  PRSTDFIN2</t>
  </si>
  <si>
    <t>_  QPSIGN</t>
  </si>
  <si>
    <t>QCK PRT COLOR SIGN</t>
  </si>
  <si>
    <t>_  REMOPTOUT</t>
  </si>
  <si>
    <t>REM SVC OPT OUT</t>
  </si>
  <si>
    <t>_  SQFLDTRM</t>
  </si>
  <si>
    <t>SQ FOLD TRIMMER</t>
  </si>
  <si>
    <t>_  TPTRALIGN</t>
  </si>
  <si>
    <t>TOP TRAY ALIGNER</t>
  </si>
  <si>
    <t>_  USBENABL2</t>
  </si>
  <si>
    <t>USB ENABLEMENT KIT</t>
  </si>
  <si>
    <t>_  VALOLVL2</t>
  </si>
  <si>
    <t>DCC CUSTM CONFIG 2</t>
  </si>
  <si>
    <t>_  VCZFOLD</t>
  </si>
  <si>
    <t>CZ FOLD MODULE</t>
  </si>
  <si>
    <t>_  VIGROUPA</t>
  </si>
  <si>
    <t>_  VINTERPSR</t>
  </si>
  <si>
    <t>INTERPOSER MOD</t>
  </si>
  <si>
    <t>_  VIVDFLSNT</t>
  </si>
  <si>
    <t>VIVID &amp; FLR KIT</t>
  </si>
  <si>
    <t>_  VIVIDKIT</t>
  </si>
  <si>
    <t>VIVID TONER KIT</t>
  </si>
  <si>
    <t>_  VPUNCH</t>
  </si>
  <si>
    <t>PR 2/3 PUNCH</t>
  </si>
  <si>
    <t>_  XLSSUPPRT</t>
  </si>
  <si>
    <t>XLS SUPPORT KIT</t>
  </si>
  <si>
    <t>_  1THCF</t>
  </si>
  <si>
    <t>1 TRAY HCF</t>
  </si>
  <si>
    <t>_  1TOHCF</t>
  </si>
  <si>
    <t>1 TRAY OHCF</t>
  </si>
  <si>
    <t>_  CLRPROFLR</t>
  </si>
  <si>
    <t>CLR PROFLR SUITE</t>
  </si>
  <si>
    <t>_  EXIMPOSE</t>
  </si>
  <si>
    <t>EFI IMPOSE</t>
  </si>
  <si>
    <t>_  HUB5PORT</t>
  </si>
  <si>
    <t>HUB - 5 PORT</t>
  </si>
  <si>
    <t>_  EXCOMPOSE</t>
  </si>
  <si>
    <t>EFI COMPOSE</t>
  </si>
  <si>
    <t>_  EXFACI2</t>
  </si>
  <si>
    <t>FACI FURNITURE</t>
  </si>
  <si>
    <t>_  EXHDD</t>
  </si>
  <si>
    <t>HDD SECURITY 1 BAY</t>
  </si>
  <si>
    <t>_  NX3BAYHD</t>
  </si>
  <si>
    <t>3BAY HDD ENCLOSURE</t>
  </si>
  <si>
    <t>_  PERFMPKG</t>
  </si>
  <si>
    <t>EFI PERF PACKAGE</t>
  </si>
  <si>
    <t>V41NXPREM</t>
  </si>
  <si>
    <t>NX PREMIUM</t>
  </si>
  <si>
    <t>V41NXPRO</t>
  </si>
  <si>
    <t>NX PRO</t>
  </si>
  <si>
    <t>_  SSDKIT</t>
  </si>
  <si>
    <t>SWAP SSD KIT</t>
  </si>
  <si>
    <t>V4100</t>
  </si>
  <si>
    <t>V4100 PRESS</t>
  </si>
  <si>
    <t>_  V3100OCT</t>
  </si>
  <si>
    <t>V3100 OCT</t>
  </si>
  <si>
    <t>_  DAHCF</t>
  </si>
  <si>
    <t>_  PPSCANUPG</t>
  </si>
  <si>
    <t>PREDICT PR MED MGR</t>
  </si>
  <si>
    <t>Update 4-12-2022</t>
  </si>
  <si>
    <t>C9065</t>
  </si>
  <si>
    <t>Xerox Color C9065 with 250 Sheet Single Pass DADF /TTM, 250 Sheet Bypass, Auto Duplex</t>
  </si>
  <si>
    <t>BRBOOKFIN -Business Ready Booklet Finisher</t>
  </si>
  <si>
    <t>BRSTDFIN -Business Ready Finisher with Hole Punch</t>
  </si>
  <si>
    <t>OFFSETRAY -Offset Catch Tray</t>
  </si>
  <si>
    <t>PRBKFN -PR BOOKLET MAKER</t>
  </si>
  <si>
    <t>PRFINPLUS -PR Standard Finisher Plus</t>
  </si>
  <si>
    <t>PRSTDFN -PR STANDARD FINISHER</t>
  </si>
  <si>
    <t>BANFDKIT -Banner Feed Kit</t>
  </si>
  <si>
    <t>BIANCODG -BiancoDigitale S/W</t>
  </si>
  <si>
    <t>BRCZFOLD -for C70/V80BRFIN or C70/V80BRBOOK</t>
  </si>
  <si>
    <t>CONVSTPL -Convenience Stapler</t>
  </si>
  <si>
    <t>FAXLINE -1 Line Fax Kit</t>
  </si>
  <si>
    <t>FAXSERVER -Server Fax Kit</t>
  </si>
  <si>
    <t>FAXVOIP -VOIP Fax Kit</t>
  </si>
  <si>
    <t>GBCADVPUN -GBC Advanced Punch Pro</t>
  </si>
  <si>
    <t>HCF1T -High Cap Feeder 1 Tray</t>
  </si>
  <si>
    <t>HCF1TOVSZ -Hi Cap Feeder 1 Tray Over Size</t>
  </si>
  <si>
    <t>HCF2TOVSZ -Hi Cap Feeder 2 Tray Over Size</t>
  </si>
  <si>
    <t>HVWTFUSER -Heavy Weight Fuser</t>
  </si>
  <si>
    <t>INTEGRFID -Integrated RFID Card Reader</t>
  </si>
  <si>
    <t>MSIKIT -MSI Assembly Kit</t>
  </si>
  <si>
    <t>PS4DMPSVR -Postscript DMP</t>
  </si>
  <si>
    <t>SQFLDTRM -Square Fold Trimmer for PR Book Maker</t>
  </si>
  <si>
    <t>TRIMMER -Crease and 2 sided Trimmer Module</t>
  </si>
  <si>
    <t>USBHUBKT -USB KIT</t>
  </si>
  <si>
    <t>VINTERPSR -Interposer w/PR Finisher</t>
  </si>
  <si>
    <t>VIVID -Vivid Toner Kit</t>
  </si>
  <si>
    <t>VIVIDFLR -Vivid and Fluorescent Toner Kit</t>
  </si>
  <si>
    <t>VPUNCH -Prodn Ready Punch 2/3 Hole</t>
  </si>
  <si>
    <t>C9070</t>
  </si>
  <si>
    <t xml:space="preserve">
 Xerox Color C9070 with 250 Sheet Single Pass DADF /TTM, 250 Sheet Bypass, Auto Duplex</t>
  </si>
  <si>
    <t>DMPCTRL</t>
  </si>
  <si>
    <t xml:space="preserve">DMP Integrated Controller </t>
  </si>
  <si>
    <t>No Accessories</t>
  </si>
  <si>
    <t>ENTRYEFI</t>
  </si>
  <si>
    <t>Xerox EX-c C9065/C9070 Print Server Fiery Entry Level DFE</t>
  </si>
  <si>
    <t>INTEGEFI</t>
  </si>
  <si>
    <t>Xerox EX-I C9065/C9070 Print Server Fiery Integrated Plus DFE</t>
  </si>
  <si>
    <t>STNDALEFI</t>
  </si>
  <si>
    <t xml:space="preserve">Xerox EX C9065/C9070 Print Server Fiery Standalone NX Pro DFE </t>
  </si>
  <si>
    <t>B7125D</t>
  </si>
  <si>
    <t xml:space="preserve">VersaLink® B7125 Multifunction Printer with 130-sheet DADF, Desktop, Duplex, 1-520 Sheet Tray, 100-Sheet Bypass Tray, Offset Catch Tray, 4GB Memory, Scan to Email, Security (Disk Encryption and Image Overwrite) (QNW), 25 PPM MFP Initialization Kit (QZU) </t>
  </si>
  <si>
    <t>PSCRIP3B -PostScript 3 Kit</t>
  </si>
  <si>
    <t>FAX-IPB -Fax over IP</t>
  </si>
  <si>
    <t>INTFIN1 -Integrated Office Finisher</t>
  </si>
  <si>
    <t>CARDRDR -Common Access Card Reader</t>
  </si>
  <si>
    <t>CNVSTPLWS -Convenience Stapler w/Work Surface</t>
  </si>
  <si>
    <t>FIDKIT -Foreign Interface Kit</t>
  </si>
  <si>
    <t>HDD71 -Optional Hard Disk Drive</t>
  </si>
  <si>
    <t>WIRELESS2 -Dual Band Wireless Kit</t>
  </si>
  <si>
    <t>B7125H</t>
  </si>
  <si>
    <t>VersaLink® B7125 Multifunction Printer with 130-sheet DADF, Tandem Tray Module, Duplex, 2-520 Sheet Trays, 50 Sheet Bypass Tray, Catch Tray, 320GB Hard Drive, 4GB Memory, Scan to E-mail, Security (Disk Encryption and Image Overwrite) (QPA), 25 PPM MFP Initialization Kit (QZU)</t>
  </si>
  <si>
    <t>OFFINLX1 -Office Finisher LX with Gap Filler</t>
  </si>
  <si>
    <t>B7125S</t>
  </si>
  <si>
    <t>VersaLink® B7125 Multifunction Printer with 130-sheet DADF, Stand, Duplex, 2-520 Sheet Trays, 100-Sheet Bypass Tray, Offset Catch Tray, 320GB Hard Drive, 4GB Memory, Scan to Email, Security (Disk Encryption and Image Overwrite) (QNY), 25 PPM MFP Initialization Kit (QZU).</t>
  </si>
  <si>
    <t>B7130D</t>
  </si>
  <si>
    <t xml:space="preserve">VersaLink® B7130 Multifunction Printer with 130-sheet DADF, Desktop, Duplex, 1-520 Sheet Tray, 100-Sheet Bypass Tray, Offset Catch Tray, 4GB Memory, Scan to Email, Security (Disk Encryption and Image Overwrite) (QNW), 30 PPM MFP Initialization Kit (QZV) </t>
  </si>
  <si>
    <t>B7130H</t>
  </si>
  <si>
    <t>VersaLink® B7130 Multifunction Printer with 130-sheet DADF, Tandem Tray Module, Duplex, 2-520 Sheet Trays, 50 Sheet Bypass Tray, Catch Tray, 320GB Hard Drive, 4GB Memory, Scan to E-mail, Security (Disk Encryption and Image Overwrite) (QPA), 30 PPM MFP Initialization Kit (QZV)</t>
  </si>
  <si>
    <t>B7130S</t>
  </si>
  <si>
    <t>VersaLink® B7130 Multifunction Printer with 130-sheet DADF, Stand, Duplex, 2-520 Sheet Trays, 100-Sheet Bypass Tray, Offset Catch Tray, 320GB Hard Drive, 4GB Memory, Scan to Email, Security (Disk Encryption and Image Overwrite) (QNY), 30 PPM MFP Initialization Kit (QZV).</t>
  </si>
  <si>
    <t>B7135D</t>
  </si>
  <si>
    <t xml:space="preserve">VersaLink® B7135 Multifunction Printer with 130-sheet DADF, Desktop, Duplex, 1-520 Sheet Tray, 100-Sheet Bypass Tray, Offset Catch Tray, 4GB Memory, Scan to Email, Security (Disk Encryption and Image Overwrite) (QNW), 35 PPM MFP Initialization Kit (QZY) </t>
  </si>
  <si>
    <t>B7135H</t>
  </si>
  <si>
    <t>VersaLink® B7135 Multifunction Printer with 130-sheet DADF, Tandem Tray Module, Duplex, 2-520 Sheet Trays, 50 Sheet Bypass Tray, Catch Tray, 320GB Hard Drive, 4GB Memory, Scan to E-mail, Security (Disk Encryption and Image Overwrite) (QPA), 35 PPM MFP Initialization Kit (QZY)</t>
  </si>
  <si>
    <t>B7135S</t>
  </si>
  <si>
    <t>VersaLink® B7135 Multifunction Printer with 130-sheet DADF, Stand, Duplex, 2-520 Sheet Trays, 100-Sheet Bypass Tray, Offset Catch Tray, 320GB Hard Drive, 4GB Memory, Scan to Email, Security (Disk Encryption and Image Overwrite) (QNY), 35 PPM MFP Initialization Kit (QZY).</t>
  </si>
  <si>
    <t>C7120D</t>
  </si>
  <si>
    <t>Xerox VersaLink C7120 Color Multifunction Desktop Printer (20/20) (QPD) with 2 tray module (2x520 sheets total), 100 sheet bypass tray, 110 sheet single-pass DADF, EIP, Searchable PDF, Network Accounting, Dual Catch Tray, Initialization Kit (RAQ)</t>
  </si>
  <si>
    <t>PSCRIP3C -PostScript 3 Kit</t>
  </si>
  <si>
    <t>FAX-IPC -Fax over IP</t>
  </si>
  <si>
    <t>C7120S</t>
  </si>
  <si>
    <t>Xerox VersaLink C7120 Color Multifunction Printer (20/20) (QNT) with 2 tray (2x520 sheets total), 100 sheet bypass tray, 110 sheet single-pass DADF, EIP, min 320GB HDD, Security (Disk Encryption and Image Overwrite), Searchable PDF, Network Accounting, Dual Catch Tray, Initialization Kit (RAQ)</t>
  </si>
  <si>
    <t>C7120T</t>
  </si>
  <si>
    <t>Xerox VersaLink  C7120 Color Multifunction Printer (20/20) (QPH) with 4 tray (4x520 sheets), 100 sheet bypass tray, 110 sheet single-pass DADF, EIP, min 320GB HDD, Security (Disk Encryption and Image Overwrite), Searchable PDF, Network  Accounting, Dual Catch Tray, Initialization Kit (RAQ)</t>
  </si>
  <si>
    <t>C7125D</t>
  </si>
  <si>
    <t>Xerox VersaLink C7125 Color Multifunction Desktop Printer (25/25) (QPD) with 2 tray module (2x520 sheets total), 100 sheet bypass tray, 110 sheet single-pass DADF, EIP, Searchable PDF, Network Accounting, Dual Catch Tray, Initialization Kit (RCZ)</t>
  </si>
  <si>
    <t>C7125S</t>
  </si>
  <si>
    <t>Xerox VersaLink C7125 Color Multifunction Printer (25/25) (QNT) with 2 tray (2x520 sheets total), 100 sheet bypass tray, 110 sheet single-pass DADF, EIP, min 320GB HDD, Security (Disk Encryption and Image Overwrite), Searchable PDF, Network Accounting, Dual Catch Tray, Initialization Kit (RCZ)</t>
  </si>
  <si>
    <t>C7125T</t>
  </si>
  <si>
    <t>Xerox VersaLink  C7125 Color Multifunction Printer (25/25) (QPH) with 4 tray (4x520 sheets), 100 sheet bypass tray, 110 sheet single-pass DADF, EIP, min 320GB HDD, Security (Disk Encryption and Image Overwrite), Searchable PDF, Network  Accounting, Dual Catch Tray, Initialization Kit (RCZ)</t>
  </si>
  <si>
    <t>C7130D</t>
  </si>
  <si>
    <t>Xerox VersaLink C7130 Color Multifunction Desktop Printer (30/30) (QPD) with 2 tray module (2x520 sheets total), 100 sheet bypass tray, 110 sheet single-pass DADF, EIP, Searchable PDF, Network Accounting, Dual Catch Tray, Initialization Kit (REZ)</t>
  </si>
  <si>
    <t>C7130S</t>
  </si>
  <si>
    <t>Xerox VersaLink C7130 Color Multifunction Printer (30/30) (QNT) with 2 tray (2x520 sheets total), 100 sheet bypass tray, 110 sheet single-pass DADF, EIP, min 320GB HDD, Security (Disk Encryption and Image Overwrite), Searchable PDF, Network Accounting, Dual Catch Tray, Initialization Kit (REZ)</t>
  </si>
  <si>
    <t>C7130T</t>
  </si>
  <si>
    <t>Xerox VersaLink  C7130 Color Multifunction Printer (30/30) (QPH) with 4 tray (4x520 sheets), 100 sheet bypass tray, 110 sheet single-pass DADF, EIP, min 320GB HDD, Security (Disk Encryption and Image Overwrite), Searchable PDF, Network  Accounting, Dual Catch Tray, Initialization Kit (REZ)</t>
  </si>
  <si>
    <t>VR280INTG</t>
  </si>
  <si>
    <t>VR4100</t>
  </si>
  <si>
    <t>VR4100 PRESS</t>
  </si>
  <si>
    <t>_  41ADVOHCF</t>
  </si>
  <si>
    <t>_  41DHCXLVF</t>
  </si>
  <si>
    <t>DHC XLS VAC FDR</t>
  </si>
  <si>
    <t>_  41HCXLVF</t>
  </si>
  <si>
    <t>HC XLS VAC FDER</t>
  </si>
  <si>
    <t>_  GBCADVPP</t>
  </si>
  <si>
    <t>_  RQM</t>
  </si>
  <si>
    <t>LARGE ENVKIT</t>
  </si>
  <si>
    <t>CZ FOLD</t>
  </si>
  <si>
    <t>_  XLSAIRKT</t>
  </si>
  <si>
    <t>XLS AIR ASSIST KIT</t>
  </si>
  <si>
    <t>VR41NXPRM</t>
  </si>
  <si>
    <t>VR41NXPRO</t>
  </si>
  <si>
    <t>_  2BAYHD</t>
  </si>
  <si>
    <t>VR4100 NX PRM</t>
  </si>
  <si>
    <t>EX4100 NX PRO</t>
  </si>
  <si>
    <t>2 BAY HD SEC OPT</t>
  </si>
  <si>
    <t>PaperCut MFD Emb, Samsung, Comm, 1-9, per device</t>
  </si>
  <si>
    <t>PCMFC-Samsung</t>
  </si>
  <si>
    <t>PaperCut MFD Emb, Samsung, Comm, 10-24, per device</t>
  </si>
  <si>
    <t>PCMFC-Samsung-10</t>
  </si>
  <si>
    <t>PaperCut MFD Emb, Samsung, Comm, 25-49, per device</t>
  </si>
  <si>
    <t>PCMFC-Samsung-25</t>
  </si>
  <si>
    <t>PaperCut MFD Emb, Samsung, Comm, 50-99, per device</t>
  </si>
  <si>
    <t>PCMFC-Samsung-50</t>
  </si>
  <si>
    <t>PaperCut MFD Emb, Samsung, Comm, 100-199, per device</t>
  </si>
  <si>
    <t>PCMFC-Samsung-100</t>
  </si>
  <si>
    <t>PaperCut MFD Emb, Samsung, Comm, 200-499, per device</t>
  </si>
  <si>
    <t>PCMFC-Samsung-200</t>
  </si>
  <si>
    <t>PaperCut MFD Emb, Samsung, Comm, 500+, per device</t>
  </si>
  <si>
    <t>PCMFC-Samsung-500</t>
  </si>
  <si>
    <t>PaperCut SFP Emb, Sharp Printer, Comm, 1-9, per device</t>
  </si>
  <si>
    <t>PCMFC-SharpP</t>
  </si>
  <si>
    <t>PaperCut SFP Emb, Sharp Printer, Comm, 10-24, per device</t>
  </si>
  <si>
    <t>PCMFC-SharpP-10</t>
  </si>
  <si>
    <t>PaperCut SFP Emb, Sharp Printer, Comm, 25-49, per device</t>
  </si>
  <si>
    <t>PCMFC-SharpP-25</t>
  </si>
  <si>
    <t>PaperCut SFP Emb, Sharp Printer, Comm, 50-99, per device</t>
  </si>
  <si>
    <t>PCMFC-SharpP-50</t>
  </si>
  <si>
    <t>PaperCut SFP Emb, Sharp Printer, Comm, 100-199, per device</t>
  </si>
  <si>
    <t>PCMFC-SharpP-100</t>
  </si>
  <si>
    <t>PaperCut SFP Emb, Sharp Printer, Comm, 200-499, per device</t>
  </si>
  <si>
    <t>PCMFC-SharpP-200</t>
  </si>
  <si>
    <t>PaperCut SFP Emb, Sharp Printer, Comm, 500+, per device</t>
  </si>
  <si>
    <t>PCMFC-SharpP-500</t>
  </si>
  <si>
    <t>PaperCut SFP Emb, Xerox Printer, Comm, 1-9, per device</t>
  </si>
  <si>
    <t>PCMFC-XeroxP</t>
  </si>
  <si>
    <t>PaperCut SFP Emb, Xerox Printer, Comm, 10-24, per device</t>
  </si>
  <si>
    <t>PCMFC-XeroxP-10</t>
  </si>
  <si>
    <t>PaperCut SFP Emb, Xerox Printer, Comm, 25-49, per device</t>
  </si>
  <si>
    <t>PCMFC-XeroxP-25</t>
  </si>
  <si>
    <t>PaperCut SFP Emb, Xerox Printer, Comm, 50-99, per device</t>
  </si>
  <si>
    <t>PCMFC-XeroxP-50</t>
  </si>
  <si>
    <t>PaperCut SFP Emb, Xerox Printer, Comm, 100-199, per device</t>
  </si>
  <si>
    <t>PCMFC-XeroxP-100</t>
  </si>
  <si>
    <t>PaperCut SFP Emb, Xerox Printer, Comm, 200-499, per device</t>
  </si>
  <si>
    <t>PCMFC-XeroxP-200</t>
  </si>
  <si>
    <t>PaperCut SFP Emb, Xerox Printer, Comm, 500+, per device</t>
  </si>
  <si>
    <t>PCMFC-XeroxP-500</t>
  </si>
  <si>
    <t>SMB Bundle, per Samsung device</t>
  </si>
  <si>
    <t>PCMFC-SMB-Samsung</t>
  </si>
  <si>
    <t>PaperCut MFD Emb, Brothers, EduGov, 1-9, per device</t>
  </si>
  <si>
    <t>PCMFE-Bro</t>
  </si>
  <si>
    <t>PaperCut MFD Emb, Brothers, EduGov, 10-24, per device</t>
  </si>
  <si>
    <t>PCMFE-Bro-10</t>
  </si>
  <si>
    <t>PaperCut MFD Emb, Brothers, EduGov, 25-49, per device</t>
  </si>
  <si>
    <t>PCMFE-Bro-25</t>
  </si>
  <si>
    <t>PaperCut MFD Emb, Brothers, EduGov, 50-99, per device</t>
  </si>
  <si>
    <t>PCMFE-Bro-50</t>
  </si>
  <si>
    <t>PaperCut MFD Emb, Brothers, EduGov, 100-199, per device</t>
  </si>
  <si>
    <t>PCMFE-Bro-100</t>
  </si>
  <si>
    <t>PaperCut MFD Emb, Brothers, EduGov, 200-499, per device</t>
  </si>
  <si>
    <t>PCMFE-Bro-200</t>
  </si>
  <si>
    <t>PaperCut MFD Emb, Brothers, EduGov, 500+, per device</t>
  </si>
  <si>
    <t>PCMFE-Bro-500</t>
  </si>
  <si>
    <t>PaperCut MFD Emb, Dell, EduGov, 1-9, per device</t>
  </si>
  <si>
    <t>PCMFE-Dell</t>
  </si>
  <si>
    <t>PaperCut MFD Emb, Dell, EduGov, 10-24, per device</t>
  </si>
  <si>
    <t>PCMFE-Dell-10</t>
  </si>
  <si>
    <t>PaperCut MFD Emb, Dell, EduGov, 25-49, per device</t>
  </si>
  <si>
    <t>PCMFE-Dell-25</t>
  </si>
  <si>
    <t>PaperCut MFD Emb, Dell, EduGov, 50-99, per device</t>
  </si>
  <si>
    <t>PCMFE-Dell-50</t>
  </si>
  <si>
    <t>PaperCut MFD Emb, Dell, EduGov, 100-199, per device</t>
  </si>
  <si>
    <t>PCMFE-Dell-100</t>
  </si>
  <si>
    <t>PaperCut MFD Emb, Dell, EduGov, 200-499, per device</t>
  </si>
  <si>
    <t>PCMFE-Dell-200</t>
  </si>
  <si>
    <t>PaperCut MFD Emb, Dell, EduGov, 500+, per device</t>
  </si>
  <si>
    <t>PCMFE-Dell-500</t>
  </si>
  <si>
    <t>PaperCut MFD Emb, Samsung, EduGov, 1-9, per device</t>
  </si>
  <si>
    <t>PCMFE-Samsung</t>
  </si>
  <si>
    <t>PaperCut MFD Emb, Samsung, EduGov, 10-24, per device</t>
  </si>
  <si>
    <t>PCMFE-Samsung-10</t>
  </si>
  <si>
    <t>PaperCut MFD Emb, Samsung, EduGov, 25-49, per device</t>
  </si>
  <si>
    <t>PCMFE-Samsung-25</t>
  </si>
  <si>
    <t>PaperCut MFD Emb, Samsung, EduGov, 50-99, per device</t>
  </si>
  <si>
    <t>PCMFE-Samsung-50</t>
  </si>
  <si>
    <t>PaperCut MFD Emb, Samsung, EduGov, 100-199, per device</t>
  </si>
  <si>
    <t>PCMFE-Samsung-100</t>
  </si>
  <si>
    <t>PaperCut MFD Emb, Samsung, EduGov, 200-499, per device</t>
  </si>
  <si>
    <t>PCMFE-Samsung-200</t>
  </si>
  <si>
    <t>PaperCut MFD Emb, Samsung, EduGov, 500+, per device</t>
  </si>
  <si>
    <t>PCMFE-Samsung-500</t>
  </si>
  <si>
    <t>PaperCut MFD Emb, Muratec, EduGov, 1-9, per device</t>
  </si>
  <si>
    <t>PCMFE-Muratec</t>
  </si>
  <si>
    <t>PaperCut MFD Emb, Muratec, EduGov, 10-24, per device</t>
  </si>
  <si>
    <t>PCMFE-Muratec-10</t>
  </si>
  <si>
    <t>PaperCut MFD Emb, Muratec, EduGov, 25-49, per device</t>
  </si>
  <si>
    <t>PCMFE-Muratec-25</t>
  </si>
  <si>
    <t>PaperCut MFD Emb, Muratec, EduGov, 50-99, per device</t>
  </si>
  <si>
    <t>PCMFE-Muratec-50</t>
  </si>
  <si>
    <t>PaperCut MFD Emb, Muratec, EduGov, 100-199, per device</t>
  </si>
  <si>
    <t>PCMFE-Muratec-100</t>
  </si>
  <si>
    <t>PaperCut MFD Emb, Muratec, EduGov, 200-499, per device</t>
  </si>
  <si>
    <t>PCMFE-Muratec-200</t>
  </si>
  <si>
    <t>PaperCut MFD Emb, Muratec, EduGov, 500+, per device</t>
  </si>
  <si>
    <t>PCMFE-Muratec-500</t>
  </si>
  <si>
    <t>PaperCut MFD Emb, OKI, EduGov, 1-9, per device</t>
  </si>
  <si>
    <t>PCMFE-OKI</t>
  </si>
  <si>
    <t>PaperCut MFD Emb, OKI, EduGov, 10-24, per device</t>
  </si>
  <si>
    <t>PCMFE-OKI-10</t>
  </si>
  <si>
    <t>PaperCut MFD Emb, OKI, EduGov, 25-49, per device</t>
  </si>
  <si>
    <t>PCMFE-OKI-25</t>
  </si>
  <si>
    <t>PaperCut MFD Emb, OKI, EduGov, 50-99, per device</t>
  </si>
  <si>
    <t>PCMFE-OKI-50</t>
  </si>
  <si>
    <t>PaperCut MFD Emb, OKI, EduGov, 100-199, per device</t>
  </si>
  <si>
    <t>PCMFE-OKI-100</t>
  </si>
  <si>
    <t>PaperCut MFD Emb, OKI, EduGov, 200-499, per device</t>
  </si>
  <si>
    <t>PCMFE-OKI-200</t>
  </si>
  <si>
    <t>PaperCut MFD Emb, OKI, EduGov, 500+, per device</t>
  </si>
  <si>
    <t>PCMFE-OKI-500</t>
  </si>
  <si>
    <t>PaperCut MFD Emb, Epson, EduGov, 1-9, per device</t>
  </si>
  <si>
    <t>PCMFE-EPS</t>
  </si>
  <si>
    <t>PaperCut MFD Emb, Epson, EduGov, 10-24, per device</t>
  </si>
  <si>
    <t>PCMFE-EPS-10</t>
  </si>
  <si>
    <t>PaperCut MFD Emb, Epson, EduGov, 25-49, per device</t>
  </si>
  <si>
    <t>PCMFE-EPS-25</t>
  </si>
  <si>
    <t>PaperCut MFD Emb, Epson, EduGov, 50-99, per device</t>
  </si>
  <si>
    <t>PCMFE-EPS-50</t>
  </si>
  <si>
    <t>PaperCut MFD Emb, Epson, EduGov, 100-199, per device</t>
  </si>
  <si>
    <t>PCMFE-EPS-100</t>
  </si>
  <si>
    <t>PaperCut MFD Emb, Epson, EduGov, 200-499, per device</t>
  </si>
  <si>
    <t>PCMFE-EPS-200</t>
  </si>
  <si>
    <t>PaperCut MFD Emb, Epson, EduGov, 500+, per device</t>
  </si>
  <si>
    <t>PCMFE-EPS-500</t>
  </si>
  <si>
    <t>PaperCut MFD Emb, RISO, EduGov, 1-9, per device</t>
  </si>
  <si>
    <t>PCMFE-RISO</t>
  </si>
  <si>
    <t>PaperCut MFD Emb, RISO, EduGov, 10-24, per device</t>
  </si>
  <si>
    <t>PCMFE-RISO-10</t>
  </si>
  <si>
    <t>PaperCut MFD Emb, RISO, EduGov, 25-49, per device</t>
  </si>
  <si>
    <t>PCMFE-RISO-25</t>
  </si>
  <si>
    <t>PaperCut MFD Emb, RISO, EduGov, 50-99, per device</t>
  </si>
  <si>
    <t>PCMFE-RISO-50</t>
  </si>
  <si>
    <t>PaperCut MFD Emb, RISO, EduGov, 100-199, per device</t>
  </si>
  <si>
    <t>PCMFE-RISO-100</t>
  </si>
  <si>
    <t>PaperCut MFD Emb, RISO, EduGov, 200-499, per device</t>
  </si>
  <si>
    <t>PCMFE-RISO-200</t>
  </si>
  <si>
    <t>PaperCut MFD Emb, RISO, EduGov, 500+, per device</t>
  </si>
  <si>
    <t>PCMFE-RISO-500</t>
  </si>
  <si>
    <t>PaperCut SFP Emb, Sharp Printer, EduGov, 1-9, per device</t>
  </si>
  <si>
    <t>PCMFE-SharpP</t>
  </si>
  <si>
    <t>PaperCut SFP Emb, Sharp Printer, EduGov, 10-24, per device</t>
  </si>
  <si>
    <t>PCMFE-SharpP-10</t>
  </si>
  <si>
    <t>PaperCut SFP Emb, Sharp Printer, EduGov, 25-49, per device</t>
  </si>
  <si>
    <t>PCMFE-SharpP-25</t>
  </si>
  <si>
    <t>PaperCut SFP Emb, Sharp Printer, EduGov, 50-99, per device</t>
  </si>
  <si>
    <t>PCMFE-SharpP-50</t>
  </si>
  <si>
    <t>PaperCut SFP Emb, Sharp Printer, EduGov, 100-199, per device</t>
  </si>
  <si>
    <t>PCMFE-SharpP-100</t>
  </si>
  <si>
    <t>PaperCut SFP Emb, Sharp Printer, EduGov, 200-499, per device</t>
  </si>
  <si>
    <t>PCMFE-SharpP-200</t>
  </si>
  <si>
    <t>PaperCut SFP Emb, Sharp Printer, EduGov, 500+, per device</t>
  </si>
  <si>
    <t>PCMFE-SharpP-500</t>
  </si>
  <si>
    <t>PaperCut SFP Emb, Xerox Printer, EduGov, 1-9, per device</t>
  </si>
  <si>
    <t>PCMFE-XeroxP</t>
  </si>
  <si>
    <t>PaperCut SFP Emb, Xerox Printer, EduGov, 10-24, per device</t>
  </si>
  <si>
    <t>PCMFE-XeroxP-10</t>
  </si>
  <si>
    <t>PaperCut SFP Emb, Xerox Printer, EduGov, 25-49, per device</t>
  </si>
  <si>
    <t>PCMFE-XeroxP-25</t>
  </si>
  <si>
    <t>PaperCut SFP Emb, Xerox Printer, EduGov, 50-99, per device</t>
  </si>
  <si>
    <t>PCMFE-XeroxP-50</t>
  </si>
  <si>
    <t>PaperCut SFP Emb, Xerox Printer, EduGov, 100-199, per device</t>
  </si>
  <si>
    <t>PCMFE-XeroxP-100</t>
  </si>
  <si>
    <t>PaperCut SFP Emb, Xerox Printer, EduGov, 200-499, per device</t>
  </si>
  <si>
    <t>PCMFE-XeroxP-200</t>
  </si>
  <si>
    <t>PaperCut SFP Emb, Xerox Printer, EduGov, 500+, per device</t>
  </si>
  <si>
    <t>PCMFE-XeroxP-500</t>
  </si>
  <si>
    <t>PaperCut MFD Emb, Samsung, License Migration</t>
  </si>
  <si>
    <t>PCMF-Migrate-Samsung</t>
  </si>
  <si>
    <t>PaperCut SFP Emb, Sharp, License Migration</t>
  </si>
  <si>
    <t>PCMF-Migrate-SharpP</t>
  </si>
  <si>
    <t>PaperCut SFP Emb, Xerox, License Migration</t>
  </si>
  <si>
    <t>PCMF-Migrate-XeroxP</t>
  </si>
  <si>
    <t>PaperCut Additional Print Release Station (first license included)</t>
  </si>
  <si>
    <t>PaperCut Job Ticketing - Mini Print Room</t>
  </si>
  <si>
    <t>PaperCut Job Ticketing - Print Room</t>
  </si>
  <si>
    <t>PaperCut Job Ticketing - FabLab</t>
  </si>
  <si>
    <t>PaperCut HP Fast Release Embedded, 1-49, per device</t>
  </si>
  <si>
    <t>PaperCut HP Fast Release Embedded, 50+, per device</t>
  </si>
  <si>
    <t>PaperCut MF - Advanced Print Enablement Pack</t>
  </si>
  <si>
    <t>PCMF-PEP</t>
  </si>
  <si>
    <t>PaperCut MF - On-Prem OCR and Document Processing Pack</t>
  </si>
  <si>
    <t>PCMF-OCR</t>
  </si>
  <si>
    <t>PaperCut MF - Epic Print Connector, per server</t>
  </si>
  <si>
    <t>PCMF-EPIC</t>
  </si>
  <si>
    <t>PaperCut unlimited user license conversion</t>
  </si>
  <si>
    <t>PaperCut payment gateway goup 1</t>
  </si>
  <si>
    <t>GW-Group1</t>
  </si>
  <si>
    <t>(Authorize.Net, My Student Acct, PayPal WPS/Payflow, RBS, Tx File)</t>
  </si>
  <si>
    <t>PaperCut payment gateway goup 2</t>
  </si>
  <si>
    <t>GW-Group2</t>
  </si>
  <si>
    <t>(Barclaycard, CASHNet, CommWeb, CyberSource, Moneris, Nelnet, Nuvision, OPC, Realex, TouchNet Marketplace, TouchNet OneCard)</t>
  </si>
  <si>
    <t>PaperCut payment gateway goup 3</t>
  </si>
  <si>
    <t>GW-Group3</t>
  </si>
  <si>
    <t>(Blackboard, CardSmith, CBORD, Heartland)</t>
  </si>
  <si>
    <t>PaperCut standard connector license</t>
  </si>
  <si>
    <t>PCMF-StdConn</t>
  </si>
  <si>
    <t>(BioStore, Fast Release)</t>
  </si>
  <si>
    <t>PaperCut advanced connector license</t>
  </si>
  <si>
    <t>PCMF-AdvConn</t>
  </si>
  <si>
    <t>(Boscop, Cartadis, Jamex, m3i, NetZTouch)</t>
  </si>
  <si>
    <t>PaperCut kiosk connector license</t>
  </si>
  <si>
    <t>PCMF-KioskConn</t>
  </si>
  <si>
    <t>(Pay Station, Value Loader)</t>
  </si>
  <si>
    <t>PaperCut MF Fax Connectors, 10 device connection minimum</t>
  </si>
  <si>
    <t>PCMF-FAX</t>
  </si>
  <si>
    <t>PaperCut MF Fax Connectors, 10-49, per device</t>
  </si>
  <si>
    <t>PCMF-FAX-10</t>
  </si>
  <si>
    <t>PaperCut MF Fax Connectors, 50-249, per device</t>
  </si>
  <si>
    <t>PCMF-FAX-50</t>
  </si>
  <si>
    <t>PaperCut MF Fax Connectors, 250-399, per device</t>
  </si>
  <si>
    <t>PCMF-FAX-250</t>
  </si>
  <si>
    <t>PaperCut MF Fax Connectors, 400+, per device</t>
  </si>
  <si>
    <t>PCMF-FAX-400</t>
  </si>
  <si>
    <t>PCLaw integration with PaperCut</t>
  </si>
  <si>
    <t>PCLaw-Int</t>
  </si>
  <si>
    <t>Cosmolex integration with PaperCut</t>
  </si>
  <si>
    <t>PCCosmolex-Int</t>
  </si>
  <si>
    <t>Juris integration with PaperCut</t>
  </si>
  <si>
    <t>PCJuris-Int</t>
  </si>
  <si>
    <t>ESI Law integration with PaperCut</t>
  </si>
  <si>
    <t>PCESILaw-Int</t>
  </si>
  <si>
    <t>ProLaw integration with PaperCut</t>
  </si>
  <si>
    <t>PCProLaw-Int</t>
  </si>
  <si>
    <t>TimeSlips integration with PaperCut</t>
  </si>
  <si>
    <t>PCTSlips-Int</t>
  </si>
  <si>
    <t>Rippe Kingston integration with PaperCut</t>
  </si>
  <si>
    <t>PCRippe-Int</t>
  </si>
  <si>
    <t>Tabs3 integration with PaperCut</t>
  </si>
  <si>
    <t>PCTabs3-Int</t>
  </si>
  <si>
    <t>Tier 1 system integration with PaperCut</t>
  </si>
  <si>
    <t>PCTier1-Int</t>
  </si>
  <si>
    <t>Advantage Law integration with PaperCut</t>
  </si>
  <si>
    <t>PCAdvantageLaw-Int</t>
  </si>
  <si>
    <t>Ajera integration with PaperCut</t>
  </si>
  <si>
    <t>PCAjera-Int</t>
  </si>
  <si>
    <t>Perfect Law integration with PaperCut</t>
  </si>
  <si>
    <t>PCPerLaw-Int</t>
  </si>
  <si>
    <t>Elite 3E integration with PaperCut</t>
  </si>
  <si>
    <t>PCElite3E-Int</t>
  </si>
  <si>
    <t>Elite Enterprise integration with PaperCut</t>
  </si>
  <si>
    <t>PCEliteE-Int</t>
  </si>
  <si>
    <t>Aderant integration with PaperCut</t>
  </si>
  <si>
    <t>PCAderant-Int</t>
  </si>
  <si>
    <t>Orion Billing System integration with PaperCut</t>
  </si>
  <si>
    <t>PCOrion-Int</t>
  </si>
  <si>
    <t>Office RND integration with PaperCut</t>
  </si>
  <si>
    <t>PCOfficeRND-Int</t>
  </si>
  <si>
    <t>Coyote Analytics integration with PaperCut</t>
  </si>
  <si>
    <t>PCCoyoteAnalytics-Int</t>
  </si>
  <si>
    <t>Tier 2 system integration with PaperCut</t>
  </si>
  <si>
    <t>PCTier2-Int</t>
  </si>
  <si>
    <t>Quickbooks on prem integration with PaperCut</t>
  </si>
  <si>
    <t>PCQuickBks-Int</t>
  </si>
  <si>
    <t>Quickbooks online integration with PaperCut</t>
  </si>
  <si>
    <t>PCQuickBksOnline-Int</t>
  </si>
  <si>
    <t>Ghost Practice Integartion with PaperCut</t>
  </si>
  <si>
    <t>PCGhostPractice-Int</t>
  </si>
  <si>
    <t>Sage accounting integration with PaperCut</t>
  </si>
  <si>
    <t>PCSage-Int</t>
  </si>
  <si>
    <t>Clio integration with PaperCut</t>
  </si>
  <si>
    <t>PCClio-Int</t>
  </si>
  <si>
    <t>Banner Acctng integration with PaperCut</t>
  </si>
  <si>
    <t>PCBann-Int</t>
  </si>
  <si>
    <t>Tier 3 system integration with PaperCut</t>
  </si>
  <si>
    <t>PCTier3-Int</t>
  </si>
  <si>
    <t>PaperCut Hive Full Embedded Subscription, Comm 1-9, per device, yearly</t>
  </si>
  <si>
    <t>PCH-FULLC-1Y</t>
  </si>
  <si>
    <t>PaperCut Hive Full Embedded Subscription, Comm 1-9, per device, monthly</t>
  </si>
  <si>
    <t>PCH-FULLC-1M</t>
  </si>
  <si>
    <t>PaperCut Hive Full Embedded Subscription, Comm 10-24, per device, yearly</t>
  </si>
  <si>
    <t>PCH-FULLC10-1Y</t>
  </si>
  <si>
    <t>PaperCut Hive Full Embedded Subscription, Comm 10-24, per device, monthly</t>
  </si>
  <si>
    <t>PCH-FULLC10-1M</t>
  </si>
  <si>
    <t>PaperCut Hive Full Embedded Subscription, Comm 25-49, per device, yearly</t>
  </si>
  <si>
    <t>PCH-FULLC25-1Y</t>
  </si>
  <si>
    <t>PaperCut Hive Full Embedded Subscription, Comm 25-49, per device, monthly</t>
  </si>
  <si>
    <t>PCH-FULLC25-1M</t>
  </si>
  <si>
    <t>PaperCut Hive Full Embedded Subscription, Comm 50-99, per device, yearly</t>
  </si>
  <si>
    <t>PCH-FULLC50-1Y</t>
  </si>
  <si>
    <t>PaperCut Hive Full Embedded Subscription, Comm 50-99, per device, monthly</t>
  </si>
  <si>
    <t>PCH-FULLC50-1M</t>
  </si>
  <si>
    <t>PaperCut Hive Full Embedded Subscription, Comm 100-199, per device, yearly</t>
  </si>
  <si>
    <t>PCH-FULLC100-1Y</t>
  </si>
  <si>
    <t>PaperCut Hive Full Embedded Subscription, Comm 100-199, per device, monthly</t>
  </si>
  <si>
    <t>PCH-FULLC100-1M</t>
  </si>
  <si>
    <t>PaperCut Hive Full Embedded Subscription, Comm 200-499, per device, yearly</t>
  </si>
  <si>
    <t>PCH-FULLC200-1Y</t>
  </si>
  <si>
    <t>PaperCut Hive Full Embedded Subscription, Comm 200-499, per device, monthly</t>
  </si>
  <si>
    <t>PCH-FULLC200-1M</t>
  </si>
  <si>
    <t>PaperCut Hive Full Embedded Subscription, Comm 500+, per device, monthly</t>
  </si>
  <si>
    <t>PCH-FULLC500-1Y</t>
  </si>
  <si>
    <t>PCH-FULLC500-1M</t>
  </si>
  <si>
    <t>PaperCut Hive Lite Release Subscription, Comm 1-9, per device, yearly</t>
  </si>
  <si>
    <t>PCH-LITEC-1Y</t>
  </si>
  <si>
    <t>PaperCut Hive Lite Release Subscription, Comm 1-9, per device, monthly</t>
  </si>
  <si>
    <t>PCH-LITEC-1M</t>
  </si>
  <si>
    <t>PaperCut Hive Lite Release Subscription, Comm 10-24, per device, yearly</t>
  </si>
  <si>
    <t>PCH-LITEC10-1Y</t>
  </si>
  <si>
    <t>PaperCut Hive Lite Release Subscription, Comm 10-24, per device, monthly</t>
  </si>
  <si>
    <t>PCH-LITEC10-1M</t>
  </si>
  <si>
    <t>PaperCut Hive Lite Release Subscription, Comm 25-49, per device, yearly</t>
  </si>
  <si>
    <t>PCH-LITEC25-1Y</t>
  </si>
  <si>
    <t>PaperCut Hive Lite Release Subscription, Comm 25-49, per device, monthly</t>
  </si>
  <si>
    <t>PCH-LITEC25-1M</t>
  </si>
  <si>
    <t>PaperCut Hive Lite Release Subscription, Comm 50-99, per device, yearly</t>
  </si>
  <si>
    <t>PCH-LITEC50-1Y</t>
  </si>
  <si>
    <t>PaperCut Hive Lite Release Subscription, Comm 50-99, per device, monthly</t>
  </si>
  <si>
    <t>PCH-LITEC50-1M</t>
  </si>
  <si>
    <t>PaperCut Hive Lite Release Subscription, Comm 100-199, per device, yearly</t>
  </si>
  <si>
    <t>PCH-LITEC100-1Y</t>
  </si>
  <si>
    <t>PaperCut Hive Lite Release Subscription, Comm 100-199, per device, monthly</t>
  </si>
  <si>
    <t>PCH-LITEC100-1M</t>
  </si>
  <si>
    <t>PaperCut Hive Lite Release Subscription, Comm 200-499, per device, yearly</t>
  </si>
  <si>
    <t>PCH-LITEC200-1Y</t>
  </si>
  <si>
    <t>PaperCut Hive Lite Release Subscription, Comm 200-499, per device, monthly</t>
  </si>
  <si>
    <t>PCH-LITEC200-1M</t>
  </si>
  <si>
    <t>PaperCut Hive Lite Release Subscription, Comm 500+, per device, yearly</t>
  </si>
  <si>
    <t>PCH-LITEC500-1Y</t>
  </si>
  <si>
    <t>PaperCut Hive Lite Release Subscription, Comm 500+, per device, monthly</t>
  </si>
  <si>
    <t>PCH-LITEC500-1M</t>
  </si>
  <si>
    <t>PaperCut Hive Mobile Release Subscription, Comm 1-9, per device, yearly</t>
  </si>
  <si>
    <t>PCH-MRC-1Y</t>
  </si>
  <si>
    <t>PaperCut Hive Mobile Release Subscription, Comm 1-9, per device, monthly</t>
  </si>
  <si>
    <t>PCH-MRC-1M</t>
  </si>
  <si>
    <t>PaperCut Hive Mobile Release Subscription, Comm 10-24, per device, yearly</t>
  </si>
  <si>
    <t>PCH-MRC10-1Y</t>
  </si>
  <si>
    <t>PaperCut Hive Mobile Release Subscription, Comm 10-24, per device, monthly</t>
  </si>
  <si>
    <t>PCH-MRC10-1M</t>
  </si>
  <si>
    <t>PaperCut Hive Mobile Release Subscription, Comm 25-49, per device, yearly</t>
  </si>
  <si>
    <t>PCH-MRC25-1Y</t>
  </si>
  <si>
    <t>PaperCut Hive Mobile Release Subscription, Comm 25-49, per device, monthly</t>
  </si>
  <si>
    <t>PCH-MRC25-1M</t>
  </si>
  <si>
    <t>PaperCut Hive Mobile Release Subscription, Comm 50-99, per device, yearly</t>
  </si>
  <si>
    <t>PCH-MRC50-1Y</t>
  </si>
  <si>
    <t>PaperCut Hive Mobile Release Subscription, Comm 50-99, per device, monthly</t>
  </si>
  <si>
    <t>PCH-MRC50-1M</t>
  </si>
  <si>
    <t>PaperCut Hive Mobile Release Subscription, Comm 100-199, per device, yearly</t>
  </si>
  <si>
    <t>PCH-MRC100-1Y</t>
  </si>
  <si>
    <t>PaperCut Hive Mobile Release Subscription, Comm 100-199, per device, monthly</t>
  </si>
  <si>
    <t>PCH-MRC100-1M</t>
  </si>
  <si>
    <t>PaperCut Hive Mobile Release Subscription, Comm 200-499, per device, yearly</t>
  </si>
  <si>
    <t>PCH-MRC200-1Y</t>
  </si>
  <si>
    <t>PaperCut Hive Mobile Release Subscription, Comm 200-499, per device, monthly</t>
  </si>
  <si>
    <t>PCH-MRC200-1M</t>
  </si>
  <si>
    <t>PaperCut Hive Mobile Release Subscription, Comm 500+, per device, yearly</t>
  </si>
  <si>
    <t>PCH-MRC500-1Y</t>
  </si>
  <si>
    <t>PaperCut Hive Mobile Release Subscription, Comm 500+, per device, monthly</t>
  </si>
  <si>
    <t>PCH-MRC500-1M</t>
  </si>
  <si>
    <t>CARD READER -PrimeLInk PROXIMITY READER</t>
  </si>
  <si>
    <t>PCMFPrimelinkCR</t>
  </si>
  <si>
    <t>Anuual Support &amp; Maintenance for Additional Years (2 Years)</t>
  </si>
  <si>
    <t>PCASM-2</t>
  </si>
  <si>
    <t>60% of total Papercut License Cost</t>
  </si>
  <si>
    <t>Anuual Support &amp; Maintenance for Additional Years (3 Years)</t>
  </si>
  <si>
    <t>PCASM-3</t>
  </si>
  <si>
    <t>75% of total Papercut License Cost</t>
  </si>
  <si>
    <t>Anuual Support &amp; Maintenance for Additional Years (4 Years)</t>
  </si>
  <si>
    <t>PCASM-4</t>
  </si>
  <si>
    <t>100% of total Papercut License Cost</t>
  </si>
  <si>
    <t>Anuual Support &amp; Maintenance for Additional Years (5 Years)</t>
  </si>
  <si>
    <t>PCASM-5</t>
  </si>
  <si>
    <t>1.25% of total Papercut License Cost</t>
  </si>
  <si>
    <t>UOM</t>
  </si>
  <si>
    <t>MarketDirect StoreFront Term License Activation (new contracts and contract changes only)</t>
  </si>
  <si>
    <t>Each</t>
  </si>
  <si>
    <t xml:space="preserve">TERM LICENSE: MDSF Software Platform </t>
  </si>
  <si>
    <t>Annual</t>
  </si>
  <si>
    <t>TERM LICENSE: MDSF Essential Platform</t>
  </si>
  <si>
    <t>TERM LICENSE: MDSF Software Platform - 5 YEAR TERM (includes 15% Discount)</t>
  </si>
  <si>
    <t>5 Year Term</t>
  </si>
  <si>
    <t>TERM LICENSE: MDSF Essential Platforms - 5 YEAR TERM (includes 15% Discount)</t>
  </si>
  <si>
    <t>System Hosting Fee</t>
  </si>
  <si>
    <t>TERM LICENSE: Single Record ePS VDP For Essential</t>
  </si>
  <si>
    <t>TERM LICENSE: One Additional Essential SmartStore (max. 2 add'l)</t>
  </si>
  <si>
    <t>TERM LICENSE: One Additional Essential PriceList  (max 2 add'l)</t>
  </si>
  <si>
    <t>TERM LICENSE: UPGRADE DSF Essential to DSF (Current Version)</t>
  </si>
  <si>
    <t xml:space="preserve">TERM LICENSE: ePS VDP </t>
  </si>
  <si>
    <t>TERM LICENSE: SmartCanvas VDP</t>
  </si>
  <si>
    <t>TERM LICENSE: ePS VDP Rendering Engine Module (Optional)</t>
  </si>
  <si>
    <t>TERM LICENSE: Additional ePS VDP Desktop (Optional)</t>
  </si>
  <si>
    <t>TERM LICENSE: ePS VDP Image Personalization Module (Optional)</t>
  </si>
  <si>
    <t>TERM LICENSE: Additional Image Personalization Desktop (Optional)</t>
  </si>
  <si>
    <t>TERM LICENSE: MDSF VDP Module: FusionPro®</t>
  </si>
  <si>
    <t>TERM LICENSE: Add'l FusionPro® VDP Creator License (Optional)</t>
  </si>
  <si>
    <t>TERM LICENSE: Credit Card Payment Module</t>
  </si>
  <si>
    <t>TERM LICENSE: SSO Authentication Module</t>
  </si>
  <si>
    <t>TERM LICENSE: External System Connector</t>
  </si>
  <si>
    <t>TERM LICENSE: Non-ePS Extended Application (iFrame)</t>
  </si>
  <si>
    <t>TERM LICENSE: JDF Connector for PrePress Workflow</t>
  </si>
  <si>
    <t>TERM LICENSE: cXML Punch Out Catalog Integration (Single Client)</t>
  </si>
  <si>
    <t>TERM LICENSE: cXML Punch Out Catalog Integration  (Each Add'l Client)</t>
  </si>
  <si>
    <t>TERM LICENSE: Shipping Provider Integration (per individual provider)</t>
  </si>
  <si>
    <t>TERM LICENSE: Additional Print Shops</t>
  </si>
  <si>
    <t>TERM LICENSE: Additional Print Shops (Per Print Shop, Req Qty &gt;= 11)</t>
  </si>
  <si>
    <t>TERM LICENSE: Additional Business Entity (includes Print Shop)</t>
  </si>
  <si>
    <t xml:space="preserve">TERM LICENSE: Entities for Company Administration </t>
  </si>
  <si>
    <t>TERM LICENSE: Entities for Marketplace Affiliate</t>
  </si>
  <si>
    <t>TERM LICENSE: Outsourced Vendor Workflow</t>
  </si>
  <si>
    <t>TERM LICENSE: MDSF Bi-Directional API</t>
  </si>
  <si>
    <t>TERM LICENSE: MarketDirect Fulfillment Small Site (&lt;1,000 SKUs)</t>
  </si>
  <si>
    <t>TERM LICENSE: MarketDirect Fulfillment Medium Site (&lt;10,000 SKUs)</t>
  </si>
  <si>
    <t>TERM LICENSE: MarketDirect Fulfillment Large Site (&gt;10,000 SKUs)</t>
  </si>
  <si>
    <t>TERM LICENSE: MarketDirect Fulfillment Upgrade from Small to Medium</t>
  </si>
  <si>
    <t>TERM LICENSE: MarketDirect Fulfillment Upgrade from Medium to Large</t>
  </si>
  <si>
    <t>TERM LICENSE: MarketDirect Fulfillment Additional Warehouse Small</t>
  </si>
  <si>
    <t>TERM LICENSE: MarketDirect Fulfillment Additional Warehouse Medium</t>
  </si>
  <si>
    <t>TERM LICENSE: MarketDirect Fulfillment Additional Warehouse Large</t>
  </si>
  <si>
    <t>TERM LICENSE: MarketDirect Fulfillment Rentals &amp; Reservations</t>
  </si>
  <si>
    <t>TERM LICENSE: SmartBox Designer (50 Orders/Mo.)</t>
  </si>
  <si>
    <t>TERM LICENSE: SmartBox Designer (100 Orders/Mo.)</t>
  </si>
  <si>
    <t>TERM LICENSE: SmartBox Designer (150 Orders/Mo.)</t>
  </si>
  <si>
    <t>TERM LICENSE: SmartBox Designer (200 Orders/Mo.)</t>
  </si>
  <si>
    <t>TERM LICENSE: SmartBox Designer (250 Orders/Mo.)</t>
  </si>
  <si>
    <t>TERM LICENSE: SmartBox Designer (300 Orders/Mo.)</t>
  </si>
  <si>
    <t>TERM LICENSE: SmartBox Designer (350 Orders/Mo.)</t>
  </si>
  <si>
    <t>TERM LICENSE: SmartBox Designer (400 Orders/Mo.)</t>
  </si>
  <si>
    <t>TERM LICENSE: SmartBox Designer (450 Orders/Mo.)</t>
  </si>
  <si>
    <t>TERM LICENSE: SmartBox Designer (&gt;450 Orders/Mo.)</t>
  </si>
  <si>
    <t>ePS Quote</t>
  </si>
  <si>
    <t>TERM LICENSE: MarketDirect StoreFront Sandbox (Self-Hosted only)</t>
  </si>
  <si>
    <t>TERM LICENSE: MarketDirect StoreFront Auto-Engage</t>
  </si>
  <si>
    <t>TERM LICENSE: ShipExpress (Per Print Shop)</t>
  </si>
  <si>
    <t>TERM LICENSE: ShipExpress Option LTL (Per Print Shop)</t>
  </si>
  <si>
    <t>TERM LICENSE: ShipExpress Option Manual/Import Shipments (Per Print Shop)</t>
  </si>
  <si>
    <t>Professional Services for MDSF Implementaions - Price Per Hour</t>
  </si>
  <si>
    <t>MDSFPS</t>
  </si>
  <si>
    <t>Make</t>
  </si>
  <si>
    <t>Model</t>
  </si>
  <si>
    <t>Item #</t>
  </si>
  <si>
    <t>Warranty</t>
  </si>
  <si>
    <t>Scanner Type</t>
  </si>
  <si>
    <t>Size Minimum</t>
  </si>
  <si>
    <t>Size Maximum</t>
  </si>
  <si>
    <t>ADF Capacity</t>
  </si>
  <si>
    <t>Duty Cycle</t>
  </si>
  <si>
    <t>PPM</t>
  </si>
  <si>
    <t>IPM</t>
  </si>
  <si>
    <t>Xerox</t>
  </si>
  <si>
    <t>DM6440</t>
  </si>
  <si>
    <t>100N03218</t>
  </si>
  <si>
    <t>SheetFed</t>
  </si>
  <si>
    <t>2" x 2"</t>
  </si>
  <si>
    <t>9.5" x 118"</t>
  </si>
  <si>
    <t>DM4700</t>
  </si>
  <si>
    <t>100N02873</t>
  </si>
  <si>
    <t>FlatBed</t>
  </si>
  <si>
    <t>.15" x .15"</t>
  </si>
  <si>
    <t>11.7" x 17"</t>
  </si>
  <si>
    <t>FLATBED</t>
  </si>
  <si>
    <t>2.5 Sec/Page</t>
  </si>
  <si>
    <t>D70n</t>
  </si>
  <si>
    <t>100N03676</t>
  </si>
  <si>
    <t>9.5" x 240"</t>
  </si>
  <si>
    <t>N60W</t>
  </si>
  <si>
    <t>100N03648</t>
  </si>
  <si>
    <t>9.5" x 236"</t>
  </si>
  <si>
    <t>DM4830</t>
  </si>
  <si>
    <t>100N02943</t>
  </si>
  <si>
    <t>SheetFed / FlatBed</t>
  </si>
  <si>
    <t>4.0" x 4.13"</t>
  </si>
  <si>
    <t>11.69" x 118"</t>
  </si>
  <si>
    <t>W110</t>
  </si>
  <si>
    <t>100N03674</t>
  </si>
  <si>
    <t>2" x 2.6"</t>
  </si>
  <si>
    <t>12.1" x 236"</t>
  </si>
  <si>
    <t>W130A</t>
  </si>
  <si>
    <t>100N03611</t>
  </si>
  <si>
    <t>W130A with Imprinter</t>
  </si>
  <si>
    <t>100N03679</t>
  </si>
  <si>
    <t>ProductNumber</t>
  </si>
  <si>
    <t>MSRP</t>
  </si>
  <si>
    <t>Discount</t>
  </si>
  <si>
    <t>USF Contract Price</t>
  </si>
  <si>
    <t>KIP</t>
  </si>
  <si>
    <t>DIGPDF-900K</t>
  </si>
  <si>
    <t>PDF Format Printing Keycode</t>
  </si>
  <si>
    <t>K1AKC00070</t>
  </si>
  <si>
    <t>Kip Account and Cost Center</t>
  </si>
  <si>
    <t>PPEHDKITK</t>
  </si>
  <si>
    <t>Removable Secure Hard Drive Connection</t>
  </si>
  <si>
    <t>SYS660K</t>
  </si>
  <si>
    <t>Z480970010</t>
  </si>
  <si>
    <t>Black Toner (2 - 500 gram cartridges)</t>
  </si>
  <si>
    <t>Z480970020</t>
  </si>
  <si>
    <t>Cyan Toner (2 - 500 gram cartridges)</t>
  </si>
  <si>
    <t>Z480970030</t>
  </si>
  <si>
    <t>Magenta Toner (2 - 500 gram cartridges)</t>
  </si>
  <si>
    <t>Z480970040</t>
  </si>
  <si>
    <t>Yellow Toner (2 - 500 gram cartridges)</t>
  </si>
  <si>
    <t>Base Monthly Maintenance</t>
  </si>
  <si>
    <t>Black Copies per sq ft.</t>
  </si>
  <si>
    <t>Color Copies per sq ft.</t>
  </si>
  <si>
    <t>Monthly Maintenance (note: supplies are purchased separately)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</si>
</sst>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00"/>
    <numFmt numFmtId="167" formatCode="&quot;$&quot;#,###"/>
    <numFmt numFmtId="168" formatCode="&quot;$&quot;#,##0"/>
    <numFmt numFmtId="169" formatCode="_(&quot;$&quot;* #,##0_);_(&quot;$&quot;* \(#,##0\);_(&quot;$&quot;* &quot;-&quot;?_);_(@_)"/>
    <numFmt numFmtId="170" formatCode="&quot;$&quot;#,##0.000"/>
  </numFmts>
  <fonts count="80">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sz val="10"/>
      <color theme="1"/>
      <name val="Arial"/>
      <family val="2"/>
    </font>
    <font>
      <sz val="10"/>
      <color theme="1"/>
      <name val="Arial"/>
      <family val="2"/>
    </font>
    <font>
      <vertAlign val="superscript"/>
      <sz val="10"/>
      <color theme="1"/>
      <name val="Arial"/>
      <family val="2"/>
    </font>
    <font>
      <b/>
      <sz val="10"/>
      <color rgb="FF000000"/>
      <name val="Arial"/>
      <family val="2"/>
    </font>
    <font>
      <sz val="10"/>
      <color theme="1"/>
      <name val="Calibri"/>
      <family val="2"/>
      <scheme val="minor"/>
    </font>
    <font>
      <sz val="10"/>
      <color rgb="FF000000"/>
      <name val="Arial"/>
      <family val="2"/>
    </font>
    <font>
      <sz val="10"/>
      <color rgb="FF333333"/>
      <name val="Arial"/>
      <family val="2"/>
    </font>
    <font>
      <sz val="10"/>
      <color rgb="FF000000"/>
      <name val="Calibri"/>
      <family val="3"/>
      <charset val="134"/>
    </font>
    <font>
      <b/>
      <sz val="10"/>
      <color rgb="FF333333"/>
      <name val="Arial"/>
      <family val="2"/>
    </font>
    <font>
      <b/>
      <i/>
      <u/>
      <sz val="10"/>
      <color rgb="FF000000"/>
      <name val="Arial"/>
      <family val="2"/>
    </font>
    <font>
      <b/>
      <i/>
      <u/>
      <sz val="10"/>
      <color rgb="FF333333"/>
      <name val="Arial"/>
      <family val="2"/>
    </font>
    <font>
      <b/>
      <sz val="9"/>
      <color rgb="FF000000"/>
      <name val="Arial"/>
      <family val="3"/>
      <charset val="134"/>
    </font>
    <font>
      <sz val="9"/>
      <color theme="1"/>
      <name val="Calibri"/>
      <family val="2"/>
      <charset val="134"/>
      <scheme val="minor"/>
    </font>
    <font>
      <sz val="9"/>
      <color rgb="FF000000"/>
      <name val="Arial"/>
      <family val="3"/>
      <charset val="134"/>
    </font>
    <font>
      <b/>
      <sz val="9"/>
      <color rgb="FF000080"/>
      <name val="Arial"/>
      <family val="3"/>
      <charset val="134"/>
    </font>
    <font>
      <b/>
      <sz val="10"/>
      <color rgb="FF000080"/>
      <name val="Arial"/>
      <family val="2"/>
    </font>
    <font>
      <b/>
      <sz val="10"/>
      <color rgb="FF0070C0"/>
      <name val="Arial"/>
      <family val="2"/>
    </font>
    <font>
      <b/>
      <sz val="9"/>
      <color rgb="FF993300"/>
      <name val="Arial"/>
      <family val="3"/>
      <charset val="134"/>
    </font>
    <font>
      <sz val="9"/>
      <color rgb="FF993300"/>
      <name val="Arial"/>
      <family val="3"/>
      <charset val="134"/>
    </font>
    <font>
      <sz val="9"/>
      <color rgb="FF000000"/>
      <name val="Calibri"/>
      <family val="3"/>
      <charset val="134"/>
    </font>
    <font>
      <sz val="10"/>
      <color rgb="FF993300"/>
      <name val="Arial"/>
      <family val="2"/>
    </font>
    <font>
      <sz val="9"/>
      <color theme="1"/>
      <name val="Georgia"/>
      <family val="1"/>
    </font>
    <font>
      <sz val="9"/>
      <name val="Arial"/>
      <family val="2"/>
    </font>
    <font>
      <sz val="11"/>
      <color theme="1"/>
      <name val="Calibri"/>
      <family val="2"/>
      <charset val="134"/>
      <scheme val="minor"/>
    </font>
    <font>
      <b/>
      <sz val="9"/>
      <color theme="1"/>
      <name val="Arial"/>
      <family val="2"/>
    </font>
    <font>
      <b/>
      <u/>
      <sz val="10"/>
      <color rgb="FF000000"/>
      <name val="Arial"/>
      <family val="2"/>
    </font>
    <font>
      <sz val="11"/>
      <color rgb="FF000000"/>
      <name val="Arial"/>
      <family val="3"/>
      <charset val="134"/>
    </font>
    <font>
      <sz val="9"/>
      <color theme="1"/>
      <name val="Arial"/>
      <family val="2"/>
    </font>
    <font>
      <b/>
      <sz val="11"/>
      <color theme="1"/>
      <name val="Arial"/>
      <family val="3"/>
      <charset val="134"/>
    </font>
    <font>
      <b/>
      <sz val="9"/>
      <color theme="1"/>
      <name val="Arial"/>
      <family val="3"/>
      <charset val="134"/>
    </font>
    <font>
      <u/>
      <sz val="11"/>
      <color theme="10"/>
      <name val="Calibri"/>
      <family val="2"/>
      <scheme val="minor"/>
    </font>
    <font>
      <sz val="10"/>
      <color rgb="FF000000"/>
      <name val="Calibri"/>
      <family val="2"/>
    </font>
    <font>
      <sz val="10"/>
      <color theme="1"/>
      <name val="Calibri"/>
      <family val="2"/>
    </font>
    <font>
      <b/>
      <sz val="12"/>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rgb="FF000000"/>
      <name val="Calibri"/>
      <family val="2"/>
      <scheme val="minor"/>
    </font>
    <font>
      <sz val="10"/>
      <color theme="1"/>
      <name val="Arial Narrow"/>
      <family val="2"/>
    </font>
    <font>
      <b/>
      <u/>
      <sz val="10"/>
      <color theme="1"/>
      <name val="Arial Narrow"/>
      <family val="2"/>
    </font>
    <font>
      <b/>
      <sz val="10"/>
      <color theme="1"/>
      <name val="Arial Narrow"/>
      <family val="2"/>
    </font>
    <font>
      <b/>
      <u/>
      <sz val="12"/>
      <color theme="1"/>
      <name val="Arial Narrow"/>
      <family val="2"/>
    </font>
    <font>
      <b/>
      <u/>
      <sz val="10"/>
      <color theme="1"/>
      <name val="Calibri"/>
      <family val="2"/>
      <scheme val="minor"/>
    </font>
    <font>
      <u/>
      <sz val="10"/>
      <color theme="1"/>
      <name val="Calibri"/>
      <family val="2"/>
      <scheme val="minor"/>
    </font>
    <font>
      <b/>
      <sz val="10"/>
      <name val="Arial"/>
    </font>
    <font>
      <sz val="10"/>
      <color indexed="9"/>
      <name val="Arial"/>
    </font>
    <font>
      <b/>
      <u/>
      <sz val="11"/>
      <color theme="1"/>
      <name val="Calibri"/>
      <family val="2"/>
      <scheme val="minor"/>
    </font>
    <font>
      <b/>
      <sz val="10"/>
      <name val="Courier"/>
    </font>
    <font>
      <sz val="10"/>
      <name val="Courier"/>
    </font>
    <font>
      <u/>
      <sz val="10"/>
      <name val="Courier"/>
    </font>
    <font>
      <sz val="11"/>
      <color rgb="FF5B9BD5"/>
      <name val="Calibri"/>
      <family val="2"/>
    </font>
    <font>
      <sz val="10"/>
      <name val="Calibri"/>
      <family val="2"/>
    </font>
    <font>
      <sz val="11"/>
      <color rgb="FF000000"/>
      <name val="Calibri"/>
      <family val="2"/>
    </font>
    <font>
      <sz val="11"/>
      <name val="Calibri"/>
      <family val="2"/>
    </font>
    <font>
      <i/>
      <sz val="6.5"/>
      <color rgb="FF000000"/>
      <name val="Arial"/>
      <family val="2"/>
    </font>
    <font>
      <b/>
      <sz val="10"/>
      <color theme="1"/>
      <name val="Calibri"/>
      <family val="2"/>
    </font>
    <font>
      <sz val="11"/>
      <color theme="1"/>
      <name val="Calibri"/>
      <family val="2"/>
    </font>
    <font>
      <i/>
      <sz val="10"/>
      <color rgb="FF000000"/>
      <name val="Arial"/>
      <family val="2"/>
    </font>
    <font>
      <sz val="11"/>
      <color indexed="8"/>
      <name val="Calibri"/>
      <family val="2"/>
    </font>
    <font>
      <u/>
      <sz val="10"/>
      <color theme="10"/>
      <name val="Arial"/>
      <family val="2"/>
    </font>
    <font>
      <sz val="10"/>
      <name val="Calibri"/>
      <family val="2"/>
      <scheme val="minor"/>
    </font>
    <font>
      <sz val="10"/>
      <color rgb="FF000000"/>
      <name val="Calibri"/>
      <family val="2"/>
      <scheme val="minor"/>
    </font>
    <font>
      <b/>
      <sz val="10"/>
      <color rgb="FF000000"/>
      <name val="Calibri"/>
      <family val="2"/>
      <scheme val="minor"/>
    </font>
    <font>
      <i/>
      <sz val="10"/>
      <color rgb="FF000000"/>
      <name val="Calibri"/>
      <family val="2"/>
    </font>
    <font>
      <i/>
      <sz val="10"/>
      <name val="Calibri"/>
      <family val="2"/>
    </font>
    <font>
      <sz val="12"/>
      <color theme="1"/>
      <name val="Calibri"/>
      <family val="2"/>
      <scheme val="minor"/>
    </font>
    <font>
      <sz val="9"/>
      <color theme="1"/>
      <name val="Calibri"/>
      <family val="2"/>
      <scheme val="minor"/>
    </font>
    <font>
      <sz val="9"/>
      <color theme="1"/>
      <name val="Calibri (Body)_x0000_"/>
    </font>
    <font>
      <sz val="9"/>
      <color rgb="FF000000"/>
      <name val="Calibri (Body)_x0000_"/>
    </font>
    <font>
      <b/>
      <sz val="9"/>
      <color theme="9" tint="-0.499984740745262"/>
      <name val="Calibri"/>
      <family val="2"/>
    </font>
    <font>
      <b/>
      <sz val="9"/>
      <color theme="9" tint="-0.499984740745262"/>
      <name val="Calibri (Body)"/>
    </font>
    <font>
      <b/>
      <sz val="9"/>
      <color theme="9" tint="-0.499984740745262"/>
      <name val="Calibri"/>
      <family val="2"/>
      <scheme val="minor"/>
    </font>
    <font>
      <sz val="9"/>
      <color rgb="FF000000"/>
      <name val="Calibri (Body)"/>
    </font>
    <font>
      <sz val="9"/>
      <color rgb="FF000000"/>
      <name val="Calibri"/>
      <family val="2"/>
    </font>
    <font>
      <i/>
      <sz val="9"/>
      <color theme="1"/>
      <name val="Calibri (Body)_x0000_"/>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8" tint="0.59999389629810485"/>
        <bgColor rgb="FF4A7349"/>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rgb="FFA9A9A9"/>
      </left>
      <right style="thin">
        <color rgb="FFA9A9A9"/>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43" fontId="2" fillId="0" borderId="0" applyFont="0" applyFill="0" applyBorder="0" applyAlignment="0" applyProtection="0"/>
    <xf numFmtId="0" fontId="2" fillId="0" borderId="0"/>
    <xf numFmtId="0" fontId="1" fillId="0" borderId="0"/>
    <xf numFmtId="0" fontId="2" fillId="0" borderId="0"/>
    <xf numFmtId="0" fontId="2" fillId="0" borderId="0"/>
    <xf numFmtId="0" fontId="28" fillId="0" borderId="0">
      <alignment vertical="center"/>
    </xf>
    <xf numFmtId="0" fontId="35" fillId="0" borderId="0" applyNumberFormat="0" applyFill="0" applyBorder="0" applyAlignment="0" applyProtection="0"/>
    <xf numFmtId="44" fontId="2" fillId="0" borderId="0" applyFont="0" applyFill="0" applyBorder="0" applyAlignment="0" applyProtection="0"/>
    <xf numFmtId="44" fontId="63" fillId="0" borderId="0" applyFont="0" applyFill="0" applyBorder="0" applyAlignment="0" applyProtection="0"/>
    <xf numFmtId="0" fontId="64" fillId="0" borderId="0" applyNumberForma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0" fillId="0" borderId="0"/>
    <xf numFmtId="0" fontId="57" fillId="0" borderId="0"/>
    <xf numFmtId="44" fontId="10" fillId="0" borderId="0" applyFont="0" applyFill="0" applyBorder="0" applyAlignment="0" applyProtection="0"/>
    <xf numFmtId="44" fontId="70" fillId="0" borderId="0" applyFont="0" applyFill="0" applyBorder="0" applyAlignment="0" applyProtection="0"/>
    <xf numFmtId="0" fontId="70" fillId="0" borderId="0"/>
  </cellStyleXfs>
  <cellXfs count="599">
    <xf numFmtId="0" fontId="0" fillId="0" borderId="0" xfId="0"/>
    <xf numFmtId="0" fontId="2" fillId="0" borderId="1" xfId="0" applyFont="1" applyFill="1" applyBorder="1" applyAlignment="1">
      <alignment vertical="top" wrapText="1"/>
    </xf>
    <xf numFmtId="0" fontId="2" fillId="0" borderId="1" xfId="9" applyFont="1" applyFill="1" applyBorder="1" applyAlignment="1">
      <alignment horizontal="left"/>
    </xf>
    <xf numFmtId="165" fontId="2" fillId="3" borderId="1" xfId="9" applyNumberFormat="1" applyFont="1" applyFill="1" applyBorder="1" applyAlignment="1">
      <alignment wrapText="1"/>
    </xf>
    <xf numFmtId="0" fontId="2" fillId="3" borderId="1" xfId="9" applyFont="1" applyFill="1" applyBorder="1" applyAlignment="1">
      <alignment wrapText="1"/>
    </xf>
    <xf numFmtId="0" fontId="2" fillId="0" borderId="1" xfId="12" applyFont="1" applyBorder="1"/>
    <xf numFmtId="0" fontId="2" fillId="0" borderId="1" xfId="9" applyFont="1" applyFill="1" applyBorder="1" applyAlignment="1">
      <alignment wrapText="1"/>
    </xf>
    <xf numFmtId="0" fontId="2" fillId="0" borderId="1" xfId="9" applyFont="1" applyFill="1" applyBorder="1" applyAlignment="1">
      <alignment horizontal="left" vertical="top" wrapText="1"/>
    </xf>
    <xf numFmtId="0" fontId="3" fillId="3" borderId="1" xfId="13" applyFont="1" applyFill="1" applyBorder="1" applyAlignment="1">
      <alignment vertical="top" wrapText="1"/>
    </xf>
    <xf numFmtId="0" fontId="4" fillId="3" borderId="1" xfId="13" applyFont="1" applyFill="1" applyBorder="1" applyAlignment="1">
      <alignment vertical="top" wrapText="1"/>
    </xf>
    <xf numFmtId="0" fontId="2" fillId="3" borderId="1" xfId="13" applyFont="1" applyFill="1" applyBorder="1" applyAlignment="1">
      <alignment vertical="top" wrapText="1"/>
    </xf>
    <xf numFmtId="0" fontId="5" fillId="2" borderId="1" xfId="6" applyFont="1" applyFill="1" applyBorder="1" applyAlignment="1">
      <alignment horizontal="center" vertical="center" wrapText="1"/>
    </xf>
    <xf numFmtId="44" fontId="5" fillId="2" borderId="2" xfId="4" applyFont="1" applyFill="1" applyBorder="1" applyAlignment="1">
      <alignment horizontal="center" vertical="center" wrapText="1"/>
    </xf>
    <xf numFmtId="10" fontId="5" fillId="2" borderId="3" xfId="6" applyNumberFormat="1" applyFont="1" applyFill="1" applyBorder="1" applyAlignment="1">
      <alignment horizontal="center" vertical="center" wrapText="1"/>
    </xf>
    <xf numFmtId="0" fontId="9" fillId="0" borderId="0" xfId="0" applyFont="1"/>
    <xf numFmtId="0" fontId="8" fillId="0" borderId="0" xfId="0" applyFont="1" applyAlignment="1">
      <alignment vertical="center" wrapText="1"/>
    </xf>
    <xf numFmtId="0" fontId="0" fillId="0" borderId="0" xfId="0" applyAlignment="1">
      <alignment wrapText="1"/>
    </xf>
    <xf numFmtId="44" fontId="8" fillId="0" borderId="0" xfId="1" applyFont="1" applyAlignment="1">
      <alignment vertical="center" wrapText="1"/>
    </xf>
    <xf numFmtId="0" fontId="6" fillId="0" borderId="0" xfId="0" applyFont="1"/>
    <xf numFmtId="44" fontId="6" fillId="0" borderId="0" xfId="1" applyFont="1"/>
    <xf numFmtId="0" fontId="6" fillId="0" borderId="0" xfId="0" applyFont="1" applyAlignment="1">
      <alignment wrapText="1"/>
    </xf>
    <xf numFmtId="0" fontId="6" fillId="0" borderId="0" xfId="0" applyFont="1" applyAlignment="1">
      <alignment horizontal="left" vertical="center" wrapText="1"/>
    </xf>
    <xf numFmtId="43" fontId="6" fillId="0" borderId="0" xfId="0" applyNumberFormat="1" applyFont="1" applyAlignment="1">
      <alignment horizontal="right" vertical="center"/>
    </xf>
    <xf numFmtId="0" fontId="14" fillId="0" borderId="0" xfId="0" applyFont="1" applyAlignment="1">
      <alignment vertical="center" wrapText="1"/>
    </xf>
    <xf numFmtId="0" fontId="11" fillId="0" borderId="0" xfId="0" applyFont="1" applyFill="1" applyBorder="1" applyAlignment="1">
      <alignment horizontal="right" vertical="center"/>
    </xf>
    <xf numFmtId="0" fontId="6" fillId="0" borderId="0" xfId="0" applyFont="1" applyAlignment="1">
      <alignment horizontal="right" vertical="center"/>
    </xf>
    <xf numFmtId="0" fontId="15" fillId="0" borderId="0" xfId="0" applyFont="1" applyFill="1" applyBorder="1" applyAlignment="1">
      <alignment horizontal="left" vertical="top" wrapText="1"/>
    </xf>
    <xf numFmtId="0" fontId="9" fillId="0" borderId="0" xfId="0" applyFont="1" applyFill="1"/>
    <xf numFmtId="43" fontId="4" fillId="3" borderId="1" xfId="14" applyNumberFormat="1" applyFont="1" applyFill="1" applyBorder="1" applyAlignment="1">
      <alignment horizontal="right" vertical="center" wrapText="1"/>
    </xf>
    <xf numFmtId="0" fontId="8" fillId="2" borderId="0" xfId="0" applyFont="1" applyFill="1" applyAlignment="1">
      <alignment vertical="center" wrapText="1"/>
    </xf>
    <xf numFmtId="0" fontId="6" fillId="2" borderId="0" xfId="0" applyFont="1" applyFill="1"/>
    <xf numFmtId="0" fontId="8" fillId="2" borderId="0" xfId="0" applyFont="1" applyFill="1" applyAlignment="1">
      <alignment horizontal="right" vertical="center" wrapText="1"/>
    </xf>
    <xf numFmtId="0" fontId="6" fillId="2" borderId="0" xfId="0" applyFont="1" applyFill="1" applyAlignment="1">
      <alignment horizontal="right" vertical="center"/>
    </xf>
    <xf numFmtId="0" fontId="8"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wrapText="1"/>
    </xf>
    <xf numFmtId="0" fontId="5" fillId="2" borderId="1" xfId="0" applyFont="1" applyFill="1" applyBorder="1" applyAlignment="1">
      <alignment horizontal="center" vertical="center" wrapText="1"/>
    </xf>
    <xf numFmtId="44" fontId="5" fillId="2" borderId="1" xfId="4" applyFont="1" applyFill="1" applyBorder="1" applyAlignment="1">
      <alignment horizontal="center" vertical="center" wrapText="1"/>
    </xf>
    <xf numFmtId="10" fontId="5" fillId="2" borderId="1" xfId="6"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0" fontId="4" fillId="0" borderId="1" xfId="13" applyFont="1" applyFill="1" applyBorder="1" applyAlignment="1">
      <alignment horizontal="right" vertical="center" wrapText="1"/>
    </xf>
    <xf numFmtId="43" fontId="2" fillId="0" borderId="1" xfId="0" applyNumberFormat="1" applyFont="1" applyFill="1" applyBorder="1" applyAlignment="1">
      <alignment horizontal="right" vertical="center" wrapText="1"/>
    </xf>
    <xf numFmtId="0" fontId="9" fillId="0" borderId="1" xfId="0" applyFont="1" applyBorder="1"/>
    <xf numFmtId="0" fontId="0" fillId="0" borderId="1" xfId="0" applyBorder="1"/>
    <xf numFmtId="0" fontId="12" fillId="0" borderId="1" xfId="0" applyFont="1" applyFill="1" applyBorder="1" applyAlignment="1">
      <alignment horizontal="left" vertical="top" wrapText="1" indent="3"/>
    </xf>
    <xf numFmtId="0" fontId="8" fillId="0" borderId="1" xfId="0" applyFont="1" applyBorder="1" applyAlignment="1">
      <alignment vertical="center" wrapText="1"/>
    </xf>
    <xf numFmtId="43" fontId="10"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6" fillId="0" borderId="0" xfId="0" applyFont="1" applyFill="1"/>
    <xf numFmtId="0" fontId="6" fillId="0" borderId="0" xfId="0" applyFont="1" applyBorder="1"/>
    <xf numFmtId="0" fontId="6" fillId="0" borderId="5" xfId="0" applyFont="1" applyBorder="1"/>
    <xf numFmtId="0" fontId="10" fillId="0" borderId="1" xfId="0" applyFont="1" applyBorder="1" applyAlignment="1">
      <alignment horizontal="right" vertical="center" wrapText="1"/>
    </xf>
    <xf numFmtId="43" fontId="10" fillId="2" borderId="1" xfId="0" applyNumberFormat="1" applyFont="1" applyFill="1" applyBorder="1" applyAlignment="1">
      <alignment horizontal="right" vertical="center" wrapText="1"/>
    </xf>
    <xf numFmtId="0" fontId="6" fillId="0" borderId="0" xfId="0" applyFont="1" applyFill="1" applyBorder="1"/>
    <xf numFmtId="0" fontId="13" fillId="0" borderId="1" xfId="0" applyFont="1" applyBorder="1" applyAlignment="1">
      <alignment horizontal="left" wrapText="1" indent="1"/>
    </xf>
    <xf numFmtId="0" fontId="6" fillId="0" borderId="1" xfId="0" applyFont="1" applyBorder="1"/>
    <xf numFmtId="49" fontId="11" fillId="0" borderId="1" xfId="0" applyNumberFormat="1" applyFont="1" applyBorder="1" applyAlignment="1">
      <alignment horizontal="left" vertical="top" wrapText="1" indent="1"/>
    </xf>
    <xf numFmtId="0" fontId="11" fillId="0" borderId="1" xfId="0" applyFont="1" applyFill="1" applyBorder="1" applyAlignment="1">
      <alignment horizontal="right" vertical="center"/>
    </xf>
    <xf numFmtId="43"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right" vertical="center"/>
    </xf>
    <xf numFmtId="44" fontId="6" fillId="0" borderId="1" xfId="1" applyFont="1" applyBorder="1" applyAlignment="1">
      <alignment horizontal="right" vertical="center"/>
    </xf>
    <xf numFmtId="43" fontId="6" fillId="0" borderId="1" xfId="1" applyNumberFormat="1" applyFont="1" applyBorder="1" applyAlignment="1">
      <alignment horizontal="right" vertical="center"/>
    </xf>
    <xf numFmtId="0" fontId="6" fillId="0" borderId="1" xfId="0" applyFont="1" applyBorder="1" applyAlignment="1">
      <alignment wrapText="1"/>
    </xf>
    <xf numFmtId="0" fontId="13" fillId="0" borderId="1" xfId="0" applyFont="1" applyFill="1" applyBorder="1" applyAlignment="1">
      <alignment horizontal="left" vertical="top" wrapText="1" indent="1"/>
    </xf>
    <xf numFmtId="0" fontId="13" fillId="0" borderId="1" xfId="0" applyFont="1" applyFill="1" applyBorder="1" applyAlignment="1">
      <alignment horizontal="left" vertical="top" wrapText="1"/>
    </xf>
    <xf numFmtId="43" fontId="6" fillId="2" borderId="0" xfId="1" applyNumberFormat="1" applyFont="1" applyFill="1" applyAlignment="1">
      <alignment horizontal="right" vertical="center"/>
    </xf>
    <xf numFmtId="43" fontId="6" fillId="2" borderId="0" xfId="0" applyNumberFormat="1" applyFont="1" applyFill="1" applyAlignment="1">
      <alignment horizontal="right" vertical="center"/>
    </xf>
    <xf numFmtId="44" fontId="6" fillId="2" borderId="0" xfId="1" applyFont="1" applyFill="1"/>
    <xf numFmtId="0" fontId="13" fillId="2" borderId="0" xfId="0" applyFont="1" applyFill="1" applyBorder="1" applyAlignment="1">
      <alignment horizontal="left" vertical="top" wrapText="1"/>
    </xf>
    <xf numFmtId="0" fontId="6" fillId="0" borderId="1" xfId="0" applyFont="1" applyBorder="1" applyAlignment="1">
      <alignment horizontal="left" vertical="top"/>
    </xf>
    <xf numFmtId="49" fontId="11" fillId="0" borderId="0" xfId="0" applyNumberFormat="1" applyFont="1" applyBorder="1" applyAlignment="1">
      <alignment horizontal="left" vertical="top" wrapText="1" indent="1"/>
    </xf>
    <xf numFmtId="43" fontId="6" fillId="0" borderId="0" xfId="1" applyNumberFormat="1" applyFont="1" applyBorder="1" applyAlignment="1">
      <alignment horizontal="right" vertical="center"/>
    </xf>
    <xf numFmtId="43" fontId="6" fillId="0" borderId="0" xfId="0" applyNumberFormat="1" applyFont="1" applyBorder="1" applyAlignment="1">
      <alignment horizontal="right" vertical="center"/>
    </xf>
    <xf numFmtId="44" fontId="6" fillId="0" borderId="1" xfId="1" applyFont="1" applyBorder="1"/>
    <xf numFmtId="0" fontId="11" fillId="2" borderId="0" xfId="0" applyFont="1" applyFill="1" applyBorder="1" applyAlignment="1">
      <alignment horizontal="right" vertical="center"/>
    </xf>
    <xf numFmtId="0" fontId="13" fillId="2" borderId="0" xfId="0" applyFont="1" applyFill="1" applyBorder="1" applyAlignment="1">
      <alignment horizontal="left" vertical="top"/>
    </xf>
    <xf numFmtId="0" fontId="10" fillId="0" borderId="1" xfId="0" applyFont="1" applyFill="1" applyBorder="1" applyAlignment="1">
      <alignment horizontal="left" vertical="top" wrapText="1"/>
    </xf>
    <xf numFmtId="0" fontId="8" fillId="0" borderId="1" xfId="0" applyFont="1" applyFill="1" applyBorder="1" applyAlignment="1">
      <alignment horizontal="right" vertical="center"/>
    </xf>
    <xf numFmtId="43" fontId="8" fillId="0" borderId="1" xfId="0" applyNumberFormat="1" applyFont="1" applyFill="1" applyBorder="1" applyAlignment="1">
      <alignment horizontal="right" vertical="center"/>
    </xf>
    <xf numFmtId="0" fontId="10" fillId="0" borderId="1" xfId="0" applyFont="1" applyFill="1" applyBorder="1" applyAlignment="1">
      <alignment horizontal="left" vertical="top" wrapText="1" indent="1"/>
    </xf>
    <xf numFmtId="43" fontId="10" fillId="0" borderId="1" xfId="0" applyNumberFormat="1" applyFont="1" applyFill="1" applyBorder="1" applyAlignment="1">
      <alignment horizontal="right" vertical="center"/>
    </xf>
    <xf numFmtId="0" fontId="10" fillId="0" borderId="1" xfId="0" applyFont="1" applyFill="1" applyBorder="1" applyAlignment="1">
      <alignment horizontal="left" vertical="top" wrapText="1" indent="2"/>
    </xf>
    <xf numFmtId="0" fontId="10" fillId="0" borderId="1" xfId="0" applyFont="1" applyFill="1" applyBorder="1" applyAlignment="1">
      <alignment horizontal="right" vertical="center"/>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top" wrapText="1" indent="2"/>
    </xf>
    <xf numFmtId="0" fontId="12" fillId="0" borderId="1" xfId="0" applyFont="1" applyFill="1" applyBorder="1" applyAlignment="1">
      <alignment horizontal="left" vertical="top" wrapText="1" indent="2"/>
    </xf>
    <xf numFmtId="0" fontId="12" fillId="0" borderId="1" xfId="0" applyFont="1" applyFill="1" applyBorder="1" applyAlignment="1">
      <alignment horizontal="left" vertical="top" wrapText="1"/>
    </xf>
    <xf numFmtId="0" fontId="18" fillId="0" borderId="1" xfId="0" applyFont="1" applyFill="1" applyBorder="1" applyAlignment="1">
      <alignment horizontal="right" vertical="center"/>
    </xf>
    <xf numFmtId="0" fontId="4" fillId="3" borderId="1" xfId="13" applyFont="1" applyFill="1" applyBorder="1" applyAlignment="1">
      <alignment horizontal="left" vertical="top" wrapText="1" indent="1"/>
    </xf>
    <xf numFmtId="43" fontId="5" fillId="2" borderId="1" xfId="4" applyNumberFormat="1" applyFont="1" applyFill="1" applyBorder="1" applyAlignment="1">
      <alignment horizontal="center" vertical="center" wrapText="1"/>
    </xf>
    <xf numFmtId="44" fontId="2" fillId="0" borderId="6" xfId="10" applyFont="1" applyFill="1" applyBorder="1"/>
    <xf numFmtId="44" fontId="3" fillId="2" borderId="5" xfId="10" applyFont="1" applyFill="1" applyBorder="1" applyAlignment="1">
      <alignment horizontal="right"/>
    </xf>
    <xf numFmtId="0" fontId="3" fillId="2" borderId="5" xfId="9" applyFont="1" applyFill="1" applyBorder="1" applyAlignment="1">
      <alignment horizontal="left"/>
    </xf>
    <xf numFmtId="44" fontId="3" fillId="2" borderId="0" xfId="10" applyFont="1" applyFill="1" applyBorder="1" applyAlignment="1">
      <alignment horizontal="right"/>
    </xf>
    <xf numFmtId="43" fontId="2" fillId="0" borderId="1" xfId="11" applyNumberFormat="1" applyFont="1" applyBorder="1" applyAlignment="1">
      <alignment horizontal="right" vertical="center"/>
    </xf>
    <xf numFmtId="10" fontId="5" fillId="2" borderId="4" xfId="0" applyNumberFormat="1" applyFont="1" applyFill="1" applyBorder="1" applyAlignment="1">
      <alignment horizontal="center" vertical="center" wrapText="1"/>
    </xf>
    <xf numFmtId="9" fontId="2" fillId="0" borderId="0" xfId="11" applyFont="1" applyBorder="1"/>
    <xf numFmtId="9" fontId="3" fillId="2" borderId="0" xfId="9" applyNumberFormat="1" applyFont="1" applyFill="1" applyBorder="1" applyAlignment="1">
      <alignment horizontal="right"/>
    </xf>
    <xf numFmtId="0" fontId="6" fillId="0" borderId="6" xfId="9" applyFont="1" applyFill="1" applyBorder="1" applyAlignment="1">
      <alignment wrapText="1"/>
    </xf>
    <xf numFmtId="9" fontId="3" fillId="2" borderId="5" xfId="9" applyNumberFormat="1" applyFont="1" applyFill="1" applyBorder="1" applyAlignment="1">
      <alignment horizontal="right"/>
    </xf>
    <xf numFmtId="44" fontId="5" fillId="2" borderId="5" xfId="8" applyFont="1" applyFill="1" applyBorder="1" applyAlignment="1">
      <alignment horizontal="center" vertical="center" wrapText="1"/>
    </xf>
    <xf numFmtId="10" fontId="5" fillId="2" borderId="5" xfId="7" applyNumberFormat="1" applyFont="1" applyFill="1" applyBorder="1" applyAlignment="1">
      <alignment horizontal="center" vertical="center" wrapText="1"/>
    </xf>
    <xf numFmtId="0" fontId="10" fillId="0" borderId="4" xfId="0" applyFont="1" applyFill="1" applyBorder="1" applyAlignment="1">
      <alignment horizontal="left" vertical="top" wrapText="1" indent="1"/>
    </xf>
    <xf numFmtId="0" fontId="6" fillId="0" borderId="7" xfId="0" applyFont="1" applyBorder="1" applyAlignment="1">
      <alignment horizontal="right" vertical="center"/>
    </xf>
    <xf numFmtId="43" fontId="10" fillId="0" borderId="7" xfId="0" applyNumberFormat="1" applyFont="1" applyFill="1" applyBorder="1" applyAlignment="1">
      <alignment horizontal="right" vertical="center"/>
    </xf>
    <xf numFmtId="43" fontId="6" fillId="0" borderId="7" xfId="0" applyNumberFormat="1" applyFont="1" applyBorder="1" applyAlignment="1">
      <alignment horizontal="right" vertical="center"/>
    </xf>
    <xf numFmtId="0" fontId="6" fillId="2" borderId="7" xfId="0" applyFont="1" applyFill="1" applyBorder="1"/>
    <xf numFmtId="43" fontId="10" fillId="2" borderId="7" xfId="0" applyNumberFormat="1" applyFont="1" applyFill="1" applyBorder="1" applyAlignment="1">
      <alignment horizontal="right" vertical="center"/>
    </xf>
    <xf numFmtId="0" fontId="12" fillId="0" borderId="4" xfId="0" applyFont="1" applyFill="1" applyBorder="1" applyAlignment="1">
      <alignment horizontal="left" vertical="top" indent="1"/>
    </xf>
    <xf numFmtId="0" fontId="0" fillId="0" borderId="7" xfId="0" applyBorder="1"/>
    <xf numFmtId="43" fontId="2" fillId="0" borderId="7" xfId="0" applyNumberFormat="1" applyFont="1" applyFill="1" applyBorder="1" applyAlignment="1">
      <alignment horizontal="right" vertical="center" wrapText="1"/>
    </xf>
    <xf numFmtId="0" fontId="6" fillId="0" borderId="0" xfId="0" applyFont="1" applyAlignment="1"/>
    <xf numFmtId="0" fontId="5" fillId="2" borderId="7" xfId="0" applyFont="1" applyFill="1" applyBorder="1" applyAlignment="1">
      <alignment wrapText="1"/>
    </xf>
    <xf numFmtId="0" fontId="8" fillId="2" borderId="7" xfId="0" applyFont="1" applyFill="1" applyBorder="1" applyAlignment="1">
      <alignment horizontal="right" vertical="center" wrapText="1"/>
    </xf>
    <xf numFmtId="0" fontId="8" fillId="2" borderId="7" xfId="0" applyFont="1" applyFill="1" applyBorder="1" applyAlignment="1">
      <alignment vertical="center" wrapText="1"/>
    </xf>
    <xf numFmtId="0" fontId="8" fillId="2" borderId="7" xfId="0" applyFont="1" applyFill="1" applyBorder="1" applyAlignment="1">
      <alignment horizontal="left" vertical="center" wrapText="1"/>
    </xf>
    <xf numFmtId="0" fontId="5" fillId="0" borderId="0" xfId="6" applyFont="1" applyFill="1" applyBorder="1" applyAlignment="1">
      <alignment horizontal="left" vertical="center" wrapText="1"/>
    </xf>
    <xf numFmtId="0" fontId="26" fillId="0" borderId="1" xfId="15" applyFont="1" applyFill="1" applyBorder="1" applyAlignment="1">
      <alignment horizontal="center" vertical="center" wrapText="1"/>
    </xf>
    <xf numFmtId="8" fontId="26" fillId="0" borderId="1" xfId="15" applyNumberFormat="1" applyFont="1" applyFill="1" applyBorder="1" applyAlignment="1">
      <alignment horizontal="right" vertical="center" wrapText="1"/>
    </xf>
    <xf numFmtId="165" fontId="26" fillId="0" borderId="1" xfId="15" applyNumberFormat="1" applyFont="1" applyFill="1" applyBorder="1" applyAlignment="1">
      <alignment horizontal="right" vertical="center" wrapText="1"/>
    </xf>
    <xf numFmtId="0" fontId="3" fillId="2" borderId="10" xfId="9" applyFont="1" applyFill="1" applyBorder="1" applyAlignment="1">
      <alignment horizontal="left"/>
    </xf>
    <xf numFmtId="0" fontId="3" fillId="2" borderId="0" xfId="9" applyFont="1" applyFill="1" applyBorder="1" applyAlignment="1">
      <alignment horizontal="left"/>
    </xf>
    <xf numFmtId="0" fontId="6" fillId="2" borderId="0" xfId="0" applyFont="1" applyFill="1" applyBorder="1"/>
    <xf numFmtId="0" fontId="6" fillId="2" borderId="5" xfId="0" applyFont="1" applyFill="1" applyBorder="1"/>
    <xf numFmtId="0" fontId="2" fillId="0" borderId="1" xfId="9" applyFont="1" applyFill="1" applyBorder="1" applyAlignment="1">
      <alignment horizontal="center"/>
    </xf>
    <xf numFmtId="0" fontId="2" fillId="3" borderId="1" xfId="6" applyFont="1" applyFill="1" applyBorder="1" applyAlignment="1">
      <alignment horizontal="left"/>
    </xf>
    <xf numFmtId="0" fontId="2" fillId="0" borderId="1" xfId="6" applyFont="1" applyFill="1" applyBorder="1" applyAlignment="1">
      <alignment horizontal="left"/>
    </xf>
    <xf numFmtId="0" fontId="2" fillId="3" borderId="1" xfId="6" applyFont="1" applyFill="1" applyBorder="1"/>
    <xf numFmtId="0" fontId="2" fillId="0" borderId="1" xfId="6" applyFont="1" applyFill="1" applyBorder="1"/>
    <xf numFmtId="0" fontId="2" fillId="0" borderId="1" xfId="18" applyFont="1" applyFill="1" applyBorder="1"/>
    <xf numFmtId="0" fontId="2" fillId="3" borderId="1" xfId="18" applyFont="1" applyFill="1" applyBorder="1"/>
    <xf numFmtId="0" fontId="2" fillId="0" borderId="1" xfId="0" applyFont="1" applyBorder="1" applyAlignment="1">
      <alignment vertical="top" wrapText="1"/>
    </xf>
    <xf numFmtId="0" fontId="6" fillId="0" borderId="1" xfId="0" applyFont="1" applyFill="1" applyBorder="1" applyAlignment="1">
      <alignment horizontal="right" vertical="center"/>
    </xf>
    <xf numFmtId="164" fontId="2" fillId="0" borderId="1" xfId="1" applyNumberFormat="1" applyFont="1" applyFill="1" applyBorder="1" applyAlignment="1">
      <alignment horizontal="right" vertical="center" wrapText="1"/>
    </xf>
    <xf numFmtId="0" fontId="5" fillId="0" borderId="0" xfId="0" applyFont="1" applyAlignment="1">
      <alignment horizontal="left" vertical="top"/>
    </xf>
    <xf numFmtId="0" fontId="6" fillId="0" borderId="0" xfId="0" applyFont="1" applyFill="1" applyAlignment="1">
      <alignment horizontal="right" vertical="center"/>
    </xf>
    <xf numFmtId="0" fontId="6" fillId="0" borderId="0" xfId="0" applyFont="1" applyAlignment="1">
      <alignment horizontal="left" vertical="center"/>
    </xf>
    <xf numFmtId="0" fontId="10" fillId="0" borderId="1" xfId="0" applyNumberFormat="1" applyFont="1" applyFill="1" applyBorder="1" applyAlignment="1">
      <alignment horizontal="left" vertical="top" wrapText="1"/>
    </xf>
    <xf numFmtId="0" fontId="6" fillId="0" borderId="1" xfId="15" applyFont="1" applyFill="1" applyBorder="1" applyAlignment="1">
      <alignment horizontal="right" vertical="center" wrapText="1"/>
    </xf>
    <xf numFmtId="43" fontId="6" fillId="0" borderId="1" xfId="15" applyNumberFormat="1" applyFont="1" applyFill="1" applyBorder="1" applyAlignment="1">
      <alignment horizontal="right" vertical="center" wrapText="1"/>
    </xf>
    <xf numFmtId="0" fontId="10" fillId="0" borderId="1" xfId="0" applyNumberFormat="1" applyFont="1" applyFill="1" applyBorder="1" applyAlignment="1">
      <alignment horizontal="left" vertical="center" wrapText="1"/>
    </xf>
    <xf numFmtId="0" fontId="10" fillId="0" borderId="9" xfId="0" applyNumberFormat="1" applyFont="1" applyFill="1" applyBorder="1" applyAlignment="1">
      <alignment horizontal="left" vertical="top" wrapText="1"/>
    </xf>
    <xf numFmtId="0" fontId="6" fillId="0" borderId="8" xfId="15" applyFont="1" applyFill="1" applyBorder="1" applyAlignment="1">
      <alignment horizontal="right" vertical="center" wrapText="1"/>
    </xf>
    <xf numFmtId="43" fontId="6" fillId="0" borderId="8" xfId="15" applyNumberFormat="1" applyFont="1" applyFill="1" applyBorder="1" applyAlignment="1">
      <alignment horizontal="right" vertical="center" wrapText="1"/>
    </xf>
    <xf numFmtId="0" fontId="10" fillId="0" borderId="9" xfId="0" applyNumberFormat="1" applyFont="1" applyFill="1" applyBorder="1" applyAlignment="1">
      <alignment horizontal="left" vertical="center" wrapText="1"/>
    </xf>
    <xf numFmtId="0" fontId="5" fillId="4" borderId="9" xfId="0" applyNumberFormat="1" applyFont="1" applyFill="1" applyBorder="1" applyAlignment="1">
      <alignment horizontal="left" vertical="top" wrapText="1"/>
    </xf>
    <xf numFmtId="0" fontId="6" fillId="5" borderId="0" xfId="0" applyFont="1" applyFill="1" applyAlignment="1">
      <alignment horizontal="right" vertical="center"/>
    </xf>
    <xf numFmtId="43" fontId="6" fillId="0" borderId="1" xfId="0" applyNumberFormat="1" applyFont="1" applyFill="1" applyBorder="1" applyAlignment="1">
      <alignment horizontal="right" vertical="center"/>
    </xf>
    <xf numFmtId="0" fontId="6" fillId="0" borderId="1" xfId="15" applyFont="1" applyBorder="1" applyAlignment="1">
      <alignment horizontal="right" vertical="center" wrapText="1"/>
    </xf>
    <xf numFmtId="43" fontId="6" fillId="0" borderId="1" xfId="15" applyNumberFormat="1" applyFont="1" applyBorder="1" applyAlignment="1">
      <alignment horizontal="right" vertical="center" wrapText="1"/>
    </xf>
    <xf numFmtId="0" fontId="2" fillId="0" borderId="1" xfId="0" applyFont="1" applyFill="1" applyBorder="1" applyAlignment="1">
      <alignment horizontal="right" vertical="center" wrapText="1"/>
    </xf>
    <xf numFmtId="0" fontId="6" fillId="3" borderId="1" xfId="15" applyFont="1" applyFill="1" applyBorder="1" applyAlignment="1">
      <alignment horizontal="right" vertical="center" wrapText="1"/>
    </xf>
    <xf numFmtId="43" fontId="6" fillId="5" borderId="0" xfId="0" applyNumberFormat="1" applyFont="1" applyFill="1" applyAlignment="1">
      <alignment horizontal="right" vertical="center"/>
    </xf>
    <xf numFmtId="0" fontId="5" fillId="4" borderId="9" xfId="0" applyNumberFormat="1" applyFont="1" applyFill="1" applyBorder="1" applyAlignment="1">
      <alignment horizontal="right" vertical="center" wrapText="1"/>
    </xf>
    <xf numFmtId="0" fontId="5" fillId="4" borderId="7" xfId="0" applyNumberFormat="1" applyFont="1" applyFill="1" applyBorder="1" applyAlignment="1">
      <alignment horizontal="left" vertical="top" wrapText="1"/>
    </xf>
    <xf numFmtId="0" fontId="6" fillId="5" borderId="7" xfId="0" applyFont="1" applyFill="1" applyBorder="1" applyAlignment="1">
      <alignment horizontal="right" vertical="center"/>
    </xf>
    <xf numFmtId="0" fontId="6" fillId="0" borderId="0" xfId="0" applyFont="1" applyAlignment="1">
      <alignment horizontal="left" vertical="top"/>
    </xf>
    <xf numFmtId="43" fontId="5" fillId="2" borderId="1" xfId="6" applyNumberFormat="1" applyFont="1" applyFill="1" applyBorder="1" applyAlignment="1">
      <alignment horizontal="center" vertical="center" wrapText="1"/>
    </xf>
    <xf numFmtId="43" fontId="9" fillId="0" borderId="0" xfId="0" applyNumberFormat="1" applyFont="1"/>
    <xf numFmtId="0" fontId="4" fillId="3" borderId="1" xfId="13" applyFont="1" applyFill="1" applyBorder="1" applyAlignment="1">
      <alignment horizontal="right" vertical="center" wrapText="1"/>
    </xf>
    <xf numFmtId="43" fontId="2" fillId="0" borderId="1" xfId="4" applyNumberFormat="1" applyFont="1" applyFill="1" applyBorder="1" applyAlignment="1">
      <alignment horizontal="right" vertical="center" wrapText="1"/>
    </xf>
    <xf numFmtId="0" fontId="9" fillId="0" borderId="1" xfId="0" applyFont="1" applyBorder="1" applyAlignment="1">
      <alignment horizontal="right" vertical="center"/>
    </xf>
    <xf numFmtId="0" fontId="2" fillId="0" borderId="1" xfId="0" applyFont="1" applyBorder="1" applyAlignment="1">
      <alignment horizontal="left" vertical="top" wrapText="1"/>
    </xf>
    <xf numFmtId="0" fontId="4" fillId="3" borderId="1" xfId="13"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Border="1" applyAlignment="1">
      <alignment horizontal="left" vertical="top" wrapText="1"/>
    </xf>
    <xf numFmtId="2" fontId="8" fillId="2" borderId="0" xfId="0" applyNumberFormat="1" applyFont="1" applyFill="1" applyAlignment="1">
      <alignment vertical="center" wrapText="1"/>
    </xf>
    <xf numFmtId="2" fontId="9" fillId="0" borderId="0" xfId="0" applyNumberFormat="1" applyFont="1"/>
    <xf numFmtId="0" fontId="27" fillId="0" borderId="1" xfId="9" applyFont="1" applyFill="1" applyBorder="1" applyAlignment="1">
      <alignment horizontal="left"/>
    </xf>
    <xf numFmtId="2" fontId="2" fillId="0" borderId="1" xfId="2" applyNumberFormat="1" applyFont="1" applyFill="1" applyBorder="1" applyAlignment="1">
      <alignment horizontal="right" vertical="center" wrapText="1"/>
    </xf>
    <xf numFmtId="2" fontId="5" fillId="2" borderId="1" xfId="4" applyNumberFormat="1" applyFont="1" applyFill="1" applyBorder="1" applyAlignment="1">
      <alignment horizontal="center" vertical="center" wrapText="1"/>
    </xf>
    <xf numFmtId="2" fontId="6" fillId="0" borderId="1" xfId="0" applyNumberFormat="1" applyFont="1" applyBorder="1" applyAlignment="1">
      <alignment horizontal="right" vertical="center"/>
    </xf>
    <xf numFmtId="2" fontId="10" fillId="0" borderId="1" xfId="0" applyNumberFormat="1" applyFont="1" applyBorder="1" applyAlignment="1">
      <alignment horizontal="right" vertical="center" wrapText="1"/>
    </xf>
    <xf numFmtId="2" fontId="6" fillId="0" borderId="0" xfId="0" applyNumberFormat="1" applyFont="1"/>
    <xf numFmtId="0" fontId="5" fillId="2" borderId="5" xfId="7" applyFont="1" applyFill="1" applyBorder="1" applyAlignment="1">
      <alignment horizontal="left" vertical="center" wrapText="1"/>
    </xf>
    <xf numFmtId="43" fontId="8" fillId="0" borderId="1" xfId="0" applyNumberFormat="1" applyFont="1" applyBorder="1" applyAlignment="1">
      <alignment vertical="center" wrapText="1"/>
    </xf>
    <xf numFmtId="43" fontId="6" fillId="0" borderId="1" xfId="0" applyNumberFormat="1" applyFont="1" applyBorder="1"/>
    <xf numFmtId="164" fontId="6" fillId="0" borderId="1" xfId="1" applyNumberFormat="1" applyFont="1" applyBorder="1"/>
    <xf numFmtId="0" fontId="5" fillId="2" borderId="4" xfId="0" applyFont="1" applyFill="1" applyBorder="1" applyAlignment="1">
      <alignment horizontal="left" vertical="center" wrapText="1"/>
    </xf>
    <xf numFmtId="0" fontId="5" fillId="2" borderId="7" xfId="0" applyFont="1" applyFill="1" applyBorder="1" applyAlignment="1">
      <alignment horizontal="center" vertical="center" wrapText="1"/>
    </xf>
    <xf numFmtId="44" fontId="5" fillId="2" borderId="7" xfId="4" applyFont="1" applyFill="1" applyBorder="1" applyAlignment="1">
      <alignment horizontal="center" vertical="center" wrapText="1"/>
    </xf>
    <xf numFmtId="10" fontId="5" fillId="2" borderId="7" xfId="6" applyNumberFormat="1"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44" fontId="3" fillId="2" borderId="7" xfId="10" applyFont="1" applyFill="1" applyBorder="1" applyAlignment="1">
      <alignment horizontal="right"/>
    </xf>
    <xf numFmtId="0" fontId="3" fillId="2" borderId="7" xfId="9" applyFont="1" applyFill="1" applyBorder="1" applyAlignment="1">
      <alignment horizontal="left"/>
    </xf>
    <xf numFmtId="164" fontId="6" fillId="0" borderId="1" xfId="1" applyNumberFormat="1" applyFont="1" applyBorder="1" applyAlignment="1">
      <alignment vertical="center"/>
    </xf>
    <xf numFmtId="0" fontId="0" fillId="0" borderId="0" xfId="0" applyProtection="1">
      <protection locked="0"/>
    </xf>
    <xf numFmtId="44" fontId="5" fillId="2" borderId="2" xfId="4" applyFont="1" applyFill="1" applyBorder="1" applyAlignment="1" applyProtection="1">
      <alignment horizontal="center" vertical="center" wrapText="1"/>
      <protection locked="0"/>
    </xf>
    <xf numFmtId="0" fontId="8" fillId="2" borderId="0" xfId="0" applyFont="1" applyFill="1" applyAlignment="1" applyProtection="1">
      <alignment vertical="center" wrapText="1"/>
      <protection locked="0"/>
    </xf>
    <xf numFmtId="0" fontId="8" fillId="0" borderId="1" xfId="0" applyFont="1" applyBorder="1" applyAlignment="1" applyProtection="1">
      <alignment vertical="center" wrapText="1"/>
      <protection locked="0"/>
    </xf>
    <xf numFmtId="0" fontId="6" fillId="2" borderId="0" xfId="0" applyFont="1" applyFill="1" applyProtection="1">
      <protection locked="0"/>
    </xf>
    <xf numFmtId="0" fontId="6" fillId="0" borderId="0" xfId="0" applyFont="1" applyProtection="1">
      <protection locked="0"/>
    </xf>
    <xf numFmtId="0" fontId="6" fillId="0" borderId="5" xfId="0" applyFont="1" applyBorder="1" applyProtection="1">
      <protection locked="0"/>
    </xf>
    <xf numFmtId="43" fontId="10" fillId="0" borderId="1" xfId="0" applyNumberFormat="1" applyFont="1" applyBorder="1" applyAlignment="1" applyProtection="1">
      <alignment horizontal="right" vertical="center" wrapText="1"/>
      <protection locked="0"/>
    </xf>
    <xf numFmtId="0" fontId="10" fillId="0" borderId="1" xfId="0" applyFont="1" applyBorder="1" applyAlignment="1" applyProtection="1">
      <alignment vertical="center" wrapText="1"/>
      <protection locked="0"/>
    </xf>
    <xf numFmtId="0" fontId="8" fillId="0" borderId="6" xfId="0" applyFont="1" applyFill="1" applyBorder="1" applyAlignment="1">
      <alignment vertical="center" wrapText="1"/>
    </xf>
    <xf numFmtId="0" fontId="8" fillId="0" borderId="6" xfId="0"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6" fillId="0" borderId="1" xfId="0" applyFont="1" applyBorder="1" applyProtection="1">
      <protection locked="0"/>
    </xf>
    <xf numFmtId="0" fontId="6" fillId="2" borderId="0" xfId="0" applyFont="1" applyFill="1" applyAlignment="1" applyProtection="1">
      <alignment horizontal="left" vertical="center" wrapText="1"/>
      <protection locked="0"/>
    </xf>
    <xf numFmtId="0" fontId="6" fillId="0" borderId="0" xfId="0" applyFont="1" applyBorder="1" applyProtection="1">
      <protection locked="0"/>
    </xf>
    <xf numFmtId="0" fontId="6" fillId="0" borderId="0" xfId="0" applyFont="1" applyAlignment="1" applyProtection="1">
      <protection locked="0"/>
    </xf>
    <xf numFmtId="0" fontId="8" fillId="2" borderId="0" xfId="0" applyFont="1" applyFill="1" applyAlignment="1" applyProtection="1">
      <alignment horizontal="left" vertical="center" wrapText="1"/>
      <protection locked="0"/>
    </xf>
    <xf numFmtId="0" fontId="6" fillId="0" borderId="1" xfId="0" applyFont="1" applyBorder="1" applyAlignment="1" applyProtection="1">
      <alignment horizontal="center"/>
      <protection locked="0"/>
    </xf>
    <xf numFmtId="0" fontId="6" fillId="2" borderId="0" xfId="0" applyFont="1" applyFill="1" applyBorder="1" applyProtection="1">
      <protection locked="0"/>
    </xf>
    <xf numFmtId="0" fontId="6" fillId="2" borderId="5" xfId="0" applyFont="1" applyFill="1" applyBorder="1" applyProtection="1">
      <protection locked="0"/>
    </xf>
    <xf numFmtId="44" fontId="2" fillId="0" borderId="1" xfId="10" applyFont="1" applyFill="1" applyBorder="1" applyProtection="1">
      <protection locked="0"/>
    </xf>
    <xf numFmtId="43" fontId="6" fillId="0" borderId="1" xfId="0" applyNumberFormat="1" applyFont="1" applyBorder="1" applyAlignment="1" applyProtection="1">
      <alignment horizontal="right" vertical="center"/>
      <protection locked="0"/>
    </xf>
    <xf numFmtId="0" fontId="6" fillId="0" borderId="0" xfId="0" applyFont="1" applyFill="1" applyBorder="1" applyProtection="1">
      <protection locked="0"/>
    </xf>
    <xf numFmtId="0" fontId="8" fillId="2" borderId="7" xfId="0" applyFont="1" applyFill="1" applyBorder="1" applyAlignment="1" applyProtection="1">
      <alignment horizontal="left" vertical="center" wrapText="1"/>
      <protection locked="0"/>
    </xf>
    <xf numFmtId="43" fontId="6" fillId="0" borderId="7" xfId="0" applyNumberFormat="1" applyFont="1" applyBorder="1" applyAlignment="1" applyProtection="1">
      <alignment horizontal="right" vertical="center"/>
      <protection locked="0"/>
    </xf>
    <xf numFmtId="10" fontId="5" fillId="2" borderId="7" xfId="0" applyNumberFormat="1" applyFont="1" applyFill="1" applyBorder="1" applyAlignment="1" applyProtection="1">
      <alignment horizontal="center" vertical="center" wrapText="1"/>
      <protection locked="0"/>
    </xf>
    <xf numFmtId="0" fontId="9" fillId="0" borderId="0" xfId="0" applyFont="1" applyProtection="1">
      <protection locked="0"/>
    </xf>
    <xf numFmtId="43" fontId="2" fillId="0" borderId="7" xfId="0" applyNumberFormat="1" applyFont="1" applyFill="1" applyBorder="1" applyAlignment="1" applyProtection="1">
      <alignment horizontal="right" vertical="center" wrapText="1"/>
      <protection locked="0"/>
    </xf>
    <xf numFmtId="0" fontId="6" fillId="0" borderId="0" xfId="0" applyFont="1" applyAlignment="1" applyProtection="1">
      <alignment horizontal="right" vertical="center"/>
      <protection locked="0"/>
    </xf>
    <xf numFmtId="0" fontId="6" fillId="5" borderId="0" xfId="0" applyFont="1" applyFill="1" applyAlignment="1" applyProtection="1">
      <alignment horizontal="right" vertical="center"/>
      <protection locked="0"/>
    </xf>
    <xf numFmtId="43" fontId="6" fillId="5" borderId="0" xfId="0" applyNumberFormat="1" applyFont="1" applyFill="1" applyAlignment="1" applyProtection="1">
      <alignment horizontal="right" vertical="center"/>
      <protection locked="0"/>
    </xf>
    <xf numFmtId="0" fontId="5" fillId="4" borderId="9" xfId="0" applyNumberFormat="1" applyFont="1" applyFill="1" applyBorder="1" applyAlignment="1" applyProtection="1">
      <alignment horizontal="right" vertical="center" wrapText="1"/>
      <protection locked="0"/>
    </xf>
    <xf numFmtId="0" fontId="6" fillId="5" borderId="7"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43" fontId="6" fillId="0" borderId="1" xfId="0" applyNumberFormat="1" applyFont="1" applyFill="1" applyBorder="1" applyAlignment="1" applyProtection="1">
      <alignment horizontal="right" vertical="center"/>
      <protection locked="0"/>
    </xf>
    <xf numFmtId="165" fontId="26" fillId="0" borderId="1" xfId="15" applyNumberFormat="1" applyFont="1" applyFill="1" applyBorder="1" applyAlignment="1" applyProtection="1">
      <alignment horizontal="right" vertical="center" wrapText="1"/>
      <protection locked="0"/>
    </xf>
    <xf numFmtId="43" fontId="6" fillId="0" borderId="6" xfId="0" applyNumberFormat="1" applyFont="1" applyBorder="1" applyAlignment="1">
      <alignment horizontal="right" vertical="center"/>
    </xf>
    <xf numFmtId="0" fontId="6" fillId="0" borderId="6" xfId="0" applyFont="1" applyBorder="1"/>
    <xf numFmtId="0" fontId="6" fillId="0" borderId="6" xfId="0" applyFont="1" applyBorder="1" applyProtection="1">
      <protection locked="0"/>
    </xf>
    <xf numFmtId="164" fontId="6" fillId="0" borderId="6" xfId="1" applyNumberFormat="1" applyFont="1" applyBorder="1"/>
    <xf numFmtId="43" fontId="6" fillId="0" borderId="5" xfId="0" applyNumberFormat="1" applyFont="1" applyBorder="1" applyAlignment="1">
      <alignment horizontal="right" vertical="center"/>
    </xf>
    <xf numFmtId="164" fontId="6" fillId="0" borderId="5" xfId="1" applyNumberFormat="1" applyFont="1" applyBorder="1"/>
    <xf numFmtId="0" fontId="32" fillId="0" borderId="1" xfId="0" applyFont="1" applyBorder="1" applyAlignment="1">
      <alignment horizontal="left" vertical="center" wrapText="1"/>
    </xf>
    <xf numFmtId="0" fontId="5" fillId="0" borderId="0" xfId="6" applyFont="1" applyFill="1" applyBorder="1" applyAlignment="1">
      <alignment vertical="top"/>
    </xf>
    <xf numFmtId="0" fontId="11" fillId="0" borderId="7" xfId="0" applyFont="1" applyFill="1" applyBorder="1" applyAlignment="1">
      <alignment horizontal="right" vertical="center"/>
    </xf>
    <xf numFmtId="0" fontId="6" fillId="0" borderId="7" xfId="0" applyFont="1" applyBorder="1"/>
    <xf numFmtId="0" fontId="6" fillId="0" borderId="7" xfId="0" applyFont="1" applyBorder="1" applyProtection="1">
      <protection locked="0"/>
    </xf>
    <xf numFmtId="164" fontId="6" fillId="0" borderId="7" xfId="1" applyNumberFormat="1" applyFont="1" applyBorder="1"/>
    <xf numFmtId="0" fontId="13" fillId="0" borderId="4" xfId="0" applyFont="1" applyBorder="1" applyAlignment="1">
      <alignment horizontal="left" indent="1"/>
    </xf>
    <xf numFmtId="0" fontId="6" fillId="0" borderId="7" xfId="0" applyFont="1" applyBorder="1" applyAlignment="1">
      <alignment horizontal="left" vertical="top"/>
    </xf>
    <xf numFmtId="0" fontId="10" fillId="0" borderId="7" xfId="0" applyFont="1" applyFill="1" applyBorder="1" applyAlignment="1">
      <alignment horizontal="left" vertical="top"/>
    </xf>
    <xf numFmtId="44" fontId="6" fillId="0" borderId="0" xfId="1" applyFont="1" applyFill="1"/>
    <xf numFmtId="0" fontId="6" fillId="0" borderId="0" xfId="0" applyFont="1" applyFill="1" applyProtection="1">
      <protection locked="0"/>
    </xf>
    <xf numFmtId="0" fontId="6" fillId="0" borderId="0" xfId="0" applyFont="1" applyFill="1" applyAlignment="1"/>
    <xf numFmtId="0" fontId="6" fillId="0" borderId="1" xfId="0" applyFont="1" applyBorder="1" applyAlignment="1">
      <alignment horizontal="left" wrapText="1" indent="2"/>
    </xf>
    <xf numFmtId="0" fontId="6" fillId="0" borderId="7" xfId="0" applyFont="1" applyBorder="1" applyAlignment="1" applyProtection="1">
      <alignment horizontal="center"/>
      <protection locked="0"/>
    </xf>
    <xf numFmtId="0" fontId="12" fillId="0" borderId="4" xfId="0" applyFont="1" applyFill="1" applyBorder="1" applyAlignment="1">
      <alignment horizontal="left" vertical="top" wrapText="1" indent="1"/>
    </xf>
    <xf numFmtId="0" fontId="10" fillId="0" borderId="7" xfId="0" applyFont="1" applyFill="1" applyBorder="1" applyAlignment="1">
      <alignment horizontal="right" vertical="center"/>
    </xf>
    <xf numFmtId="0" fontId="6" fillId="0" borderId="7"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0" fillId="0" borderId="7" xfId="0" applyBorder="1" applyAlignment="1">
      <alignment horizontal="right" vertical="center"/>
    </xf>
    <xf numFmtId="43" fontId="12" fillId="0" borderId="7" xfId="0" applyNumberFormat="1" applyFont="1" applyFill="1" applyBorder="1" applyAlignment="1">
      <alignment horizontal="left" vertical="top"/>
    </xf>
    <xf numFmtId="0" fontId="35" fillId="0" borderId="0" xfId="20"/>
    <xf numFmtId="0" fontId="10" fillId="0" borderId="7" xfId="0" applyFont="1" applyFill="1" applyBorder="1" applyAlignment="1">
      <alignment horizontal="left" vertical="top" wrapText="1" indent="1"/>
    </xf>
    <xf numFmtId="0" fontId="6" fillId="0" borderId="7" xfId="0" applyFont="1" applyFill="1" applyBorder="1"/>
    <xf numFmtId="44" fontId="6" fillId="0" borderId="7" xfId="1" applyFont="1" applyFill="1" applyBorder="1"/>
    <xf numFmtId="0" fontId="6" fillId="0" borderId="7" xfId="0" applyFont="1" applyFill="1" applyBorder="1" applyProtection="1">
      <protection locked="0"/>
    </xf>
    <xf numFmtId="0" fontId="5" fillId="0" borderId="7" xfId="6" applyFont="1" applyFill="1" applyBorder="1" applyAlignment="1">
      <alignment horizontal="left" vertical="center" wrapText="1"/>
    </xf>
    <xf numFmtId="0" fontId="32" fillId="0" borderId="1" xfId="0" applyFont="1" applyBorder="1" applyAlignment="1">
      <alignment wrapText="1"/>
    </xf>
    <xf numFmtId="0" fontId="6" fillId="0" borderId="1" xfId="0" applyFont="1" applyBorder="1" applyAlignment="1">
      <alignment horizontal="center" vertical="center"/>
    </xf>
    <xf numFmtId="0" fontId="6" fillId="0" borderId="0" xfId="0" applyFont="1" applyFill="1" applyAlignment="1">
      <alignment horizontal="center"/>
    </xf>
    <xf numFmtId="0" fontId="36" fillId="0" borderId="1" xfId="0" applyFont="1" applyFill="1" applyBorder="1" applyAlignment="1">
      <alignment horizontal="left" vertical="top" wrapText="1" indent="2"/>
    </xf>
    <xf numFmtId="43" fontId="36" fillId="0" borderId="1" xfId="0" applyNumberFormat="1" applyFont="1" applyFill="1" applyBorder="1" applyAlignment="1">
      <alignment horizontal="right" vertical="center"/>
    </xf>
    <xf numFmtId="43" fontId="37" fillId="0" borderId="1" xfId="0" applyNumberFormat="1" applyFont="1" applyBorder="1" applyAlignment="1">
      <alignment horizontal="right" vertical="center"/>
    </xf>
    <xf numFmtId="0" fontId="37" fillId="0" borderId="1" xfId="0" applyFont="1" applyBorder="1" applyAlignment="1">
      <alignment horizontal="left" vertical="center" wrapText="1"/>
    </xf>
    <xf numFmtId="0" fontId="37" fillId="0" borderId="1" xfId="0" applyFont="1" applyBorder="1" applyAlignment="1" applyProtection="1">
      <alignment horizontal="center"/>
      <protection locked="0"/>
    </xf>
    <xf numFmtId="164" fontId="37" fillId="0" borderId="1" xfId="1" applyNumberFormat="1" applyFont="1" applyBorder="1"/>
    <xf numFmtId="0" fontId="36" fillId="0" borderId="1" xfId="0" applyFont="1" applyFill="1" applyBorder="1" applyAlignment="1">
      <alignment horizontal="right" vertical="center"/>
    </xf>
    <xf numFmtId="43" fontId="10" fillId="2" borderId="5" xfId="0" applyNumberFormat="1" applyFont="1" applyFill="1" applyBorder="1" applyAlignment="1">
      <alignment horizontal="right" vertical="center"/>
    </xf>
    <xf numFmtId="0" fontId="36" fillId="0" borderId="1" xfId="0" applyFont="1" applyFill="1" applyBorder="1" applyAlignment="1">
      <alignment horizontal="left" vertical="center" indent="2"/>
    </xf>
    <xf numFmtId="0" fontId="38" fillId="0" borderId="0" xfId="0" applyFont="1" applyAlignment="1">
      <alignment vertical="top" wrapText="1"/>
    </xf>
    <xf numFmtId="0" fontId="39" fillId="0" borderId="0" xfId="0" applyFont="1" applyAlignment="1">
      <alignment horizontal="center" vertical="center" wrapText="1"/>
    </xf>
    <xf numFmtId="0" fontId="39" fillId="0" borderId="0" xfId="0" applyFont="1" applyAlignment="1">
      <alignment vertical="center"/>
    </xf>
    <xf numFmtId="44" fontId="40" fillId="6" borderId="0" xfId="0" applyNumberFormat="1" applyFont="1" applyFill="1"/>
    <xf numFmtId="0" fontId="39" fillId="0" borderId="0" xfId="0" applyFont="1"/>
    <xf numFmtId="0" fontId="40" fillId="0" borderId="0" xfId="0" applyFont="1"/>
    <xf numFmtId="0" fontId="39" fillId="0" borderId="0" xfId="0" applyFont="1" applyProtection="1">
      <protection locked="0"/>
    </xf>
    <xf numFmtId="44" fontId="39" fillId="0" borderId="0" xfId="0" applyNumberFormat="1" applyFont="1"/>
    <xf numFmtId="0" fontId="39" fillId="0" borderId="0" xfId="0" applyFont="1" applyAlignment="1">
      <alignment horizontal="left" indent="1"/>
    </xf>
    <xf numFmtId="2" fontId="39" fillId="0" borderId="0" xfId="0" applyNumberFormat="1" applyFont="1" applyProtection="1">
      <protection locked="0"/>
    </xf>
    <xf numFmtId="0" fontId="40" fillId="0" borderId="0" xfId="0" applyFont="1" applyAlignment="1">
      <alignment horizontal="left"/>
    </xf>
    <xf numFmtId="0" fontId="39" fillId="0" borderId="0" xfId="0" applyFont="1" applyAlignment="1">
      <alignment horizontal="left" indent="2"/>
    </xf>
    <xf numFmtId="9" fontId="39" fillId="0" borderId="0" xfId="0" applyNumberFormat="1" applyFont="1" applyProtection="1">
      <protection locked="0"/>
    </xf>
    <xf numFmtId="0" fontId="39" fillId="0" borderId="0" xfId="0" applyFont="1" applyAlignment="1">
      <alignment horizontal="left"/>
    </xf>
    <xf numFmtId="0" fontId="41" fillId="0" borderId="0" xfId="0" applyFont="1" applyAlignment="1">
      <alignment horizontal="left" indent="1"/>
    </xf>
    <xf numFmtId="0" fontId="0" fillId="0" borderId="12" xfId="0" applyBorder="1" applyAlignment="1">
      <alignment vertical="center" wrapText="1"/>
    </xf>
    <xf numFmtId="0" fontId="0" fillId="0" borderId="11" xfId="0" applyBorder="1" applyAlignment="1">
      <alignment vertical="center" wrapText="1"/>
    </xf>
    <xf numFmtId="0" fontId="43" fillId="3" borderId="0" xfId="0" applyFont="1" applyFill="1"/>
    <xf numFmtId="0" fontId="45" fillId="3" borderId="13"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5" fillId="3" borderId="17" xfId="0" applyFont="1" applyFill="1" applyBorder="1" applyAlignment="1">
      <alignment vertical="center" wrapText="1"/>
    </xf>
    <xf numFmtId="0" fontId="45" fillId="3" borderId="16" xfId="0" applyFont="1" applyFill="1" applyBorder="1" applyAlignment="1">
      <alignment vertical="center" wrapText="1"/>
    </xf>
    <xf numFmtId="0" fontId="43" fillId="3" borderId="16" xfId="0" applyFont="1" applyFill="1" applyBorder="1" applyAlignment="1">
      <alignment vertical="center" wrapText="1"/>
    </xf>
    <xf numFmtId="0" fontId="43" fillId="3" borderId="17" xfId="0" applyFont="1" applyFill="1" applyBorder="1" applyAlignment="1">
      <alignment vertical="center" wrapText="1"/>
    </xf>
    <xf numFmtId="0" fontId="43" fillId="3" borderId="15" xfId="0" applyFont="1" applyFill="1" applyBorder="1" applyAlignment="1">
      <alignment vertical="center" wrapText="1"/>
    </xf>
    <xf numFmtId="0" fontId="43" fillId="3" borderId="16" xfId="0" applyFont="1" applyFill="1" applyBorder="1" applyAlignment="1">
      <alignment horizontal="left" vertical="center" wrapText="1" indent="2"/>
    </xf>
    <xf numFmtId="0" fontId="43" fillId="3" borderId="17" xfId="0" applyFont="1" applyFill="1" applyBorder="1" applyAlignment="1">
      <alignment horizontal="left" vertical="center" wrapText="1" indent="2"/>
    </xf>
    <xf numFmtId="0" fontId="46" fillId="3" borderId="0" xfId="0" applyFont="1" applyFill="1"/>
    <xf numFmtId="0" fontId="44" fillId="3" borderId="0" xfId="0" applyFont="1" applyFill="1" applyAlignment="1">
      <alignment horizontal="left" vertical="center"/>
    </xf>
    <xf numFmtId="0" fontId="10" fillId="0" borderId="1" xfId="0" applyFont="1" applyBorder="1" applyAlignment="1">
      <alignment horizontal="center" vertical="center" wrapText="1"/>
    </xf>
    <xf numFmtId="44" fontId="5" fillId="2" borderId="1" xfId="4" applyFont="1" applyFill="1" applyBorder="1" applyAlignment="1" applyProtection="1">
      <alignment horizontal="center" vertical="center" wrapText="1"/>
      <protection locked="0"/>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pplyProtection="1">
      <alignment vertical="center" wrapText="1"/>
      <protection locked="0"/>
    </xf>
    <xf numFmtId="0" fontId="6" fillId="2" borderId="1" xfId="0" applyFont="1" applyFill="1" applyBorder="1" applyAlignment="1">
      <alignment horizontal="center" vertical="center"/>
    </xf>
    <xf numFmtId="0" fontId="6" fillId="2" borderId="1" xfId="0" applyFont="1" applyFill="1" applyBorder="1"/>
    <xf numFmtId="0" fontId="6" fillId="2" borderId="1" xfId="0" applyFont="1" applyFill="1" applyBorder="1" applyProtection="1">
      <protection locked="0"/>
    </xf>
    <xf numFmtId="0" fontId="0" fillId="0" borderId="1" xfId="0" applyBorder="1" applyAlignment="1">
      <alignment horizontal="center"/>
    </xf>
    <xf numFmtId="0" fontId="8"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43" fontId="10" fillId="0" borderId="1" xfId="0" applyNumberFormat="1" applyFont="1" applyFill="1" applyBorder="1" applyAlignment="1">
      <alignment horizontal="right" vertical="center" wrapText="1"/>
    </xf>
    <xf numFmtId="0" fontId="9" fillId="3" borderId="0" xfId="0" applyFont="1" applyFill="1"/>
    <xf numFmtId="0" fontId="47" fillId="3" borderId="0" xfId="0" applyFont="1" applyFill="1"/>
    <xf numFmtId="0" fontId="48" fillId="3" borderId="0" xfId="0" applyFont="1" applyFill="1"/>
    <xf numFmtId="0" fontId="9" fillId="3" borderId="0" xfId="0" applyFont="1" applyFill="1" applyAlignment="1">
      <alignment horizontal="left" wrapText="1"/>
    </xf>
    <xf numFmtId="0" fontId="9" fillId="3" borderId="0" xfId="0" applyFont="1" applyFill="1" applyAlignment="1">
      <alignment horizontal="left" wrapText="1"/>
    </xf>
    <xf numFmtId="0" fontId="0" fillId="0" borderId="0" xfId="0" applyAlignment="1">
      <alignment vertical="top"/>
    </xf>
    <xf numFmtId="0" fontId="3" fillId="0" borderId="0" xfId="0" applyNumberFormat="1" applyFont="1" applyAlignment="1">
      <alignment horizontal="left" vertical="top"/>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0" xfId="0" applyNumberFormat="1" applyAlignment="1">
      <alignment horizontal="center" vertical="top"/>
    </xf>
    <xf numFmtId="165" fontId="0" fillId="0" borderId="0" xfId="0" applyNumberFormat="1" applyAlignment="1">
      <alignment horizontal="right" vertical="top"/>
    </xf>
    <xf numFmtId="166" fontId="50" fillId="0" borderId="0" xfId="0" applyNumberFormat="1" applyFont="1" applyAlignment="1">
      <alignment vertical="top"/>
    </xf>
    <xf numFmtId="166" fontId="0" fillId="0" borderId="0" xfId="0" applyNumberFormat="1" applyAlignment="1">
      <alignment vertical="top"/>
    </xf>
    <xf numFmtId="0" fontId="49" fillId="0" borderId="0" xfId="0" applyFont="1" applyAlignment="1">
      <alignment vertical="top"/>
    </xf>
    <xf numFmtId="0" fontId="0" fillId="0" borderId="0" xfId="0" applyNumberFormat="1" applyAlignment="1">
      <alignment horizontal="left" vertical="top" wrapText="1"/>
    </xf>
    <xf numFmtId="3" fontId="0" fillId="0" borderId="0" xfId="0" applyNumberFormat="1" applyAlignment="1">
      <alignment vertical="top"/>
    </xf>
    <xf numFmtId="3" fontId="0" fillId="0" borderId="0" xfId="0" applyNumberFormat="1" applyAlignment="1">
      <alignment horizontal="center" vertical="top"/>
    </xf>
    <xf numFmtId="0" fontId="0" fillId="0" borderId="18" xfId="0" applyBorder="1" applyAlignment="1"/>
    <xf numFmtId="0" fontId="3" fillId="0" borderId="18" xfId="0" applyNumberFormat="1" applyFont="1" applyBorder="1" applyAlignment="1">
      <alignment horizontal="left" wrapText="1"/>
    </xf>
    <xf numFmtId="0" fontId="49" fillId="0" borderId="18" xfId="0" applyNumberFormat="1" applyFont="1" applyBorder="1" applyAlignment="1">
      <alignment wrapText="1"/>
    </xf>
    <xf numFmtId="0" fontId="49" fillId="0" borderId="18" xfId="0" applyNumberFormat="1" applyFont="1" applyBorder="1" applyAlignment="1">
      <alignment horizontal="center" wrapText="1"/>
    </xf>
    <xf numFmtId="165" fontId="49" fillId="0" borderId="18" xfId="0" applyNumberFormat="1" applyFont="1" applyBorder="1" applyAlignment="1">
      <alignment horizontal="center" wrapText="1"/>
    </xf>
    <xf numFmtId="3" fontId="49" fillId="0" borderId="18" xfId="0" applyNumberFormat="1" applyFont="1" applyBorder="1" applyAlignment="1">
      <alignment horizontal="center" wrapText="1"/>
    </xf>
    <xf numFmtId="166" fontId="49" fillId="0" borderId="18" xfId="0" applyNumberFormat="1" applyFont="1" applyBorder="1" applyAlignment="1">
      <alignment horizontal="center" wrapText="1"/>
    </xf>
    <xf numFmtId="0" fontId="3" fillId="0" borderId="0" xfId="0"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horizontal="center" vertical="top" wrapText="1"/>
    </xf>
    <xf numFmtId="165" fontId="3" fillId="0" borderId="0" xfId="0" applyNumberFormat="1" applyFont="1" applyAlignment="1">
      <alignment horizontal="right" vertical="top"/>
    </xf>
    <xf numFmtId="3" fontId="3" fillId="0" borderId="0" xfId="0" applyNumberFormat="1" applyFont="1" applyAlignment="1">
      <alignment vertical="top"/>
    </xf>
    <xf numFmtId="166" fontId="3" fillId="0" borderId="0" xfId="0" applyNumberFormat="1" applyFont="1" applyAlignment="1">
      <alignment vertical="top"/>
    </xf>
    <xf numFmtId="166" fontId="3" fillId="0" borderId="0" xfId="0" applyNumberFormat="1" applyFont="1" applyAlignment="1">
      <alignment horizontal="center" vertical="top"/>
    </xf>
    <xf numFmtId="0" fontId="3" fillId="0" borderId="0" xfId="0" applyNumberFormat="1" applyFont="1" applyAlignment="1">
      <alignment horizontal="center" vertical="top"/>
    </xf>
    <xf numFmtId="0" fontId="0" fillId="0" borderId="0" xfId="0" applyNumberFormat="1" applyAlignment="1">
      <alignment horizontal="left"/>
    </xf>
    <xf numFmtId="0" fontId="3" fillId="0" borderId="0" xfId="0" applyNumberFormat="1" applyFont="1" applyAlignment="1">
      <alignment wrapText="1"/>
    </xf>
    <xf numFmtId="165" fontId="0" fillId="0" borderId="0" xfId="0" applyNumberFormat="1" applyAlignment="1">
      <alignment horizontal="right"/>
    </xf>
    <xf numFmtId="3" fontId="0" fillId="0" borderId="0" xfId="0" applyNumberFormat="1"/>
    <xf numFmtId="167" fontId="0" fillId="0" borderId="0" xfId="0" applyNumberFormat="1"/>
    <xf numFmtId="166" fontId="0" fillId="0" borderId="0" xfId="0" applyNumberFormat="1"/>
    <xf numFmtId="0" fontId="0" fillId="0" borderId="0" xfId="0" applyNumberFormat="1" applyAlignment="1">
      <alignment horizontal="center"/>
    </xf>
    <xf numFmtId="0" fontId="0" fillId="0" borderId="0" xfId="0" applyNumberFormat="1" applyAlignment="1">
      <alignment wrapText="1"/>
    </xf>
    <xf numFmtId="0" fontId="3" fillId="0" borderId="0" xfId="0" applyNumberFormat="1" applyFont="1" applyAlignment="1">
      <alignment horizontal="left" vertical="top" wrapText="1"/>
    </xf>
    <xf numFmtId="4" fontId="0" fillId="0" borderId="0" xfId="0" applyNumberFormat="1"/>
    <xf numFmtId="9" fontId="0" fillId="0" borderId="0" xfId="2" applyFont="1"/>
    <xf numFmtId="44" fontId="0" fillId="0" borderId="0" xfId="1" applyFont="1"/>
    <xf numFmtId="44" fontId="0" fillId="0" borderId="0" xfId="1" applyNumberFormat="1" applyFont="1"/>
    <xf numFmtId="0" fontId="51" fillId="0" borderId="0" xfId="0" applyFont="1"/>
    <xf numFmtId="0" fontId="52" fillId="0" borderId="0" xfId="0" applyFont="1" applyAlignment="1">
      <alignment vertical="center"/>
    </xf>
    <xf numFmtId="0" fontId="53" fillId="0" borderId="0" xfId="0" applyFont="1" applyAlignment="1">
      <alignment vertical="center"/>
    </xf>
    <xf numFmtId="0" fontId="5" fillId="2" borderId="1" xfId="7" applyFont="1" applyFill="1" applyBorder="1" applyAlignment="1">
      <alignment horizontal="center" vertical="center" wrapText="1"/>
    </xf>
    <xf numFmtId="44" fontId="0" fillId="0" borderId="0" xfId="1" applyFont="1"/>
    <xf numFmtId="0" fontId="60" fillId="2" borderId="0" xfId="7" applyFont="1" applyFill="1" applyBorder="1" applyAlignment="1">
      <alignment horizontal="center" vertical="center" wrapText="1"/>
    </xf>
    <xf numFmtId="44" fontId="60" fillId="2" borderId="0" xfId="1" applyFont="1" applyFill="1" applyBorder="1" applyAlignment="1">
      <alignment horizontal="center" vertical="center" wrapText="1"/>
    </xf>
    <xf numFmtId="2" fontId="60" fillId="2" borderId="0" xfId="4" applyNumberFormat="1" applyFont="1" applyFill="1" applyBorder="1" applyAlignment="1">
      <alignment horizontal="center" vertical="center" wrapText="1"/>
    </xf>
    <xf numFmtId="10" fontId="60" fillId="2" borderId="0" xfId="7" applyNumberFormat="1" applyFont="1" applyFill="1" applyBorder="1" applyAlignment="1">
      <alignment horizontal="center" vertical="center" wrapText="1"/>
    </xf>
    <xf numFmtId="44" fontId="60" fillId="2" borderId="0" xfId="4" applyFont="1" applyFill="1" applyBorder="1" applyAlignment="1" applyProtection="1">
      <alignment horizontal="center" vertical="center" wrapText="1"/>
      <protection locked="0"/>
    </xf>
    <xf numFmtId="44" fontId="60" fillId="2" borderId="0" xfId="4" applyFont="1" applyFill="1" applyBorder="1" applyAlignment="1">
      <alignment horizontal="center" vertical="center" wrapText="1"/>
    </xf>
    <xf numFmtId="0" fontId="37" fillId="0" borderId="0" xfId="7" applyFont="1" applyBorder="1"/>
    <xf numFmtId="0" fontId="36" fillId="0" borderId="0" xfId="0" applyFont="1" applyBorder="1" applyAlignment="1">
      <alignment vertical="center" wrapText="1"/>
    </xf>
    <xf numFmtId="44" fontId="36" fillId="0" borderId="0" xfId="1" applyFont="1" applyBorder="1" applyAlignment="1">
      <alignment horizontal="center" vertical="center" wrapText="1"/>
    </xf>
    <xf numFmtId="9" fontId="37" fillId="0" borderId="0" xfId="2" applyFont="1" applyBorder="1"/>
    <xf numFmtId="44" fontId="37" fillId="0" borderId="0" xfId="1" applyFont="1" applyBorder="1"/>
    <xf numFmtId="0" fontId="37" fillId="0" borderId="0" xfId="0" applyFont="1" applyBorder="1"/>
    <xf numFmtId="44" fontId="37" fillId="0" borderId="0" xfId="0" applyNumberFormat="1" applyFont="1" applyBorder="1"/>
    <xf numFmtId="0" fontId="61" fillId="0" borderId="0" xfId="0" applyFont="1" applyBorder="1"/>
    <xf numFmtId="8" fontId="36" fillId="0" borderId="0" xfId="0" applyNumberFormat="1" applyFont="1" applyBorder="1" applyAlignment="1">
      <alignment horizontal="center" vertical="center" wrapText="1"/>
    </xf>
    <xf numFmtId="8" fontId="37" fillId="0" borderId="0" xfId="0" applyNumberFormat="1" applyFont="1" applyBorder="1"/>
    <xf numFmtId="0" fontId="59" fillId="0" borderId="0" xfId="0" applyFont="1" applyBorder="1" applyAlignment="1">
      <alignment vertical="center" wrapText="1"/>
    </xf>
    <xf numFmtId="0" fontId="59" fillId="0" borderId="0" xfId="0" applyFont="1" applyBorder="1" applyAlignment="1">
      <alignment horizontal="center" vertical="center" wrapText="1"/>
    </xf>
    <xf numFmtId="0" fontId="0" fillId="0" borderId="0" xfId="0" applyBorder="1"/>
    <xf numFmtId="0" fontId="0" fillId="0" borderId="0" xfId="0" applyFont="1"/>
    <xf numFmtId="44" fontId="0" fillId="0" borderId="0" xfId="1" applyFont="1" applyAlignment="1"/>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xf numFmtId="0" fontId="57" fillId="0" borderId="0" xfId="0" applyFont="1"/>
    <xf numFmtId="9" fontId="0" fillId="0" borderId="0" xfId="0" applyNumberFormat="1" applyFont="1"/>
    <xf numFmtId="2" fontId="57" fillId="0" borderId="0" xfId="0" applyNumberFormat="1" applyFont="1" applyAlignment="1">
      <alignment horizontal="center"/>
    </xf>
    <xf numFmtId="0" fontId="36" fillId="0" borderId="0" xfId="0" applyFont="1" applyFill="1" applyBorder="1" applyAlignment="1">
      <alignment vertical="center" wrapText="1"/>
    </xf>
    <xf numFmtId="0" fontId="62" fillId="0" borderId="0" xfId="0" applyFont="1" applyBorder="1" applyAlignment="1">
      <alignment vertical="center"/>
    </xf>
    <xf numFmtId="6" fontId="0" fillId="0" borderId="0" xfId="0" applyNumberFormat="1"/>
    <xf numFmtId="8" fontId="0" fillId="0" borderId="0" xfId="0" applyNumberFormat="1"/>
    <xf numFmtId="2" fontId="5" fillId="2" borderId="1" xfId="21" applyNumberFormat="1" applyFont="1" applyFill="1" applyBorder="1" applyAlignment="1">
      <alignment horizontal="center" vertical="center" wrapText="1"/>
    </xf>
    <xf numFmtId="44" fontId="5" fillId="2" borderId="2" xfId="21" applyFont="1" applyFill="1" applyBorder="1" applyAlignment="1" applyProtection="1">
      <alignment horizontal="center" vertical="center" wrapText="1"/>
      <protection locked="0"/>
    </xf>
    <xf numFmtId="44" fontId="5" fillId="2" borderId="2" xfId="21" applyFont="1" applyFill="1" applyBorder="1" applyAlignment="1">
      <alignment vertical="center" wrapText="1"/>
    </xf>
    <xf numFmtId="0" fontId="10" fillId="0" borderId="0" xfId="29"/>
    <xf numFmtId="0" fontId="58" fillId="0" borderId="0" xfId="29" applyFont="1"/>
    <xf numFmtId="0" fontId="55" fillId="0" borderId="0" xfId="29" applyFont="1"/>
    <xf numFmtId="0" fontId="55" fillId="7" borderId="0" xfId="29" applyFont="1" applyFill="1"/>
    <xf numFmtId="2" fontId="57" fillId="0" borderId="0" xfId="29" applyNumberFormat="1" applyFont="1" applyAlignment="1">
      <alignment horizontal="center"/>
    </xf>
    <xf numFmtId="0" fontId="57" fillId="0" borderId="0" xfId="29" applyFont="1"/>
    <xf numFmtId="0" fontId="5" fillId="2" borderId="1" xfId="7" applyFont="1" applyFill="1" applyBorder="1" applyAlignment="1">
      <alignment horizontal="center" vertical="center" wrapText="1"/>
    </xf>
    <xf numFmtId="9" fontId="10" fillId="0" borderId="0" xfId="29" applyNumberFormat="1"/>
    <xf numFmtId="44" fontId="10" fillId="0" borderId="0" xfId="29" applyNumberFormat="1"/>
    <xf numFmtId="2" fontId="10" fillId="0" borderId="0" xfId="29" applyNumberFormat="1" applyAlignment="1">
      <alignment horizontal="center"/>
    </xf>
    <xf numFmtId="0" fontId="1" fillId="0" borderId="0" xfId="3"/>
    <xf numFmtId="0" fontId="65" fillId="0" borderId="0" xfId="0" applyFont="1"/>
    <xf numFmtId="44" fontId="65" fillId="0" borderId="0" xfId="4" applyFont="1" applyAlignment="1">
      <alignment horizontal="center"/>
    </xf>
    <xf numFmtId="9" fontId="65" fillId="0" borderId="0" xfId="5" applyFont="1"/>
    <xf numFmtId="44" fontId="65" fillId="0" borderId="0" xfId="4" applyFont="1"/>
    <xf numFmtId="0" fontId="66" fillId="0" borderId="0" xfId="3" applyFont="1"/>
    <xf numFmtId="2" fontId="66" fillId="0" borderId="0" xfId="3" applyNumberFormat="1" applyFont="1"/>
    <xf numFmtId="0" fontId="65" fillId="3" borderId="0" xfId="0" applyFont="1" applyFill="1"/>
    <xf numFmtId="44" fontId="65" fillId="3" borderId="0" xfId="4" applyFont="1" applyFill="1" applyAlignment="1">
      <alignment horizontal="center"/>
    </xf>
    <xf numFmtId="44" fontId="67" fillId="0" borderId="0" xfId="3" applyNumberFormat="1" applyFont="1"/>
    <xf numFmtId="44" fontId="8" fillId="0" borderId="0" xfId="3" applyNumberFormat="1" applyFont="1"/>
    <xf numFmtId="44" fontId="1" fillId="0" borderId="0" xfId="3" applyNumberFormat="1"/>
    <xf numFmtId="2" fontId="66" fillId="0" borderId="5" xfId="3" applyNumberFormat="1" applyFont="1" applyBorder="1"/>
    <xf numFmtId="0" fontId="2" fillId="0" borderId="0" xfId="0" applyFont="1"/>
    <xf numFmtId="44" fontId="56" fillId="0" borderId="0" xfId="4" applyFont="1" applyAlignment="1">
      <alignment horizontal="center"/>
    </xf>
    <xf numFmtId="9" fontId="2" fillId="0" borderId="0" xfId="5" applyFont="1"/>
    <xf numFmtId="44" fontId="2" fillId="0" borderId="0" xfId="4" applyFont="1"/>
    <xf numFmtId="2" fontId="1" fillId="0" borderId="0" xfId="3" applyNumberFormat="1"/>
    <xf numFmtId="44" fontId="0" fillId="0" borderId="0" xfId="4" applyFont="1"/>
    <xf numFmtId="2" fontId="1" fillId="0" borderId="0" xfId="3" applyNumberFormat="1" applyAlignment="1">
      <alignment horizontal="center"/>
    </xf>
    <xf numFmtId="0" fontId="57" fillId="0" borderId="0" xfId="3" applyFont="1"/>
    <xf numFmtId="9" fontId="0" fillId="0" borderId="0" xfId="5" applyFont="1"/>
    <xf numFmtId="2" fontId="57" fillId="0" borderId="0" xfId="3" applyNumberFormat="1" applyFont="1" applyAlignment="1">
      <alignment horizontal="left"/>
    </xf>
    <xf numFmtId="44" fontId="2" fillId="0" borderId="0" xfId="4" applyFont="1" applyAlignment="1">
      <alignment horizontal="center"/>
    </xf>
    <xf numFmtId="0" fontId="0" fillId="0" borderId="0" xfId="0" applyNumberFormat="1" applyFont="1" applyAlignment="1">
      <alignment horizontal="left"/>
    </xf>
    <xf numFmtId="0" fontId="2" fillId="0" borderId="0" xfId="0" applyNumberFormat="1" applyFont="1" applyAlignment="1">
      <alignment wrapText="1"/>
    </xf>
    <xf numFmtId="0" fontId="0" fillId="0" borderId="0" xfId="0" applyNumberFormat="1" applyFont="1" applyAlignment="1">
      <alignment horizontal="center"/>
    </xf>
    <xf numFmtId="165" fontId="0" fillId="0" borderId="0" xfId="0" applyNumberFormat="1" applyFont="1" applyAlignment="1">
      <alignment horizontal="right"/>
    </xf>
    <xf numFmtId="3" fontId="0" fillId="0" borderId="0" xfId="0" applyNumberFormat="1" applyFont="1"/>
    <xf numFmtId="166" fontId="0" fillId="0" borderId="0" xfId="0" applyNumberFormat="1" applyFont="1"/>
    <xf numFmtId="0" fontId="0" fillId="0" borderId="0" xfId="0" applyNumberFormat="1" applyFont="1" applyAlignment="1">
      <alignment wrapText="1"/>
    </xf>
    <xf numFmtId="3" fontId="0" fillId="0" borderId="0" xfId="0" applyNumberFormat="1" applyFont="1" applyAlignment="1">
      <alignment horizontal="right"/>
    </xf>
    <xf numFmtId="3" fontId="0" fillId="0" borderId="0" xfId="0" applyNumberFormat="1" applyFont="1" applyAlignment="1">
      <alignment horizontal="center"/>
    </xf>
    <xf numFmtId="0" fontId="40" fillId="0" borderId="0" xfId="0" applyNumberFormat="1" applyFont="1" applyAlignment="1">
      <alignment horizontal="left"/>
    </xf>
    <xf numFmtId="0" fontId="3"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xf>
    <xf numFmtId="0" fontId="40" fillId="0" borderId="0" xfId="0" applyNumberFormat="1" applyFont="1" applyAlignment="1">
      <alignment horizontal="center" vertical="top" wrapText="1"/>
    </xf>
    <xf numFmtId="165" fontId="40" fillId="0" borderId="0" xfId="0" applyNumberFormat="1" applyFont="1" applyAlignment="1">
      <alignment horizontal="right" vertical="top"/>
    </xf>
    <xf numFmtId="3" fontId="40" fillId="0" borderId="0" xfId="0" applyNumberFormat="1" applyFont="1" applyAlignment="1">
      <alignment vertical="top"/>
    </xf>
    <xf numFmtId="3" fontId="40" fillId="0" borderId="0" xfId="0" applyNumberFormat="1" applyFont="1" applyAlignment="1">
      <alignment horizontal="center" vertical="top"/>
    </xf>
    <xf numFmtId="166" fontId="40" fillId="0" borderId="0" xfId="0" applyNumberFormat="1" applyFont="1" applyAlignment="1">
      <alignment vertical="top"/>
    </xf>
    <xf numFmtId="0" fontId="40" fillId="0" borderId="0" xfId="0" applyNumberFormat="1" applyFont="1" applyAlignment="1">
      <alignment horizontal="center" vertical="top"/>
    </xf>
    <xf numFmtId="0" fontId="40" fillId="0" borderId="0" xfId="0" applyNumberFormat="1" applyFont="1" applyAlignment="1">
      <alignment horizontal="left" vertical="top" wrapText="1"/>
    </xf>
    <xf numFmtId="165" fontId="40" fillId="0" borderId="0" xfId="0" applyNumberFormat="1" applyFont="1" applyAlignment="1">
      <alignment horizontal="left" vertical="top"/>
    </xf>
    <xf numFmtId="3" fontId="40" fillId="0" borderId="0" xfId="0" applyNumberFormat="1" applyFont="1" applyAlignment="1">
      <alignment horizontal="left" vertical="top"/>
    </xf>
    <xf numFmtId="166" fontId="40" fillId="0" borderId="0" xfId="0" applyNumberFormat="1" applyFont="1" applyAlignment="1">
      <alignment horizontal="left" vertical="top"/>
    </xf>
    <xf numFmtId="0" fontId="40" fillId="0" borderId="0" xfId="0" applyNumberFormat="1" applyFont="1" applyAlignment="1">
      <alignment horizontal="left" vertical="top"/>
    </xf>
    <xf numFmtId="0" fontId="3" fillId="0" borderId="0" xfId="0" applyNumberFormat="1" applyFont="1" applyBorder="1" applyAlignment="1">
      <alignment horizontal="center" vertical="top"/>
    </xf>
    <xf numFmtId="0" fontId="0" fillId="0" borderId="0" xfId="0" applyAlignment="1">
      <alignment horizontal="left"/>
    </xf>
    <xf numFmtId="0" fontId="3" fillId="0" borderId="0" xfId="0" applyFont="1" applyAlignment="1">
      <alignment wrapText="1"/>
    </xf>
    <xf numFmtId="0" fontId="0" fillId="0" borderId="0" xfId="0" applyAlignment="1">
      <alignment horizontal="center" vertical="top" wrapText="1"/>
    </xf>
    <xf numFmtId="0" fontId="0" fillId="0" borderId="0" xfId="0" applyAlignment="1">
      <alignment horizontal="center"/>
    </xf>
    <xf numFmtId="0" fontId="3" fillId="0" borderId="18" xfId="0" applyNumberFormat="1" applyFont="1" applyBorder="1" applyAlignment="1">
      <alignment horizontal="left" vertical="top"/>
    </xf>
    <xf numFmtId="0" fontId="0" fillId="0" borderId="18" xfId="0" applyNumberFormat="1" applyBorder="1" applyAlignment="1">
      <alignment vertical="top" wrapText="1"/>
    </xf>
    <xf numFmtId="0" fontId="0" fillId="0" borderId="18" xfId="0" applyNumberFormat="1" applyBorder="1" applyAlignment="1">
      <alignment horizontal="center" vertical="top" wrapText="1"/>
    </xf>
    <xf numFmtId="165" fontId="0" fillId="0" borderId="18" xfId="0" applyNumberFormat="1" applyBorder="1" applyAlignment="1">
      <alignment horizontal="right" vertical="top"/>
    </xf>
    <xf numFmtId="3" fontId="0" fillId="0" borderId="18" xfId="0" applyNumberFormat="1" applyBorder="1" applyAlignment="1">
      <alignment vertical="top"/>
    </xf>
    <xf numFmtId="3" fontId="0" fillId="0" borderId="18" xfId="0" applyNumberFormat="1" applyBorder="1" applyAlignment="1">
      <alignment horizontal="center" vertical="top"/>
    </xf>
    <xf numFmtId="166" fontId="0" fillId="0" borderId="18" xfId="0" applyNumberFormat="1" applyBorder="1" applyAlignment="1">
      <alignment vertical="top"/>
    </xf>
    <xf numFmtId="0" fontId="0" fillId="0" borderId="18" xfId="0" applyNumberFormat="1" applyBorder="1" applyAlignment="1">
      <alignment horizontal="center" vertical="top"/>
    </xf>
    <xf numFmtId="0" fontId="3" fillId="0" borderId="0" xfId="0" applyNumberFormat="1" applyFont="1" applyBorder="1" applyAlignment="1">
      <alignment horizontal="left" vertical="top"/>
    </xf>
    <xf numFmtId="0" fontId="0" fillId="0" borderId="0" xfId="0" applyNumberFormat="1" applyBorder="1" applyAlignment="1">
      <alignment vertical="top" wrapText="1"/>
    </xf>
    <xf numFmtId="0" fontId="0" fillId="0" borderId="0" xfId="0" applyNumberFormat="1" applyBorder="1" applyAlignment="1">
      <alignment horizontal="center" vertical="top" wrapText="1"/>
    </xf>
    <xf numFmtId="165" fontId="0" fillId="0" borderId="0" xfId="0" applyNumberFormat="1" applyBorder="1" applyAlignment="1">
      <alignment horizontal="right" vertical="top"/>
    </xf>
    <xf numFmtId="3" fontId="0" fillId="0" borderId="0" xfId="0" applyNumberFormat="1" applyBorder="1" applyAlignment="1">
      <alignment vertical="top"/>
    </xf>
    <xf numFmtId="3" fontId="0" fillId="0" borderId="0" xfId="0" applyNumberFormat="1" applyBorder="1" applyAlignment="1">
      <alignment horizontal="center" vertical="top"/>
    </xf>
    <xf numFmtId="166" fontId="0" fillId="0" borderId="0" xfId="0" applyNumberFormat="1" applyBorder="1" applyAlignment="1">
      <alignment vertical="top"/>
    </xf>
    <xf numFmtId="0" fontId="0" fillId="0" borderId="0" xfId="0" applyNumberFormat="1" applyBorder="1" applyAlignment="1">
      <alignment horizontal="center" vertical="top"/>
    </xf>
    <xf numFmtId="0" fontId="0" fillId="0" borderId="0" xfId="0" applyBorder="1" applyAlignment="1">
      <alignment vertical="top"/>
    </xf>
    <xf numFmtId="168" fontId="0" fillId="0" borderId="0" xfId="1" applyNumberFormat="1" applyFont="1" applyAlignment="1">
      <alignment horizontal="right"/>
    </xf>
    <xf numFmtId="168" fontId="0" fillId="0" borderId="0" xfId="1" applyNumberFormat="1" applyFont="1"/>
    <xf numFmtId="0" fontId="0" fillId="0" borderId="18" xfId="0" applyBorder="1"/>
    <xf numFmtId="164" fontId="0" fillId="0" borderId="0" xfId="1" applyNumberFormat="1" applyFont="1"/>
    <xf numFmtId="0" fontId="0" fillId="0" borderId="0" xfId="0" applyFill="1" applyBorder="1"/>
    <xf numFmtId="164" fontId="0" fillId="0" borderId="0" xfId="1" applyNumberFormat="1" applyFont="1" applyFill="1" applyBorder="1"/>
    <xf numFmtId="44" fontId="0" fillId="0" borderId="0" xfId="1" applyNumberFormat="1" applyFont="1" applyFill="1" applyAlignment="1">
      <alignment vertical="top"/>
    </xf>
    <xf numFmtId="0" fontId="0" fillId="0" borderId="0" xfId="0" applyFill="1" applyAlignment="1">
      <alignment vertical="top"/>
    </xf>
    <xf numFmtId="44" fontId="0" fillId="8" borderId="0" xfId="1" applyNumberFormat="1" applyFont="1" applyFill="1" applyAlignment="1">
      <alignment vertical="top"/>
    </xf>
    <xf numFmtId="0" fontId="0" fillId="8" borderId="0" xfId="0" applyFill="1" applyAlignment="1">
      <alignment vertical="top"/>
    </xf>
    <xf numFmtId="44" fontId="0" fillId="8" borderId="0" xfId="1" applyNumberFormat="1" applyFont="1" applyFill="1" applyAlignment="1">
      <alignment vertical="top" wrapText="1"/>
    </xf>
    <xf numFmtId="0" fontId="0" fillId="8" borderId="0" xfId="0" applyFill="1" applyAlignment="1">
      <alignment vertical="top" wrapText="1"/>
    </xf>
    <xf numFmtId="44" fontId="3" fillId="8" borderId="18" xfId="1" applyNumberFormat="1" applyFont="1" applyFill="1" applyBorder="1" applyAlignment="1">
      <alignment wrapText="1"/>
    </xf>
    <xf numFmtId="0" fontId="3" fillId="8" borderId="18" xfId="0" applyFont="1" applyFill="1" applyBorder="1" applyAlignment="1">
      <alignment wrapText="1"/>
    </xf>
    <xf numFmtId="0" fontId="3" fillId="8" borderId="18" xfId="0" applyFont="1" applyFill="1" applyBorder="1" applyAlignment="1"/>
    <xf numFmtId="44" fontId="3" fillId="8" borderId="0" xfId="1" applyNumberFormat="1" applyFont="1" applyFill="1" applyAlignment="1">
      <alignment vertical="top"/>
    </xf>
    <xf numFmtId="0" fontId="3" fillId="8" borderId="0" xfId="0" applyFont="1" applyFill="1" applyAlignment="1">
      <alignment vertical="top"/>
    </xf>
    <xf numFmtId="166" fontId="3" fillId="8" borderId="0" xfId="0" applyNumberFormat="1" applyFont="1" applyFill="1" applyAlignment="1">
      <alignment vertical="top"/>
    </xf>
    <xf numFmtId="44" fontId="0" fillId="8" borderId="0" xfId="1" applyNumberFormat="1" applyFont="1" applyFill="1"/>
    <xf numFmtId="8" fontId="3" fillId="8" borderId="0" xfId="0" applyNumberFormat="1" applyFont="1" applyFill="1" applyAlignment="1">
      <alignment vertical="top"/>
    </xf>
    <xf numFmtId="8" fontId="0" fillId="8" borderId="0" xfId="0" applyNumberFormat="1" applyFill="1" applyAlignment="1">
      <alignment vertical="top"/>
    </xf>
    <xf numFmtId="165" fontId="0" fillId="8" borderId="0" xfId="0" applyNumberFormat="1" applyFill="1"/>
    <xf numFmtId="44" fontId="40" fillId="8" borderId="0" xfId="1" applyNumberFormat="1" applyFont="1" applyFill="1" applyAlignment="1">
      <alignment horizontal="left" vertical="top" wrapText="1"/>
    </xf>
    <xf numFmtId="0" fontId="40" fillId="8" borderId="0" xfId="0" applyFont="1" applyFill="1" applyAlignment="1">
      <alignment horizontal="left" vertical="top"/>
    </xf>
    <xf numFmtId="44" fontId="40" fillId="8" borderId="0" xfId="1" applyNumberFormat="1" applyFont="1" applyFill="1" applyAlignment="1">
      <alignment vertical="top"/>
    </xf>
    <xf numFmtId="0" fontId="40" fillId="8" borderId="0" xfId="0" applyFont="1" applyFill="1" applyAlignment="1">
      <alignment vertical="top"/>
    </xf>
    <xf numFmtId="0" fontId="0" fillId="8" borderId="0" xfId="0" applyNumberFormat="1" applyFont="1" applyFill="1" applyAlignment="1">
      <alignment horizontal="center"/>
    </xf>
    <xf numFmtId="44" fontId="0" fillId="8" borderId="0" xfId="1" applyNumberFormat="1" applyFont="1" applyFill="1" applyBorder="1" applyAlignment="1">
      <alignment vertical="top"/>
    </xf>
    <xf numFmtId="0" fontId="0" fillId="8" borderId="0" xfId="0" applyNumberFormat="1" applyFont="1" applyFill="1" applyBorder="1" applyAlignment="1">
      <alignment horizontal="center"/>
    </xf>
    <xf numFmtId="0" fontId="0" fillId="8" borderId="0" xfId="0" applyFill="1" applyBorder="1" applyAlignment="1">
      <alignment vertical="top"/>
    </xf>
    <xf numFmtId="44" fontId="0" fillId="8" borderId="18" xfId="1" applyNumberFormat="1" applyFont="1" applyFill="1" applyBorder="1" applyAlignment="1">
      <alignment vertical="top"/>
    </xf>
    <xf numFmtId="0" fontId="0" fillId="8" borderId="18" xfId="0" applyFill="1" applyBorder="1" applyAlignment="1">
      <alignment vertical="top"/>
    </xf>
    <xf numFmtId="168" fontId="3" fillId="8" borderId="0" xfId="0" applyNumberFormat="1" applyFont="1" applyFill="1" applyAlignment="1">
      <alignment horizontal="right" vertical="top"/>
    </xf>
    <xf numFmtId="166" fontId="3" fillId="8" borderId="0" xfId="0" applyNumberFormat="1" applyFont="1" applyFill="1" applyAlignment="1">
      <alignment horizontal="center" vertical="top"/>
    </xf>
    <xf numFmtId="167" fontId="2" fillId="8" borderId="0" xfId="15" applyNumberFormat="1" applyFill="1"/>
    <xf numFmtId="165" fontId="2" fillId="8" borderId="0" xfId="15" applyNumberFormat="1" applyFill="1"/>
    <xf numFmtId="6" fontId="3" fillId="8" borderId="0" xfId="4" applyNumberFormat="1" applyFont="1" applyFill="1" applyBorder="1" applyAlignment="1">
      <alignment vertical="top"/>
    </xf>
    <xf numFmtId="8" fontId="3" fillId="8" borderId="0" xfId="24" applyNumberFormat="1" applyFont="1" applyFill="1" applyAlignment="1">
      <alignment vertical="top"/>
    </xf>
    <xf numFmtId="166" fontId="3" fillId="8" borderId="0" xfId="24" applyNumberFormat="1" applyFont="1" applyFill="1" applyAlignment="1">
      <alignment vertical="top"/>
    </xf>
    <xf numFmtId="0" fontId="3" fillId="8" borderId="0" xfId="24" applyFont="1" applyFill="1" applyAlignment="1">
      <alignment vertical="top"/>
    </xf>
    <xf numFmtId="6" fontId="0" fillId="8" borderId="0" xfId="0" applyNumberFormat="1" applyFill="1" applyAlignment="1">
      <alignment vertical="top"/>
    </xf>
    <xf numFmtId="6" fontId="3" fillId="8" borderId="0" xfId="0" applyNumberFormat="1" applyFont="1" applyFill="1" applyAlignment="1">
      <alignment vertical="top"/>
    </xf>
    <xf numFmtId="168" fontId="2" fillId="8" borderId="0" xfId="4" applyNumberFormat="1" applyFont="1" applyFill="1"/>
    <xf numFmtId="0" fontId="5" fillId="2" borderId="1" xfId="30" applyFont="1" applyFill="1" applyBorder="1" applyAlignment="1">
      <alignment horizontal="center" vertical="center"/>
    </xf>
    <xf numFmtId="44" fontId="5" fillId="2" borderId="1" xfId="31" applyFont="1" applyFill="1" applyBorder="1" applyAlignment="1">
      <alignment horizontal="center" vertical="center"/>
    </xf>
    <xf numFmtId="2" fontId="5" fillId="2" borderId="1" xfId="4" applyNumberFormat="1" applyFont="1" applyFill="1" applyBorder="1" applyAlignment="1">
      <alignment horizontal="center" vertical="center"/>
    </xf>
    <xf numFmtId="0" fontId="56" fillId="0" borderId="0" xfId="29" applyFont="1"/>
    <xf numFmtId="44" fontId="58" fillId="0" borderId="0" xfId="31" applyFont="1" applyFill="1" applyBorder="1" applyAlignment="1">
      <alignment horizontal="center"/>
    </xf>
    <xf numFmtId="44" fontId="56" fillId="0" borderId="0" xfId="31" applyFont="1" applyFill="1" applyBorder="1" applyAlignment="1"/>
    <xf numFmtId="44" fontId="57" fillId="0" borderId="0" xfId="31" applyFont="1" applyFill="1" applyBorder="1" applyAlignment="1">
      <alignment horizontal="center"/>
    </xf>
    <xf numFmtId="0" fontId="68" fillId="0" borderId="0" xfId="29" applyFont="1"/>
    <xf numFmtId="0" fontId="68" fillId="0" borderId="0" xfId="29" applyFont="1" applyAlignment="1">
      <alignment wrapText="1"/>
    </xf>
    <xf numFmtId="0" fontId="69" fillId="0" borderId="0" xfId="29" applyFont="1"/>
    <xf numFmtId="44" fontId="56" fillId="0" borderId="0" xfId="31" applyFont="1" applyFill="1" applyBorder="1" applyAlignment="1">
      <alignment horizontal="center"/>
    </xf>
    <xf numFmtId="44" fontId="0" fillId="7" borderId="0" xfId="31" applyFont="1" applyFill="1"/>
    <xf numFmtId="0" fontId="56" fillId="0" borderId="0" xfId="29" applyFont="1" applyAlignment="1">
      <alignment horizontal="center"/>
    </xf>
    <xf numFmtId="44" fontId="0" fillId="0" borderId="0" xfId="31" applyFont="1"/>
    <xf numFmtId="44" fontId="2" fillId="0" borderId="0" xfId="31" applyFont="1" applyAlignment="1">
      <alignment horizontal="center"/>
    </xf>
    <xf numFmtId="0" fontId="29" fillId="2" borderId="1" xfId="7" applyFont="1" applyFill="1" applyBorder="1" applyAlignment="1">
      <alignment horizontal="center" vertical="center"/>
    </xf>
    <xf numFmtId="44" fontId="29" fillId="2" borderId="1" xfId="32" applyFont="1" applyFill="1" applyBorder="1" applyAlignment="1">
      <alignment horizontal="center" vertical="center"/>
    </xf>
    <xf numFmtId="2" fontId="29" fillId="2" borderId="1" xfId="4" applyNumberFormat="1" applyFont="1" applyFill="1" applyBorder="1" applyAlignment="1">
      <alignment horizontal="center" vertical="center"/>
    </xf>
    <xf numFmtId="0" fontId="71" fillId="0" borderId="0" xfId="33" applyFont="1"/>
    <xf numFmtId="0" fontId="72" fillId="0" borderId="1" xfId="33" applyFont="1" applyBorder="1" applyAlignment="1">
      <alignment vertical="center"/>
    </xf>
    <xf numFmtId="1" fontId="73" fillId="0" borderId="1" xfId="33" applyNumberFormat="1" applyFont="1" applyBorder="1" applyAlignment="1">
      <alignment horizontal="center" vertical="center"/>
    </xf>
    <xf numFmtId="0" fontId="73" fillId="0" borderId="1" xfId="33" applyFont="1" applyBorder="1" applyAlignment="1">
      <alignment horizontal="center" vertical="center"/>
    </xf>
    <xf numFmtId="164" fontId="74" fillId="0" borderId="1" xfId="32" applyNumberFormat="1" applyFont="1" applyFill="1" applyBorder="1" applyAlignment="1">
      <alignment horizontal="left"/>
    </xf>
    <xf numFmtId="9" fontId="71" fillId="0" borderId="1" xfId="33" applyNumberFormat="1" applyFont="1" applyBorder="1"/>
    <xf numFmtId="169" fontId="71" fillId="0" borderId="1" xfId="33" applyNumberFormat="1" applyFont="1" applyBorder="1"/>
    <xf numFmtId="164" fontId="75" fillId="0" borderId="1" xfId="32" applyNumberFormat="1" applyFont="1" applyFill="1" applyBorder="1" applyAlignment="1">
      <alignment horizontal="left"/>
    </xf>
    <xf numFmtId="164" fontId="76" fillId="0" borderId="1" xfId="32" applyNumberFormat="1" applyFont="1" applyFill="1" applyBorder="1" applyAlignment="1">
      <alignment horizontal="left"/>
    </xf>
    <xf numFmtId="0" fontId="77" fillId="0" borderId="1" xfId="33" applyFont="1" applyBorder="1" applyAlignment="1">
      <alignment horizontal="center" vertical="center"/>
    </xf>
    <xf numFmtId="165" fontId="76" fillId="0" borderId="1" xfId="33" applyNumberFormat="1" applyFont="1" applyBorder="1" applyAlignment="1">
      <alignment horizontal="right" vertical="center"/>
    </xf>
    <xf numFmtId="0" fontId="70" fillId="0" borderId="0" xfId="33"/>
    <xf numFmtId="44" fontId="0" fillId="0" borderId="0" xfId="32" applyFont="1"/>
    <xf numFmtId="44" fontId="70" fillId="0" borderId="0" xfId="33" applyNumberFormat="1"/>
    <xf numFmtId="2" fontId="70" fillId="0" borderId="0" xfId="33" applyNumberFormat="1" applyAlignment="1">
      <alignment horizontal="center"/>
    </xf>
    <xf numFmtId="0" fontId="72" fillId="0" borderId="0" xfId="33" applyFont="1" applyAlignment="1">
      <alignment vertical="center"/>
    </xf>
    <xf numFmtId="0" fontId="78" fillId="0" borderId="0" xfId="33" applyFont="1"/>
    <xf numFmtId="44" fontId="71" fillId="0" borderId="0" xfId="32" applyFont="1"/>
    <xf numFmtId="9" fontId="71" fillId="0" borderId="0" xfId="33" applyNumberFormat="1" applyFont="1"/>
    <xf numFmtId="44" fontId="71" fillId="0" borderId="0" xfId="33" applyNumberFormat="1" applyFont="1"/>
    <xf numFmtId="0" fontId="79" fillId="0" borderId="0" xfId="33" applyFont="1" applyAlignment="1">
      <alignment horizontal="left" vertical="center" indent="1"/>
    </xf>
    <xf numFmtId="9" fontId="0" fillId="0" borderId="0" xfId="0" applyNumberFormat="1"/>
    <xf numFmtId="44" fontId="0" fillId="0" borderId="0" xfId="0" applyNumberFormat="1"/>
    <xf numFmtId="0" fontId="0" fillId="0" borderId="0" xfId="0" applyAlignment="1">
      <alignment horizontal="right"/>
    </xf>
    <xf numFmtId="168" fontId="40" fillId="0" borderId="0" xfId="0" applyNumberFormat="1" applyFont="1" applyAlignment="1">
      <alignment horizontal="left"/>
    </xf>
    <xf numFmtId="165" fontId="0" fillId="0" borderId="0" xfId="0" applyNumberFormat="1" applyAlignment="1">
      <alignment horizontal="left"/>
    </xf>
    <xf numFmtId="170" fontId="0" fillId="0" borderId="0" xfId="0" applyNumberFormat="1" applyAlignment="1">
      <alignment horizontal="left"/>
    </xf>
    <xf numFmtId="0" fontId="48" fillId="3" borderId="0" xfId="0" applyFont="1" applyFill="1" applyAlignment="1">
      <alignment horizontal="left" wrapText="1"/>
    </xf>
    <xf numFmtId="0" fontId="9" fillId="3" borderId="0" xfId="0" applyFont="1" applyFill="1" applyAlignment="1">
      <alignment horizontal="left" wrapText="1"/>
    </xf>
    <xf numFmtId="0" fontId="48" fillId="3" borderId="0" xfId="0" applyFont="1" applyFill="1" applyAlignment="1">
      <alignment horizontal="left"/>
    </xf>
    <xf numFmtId="0" fontId="49" fillId="0" borderId="0" xfId="0" applyFont="1" applyAlignment="1">
      <alignment horizontal="left" vertical="top"/>
    </xf>
    <xf numFmtId="0" fontId="0" fillId="0" borderId="0" xfId="0" applyAlignment="1">
      <alignment horizontal="left" vertical="top"/>
    </xf>
    <xf numFmtId="0" fontId="3" fillId="0" borderId="0" xfId="0" applyNumberFormat="1" applyFont="1" applyAlignment="1">
      <alignment horizontal="left" vertical="top" wrapText="1"/>
    </xf>
    <xf numFmtId="0" fontId="0" fillId="0" borderId="0" xfId="0" applyAlignment="1">
      <alignment vertical="top"/>
    </xf>
    <xf numFmtId="165" fontId="3" fillId="0" borderId="0" xfId="0" quotePrefix="1" applyNumberFormat="1" applyFont="1" applyAlignment="1">
      <alignment horizontal="center" vertical="top"/>
    </xf>
    <xf numFmtId="165" fontId="3" fillId="0" borderId="0" xfId="0" applyNumberFormat="1" applyFont="1" applyAlignment="1">
      <alignment horizontal="center" vertical="top"/>
    </xf>
    <xf numFmtId="0" fontId="43" fillId="3" borderId="18" xfId="0" applyFont="1" applyFill="1" applyBorder="1" applyAlignment="1">
      <alignment horizontal="left" vertical="center" wrapText="1"/>
    </xf>
    <xf numFmtId="0" fontId="45" fillId="3" borderId="14" xfId="0" applyFont="1" applyFill="1" applyBorder="1" applyAlignment="1">
      <alignment vertical="center" wrapText="1"/>
    </xf>
    <xf numFmtId="0" fontId="45" fillId="3" borderId="12" xfId="0" applyFont="1" applyFill="1" applyBorder="1" applyAlignment="1">
      <alignment vertical="center" wrapText="1"/>
    </xf>
    <xf numFmtId="0" fontId="45" fillId="3" borderId="13"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3" fillId="3" borderId="13" xfId="0" applyFont="1" applyFill="1" applyBorder="1" applyAlignment="1">
      <alignment vertical="center" wrapText="1"/>
    </xf>
    <xf numFmtId="0" fontId="43" fillId="3" borderId="12" xfId="0" applyFont="1" applyFill="1" applyBorder="1" applyAlignment="1">
      <alignment vertical="center" wrapText="1"/>
    </xf>
    <xf numFmtId="0" fontId="45" fillId="3" borderId="14" xfId="0" applyFont="1" applyFill="1" applyBorder="1" applyAlignment="1">
      <alignment horizontal="center" vertical="center" wrapText="1"/>
    </xf>
    <xf numFmtId="0" fontId="45" fillId="3" borderId="13" xfId="0" applyFont="1" applyFill="1" applyBorder="1" applyAlignment="1">
      <alignment vertical="center" wrapText="1"/>
    </xf>
    <xf numFmtId="0" fontId="45" fillId="3" borderId="13" xfId="0" applyFont="1" applyFill="1" applyBorder="1" applyAlignment="1">
      <alignment horizontal="left" vertical="center" wrapText="1"/>
    </xf>
    <xf numFmtId="0" fontId="45" fillId="3" borderId="14" xfId="0" applyFont="1" applyFill="1" applyBorder="1" applyAlignment="1">
      <alignment horizontal="left" vertical="center" wrapText="1"/>
    </xf>
    <xf numFmtId="0" fontId="45" fillId="3" borderId="12" xfId="0" applyFont="1" applyFill="1" applyBorder="1" applyAlignment="1">
      <alignment horizontal="left" vertical="center" wrapText="1"/>
    </xf>
    <xf numFmtId="0" fontId="0" fillId="0" borderId="4" xfId="0" applyBorder="1" applyAlignment="1">
      <alignment horizontal="left" wrapText="1"/>
    </xf>
    <xf numFmtId="0" fontId="0" fillId="0" borderId="7" xfId="0" applyBorder="1" applyAlignment="1">
      <alignment horizontal="left" wrapText="1"/>
    </xf>
    <xf numFmtId="0" fontId="0" fillId="0" borderId="19" xfId="0" applyBorder="1" applyAlignment="1">
      <alignment horizontal="left" wrapText="1"/>
    </xf>
    <xf numFmtId="49" fontId="29" fillId="0" borderId="6" xfId="4"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49" fontId="5" fillId="0" borderId="7" xfId="4" applyNumberFormat="1" applyFont="1" applyFill="1" applyBorder="1" applyAlignment="1">
      <alignment horizontal="left" vertical="center" wrapText="1"/>
    </xf>
    <xf numFmtId="0" fontId="5" fillId="2" borderId="0" xfId="30" applyFont="1" applyFill="1" applyAlignment="1">
      <alignment horizontal="center" vertical="center" wrapText="1"/>
    </xf>
    <xf numFmtId="44" fontId="5" fillId="2" borderId="10" xfId="21" applyFont="1" applyFill="1" applyBorder="1" applyAlignment="1">
      <alignment horizontal="center" vertical="center" wrapText="1"/>
    </xf>
    <xf numFmtId="44" fontId="5" fillId="2" borderId="0" xfId="21" applyFont="1" applyFill="1" applyAlignment="1">
      <alignment horizontal="center" vertical="center" wrapText="1"/>
    </xf>
    <xf numFmtId="49" fontId="29" fillId="0" borderId="7" xfId="4" applyNumberFormat="1" applyFont="1" applyFill="1" applyBorder="1" applyAlignment="1">
      <alignment horizontal="left" vertical="center" wrapText="1"/>
    </xf>
  </cellXfs>
  <cellStyles count="34">
    <cellStyle name="Comma 2" xfId="14" xr:uid="{00000000-0005-0000-0000-000000000000}"/>
    <cellStyle name="Currency" xfId="1" builtinId="4"/>
    <cellStyle name="Currency 2" xfId="4" xr:uid="{00000000-0005-0000-0000-000002000000}"/>
    <cellStyle name="Currency 2 2" xfId="21" xr:uid="{00000000-0005-0000-0000-000003000000}"/>
    <cellStyle name="Currency 2 2 2" xfId="22" xr:uid="{00000000-0005-0000-0000-000004000000}"/>
    <cellStyle name="Currency 2 2 3" xfId="26" xr:uid="{00000000-0005-0000-0000-000005000000}"/>
    <cellStyle name="Currency 2 3" xfId="25" xr:uid="{00000000-0005-0000-0000-000006000000}"/>
    <cellStyle name="Currency 3" xfId="8" xr:uid="{00000000-0005-0000-0000-000007000000}"/>
    <cellStyle name="Currency 3 2" xfId="27" xr:uid="{00000000-0005-0000-0000-000008000000}"/>
    <cellStyle name="Currency 4" xfId="10" xr:uid="{00000000-0005-0000-0000-000009000000}"/>
    <cellStyle name="Currency 5" xfId="31" xr:uid="{6A2644C8-D89C-4A88-A233-7C0BFD3A3F1A}"/>
    <cellStyle name="Currency 6" xfId="32" xr:uid="{EFEE65BD-355E-45DD-A8EC-0DDC44B3F2D1}"/>
    <cellStyle name="Hyperlink" xfId="20" builtinId="8"/>
    <cellStyle name="Hyperlink 2" xfId="23" xr:uid="{00000000-0005-0000-0000-00000B000000}"/>
    <cellStyle name="Normal" xfId="0" builtinId="0"/>
    <cellStyle name="Normal 10" xfId="6" xr:uid="{00000000-0005-0000-0000-00000D000000}"/>
    <cellStyle name="Normal 17" xfId="18" xr:uid="{00000000-0005-0000-0000-00000E000000}"/>
    <cellStyle name="Normal 2" xfId="15" xr:uid="{00000000-0005-0000-0000-00000F000000}"/>
    <cellStyle name="Normal 2 2" xfId="17" xr:uid="{00000000-0005-0000-0000-000010000000}"/>
    <cellStyle name="Normal 2 3" xfId="7" xr:uid="{00000000-0005-0000-0000-000011000000}"/>
    <cellStyle name="Normal 2 3 2" xfId="12" xr:uid="{00000000-0005-0000-0000-000012000000}"/>
    <cellStyle name="Normal 2 4" xfId="30" xr:uid="{0ACEA8C5-3B12-4C27-8DF2-87F5035ACE94}"/>
    <cellStyle name="Normal 3" xfId="3" xr:uid="{00000000-0005-0000-0000-000013000000}"/>
    <cellStyle name="Normal 3 2" xfId="24" xr:uid="{00000000-0005-0000-0000-000014000000}"/>
    <cellStyle name="Normal 4" xfId="19" xr:uid="{00000000-0005-0000-0000-000015000000}"/>
    <cellStyle name="Normal 4 2" xfId="9" xr:uid="{00000000-0005-0000-0000-000016000000}"/>
    <cellStyle name="Normal 5" xfId="16" xr:uid="{00000000-0005-0000-0000-000017000000}"/>
    <cellStyle name="Normal 6" xfId="29" xr:uid="{86D20D4A-C54C-4067-BEA8-7E1380354C7C}"/>
    <cellStyle name="Normal 7" xfId="33" xr:uid="{7C56728E-4D75-4FBB-8097-D9EFFA20873A}"/>
    <cellStyle name="Normal_Sheet1" xfId="13" xr:uid="{00000000-0005-0000-0000-000018000000}"/>
    <cellStyle name="Percent" xfId="2" builtinId="5"/>
    <cellStyle name="Percent 2" xfId="5" xr:uid="{00000000-0005-0000-0000-00001A000000}"/>
    <cellStyle name="Percent 2 2" xfId="28" xr:uid="{00000000-0005-0000-0000-00001B000000}"/>
    <cellStyle name="Percent 3" xfId="11" xr:uid="{00000000-0005-0000-0000-00001C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 name="Picture 1" descr="https://d.adroll.com/cm/aol/ou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3" name="Picture 2" descr="https://d.adroll.com/cm/index/ou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4" name="Picture 3" descr="https://d.adroll.com/cm/n/out">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5" name="AutoShape 4" descr="https://d.adroll.com/cm/pubmatic/out">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9525</xdr:colOff>
      <xdr:row>2</xdr:row>
      <xdr:rowOff>9525</xdr:rowOff>
    </xdr:to>
    <xdr:pic>
      <xdr:nvPicPr>
        <xdr:cNvPr id="6" name="Picture 5" descr="https://d.adroll.com/cm/r/out">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2</xdr:row>
      <xdr:rowOff>0</xdr:rowOff>
    </xdr:from>
    <xdr:to>
      <xdr:col>5</xdr:col>
      <xdr:colOff>28575</xdr:colOff>
      <xdr:row>2</xdr:row>
      <xdr:rowOff>9525</xdr:rowOff>
    </xdr:to>
    <xdr:pic>
      <xdr:nvPicPr>
        <xdr:cNvPr id="7" name="Picture 6" descr="https://d.adroll.com/cm/f/out">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2</xdr:row>
      <xdr:rowOff>0</xdr:rowOff>
    </xdr:from>
    <xdr:to>
      <xdr:col>5</xdr:col>
      <xdr:colOff>47625</xdr:colOff>
      <xdr:row>2</xdr:row>
      <xdr:rowOff>9525</xdr:rowOff>
    </xdr:to>
    <xdr:pic>
      <xdr:nvPicPr>
        <xdr:cNvPr id="8" name="Picture 7" descr="https://d.adroll.com/cm/b/out">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xdr:row>
      <xdr:rowOff>0</xdr:rowOff>
    </xdr:from>
    <xdr:to>
      <xdr:col>5</xdr:col>
      <xdr:colOff>66675</xdr:colOff>
      <xdr:row>2</xdr:row>
      <xdr:rowOff>9525</xdr:rowOff>
    </xdr:to>
    <xdr:pic>
      <xdr:nvPicPr>
        <xdr:cNvPr id="9" name="Picture 8" descr="https://d.adroll.com/cm/w/out">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xdr:row>
      <xdr:rowOff>0</xdr:rowOff>
    </xdr:from>
    <xdr:to>
      <xdr:col>5</xdr:col>
      <xdr:colOff>85725</xdr:colOff>
      <xdr:row>2</xdr:row>
      <xdr:rowOff>9525</xdr:rowOff>
    </xdr:to>
    <xdr:pic>
      <xdr:nvPicPr>
        <xdr:cNvPr id="10" name="Picture 9" descr="https://d.adroll.com/cm/x/out">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xdr:row>
      <xdr:rowOff>0</xdr:rowOff>
    </xdr:from>
    <xdr:to>
      <xdr:col>5</xdr:col>
      <xdr:colOff>104775</xdr:colOff>
      <xdr:row>2</xdr:row>
      <xdr:rowOff>9525</xdr:rowOff>
    </xdr:to>
    <xdr:pic>
      <xdr:nvPicPr>
        <xdr:cNvPr id="11" name="Picture 10" descr="https://d.adroll.com/cm/l/out">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2</xdr:row>
      <xdr:rowOff>0</xdr:rowOff>
    </xdr:from>
    <xdr:to>
      <xdr:col>5</xdr:col>
      <xdr:colOff>123825</xdr:colOff>
      <xdr:row>2</xdr:row>
      <xdr:rowOff>9525</xdr:rowOff>
    </xdr:to>
    <xdr:pic>
      <xdr:nvPicPr>
        <xdr:cNvPr id="12" name="Picture 11" descr="https://d.adroll.com/cm/o/out">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2</xdr:row>
      <xdr:rowOff>0</xdr:rowOff>
    </xdr:from>
    <xdr:to>
      <xdr:col>5</xdr:col>
      <xdr:colOff>142875</xdr:colOff>
      <xdr:row>2</xdr:row>
      <xdr:rowOff>9525</xdr:rowOff>
    </xdr:to>
    <xdr:pic>
      <xdr:nvPicPr>
        <xdr:cNvPr id="13" name="Picture 12" descr="https://d.adroll.com/cm/g/out?google_nid=adroll4">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1095375</xdr:colOff>
      <xdr:row>6</xdr:row>
      <xdr:rowOff>257175</xdr:rowOff>
    </xdr:from>
    <xdr:ext cx="9525" cy="9525"/>
    <xdr:pic>
      <xdr:nvPicPr>
        <xdr:cNvPr id="14" name="Picture 13" descr="https://d.adroll.com/cm/r/out">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3</xdr:row>
      <xdr:rowOff>0</xdr:rowOff>
    </xdr:from>
    <xdr:ext cx="9525" cy="9525"/>
    <xdr:pic>
      <xdr:nvPicPr>
        <xdr:cNvPr id="15" name="Picture 14" descr="https://d.adroll.com/cm/f/out">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3</xdr:row>
      <xdr:rowOff>0</xdr:rowOff>
    </xdr:from>
    <xdr:ext cx="9525" cy="9525"/>
    <xdr:pic>
      <xdr:nvPicPr>
        <xdr:cNvPr id="16" name="Picture 15" descr="https://d.adroll.com/cm/b/out">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3</xdr:row>
      <xdr:rowOff>0</xdr:rowOff>
    </xdr:from>
    <xdr:ext cx="9525" cy="9525"/>
    <xdr:pic>
      <xdr:nvPicPr>
        <xdr:cNvPr id="17" name="Picture 16" descr="https://d.adroll.com/cm/w/out">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3</xdr:row>
      <xdr:rowOff>0</xdr:rowOff>
    </xdr:from>
    <xdr:ext cx="9525" cy="9525"/>
    <xdr:pic>
      <xdr:nvPicPr>
        <xdr:cNvPr id="18" name="Picture 17" descr="https://d.adroll.com/cm/x/out">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3</xdr:row>
      <xdr:rowOff>0</xdr:rowOff>
    </xdr:from>
    <xdr:ext cx="9525" cy="9525"/>
    <xdr:pic>
      <xdr:nvPicPr>
        <xdr:cNvPr id="19" name="Picture 18" descr="https://d.adroll.com/cm/l/out">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3</xdr:row>
      <xdr:rowOff>0</xdr:rowOff>
    </xdr:from>
    <xdr:ext cx="9525" cy="9525"/>
    <xdr:pic>
      <xdr:nvPicPr>
        <xdr:cNvPr id="20" name="Picture 19" descr="https://d.adroll.com/cm/o/out">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3</xdr:row>
      <xdr:rowOff>0</xdr:rowOff>
    </xdr:from>
    <xdr:ext cx="9525" cy="9525"/>
    <xdr:pic>
      <xdr:nvPicPr>
        <xdr:cNvPr id="21" name="Picture 20" descr="https://d.adroll.com/cm/g/out?google_nid=adroll4">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647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7</xdr:row>
      <xdr:rowOff>257175</xdr:rowOff>
    </xdr:from>
    <xdr:ext cx="9525" cy="9525"/>
    <xdr:pic>
      <xdr:nvPicPr>
        <xdr:cNvPr id="22" name="Picture 21" descr="https://d.adroll.com/cm/r/out">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8</xdr:row>
      <xdr:rowOff>257175</xdr:rowOff>
    </xdr:from>
    <xdr:ext cx="9525" cy="9525"/>
    <xdr:pic>
      <xdr:nvPicPr>
        <xdr:cNvPr id="23" name="Picture 22" descr="https://d.adroll.com/cm/r/out">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9</xdr:row>
      <xdr:rowOff>257175</xdr:rowOff>
    </xdr:from>
    <xdr:ext cx="9525" cy="9525"/>
    <xdr:pic>
      <xdr:nvPicPr>
        <xdr:cNvPr id="24" name="Picture 23" descr="https://d.adroll.com/cm/r/out">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9</xdr:row>
      <xdr:rowOff>257175</xdr:rowOff>
    </xdr:from>
    <xdr:ext cx="9525" cy="9525"/>
    <xdr:pic>
      <xdr:nvPicPr>
        <xdr:cNvPr id="25" name="Picture 24" descr="https://d.adroll.com/cm/r/out">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10</xdr:row>
      <xdr:rowOff>257175</xdr:rowOff>
    </xdr:from>
    <xdr:ext cx="9525" cy="9525"/>
    <xdr:pic>
      <xdr:nvPicPr>
        <xdr:cNvPr id="26" name="Picture 25" descr="https://d.adroll.com/cm/r/out">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10</xdr:row>
      <xdr:rowOff>257175</xdr:rowOff>
    </xdr:from>
    <xdr:ext cx="9525" cy="9525"/>
    <xdr:pic>
      <xdr:nvPicPr>
        <xdr:cNvPr id="27" name="Picture 26" descr="https://d.adroll.com/cm/r/out">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11</xdr:row>
      <xdr:rowOff>257175</xdr:rowOff>
    </xdr:from>
    <xdr:ext cx="9525" cy="9525"/>
    <xdr:pic>
      <xdr:nvPicPr>
        <xdr:cNvPr id="28" name="Picture 27" descr="https://d.adroll.com/cm/r/out">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11</xdr:row>
      <xdr:rowOff>257175</xdr:rowOff>
    </xdr:from>
    <xdr:ext cx="9525" cy="9525"/>
    <xdr:pic>
      <xdr:nvPicPr>
        <xdr:cNvPr id="29" name="Picture 28" descr="https://d.adroll.com/cm/r/out">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12</xdr:row>
      <xdr:rowOff>257175</xdr:rowOff>
    </xdr:from>
    <xdr:ext cx="9525" cy="9525"/>
    <xdr:pic>
      <xdr:nvPicPr>
        <xdr:cNvPr id="30" name="Picture 29" descr="https://d.adroll.com/cm/r/out">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12</xdr:row>
      <xdr:rowOff>257175</xdr:rowOff>
    </xdr:from>
    <xdr:ext cx="9525" cy="9525"/>
    <xdr:pic>
      <xdr:nvPicPr>
        <xdr:cNvPr id="31" name="Picture 30" descr="https://d.adroll.com/cm/r/out">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13</xdr:row>
      <xdr:rowOff>257175</xdr:rowOff>
    </xdr:from>
    <xdr:ext cx="9525" cy="9525"/>
    <xdr:pic>
      <xdr:nvPicPr>
        <xdr:cNvPr id="32" name="Picture 31" descr="https://d.adroll.com/cm/r/out">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13</xdr:row>
      <xdr:rowOff>257175</xdr:rowOff>
    </xdr:from>
    <xdr:ext cx="9525" cy="9525"/>
    <xdr:pic>
      <xdr:nvPicPr>
        <xdr:cNvPr id="33" name="Picture 32" descr="https://d.adroll.com/cm/r/out">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14</xdr:row>
      <xdr:rowOff>257175</xdr:rowOff>
    </xdr:from>
    <xdr:ext cx="9525" cy="9525"/>
    <xdr:pic>
      <xdr:nvPicPr>
        <xdr:cNvPr id="34" name="Picture 33" descr="https://d.adroll.com/cm/r/out">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14</xdr:row>
      <xdr:rowOff>257175</xdr:rowOff>
    </xdr:from>
    <xdr:ext cx="9525" cy="9525"/>
    <xdr:pic>
      <xdr:nvPicPr>
        <xdr:cNvPr id="35" name="Picture 34" descr="https://d.adroll.com/cm/r/out">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15</xdr:row>
      <xdr:rowOff>257175</xdr:rowOff>
    </xdr:from>
    <xdr:ext cx="9525" cy="9525"/>
    <xdr:pic>
      <xdr:nvPicPr>
        <xdr:cNvPr id="36" name="Picture 35" descr="https://d.adroll.com/cm/r/out">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15</xdr:row>
      <xdr:rowOff>257175</xdr:rowOff>
    </xdr:from>
    <xdr:ext cx="9525" cy="9525"/>
    <xdr:pic>
      <xdr:nvPicPr>
        <xdr:cNvPr id="37" name="Picture 36" descr="https://d.adroll.com/cm/r/out">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16</xdr:row>
      <xdr:rowOff>257175</xdr:rowOff>
    </xdr:from>
    <xdr:ext cx="9525" cy="9525"/>
    <xdr:pic>
      <xdr:nvPicPr>
        <xdr:cNvPr id="38" name="Picture 37" descr="https://d.adroll.com/cm/r/out">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16</xdr:row>
      <xdr:rowOff>257175</xdr:rowOff>
    </xdr:from>
    <xdr:ext cx="9525" cy="9525"/>
    <xdr:pic>
      <xdr:nvPicPr>
        <xdr:cNvPr id="39" name="Picture 38" descr="https://d.adroll.com/cm/r/out">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17</xdr:row>
      <xdr:rowOff>257175</xdr:rowOff>
    </xdr:from>
    <xdr:ext cx="9525" cy="9525"/>
    <xdr:pic>
      <xdr:nvPicPr>
        <xdr:cNvPr id="40" name="Picture 39" descr="https://d.adroll.com/cm/r/out">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18</xdr:row>
      <xdr:rowOff>257175</xdr:rowOff>
    </xdr:from>
    <xdr:ext cx="9525" cy="9525"/>
    <xdr:pic>
      <xdr:nvPicPr>
        <xdr:cNvPr id="41" name="Picture 40" descr="https://d.adroll.com/cm/r/out">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19</xdr:row>
      <xdr:rowOff>257175</xdr:rowOff>
    </xdr:from>
    <xdr:ext cx="9525" cy="9525"/>
    <xdr:pic>
      <xdr:nvPicPr>
        <xdr:cNvPr id="42" name="Picture 41" descr="https://d.adroll.com/cm/r/out">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1095375</xdr:colOff>
      <xdr:row>20</xdr:row>
      <xdr:rowOff>257175</xdr:rowOff>
    </xdr:from>
    <xdr:ext cx="9525" cy="9525"/>
    <xdr:pic>
      <xdr:nvPicPr>
        <xdr:cNvPr id="43" name="Picture 42" descr="https://d.adroll.com/cm/r/out">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600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 name="Picture 1" descr="https://d.adroll.com/cm/aol/ou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3" name="Picture 2" descr="https://d.adroll.com/cm/index/out">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4" name="Picture 3" descr="https://d.adroll.com/cm/n/out">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18436" name="AutoShape 4" descr="https://d.adroll.com/cm/pubmatic/out">
          <a:extLst>
            <a:ext uri="{FF2B5EF4-FFF2-40B4-BE49-F238E27FC236}">
              <a16:creationId xmlns:a16="http://schemas.microsoft.com/office/drawing/2014/main" id="{00000000-0008-0000-0500-00000448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9525</xdr:colOff>
      <xdr:row>2</xdr:row>
      <xdr:rowOff>9525</xdr:rowOff>
    </xdr:to>
    <xdr:pic>
      <xdr:nvPicPr>
        <xdr:cNvPr id="6" name="Picture 5" descr="https://d.adroll.com/cm/r/out">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2</xdr:row>
      <xdr:rowOff>0</xdr:rowOff>
    </xdr:from>
    <xdr:to>
      <xdr:col>5</xdr:col>
      <xdr:colOff>28575</xdr:colOff>
      <xdr:row>2</xdr:row>
      <xdr:rowOff>9525</xdr:rowOff>
    </xdr:to>
    <xdr:pic>
      <xdr:nvPicPr>
        <xdr:cNvPr id="7" name="Picture 6" descr="https://d.adroll.com/cm/f/out">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2</xdr:row>
      <xdr:rowOff>0</xdr:rowOff>
    </xdr:from>
    <xdr:to>
      <xdr:col>5</xdr:col>
      <xdr:colOff>47625</xdr:colOff>
      <xdr:row>2</xdr:row>
      <xdr:rowOff>9525</xdr:rowOff>
    </xdr:to>
    <xdr:pic>
      <xdr:nvPicPr>
        <xdr:cNvPr id="8" name="Picture 7" descr="https://d.adroll.com/cm/b/out">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2</xdr:row>
      <xdr:rowOff>0</xdr:rowOff>
    </xdr:from>
    <xdr:to>
      <xdr:col>5</xdr:col>
      <xdr:colOff>66675</xdr:colOff>
      <xdr:row>2</xdr:row>
      <xdr:rowOff>9525</xdr:rowOff>
    </xdr:to>
    <xdr:pic>
      <xdr:nvPicPr>
        <xdr:cNvPr id="9" name="Picture 8" descr="https://d.adroll.com/cm/w/out">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xdr:row>
      <xdr:rowOff>0</xdr:rowOff>
    </xdr:from>
    <xdr:to>
      <xdr:col>5</xdr:col>
      <xdr:colOff>85725</xdr:colOff>
      <xdr:row>2</xdr:row>
      <xdr:rowOff>9525</xdr:rowOff>
    </xdr:to>
    <xdr:pic>
      <xdr:nvPicPr>
        <xdr:cNvPr id="10" name="Picture 9" descr="https://d.adroll.com/cm/x/out">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2</xdr:row>
      <xdr:rowOff>0</xdr:rowOff>
    </xdr:from>
    <xdr:to>
      <xdr:col>5</xdr:col>
      <xdr:colOff>104775</xdr:colOff>
      <xdr:row>2</xdr:row>
      <xdr:rowOff>9525</xdr:rowOff>
    </xdr:to>
    <xdr:pic>
      <xdr:nvPicPr>
        <xdr:cNvPr id="11" name="Picture 10" descr="https://d.adroll.com/cm/l/out">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2</xdr:row>
      <xdr:rowOff>0</xdr:rowOff>
    </xdr:from>
    <xdr:to>
      <xdr:col>5</xdr:col>
      <xdr:colOff>123825</xdr:colOff>
      <xdr:row>2</xdr:row>
      <xdr:rowOff>9525</xdr:rowOff>
    </xdr:to>
    <xdr:pic>
      <xdr:nvPicPr>
        <xdr:cNvPr id="12" name="Picture 11" descr="https://d.adroll.com/cm/o/out">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2</xdr:row>
      <xdr:rowOff>0</xdr:rowOff>
    </xdr:from>
    <xdr:to>
      <xdr:col>5</xdr:col>
      <xdr:colOff>142875</xdr:colOff>
      <xdr:row>2</xdr:row>
      <xdr:rowOff>9525</xdr:rowOff>
    </xdr:to>
    <xdr:pic>
      <xdr:nvPicPr>
        <xdr:cNvPr id="13" name="Picture 12" descr="https://d.adroll.com/cm/g/out?google_nid=adroll4">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1095375</xdr:colOff>
      <xdr:row>6</xdr:row>
      <xdr:rowOff>257175</xdr:rowOff>
    </xdr:from>
    <xdr:ext cx="9525" cy="9525"/>
    <xdr:pic>
      <xdr:nvPicPr>
        <xdr:cNvPr id="14" name="Picture 13" descr="https://d.adroll.com/cm/r/out">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3</xdr:row>
      <xdr:rowOff>0</xdr:rowOff>
    </xdr:from>
    <xdr:ext cx="9525" cy="9525"/>
    <xdr:pic>
      <xdr:nvPicPr>
        <xdr:cNvPr id="15" name="Picture 14" descr="https://d.adroll.com/cm/f/out">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3</xdr:row>
      <xdr:rowOff>0</xdr:rowOff>
    </xdr:from>
    <xdr:ext cx="9525" cy="9525"/>
    <xdr:pic>
      <xdr:nvPicPr>
        <xdr:cNvPr id="16" name="Picture 15" descr="https://d.adroll.com/cm/b/out">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3</xdr:row>
      <xdr:rowOff>0</xdr:rowOff>
    </xdr:from>
    <xdr:ext cx="9525" cy="9525"/>
    <xdr:pic>
      <xdr:nvPicPr>
        <xdr:cNvPr id="17" name="Picture 16" descr="https://d.adroll.com/cm/w/out">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3</xdr:row>
      <xdr:rowOff>0</xdr:rowOff>
    </xdr:from>
    <xdr:ext cx="9525" cy="9525"/>
    <xdr:pic>
      <xdr:nvPicPr>
        <xdr:cNvPr id="18" name="Picture 17" descr="https://d.adroll.com/cm/x/out">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3</xdr:row>
      <xdr:rowOff>0</xdr:rowOff>
    </xdr:from>
    <xdr:ext cx="9525" cy="9525"/>
    <xdr:pic>
      <xdr:nvPicPr>
        <xdr:cNvPr id="19" name="Picture 18" descr="https://d.adroll.com/cm/l/out">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3</xdr:row>
      <xdr:rowOff>0</xdr:rowOff>
    </xdr:from>
    <xdr:ext cx="9525" cy="9525"/>
    <xdr:pic>
      <xdr:nvPicPr>
        <xdr:cNvPr id="20" name="Picture 19" descr="https://d.adroll.com/cm/o/out">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3</xdr:row>
      <xdr:rowOff>0</xdr:rowOff>
    </xdr:from>
    <xdr:ext cx="9525" cy="9525"/>
    <xdr:pic>
      <xdr:nvPicPr>
        <xdr:cNvPr id="21" name="Picture 20" descr="https://d.adroll.com/cm/g/out?google_nid=adroll4">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485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9525</xdr:colOff>
      <xdr:row>1</xdr:row>
      <xdr:rowOff>9525</xdr:rowOff>
    </xdr:to>
    <xdr:pic>
      <xdr:nvPicPr>
        <xdr:cNvPr id="21" name="Picture 20" descr="https://d.adroll.com/cm/aol/out">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0</xdr:rowOff>
    </xdr:from>
    <xdr:to>
      <xdr:col>5</xdr:col>
      <xdr:colOff>28575</xdr:colOff>
      <xdr:row>1</xdr:row>
      <xdr:rowOff>9525</xdr:rowOff>
    </xdr:to>
    <xdr:pic>
      <xdr:nvPicPr>
        <xdr:cNvPr id="22" name="Picture 21" descr="https://d.adroll.com/cm/index/out">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1</xdr:row>
      <xdr:rowOff>0</xdr:rowOff>
    </xdr:from>
    <xdr:to>
      <xdr:col>5</xdr:col>
      <xdr:colOff>47625</xdr:colOff>
      <xdr:row>1</xdr:row>
      <xdr:rowOff>9525</xdr:rowOff>
    </xdr:to>
    <xdr:pic>
      <xdr:nvPicPr>
        <xdr:cNvPr id="23" name="Picture 22" descr="https://d.adroll.com/cm/n/out">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23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0</xdr:rowOff>
    </xdr:from>
    <xdr:to>
      <xdr:col>5</xdr:col>
      <xdr:colOff>66675</xdr:colOff>
      <xdr:row>1</xdr:row>
      <xdr:rowOff>9525</xdr:rowOff>
    </xdr:to>
    <xdr:sp macro="" textlink="">
      <xdr:nvSpPr>
        <xdr:cNvPr id="24" name="AutoShape 4" descr="https://d.adroll.com/cm/pubmatic/out">
          <a:extLst>
            <a:ext uri="{FF2B5EF4-FFF2-40B4-BE49-F238E27FC236}">
              <a16:creationId xmlns:a16="http://schemas.microsoft.com/office/drawing/2014/main" id="{00000000-0008-0000-0B00-000018000000}"/>
            </a:ext>
          </a:extLst>
        </xdr:cNvPr>
        <xdr:cNvSpPr>
          <a:spLocks noChangeAspect="1" noChangeArrowheads="1"/>
        </xdr:cNvSpPr>
      </xdr:nvSpPr>
      <xdr:spPr bwMode="auto">
        <a:xfrm>
          <a:off x="7829550" y="3238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xdr:row>
      <xdr:rowOff>0</xdr:rowOff>
    </xdr:from>
    <xdr:to>
      <xdr:col>5</xdr:col>
      <xdr:colOff>9525</xdr:colOff>
      <xdr:row>3</xdr:row>
      <xdr:rowOff>9525</xdr:rowOff>
    </xdr:to>
    <xdr:pic>
      <xdr:nvPicPr>
        <xdr:cNvPr id="25" name="Picture 24" descr="https://d.adroll.com/cm/r/out">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3</xdr:row>
      <xdr:rowOff>0</xdr:rowOff>
    </xdr:from>
    <xdr:to>
      <xdr:col>5</xdr:col>
      <xdr:colOff>28575</xdr:colOff>
      <xdr:row>3</xdr:row>
      <xdr:rowOff>9525</xdr:rowOff>
    </xdr:to>
    <xdr:pic>
      <xdr:nvPicPr>
        <xdr:cNvPr id="26" name="Picture 25" descr="https://d.adroll.com/cm/f/out">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xdr:colOff>
      <xdr:row>3</xdr:row>
      <xdr:rowOff>0</xdr:rowOff>
    </xdr:from>
    <xdr:to>
      <xdr:col>5</xdr:col>
      <xdr:colOff>47625</xdr:colOff>
      <xdr:row>3</xdr:row>
      <xdr:rowOff>9525</xdr:rowOff>
    </xdr:to>
    <xdr:pic>
      <xdr:nvPicPr>
        <xdr:cNvPr id="27" name="Picture 26" descr="https://d.adroll.com/cm/b/out">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3</xdr:row>
      <xdr:rowOff>0</xdr:rowOff>
    </xdr:from>
    <xdr:to>
      <xdr:col>5</xdr:col>
      <xdr:colOff>66675</xdr:colOff>
      <xdr:row>3</xdr:row>
      <xdr:rowOff>9525</xdr:rowOff>
    </xdr:to>
    <xdr:pic>
      <xdr:nvPicPr>
        <xdr:cNvPr id="28" name="Picture 27" descr="https://d.adroll.com/cm/w/out">
          <a:extLst>
            <a:ext uri="{FF2B5EF4-FFF2-40B4-BE49-F238E27FC236}">
              <a16:creationId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3</xdr:row>
      <xdr:rowOff>0</xdr:rowOff>
    </xdr:from>
    <xdr:to>
      <xdr:col>5</xdr:col>
      <xdr:colOff>85725</xdr:colOff>
      <xdr:row>3</xdr:row>
      <xdr:rowOff>9525</xdr:rowOff>
    </xdr:to>
    <xdr:pic>
      <xdr:nvPicPr>
        <xdr:cNvPr id="29" name="Picture 28" descr="https://d.adroll.com/cm/x/out">
          <a:extLst>
            <a:ext uri="{FF2B5EF4-FFF2-40B4-BE49-F238E27FC236}">
              <a16:creationId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3</xdr:row>
      <xdr:rowOff>0</xdr:rowOff>
    </xdr:from>
    <xdr:to>
      <xdr:col>5</xdr:col>
      <xdr:colOff>104775</xdr:colOff>
      <xdr:row>3</xdr:row>
      <xdr:rowOff>9525</xdr:rowOff>
    </xdr:to>
    <xdr:pic>
      <xdr:nvPicPr>
        <xdr:cNvPr id="30" name="Picture 29" descr="https://d.adroll.com/cm/l/out">
          <a:extLst>
            <a:ext uri="{FF2B5EF4-FFF2-40B4-BE49-F238E27FC236}">
              <a16:creationId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3</xdr:row>
      <xdr:rowOff>0</xdr:rowOff>
    </xdr:from>
    <xdr:to>
      <xdr:col>5</xdr:col>
      <xdr:colOff>123825</xdr:colOff>
      <xdr:row>3</xdr:row>
      <xdr:rowOff>9525</xdr:rowOff>
    </xdr:to>
    <xdr:pic>
      <xdr:nvPicPr>
        <xdr:cNvPr id="31" name="Picture 30" descr="https://d.adroll.com/cm/o/out">
          <a:extLst>
            <a:ext uri="{FF2B5EF4-FFF2-40B4-BE49-F238E27FC236}">
              <a16:creationId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133350</xdr:colOff>
      <xdr:row>3</xdr:row>
      <xdr:rowOff>0</xdr:rowOff>
    </xdr:from>
    <xdr:to>
      <xdr:col>5</xdr:col>
      <xdr:colOff>142875</xdr:colOff>
      <xdr:row>3</xdr:row>
      <xdr:rowOff>9525</xdr:rowOff>
    </xdr:to>
    <xdr:pic>
      <xdr:nvPicPr>
        <xdr:cNvPr id="32" name="Picture 31" descr="https://d.adroll.com/cm/g/out?google_nid=adroll4">
          <a:extLst>
            <a:ext uri="{FF2B5EF4-FFF2-40B4-BE49-F238E27FC236}">
              <a16:creationId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19050</xdr:colOff>
      <xdr:row>4</xdr:row>
      <xdr:rowOff>0</xdr:rowOff>
    </xdr:from>
    <xdr:ext cx="9525" cy="9525"/>
    <xdr:pic>
      <xdr:nvPicPr>
        <xdr:cNvPr id="33" name="Picture 32" descr="https://d.adroll.com/cm/f/out">
          <a:extLst>
            <a:ext uri="{FF2B5EF4-FFF2-40B4-BE49-F238E27FC236}">
              <a16:creationId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4</xdr:row>
      <xdr:rowOff>0</xdr:rowOff>
    </xdr:from>
    <xdr:ext cx="9525" cy="9525"/>
    <xdr:pic>
      <xdr:nvPicPr>
        <xdr:cNvPr id="34" name="Picture 33" descr="https://d.adroll.com/cm/b/out">
          <a:extLst>
            <a:ext uri="{FF2B5EF4-FFF2-40B4-BE49-F238E27FC236}">
              <a16:creationId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4</xdr:row>
      <xdr:rowOff>0</xdr:rowOff>
    </xdr:from>
    <xdr:ext cx="9525" cy="9525"/>
    <xdr:pic>
      <xdr:nvPicPr>
        <xdr:cNvPr id="35" name="Picture 34" descr="https://d.adroll.com/cm/w/out">
          <a:extLst>
            <a:ext uri="{FF2B5EF4-FFF2-40B4-BE49-F238E27FC236}">
              <a16:creationId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4</xdr:row>
      <xdr:rowOff>0</xdr:rowOff>
    </xdr:from>
    <xdr:ext cx="9525" cy="9525"/>
    <xdr:pic>
      <xdr:nvPicPr>
        <xdr:cNvPr id="36" name="Picture 35" descr="https://d.adroll.com/cm/x/out">
          <a:extLst>
            <a:ext uri="{FF2B5EF4-FFF2-40B4-BE49-F238E27FC236}">
              <a16:creationId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4</xdr:row>
      <xdr:rowOff>0</xdr:rowOff>
    </xdr:from>
    <xdr:ext cx="9525" cy="9525"/>
    <xdr:pic>
      <xdr:nvPicPr>
        <xdr:cNvPr id="37" name="Picture 36" descr="https://d.adroll.com/cm/l/out">
          <a:extLst>
            <a:ext uri="{FF2B5EF4-FFF2-40B4-BE49-F238E27FC236}">
              <a16:creationId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4</xdr:row>
      <xdr:rowOff>0</xdr:rowOff>
    </xdr:from>
    <xdr:ext cx="9525" cy="9525"/>
    <xdr:pic>
      <xdr:nvPicPr>
        <xdr:cNvPr id="38" name="Picture 37" descr="https://d.adroll.com/cm/o/out">
          <a:extLst>
            <a:ext uri="{FF2B5EF4-FFF2-40B4-BE49-F238E27FC236}">
              <a16:creationId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4</xdr:row>
      <xdr:rowOff>0</xdr:rowOff>
    </xdr:from>
    <xdr:ext cx="9525" cy="9525"/>
    <xdr:pic>
      <xdr:nvPicPr>
        <xdr:cNvPr id="39" name="Picture 38" descr="https://d.adroll.com/cm/g/out?google_nid=adroll4">
          <a:extLst>
            <a:ext uri="{FF2B5EF4-FFF2-40B4-BE49-F238E27FC236}">
              <a16:creationId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19050</xdr:colOff>
      <xdr:row>2</xdr:row>
      <xdr:rowOff>0</xdr:rowOff>
    </xdr:from>
    <xdr:ext cx="9525" cy="9525"/>
    <xdr:pic>
      <xdr:nvPicPr>
        <xdr:cNvPr id="40" name="Picture 39" descr="https://d.adroll.com/cm/f/out">
          <a:extLst>
            <a:ext uri="{FF2B5EF4-FFF2-40B4-BE49-F238E27FC236}">
              <a16:creationId xmlns:a16="http://schemas.microsoft.com/office/drawing/2014/main" id="{00000000-0008-0000-0B00-00002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914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38100</xdr:colOff>
      <xdr:row>2</xdr:row>
      <xdr:rowOff>0</xdr:rowOff>
    </xdr:from>
    <xdr:ext cx="9525" cy="9525"/>
    <xdr:pic>
      <xdr:nvPicPr>
        <xdr:cNvPr id="41" name="Picture 40" descr="https://d.adroll.com/cm/b/out">
          <a:extLst>
            <a:ext uri="{FF2B5EF4-FFF2-40B4-BE49-F238E27FC236}">
              <a16:creationId xmlns:a16="http://schemas.microsoft.com/office/drawing/2014/main" id="{00000000-0008-0000-0B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57150</xdr:colOff>
      <xdr:row>2</xdr:row>
      <xdr:rowOff>0</xdr:rowOff>
    </xdr:from>
    <xdr:ext cx="9525" cy="9525"/>
    <xdr:pic>
      <xdr:nvPicPr>
        <xdr:cNvPr id="42" name="Picture 41" descr="https://d.adroll.com/cm/w/out">
          <a:extLst>
            <a:ext uri="{FF2B5EF4-FFF2-40B4-BE49-F238E27FC236}">
              <a16:creationId xmlns:a16="http://schemas.microsoft.com/office/drawing/2014/main" id="{00000000-0008-0000-0B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295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76200</xdr:colOff>
      <xdr:row>2</xdr:row>
      <xdr:rowOff>0</xdr:rowOff>
    </xdr:from>
    <xdr:ext cx="9525" cy="9525"/>
    <xdr:pic>
      <xdr:nvPicPr>
        <xdr:cNvPr id="43" name="Picture 42" descr="https://d.adroll.com/cm/x/out">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486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95250</xdr:colOff>
      <xdr:row>2</xdr:row>
      <xdr:rowOff>0</xdr:rowOff>
    </xdr:from>
    <xdr:ext cx="9525" cy="9525"/>
    <xdr:pic>
      <xdr:nvPicPr>
        <xdr:cNvPr id="44" name="Picture 43" descr="https://d.adroll.com/cm/l/out">
          <a:extLst>
            <a:ext uri="{FF2B5EF4-FFF2-40B4-BE49-F238E27FC236}">
              <a16:creationId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676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114300</xdr:colOff>
      <xdr:row>2</xdr:row>
      <xdr:rowOff>0</xdr:rowOff>
    </xdr:from>
    <xdr:ext cx="9525" cy="9525"/>
    <xdr:pic>
      <xdr:nvPicPr>
        <xdr:cNvPr id="45" name="Picture 44" descr="https://d.adroll.com/cm/o/out">
          <a:extLst>
            <a:ext uri="{FF2B5EF4-FFF2-40B4-BE49-F238E27FC236}">
              <a16:creationId xmlns:a16="http://schemas.microsoft.com/office/drawing/2014/main" id="{00000000-0008-0000-0B00-00002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88670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133350</xdr:colOff>
      <xdr:row>2</xdr:row>
      <xdr:rowOff>0</xdr:rowOff>
    </xdr:from>
    <xdr:ext cx="9525" cy="9525"/>
    <xdr:pic>
      <xdr:nvPicPr>
        <xdr:cNvPr id="46" name="Picture 45" descr="https://d.adroll.com/cm/g/out?google_nid=adroll4">
          <a:extLst>
            <a:ext uri="{FF2B5EF4-FFF2-40B4-BE49-F238E27FC236}">
              <a16:creationId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219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325917/Documents/_Solution%20Architect/Georgia/CostItemsExportFile-20161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ni13/Desktop/Desktop%203/USF%20Contract%20Final%20Draft/PE%20USF%20ALL%20Lease%20and%20Purchase%20Menu%2002072018%20-%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
      <sheetName val="Do Not Edit - Sheet2"/>
      <sheetName val="Do Not Edit - Sheet3"/>
      <sheetName val="Do Not Edit - Sheet4"/>
      <sheetName val="Instructions"/>
    </sheetNames>
    <sheetDataSet>
      <sheetData sheetId="0"/>
      <sheetData sheetId="1">
        <row r="1">
          <cell r="C1" t="str">
            <v>--</v>
          </cell>
          <cell r="D1" t="str">
            <v>--</v>
          </cell>
        </row>
        <row r="2">
          <cell r="C2" t="str">
            <v>?</v>
          </cell>
          <cell r="D2" t="str">
            <v>?</v>
          </cell>
        </row>
        <row r="3">
          <cell r="C3" t="str">
            <v>10 Squared</v>
          </cell>
          <cell r="D3" t="str">
            <v>10 Squared</v>
          </cell>
        </row>
        <row r="4">
          <cell r="C4" t="str">
            <v>3M</v>
          </cell>
          <cell r="D4" t="str">
            <v>3M</v>
          </cell>
        </row>
        <row r="5">
          <cell r="C5" t="str">
            <v>3Plex</v>
          </cell>
          <cell r="D5" t="str">
            <v>3Plex</v>
          </cell>
        </row>
        <row r="6">
          <cell r="C6" t="str">
            <v>A3 Design</v>
          </cell>
          <cell r="D6" t="str">
            <v>A3 Design</v>
          </cell>
        </row>
        <row r="7">
          <cell r="C7" t="str">
            <v>AB Dick</v>
          </cell>
          <cell r="D7" t="str">
            <v>AB Dick</v>
          </cell>
        </row>
        <row r="8">
          <cell r="C8" t="str">
            <v>ABLE Systems</v>
          </cell>
          <cell r="D8" t="str">
            <v>ABLE Systems</v>
          </cell>
        </row>
        <row r="9">
          <cell r="C9" t="str">
            <v>ACC</v>
          </cell>
          <cell r="D9" t="str">
            <v>ACC</v>
          </cell>
        </row>
        <row r="10">
          <cell r="C10" t="str">
            <v>Accent</v>
          </cell>
          <cell r="D10" t="str">
            <v>Accent</v>
          </cell>
        </row>
        <row r="11">
          <cell r="C11" t="str">
            <v>ACCUFAST</v>
          </cell>
          <cell r="D11" t="str">
            <v>ACCUFAST</v>
          </cell>
        </row>
        <row r="12">
          <cell r="C12" t="str">
            <v>Accu-Sort</v>
          </cell>
          <cell r="D12" t="str">
            <v>Accu-Sort</v>
          </cell>
        </row>
        <row r="13">
          <cell r="C13" t="str">
            <v>Acer</v>
          </cell>
          <cell r="D13" t="str">
            <v>Acer</v>
          </cell>
        </row>
        <row r="14">
          <cell r="C14" t="str">
            <v>ACOM</v>
          </cell>
          <cell r="D14" t="str">
            <v>ACOM</v>
          </cell>
        </row>
        <row r="15">
          <cell r="C15" t="str">
            <v>Acroprint</v>
          </cell>
          <cell r="D15" t="str">
            <v>Acroprint</v>
          </cell>
        </row>
        <row r="16">
          <cell r="C16" t="str">
            <v>ADACOM Station Interconnectivity Ltd.</v>
          </cell>
          <cell r="D16" t="str">
            <v>ADACOM Station Interconnectivity Ltd.</v>
          </cell>
        </row>
        <row r="17">
          <cell r="C17" t="str">
            <v>Adapcom  Inc.</v>
          </cell>
          <cell r="D17" t="str">
            <v>Adapcom  Inc.</v>
          </cell>
        </row>
        <row r="18">
          <cell r="C18" t="str">
            <v>Adaptive Computer Development Corp.</v>
          </cell>
          <cell r="D18" t="str">
            <v>Adaptive Computer Development Corp.</v>
          </cell>
        </row>
        <row r="19">
          <cell r="C19" t="str">
            <v>Adast Dominant</v>
          </cell>
          <cell r="D19" t="str">
            <v>Adast Dominant</v>
          </cell>
        </row>
        <row r="20">
          <cell r="C20" t="str">
            <v>Addmaster</v>
          </cell>
          <cell r="D20" t="str">
            <v>Addmaster</v>
          </cell>
        </row>
        <row r="21">
          <cell r="C21" t="str">
            <v>Adobe</v>
          </cell>
          <cell r="D21" t="str">
            <v>Adobe</v>
          </cell>
        </row>
        <row r="22">
          <cell r="C22" t="str">
            <v>ADP</v>
          </cell>
          <cell r="D22" t="str">
            <v>ADP</v>
          </cell>
        </row>
        <row r="23">
          <cell r="C23" t="str">
            <v>Advanced Hi Tech</v>
          </cell>
          <cell r="D23" t="str">
            <v>Advanced Hi Tech</v>
          </cell>
        </row>
        <row r="24">
          <cell r="C24" t="str">
            <v>Advanced MICR</v>
          </cell>
          <cell r="D24" t="str">
            <v>Advanced MICR</v>
          </cell>
        </row>
        <row r="25">
          <cell r="C25" t="str">
            <v>Advanced Technologies</v>
          </cell>
          <cell r="D25" t="str">
            <v>Advanced Technologies</v>
          </cell>
        </row>
        <row r="26">
          <cell r="C26" t="str">
            <v>Advice Netbusiness Ltda</v>
          </cell>
          <cell r="D26" t="str">
            <v>Advice Netbusiness Ltda</v>
          </cell>
        </row>
        <row r="27">
          <cell r="C27" t="str">
            <v>Agencja Uslug InformatycznychARTCOMP</v>
          </cell>
          <cell r="D27" t="str">
            <v>Agencja Uslug InformatycznychARTCOMP</v>
          </cell>
        </row>
        <row r="28">
          <cell r="C28" t="str">
            <v>Agfa</v>
          </cell>
          <cell r="D28" t="str">
            <v>Agfa</v>
          </cell>
        </row>
        <row r="29">
          <cell r="C29" t="str">
            <v>Agoris</v>
          </cell>
          <cell r="D29" t="str">
            <v>Agoris</v>
          </cell>
        </row>
        <row r="30">
          <cell r="C30" t="str">
            <v>Alcatel</v>
          </cell>
          <cell r="D30" t="str">
            <v>Alcatel</v>
          </cell>
        </row>
        <row r="31">
          <cell r="C31" t="str">
            <v>Aldiscon</v>
          </cell>
          <cell r="D31" t="str">
            <v>Aldiscon</v>
          </cell>
        </row>
        <row r="32">
          <cell r="C32" t="str">
            <v>Allen-Bradely Company</v>
          </cell>
          <cell r="D32" t="str">
            <v>Allen-Bradely Company</v>
          </cell>
        </row>
        <row r="33">
          <cell r="C33" t="str">
            <v>Alpha Merics</v>
          </cell>
          <cell r="D33" t="str">
            <v>Alpha Merics</v>
          </cell>
        </row>
        <row r="34">
          <cell r="C34" t="str">
            <v>Alps</v>
          </cell>
          <cell r="D34" t="str">
            <v>Alps</v>
          </cell>
        </row>
        <row r="35">
          <cell r="C35" t="str">
            <v>AM Multigraphics</v>
          </cell>
          <cell r="D35" t="str">
            <v>AM Multigraphics</v>
          </cell>
        </row>
        <row r="36">
          <cell r="C36" t="str">
            <v>AM Multilith Eagle</v>
          </cell>
          <cell r="D36" t="str">
            <v>AM Multilith Eagle</v>
          </cell>
        </row>
        <row r="37">
          <cell r="C37" t="str">
            <v>Amano</v>
          </cell>
          <cell r="D37" t="str">
            <v>Amano</v>
          </cell>
        </row>
        <row r="38">
          <cell r="C38" t="str">
            <v>American Ink Jet</v>
          </cell>
          <cell r="D38" t="str">
            <v>American Ink Jet</v>
          </cell>
        </row>
        <row r="39">
          <cell r="C39" t="str">
            <v>American International</v>
          </cell>
          <cell r="D39" t="str">
            <v>American International</v>
          </cell>
        </row>
        <row r="40">
          <cell r="C40" t="str">
            <v>American Power Conversion Corp.</v>
          </cell>
          <cell r="D40" t="str">
            <v>American Power Conversion Corp.</v>
          </cell>
        </row>
        <row r="41">
          <cell r="C41" t="str">
            <v>AMT Datasouth</v>
          </cell>
          <cell r="D41" t="str">
            <v>AMT Datasouth</v>
          </cell>
        </row>
        <row r="42">
          <cell r="C42" t="str">
            <v>Analog</v>
          </cell>
          <cell r="D42" t="str">
            <v>Analog</v>
          </cell>
        </row>
        <row r="43">
          <cell r="C43" t="str">
            <v>Anzac</v>
          </cell>
          <cell r="D43" t="str">
            <v>Anzac</v>
          </cell>
        </row>
        <row r="44">
          <cell r="C44" t="str">
            <v>Apollo</v>
          </cell>
          <cell r="D44" t="str">
            <v>Apollo</v>
          </cell>
        </row>
        <row r="45">
          <cell r="C45" t="str">
            <v>Apple</v>
          </cell>
          <cell r="D45" t="str">
            <v>Apple</v>
          </cell>
        </row>
        <row r="46">
          <cell r="C46" t="str">
            <v>AQC</v>
          </cell>
          <cell r="D46" t="str">
            <v>AQC</v>
          </cell>
        </row>
        <row r="47">
          <cell r="C47" t="str">
            <v>Armon Networking Ltd.</v>
          </cell>
          <cell r="D47" t="str">
            <v>Armon Networking Ltd.</v>
          </cell>
        </row>
        <row r="48">
          <cell r="C48" t="str">
            <v>ARRIS</v>
          </cell>
          <cell r="D48" t="str">
            <v>ARRIS</v>
          </cell>
        </row>
        <row r="49">
          <cell r="C49" t="str">
            <v>Artel</v>
          </cell>
          <cell r="D49" t="str">
            <v>Artel</v>
          </cell>
        </row>
        <row r="50">
          <cell r="C50" t="str">
            <v>Artix</v>
          </cell>
          <cell r="D50" t="str">
            <v>Artix</v>
          </cell>
        </row>
        <row r="51">
          <cell r="C51" t="str">
            <v>Aspen</v>
          </cell>
          <cell r="D51" t="str">
            <v>Aspen</v>
          </cell>
        </row>
        <row r="52">
          <cell r="C52" t="str">
            <v>Astra</v>
          </cell>
          <cell r="D52" t="str">
            <v>Astra</v>
          </cell>
        </row>
        <row r="53">
          <cell r="C53" t="str">
            <v>Astro-Med</v>
          </cell>
          <cell r="D53" t="str">
            <v>Astro-Med</v>
          </cell>
        </row>
        <row r="54">
          <cell r="C54" t="str">
            <v>AT&amp;T</v>
          </cell>
          <cell r="D54" t="str">
            <v>AT&amp;T</v>
          </cell>
        </row>
        <row r="55">
          <cell r="C55" t="str">
            <v>ATI</v>
          </cell>
          <cell r="D55" t="str">
            <v>ATI</v>
          </cell>
        </row>
        <row r="56">
          <cell r="C56" t="str">
            <v>Atlantek</v>
          </cell>
          <cell r="D56" t="str">
            <v>Atlantek</v>
          </cell>
        </row>
        <row r="57">
          <cell r="C57" t="str">
            <v>Aurora</v>
          </cell>
          <cell r="D57" t="str">
            <v>Aurora</v>
          </cell>
        </row>
        <row r="58">
          <cell r="C58" t="str">
            <v>Autologic</v>
          </cell>
          <cell r="D58" t="str">
            <v>Autologic</v>
          </cell>
        </row>
        <row r="59">
          <cell r="C59" t="str">
            <v>Avery Dennison</v>
          </cell>
          <cell r="D59" t="str">
            <v>Avery Dennison</v>
          </cell>
        </row>
        <row r="60">
          <cell r="C60" t="str">
            <v>Avision</v>
          </cell>
          <cell r="D60" t="str">
            <v>Avision</v>
          </cell>
        </row>
        <row r="61">
          <cell r="C61" t="str">
            <v>Avocent Corporation</v>
          </cell>
          <cell r="D61" t="str">
            <v>Avocent Corporation</v>
          </cell>
        </row>
        <row r="62">
          <cell r="C62" t="str">
            <v>Axiohm</v>
          </cell>
          <cell r="D62" t="str">
            <v>Axiohm</v>
          </cell>
        </row>
        <row r="63">
          <cell r="C63" t="str">
            <v>Axis</v>
          </cell>
          <cell r="D63" t="str">
            <v>Axis</v>
          </cell>
        </row>
        <row r="64">
          <cell r="C64" t="str">
            <v>Baylor College of Medicine</v>
          </cell>
          <cell r="D64" t="str">
            <v>Baylor College of Medicine</v>
          </cell>
        </row>
        <row r="65">
          <cell r="C65" t="str">
            <v>BBN Technologies</v>
          </cell>
          <cell r="D65" t="str">
            <v>BBN Technologies</v>
          </cell>
        </row>
        <row r="66">
          <cell r="C66" t="str">
            <v>BDT</v>
          </cell>
          <cell r="D66" t="str">
            <v>BDT</v>
          </cell>
        </row>
        <row r="67">
          <cell r="C67" t="str">
            <v>Beijing Telecable Network System Ltd.</v>
          </cell>
          <cell r="D67" t="str">
            <v>Beijing Telecable Network System Ltd.</v>
          </cell>
        </row>
        <row r="68">
          <cell r="C68" t="str">
            <v>Belgacom</v>
          </cell>
          <cell r="D68" t="str">
            <v>Belgacom</v>
          </cell>
        </row>
        <row r="69">
          <cell r="C69" t="str">
            <v>Bell &amp; Howell</v>
          </cell>
          <cell r="D69" t="str">
            <v>Bell &amp; Howell</v>
          </cell>
        </row>
        <row r="70">
          <cell r="C70" t="str">
            <v>Bematech</v>
          </cell>
          <cell r="D70" t="str">
            <v>Bematech</v>
          </cell>
        </row>
        <row r="71">
          <cell r="C71" t="str">
            <v>BenQ</v>
          </cell>
          <cell r="D71" t="str">
            <v>BenQ</v>
          </cell>
        </row>
        <row r="72">
          <cell r="C72" t="str">
            <v>Bezier</v>
          </cell>
          <cell r="D72" t="str">
            <v>Bezier</v>
          </cell>
        </row>
        <row r="73">
          <cell r="C73" t="str">
            <v>BGL</v>
          </cell>
          <cell r="D73" t="str">
            <v>BGL</v>
          </cell>
        </row>
        <row r="74">
          <cell r="C74" t="str">
            <v>Birmy Graphics</v>
          </cell>
          <cell r="D74" t="str">
            <v>Birmy Graphics</v>
          </cell>
        </row>
        <row r="75">
          <cell r="C75" t="str">
            <v>BLASTER ADVANTAGE</v>
          </cell>
          <cell r="D75" t="str">
            <v>BLASTER ADVANTAGE</v>
          </cell>
        </row>
        <row r="76">
          <cell r="C76" t="str">
            <v>BN</v>
          </cell>
          <cell r="D76" t="str">
            <v>BN</v>
          </cell>
        </row>
        <row r="77">
          <cell r="C77" t="str">
            <v>Bosch</v>
          </cell>
          <cell r="D77" t="str">
            <v>Bosch</v>
          </cell>
        </row>
        <row r="78">
          <cell r="C78" t="str">
            <v>Bottomline Technologies</v>
          </cell>
          <cell r="D78" t="str">
            <v>Bottomline Technologies</v>
          </cell>
        </row>
        <row r="79">
          <cell r="C79" t="str">
            <v>Bowe Bell &amp; Howell</v>
          </cell>
          <cell r="D79" t="str">
            <v>Bowe Bell &amp; Howell</v>
          </cell>
        </row>
        <row r="80">
          <cell r="C80" t="str">
            <v>Brady</v>
          </cell>
          <cell r="D80" t="str">
            <v>Brady</v>
          </cell>
        </row>
        <row r="81">
          <cell r="C81" t="str">
            <v>British Telecom</v>
          </cell>
          <cell r="D81" t="str">
            <v>British Telecom</v>
          </cell>
        </row>
        <row r="82">
          <cell r="C82" t="str">
            <v>Brother</v>
          </cell>
          <cell r="D82" t="str">
            <v>Brother</v>
          </cell>
        </row>
        <row r="83">
          <cell r="C83" t="str">
            <v>Bryce</v>
          </cell>
          <cell r="D83" t="str">
            <v>Bryce</v>
          </cell>
        </row>
        <row r="84">
          <cell r="C84" t="str">
            <v>Bstpromark</v>
          </cell>
          <cell r="D84" t="str">
            <v>Bstpromark</v>
          </cell>
        </row>
        <row r="85">
          <cell r="C85" t="str">
            <v>BullDog</v>
          </cell>
          <cell r="D85" t="str">
            <v>BullDog</v>
          </cell>
        </row>
        <row r="86">
          <cell r="C86" t="str">
            <v>Busby Software</v>
          </cell>
          <cell r="D86" t="str">
            <v>Busby Software</v>
          </cell>
        </row>
        <row r="87">
          <cell r="C87" t="str">
            <v>BusinessBuilder Technologies Inc.</v>
          </cell>
          <cell r="D87" t="str">
            <v>BusinessBuilder Technologies Inc.</v>
          </cell>
        </row>
        <row r="88">
          <cell r="C88" t="str">
            <v>cab</v>
          </cell>
          <cell r="D88" t="str">
            <v>cab</v>
          </cell>
        </row>
        <row r="89">
          <cell r="C89" t="str">
            <v>Caja de Ahorros del Mediterraneo</v>
          </cell>
          <cell r="D89" t="str">
            <v>Caja de Ahorros del Mediterraneo</v>
          </cell>
        </row>
        <row r="90">
          <cell r="C90" t="str">
            <v>Calcomp</v>
          </cell>
          <cell r="D90" t="str">
            <v>Calcomp</v>
          </cell>
        </row>
        <row r="91">
          <cell r="C91" t="str">
            <v>Canon</v>
          </cell>
          <cell r="D91" t="str">
            <v>Canon</v>
          </cell>
        </row>
        <row r="92">
          <cell r="C92" t="str">
            <v>Canstar</v>
          </cell>
          <cell r="D92" t="str">
            <v>Canstar</v>
          </cell>
        </row>
        <row r="93">
          <cell r="C93" t="str">
            <v>CARL-VALENTIN</v>
          </cell>
          <cell r="D93" t="str">
            <v>CARL-VALENTIN</v>
          </cell>
        </row>
        <row r="94">
          <cell r="C94" t="str">
            <v>Carnegie Mellon</v>
          </cell>
          <cell r="D94" t="str">
            <v>Carnegie Mellon</v>
          </cell>
        </row>
        <row r="95">
          <cell r="C95" t="str">
            <v>Casio</v>
          </cell>
          <cell r="D95" t="str">
            <v>Casio</v>
          </cell>
        </row>
        <row r="96">
          <cell r="C96" t="str">
            <v>Casio Computer Co.  Ltd.</v>
          </cell>
          <cell r="D96" t="str">
            <v>Casio Computer Co.  Ltd.</v>
          </cell>
        </row>
        <row r="97">
          <cell r="C97" t="str">
            <v>CBM America</v>
          </cell>
          <cell r="D97" t="str">
            <v>CBM America</v>
          </cell>
        </row>
        <row r="98">
          <cell r="C98" t="str">
            <v>CGI</v>
          </cell>
          <cell r="D98" t="str">
            <v>CGI</v>
          </cell>
        </row>
        <row r="99">
          <cell r="C99" t="str">
            <v>Challenge</v>
          </cell>
          <cell r="D99" t="str">
            <v>Challenge</v>
          </cell>
        </row>
        <row r="100">
          <cell r="C100" t="str">
            <v>Challenge Machinery</v>
          </cell>
          <cell r="D100" t="str">
            <v>Challenge Machinery</v>
          </cell>
        </row>
        <row r="101">
          <cell r="C101" t="str">
            <v>Champion</v>
          </cell>
          <cell r="D101" t="str">
            <v>Champion</v>
          </cell>
        </row>
        <row r="102">
          <cell r="C102" t="str">
            <v>Chief</v>
          </cell>
          <cell r="D102" t="str">
            <v>Chief</v>
          </cell>
        </row>
        <row r="103">
          <cell r="C103" t="str">
            <v>Chippcom</v>
          </cell>
          <cell r="D103" t="str">
            <v>Chippcom</v>
          </cell>
        </row>
        <row r="104">
          <cell r="C104" t="str">
            <v>Cinnabar Networks Inc.</v>
          </cell>
          <cell r="D104" t="str">
            <v>Cinnabar Networks Inc.</v>
          </cell>
        </row>
        <row r="105">
          <cell r="C105" t="str">
            <v>Cirrato</v>
          </cell>
          <cell r="D105" t="str">
            <v>Cirrato</v>
          </cell>
        </row>
        <row r="106">
          <cell r="C106" t="str">
            <v>cisco</v>
          </cell>
          <cell r="D106" t="str">
            <v>cisco</v>
          </cell>
        </row>
        <row r="107">
          <cell r="C107" t="str">
            <v>Citizen</v>
          </cell>
          <cell r="D107" t="str">
            <v>Citizen</v>
          </cell>
        </row>
        <row r="108">
          <cell r="C108" t="str">
            <v>CleverCode</v>
          </cell>
          <cell r="D108" t="str">
            <v>CleverCode</v>
          </cell>
        </row>
        <row r="109">
          <cell r="C109" t="str">
            <v>Clover</v>
          </cell>
          <cell r="D109" t="str">
            <v>Clover</v>
          </cell>
        </row>
        <row r="110">
          <cell r="C110" t="str">
            <v>CNUT Archetype Ltd</v>
          </cell>
          <cell r="D110" t="str">
            <v>CNUT Archetype Ltd</v>
          </cell>
        </row>
        <row r="111">
          <cell r="C111" t="str">
            <v>Coates</v>
          </cell>
          <cell r="D111" t="str">
            <v>Coates</v>
          </cell>
        </row>
        <row r="112">
          <cell r="C112" t="str">
            <v>Codonics  Inc.</v>
          </cell>
          <cell r="D112" t="str">
            <v>Codonics  Inc.</v>
          </cell>
        </row>
        <row r="113">
          <cell r="C113" t="str">
            <v>Cognitive Solutions</v>
          </cell>
          <cell r="D113" t="str">
            <v>Cognitive Solutions</v>
          </cell>
        </row>
        <row r="114">
          <cell r="C114" t="str">
            <v>Colorbus</v>
          </cell>
          <cell r="D114" t="str">
            <v>Colorbus</v>
          </cell>
        </row>
        <row r="115">
          <cell r="C115" t="str">
            <v>ColorSpan</v>
          </cell>
          <cell r="D115" t="str">
            <v>ColorSpan</v>
          </cell>
        </row>
        <row r="116">
          <cell r="C116" t="str">
            <v>ColorTrac</v>
          </cell>
          <cell r="D116" t="str">
            <v>ColorTrac</v>
          </cell>
        </row>
        <row r="117">
          <cell r="C117" t="str">
            <v>Colossal Graphics</v>
          </cell>
          <cell r="D117" t="str">
            <v>Colossal Graphics</v>
          </cell>
        </row>
        <row r="118">
          <cell r="C118" t="str">
            <v>Compaq</v>
          </cell>
          <cell r="D118" t="str">
            <v>Compaq</v>
          </cell>
        </row>
        <row r="119">
          <cell r="C119" t="str">
            <v>Compuprint</v>
          </cell>
          <cell r="D119" t="str">
            <v>Compuprint</v>
          </cell>
        </row>
        <row r="120">
          <cell r="C120" t="str">
            <v>Compuprint S.P.A</v>
          </cell>
          <cell r="D120" t="str">
            <v>Compuprint S.P.A</v>
          </cell>
        </row>
        <row r="121">
          <cell r="C121" t="str">
            <v>Computer Communications Specialists  Inc.</v>
          </cell>
          <cell r="D121" t="str">
            <v>Computer Communications Specialists  Inc.</v>
          </cell>
        </row>
        <row r="122">
          <cell r="C122" t="str">
            <v>Computone</v>
          </cell>
          <cell r="D122" t="str">
            <v>Computone</v>
          </cell>
        </row>
        <row r="123">
          <cell r="C123" t="str">
            <v>Concept Webcd Services Pvt. Ltd.</v>
          </cell>
          <cell r="D123" t="str">
            <v>Concept Webcd Services Pvt. Ltd.</v>
          </cell>
        </row>
        <row r="124">
          <cell r="C124" t="str">
            <v>Conde Systems</v>
          </cell>
          <cell r="D124" t="str">
            <v>Conde Systems</v>
          </cell>
        </row>
        <row r="125">
          <cell r="C125" t="str">
            <v>CONSUL Risk ManagementDirk Wisse  Koos Lodewijkx</v>
          </cell>
          <cell r="D125" t="str">
            <v>CONSUL Risk ManagementDirk Wisse  Koos Lodewijkx</v>
          </cell>
        </row>
        <row r="126">
          <cell r="C126" t="str">
            <v>Contex</v>
          </cell>
          <cell r="D126" t="str">
            <v>Contex</v>
          </cell>
        </row>
        <row r="127">
          <cell r="C127" t="str">
            <v>Copitrak</v>
          </cell>
          <cell r="D127" t="str">
            <v>Copitrak</v>
          </cell>
        </row>
        <row r="128">
          <cell r="C128" t="str">
            <v>Copymaster</v>
          </cell>
          <cell r="D128" t="str">
            <v>Copymaster</v>
          </cell>
        </row>
        <row r="129">
          <cell r="C129" t="str">
            <v>Copystar</v>
          </cell>
          <cell r="D129" t="str">
            <v>Copystar</v>
          </cell>
        </row>
        <row r="130">
          <cell r="C130" t="str">
            <v>corega K.K.</v>
          </cell>
          <cell r="D130" t="str">
            <v>corega K.K.</v>
          </cell>
        </row>
        <row r="131">
          <cell r="C131" t="str">
            <v>Cornerstone Software</v>
          </cell>
          <cell r="D131" t="str">
            <v>Cornerstone Software</v>
          </cell>
        </row>
        <row r="132">
          <cell r="C132" t="str">
            <v>CoStar</v>
          </cell>
          <cell r="D132" t="str">
            <v>CoStar</v>
          </cell>
        </row>
        <row r="133">
          <cell r="C133" t="str">
            <v>CPS Technology Group</v>
          </cell>
          <cell r="D133" t="str">
            <v>CPS Technology Group</v>
          </cell>
        </row>
        <row r="134">
          <cell r="C134" t="str">
            <v>C-Tech C.Itoh</v>
          </cell>
          <cell r="D134" t="str">
            <v>C-Tech C.Itoh</v>
          </cell>
        </row>
        <row r="135">
          <cell r="C135" t="str">
            <v>CTM</v>
          </cell>
          <cell r="D135" t="str">
            <v>CTM</v>
          </cell>
        </row>
        <row r="136">
          <cell r="C136" t="str">
            <v>Curtis-Young</v>
          </cell>
          <cell r="D136" t="str">
            <v>Curtis-Young</v>
          </cell>
        </row>
        <row r="137">
          <cell r="C137" t="str">
            <v>Cycomm</v>
          </cell>
          <cell r="D137" t="str">
            <v>Cycomm</v>
          </cell>
        </row>
        <row r="138">
          <cell r="C138" t="str">
            <v>Cymbolic Sciences</v>
          </cell>
          <cell r="D138" t="str">
            <v>Cymbolic Sciences</v>
          </cell>
        </row>
        <row r="139">
          <cell r="C139" t="str">
            <v>Danka</v>
          </cell>
          <cell r="D139" t="str">
            <v>Danka</v>
          </cell>
        </row>
        <row r="140">
          <cell r="C140" t="str">
            <v>Danka/Kodak</v>
          </cell>
          <cell r="D140" t="str">
            <v>Danka/Kodak</v>
          </cell>
        </row>
        <row r="141">
          <cell r="C141" t="str">
            <v>Danka/Omnifax</v>
          </cell>
          <cell r="D141" t="str">
            <v>Danka/Omnifax</v>
          </cell>
        </row>
        <row r="142">
          <cell r="C142" t="str">
            <v>Darius Technology</v>
          </cell>
          <cell r="D142" t="str">
            <v>Darius Technology</v>
          </cell>
        </row>
        <row r="143">
          <cell r="C143" t="str">
            <v>Dartmouth College</v>
          </cell>
          <cell r="D143" t="str">
            <v>Dartmouth College</v>
          </cell>
        </row>
        <row r="144">
          <cell r="C144" t="str">
            <v>Data General</v>
          </cell>
          <cell r="D144" t="str">
            <v>Data General</v>
          </cell>
        </row>
        <row r="145">
          <cell r="C145" t="str">
            <v>Data Tech</v>
          </cell>
          <cell r="D145" t="str">
            <v>Data Tech</v>
          </cell>
        </row>
        <row r="146">
          <cell r="C146" t="str">
            <v>Datacard</v>
          </cell>
          <cell r="D146" t="str">
            <v>Datacard</v>
          </cell>
        </row>
        <row r="147">
          <cell r="C147" t="str">
            <v>Dataco DeRex</v>
          </cell>
          <cell r="D147" t="str">
            <v>Dataco DeRex</v>
          </cell>
        </row>
        <row r="148">
          <cell r="C148" t="str">
            <v>Datamax Corporation</v>
          </cell>
          <cell r="D148" t="str">
            <v>Datamax Corporation</v>
          </cell>
        </row>
        <row r="149">
          <cell r="C149" t="str">
            <v>Datamax Prodigy</v>
          </cell>
          <cell r="D149" t="str">
            <v>Datamax Prodigy</v>
          </cell>
        </row>
        <row r="150">
          <cell r="C150" t="str">
            <v>Datamax-ONeil</v>
          </cell>
          <cell r="D150" t="str">
            <v>Datamax-ONeil</v>
          </cell>
        </row>
        <row r="151">
          <cell r="C151" t="str">
            <v>Datametrics</v>
          </cell>
          <cell r="D151" t="str">
            <v>Datametrics</v>
          </cell>
        </row>
        <row r="152">
          <cell r="C152" t="str">
            <v>Dataproducts</v>
          </cell>
          <cell r="D152" t="str">
            <v>Dataproducts</v>
          </cell>
        </row>
        <row r="153">
          <cell r="C153" t="str">
            <v>Datasouth</v>
          </cell>
          <cell r="D153" t="str">
            <v>Datasouth</v>
          </cell>
        </row>
        <row r="154">
          <cell r="C154" t="str">
            <v>Datatech</v>
          </cell>
          <cell r="D154" t="str">
            <v>Datatech</v>
          </cell>
        </row>
        <row r="155">
          <cell r="C155" t="str">
            <v>Datawatch</v>
          </cell>
          <cell r="D155" t="str">
            <v>Datawatch</v>
          </cell>
        </row>
        <row r="156">
          <cell r="C156" t="str">
            <v>Decision Data</v>
          </cell>
          <cell r="D156" t="str">
            <v>Decision Data</v>
          </cell>
        </row>
        <row r="157">
          <cell r="C157" t="str">
            <v>Dell</v>
          </cell>
          <cell r="D157" t="str">
            <v>Dell</v>
          </cell>
        </row>
        <row r="158">
          <cell r="C158" t="str">
            <v>Delmarva Power</v>
          </cell>
          <cell r="D158" t="str">
            <v>Delmarva Power</v>
          </cell>
        </row>
        <row r="159">
          <cell r="C159" t="str">
            <v>Descartes Systems Group Inc.</v>
          </cell>
          <cell r="D159" t="str">
            <v>Descartes Systems Group Inc.</v>
          </cell>
        </row>
        <row r="160">
          <cell r="C160" t="str">
            <v>DeskTalk Systems  Inc.</v>
          </cell>
          <cell r="D160" t="str">
            <v>DeskTalk Systems  Inc.</v>
          </cell>
        </row>
        <row r="161">
          <cell r="C161" t="str">
            <v>Detewe</v>
          </cell>
          <cell r="D161" t="str">
            <v>Detewe</v>
          </cell>
        </row>
        <row r="162">
          <cell r="C162" t="str">
            <v>Develop</v>
          </cell>
          <cell r="D162" t="str">
            <v>Develop</v>
          </cell>
        </row>
        <row r="163">
          <cell r="C163" t="str">
            <v>Dex</v>
          </cell>
          <cell r="D163" t="str">
            <v>Dex</v>
          </cell>
        </row>
        <row r="164">
          <cell r="C164" t="str">
            <v>Dex Business Systems</v>
          </cell>
          <cell r="D164" t="str">
            <v>Dex Business Systems</v>
          </cell>
        </row>
        <row r="165">
          <cell r="C165" t="str">
            <v>DH Technology</v>
          </cell>
          <cell r="D165" t="str">
            <v>DH Technology</v>
          </cell>
        </row>
        <row r="166">
          <cell r="C166" t="str">
            <v>Diagraph</v>
          </cell>
          <cell r="D166" t="str">
            <v>Diagraph</v>
          </cell>
        </row>
        <row r="167">
          <cell r="C167" t="str">
            <v>Digismart</v>
          </cell>
          <cell r="D167" t="str">
            <v>Digismart</v>
          </cell>
        </row>
        <row r="168">
          <cell r="C168" t="str">
            <v>Digital Analysis Corporation</v>
          </cell>
          <cell r="D168" t="str">
            <v>Digital Analysis Corporation</v>
          </cell>
        </row>
        <row r="169">
          <cell r="C169" t="str">
            <v>Digital Design</v>
          </cell>
          <cell r="D169" t="str">
            <v>Digital Design</v>
          </cell>
        </row>
        <row r="170">
          <cell r="C170" t="str">
            <v>Digital Equipment</v>
          </cell>
          <cell r="D170" t="str">
            <v>Digital Equipment</v>
          </cell>
        </row>
        <row r="171">
          <cell r="C171" t="str">
            <v>Digital Products</v>
          </cell>
          <cell r="D171" t="str">
            <v>Digital Products</v>
          </cell>
        </row>
        <row r="172">
          <cell r="C172" t="str">
            <v>DigitalCopier</v>
          </cell>
          <cell r="D172" t="str">
            <v>DigitalCopier</v>
          </cell>
        </row>
        <row r="173">
          <cell r="C173" t="str">
            <v>D-Link</v>
          </cell>
          <cell r="D173" t="str">
            <v>D-Link</v>
          </cell>
        </row>
        <row r="174">
          <cell r="C174" t="str">
            <v>DLR - Deutsche Forschungsanstalt fuer Luft- und Ra</v>
          </cell>
          <cell r="D174" t="str">
            <v>DLR - Deutsche Forschungsanstalt fuer Luft- und Ra</v>
          </cell>
        </row>
        <row r="175">
          <cell r="C175" t="str">
            <v>DLR - Deutsche Forschungsanstalt fuer Luft- und Raumfahrt e.V.</v>
          </cell>
          <cell r="D175" t="str">
            <v>DLR - Deutsche Forschungsanstalt fuer Luft- und Raumfahrt e.V.</v>
          </cell>
        </row>
        <row r="176">
          <cell r="C176" t="str">
            <v>DO NOT USE</v>
          </cell>
          <cell r="D176" t="str">
            <v>DO NOT USE</v>
          </cell>
        </row>
        <row r="177">
          <cell r="C177" t="str">
            <v>Duplo</v>
          </cell>
          <cell r="D177" t="str">
            <v>Duplo</v>
          </cell>
        </row>
        <row r="178">
          <cell r="C178" t="str">
            <v>Durst</v>
          </cell>
          <cell r="D178" t="str">
            <v>Durst</v>
          </cell>
        </row>
        <row r="179">
          <cell r="C179" t="str">
            <v>Dymo</v>
          </cell>
          <cell r="D179" t="str">
            <v>Dymo</v>
          </cell>
        </row>
        <row r="180">
          <cell r="C180" t="str">
            <v>Dymo-CoStar</v>
          </cell>
          <cell r="D180" t="str">
            <v>Dymo-CoStar</v>
          </cell>
        </row>
        <row r="181">
          <cell r="C181" t="str">
            <v>EBAR</v>
          </cell>
          <cell r="D181" t="str">
            <v>EBAR</v>
          </cell>
        </row>
        <row r="182">
          <cell r="C182" t="str">
            <v>Eclipse veriphone</v>
          </cell>
          <cell r="D182" t="str">
            <v>Eclipse veriphone</v>
          </cell>
        </row>
        <row r="183">
          <cell r="C183" t="str">
            <v>Edgewater Networks  Inc.</v>
          </cell>
          <cell r="D183" t="str">
            <v>Edgewater Networks  Inc.</v>
          </cell>
        </row>
        <row r="184">
          <cell r="C184" t="str">
            <v>EFI</v>
          </cell>
          <cell r="D184" t="str">
            <v>EFI</v>
          </cell>
        </row>
        <row r="185">
          <cell r="C185" t="str">
            <v>egnite Software GmbH</v>
          </cell>
          <cell r="D185" t="str">
            <v>egnite Software GmbH</v>
          </cell>
        </row>
        <row r="186">
          <cell r="C186" t="str">
            <v>eHelp</v>
          </cell>
          <cell r="D186" t="str">
            <v>eHelp</v>
          </cell>
        </row>
        <row r="187">
          <cell r="C187" t="str">
            <v>Elitech Information Technology Co. Ltd.</v>
          </cell>
          <cell r="D187" t="str">
            <v>Elitech Information Technology Co. Ltd.</v>
          </cell>
        </row>
        <row r="188">
          <cell r="C188" t="str">
            <v>Eltron</v>
          </cell>
          <cell r="D188" t="str">
            <v>Eltron</v>
          </cell>
        </row>
        <row r="189">
          <cell r="C189" t="str">
            <v>Emstar</v>
          </cell>
          <cell r="D189" t="str">
            <v>Emstar</v>
          </cell>
        </row>
        <row r="190">
          <cell r="C190" t="str">
            <v>Emulex</v>
          </cell>
          <cell r="D190" t="str">
            <v>Emulex</v>
          </cell>
        </row>
        <row r="191">
          <cell r="C191" t="str">
            <v>Encad</v>
          </cell>
          <cell r="D191" t="str">
            <v>Encad</v>
          </cell>
        </row>
        <row r="192">
          <cell r="C192" t="str">
            <v>ENVOY Corporation</v>
          </cell>
          <cell r="D192" t="str">
            <v>ENVOY Corporation</v>
          </cell>
        </row>
        <row r="193">
          <cell r="C193" t="str">
            <v>Epilog</v>
          </cell>
          <cell r="D193" t="str">
            <v>Epilog</v>
          </cell>
        </row>
        <row r="194">
          <cell r="C194" t="str">
            <v>Epilogue</v>
          </cell>
          <cell r="D194" t="str">
            <v>Epilogue</v>
          </cell>
        </row>
        <row r="195">
          <cell r="C195" t="str">
            <v>Epson</v>
          </cell>
          <cell r="D195" t="str">
            <v>Epson</v>
          </cell>
        </row>
        <row r="196">
          <cell r="C196" t="str">
            <v>Epson Research Center</v>
          </cell>
          <cell r="D196" t="str">
            <v>Epson Research Center</v>
          </cell>
        </row>
        <row r="197">
          <cell r="C197" t="str">
            <v>Equifax Inc.</v>
          </cell>
          <cell r="D197" t="str">
            <v>Equifax Inc.</v>
          </cell>
        </row>
        <row r="198">
          <cell r="C198" t="str">
            <v>Equitrac</v>
          </cell>
          <cell r="D198" t="str">
            <v>Equitrac</v>
          </cell>
        </row>
        <row r="199">
          <cell r="C199" t="str">
            <v>Esix Systems Inc.</v>
          </cell>
          <cell r="D199" t="str">
            <v>Esix Systems Inc.</v>
          </cell>
        </row>
        <row r="200">
          <cell r="C200" t="str">
            <v>Esselte Meto</v>
          </cell>
          <cell r="D200" t="str">
            <v>Esselte Meto</v>
          </cell>
        </row>
        <row r="201">
          <cell r="C201" t="str">
            <v>Estudios y Proyectos de Telecomunicacion  S.A.</v>
          </cell>
          <cell r="D201" t="str">
            <v>Estudios y Proyectos de Telecomunicacion  S.A.</v>
          </cell>
        </row>
        <row r="202">
          <cell r="C202" t="str">
            <v>EtherCom Corp</v>
          </cell>
          <cell r="D202" t="str">
            <v>EtherCom Corp</v>
          </cell>
        </row>
        <row r="203">
          <cell r="C203" t="str">
            <v>Ethernet  Solucoes Informaticas  lda</v>
          </cell>
          <cell r="D203" t="str">
            <v>Ethernet  Solucoes Informaticas  lda</v>
          </cell>
        </row>
        <row r="204">
          <cell r="C204" t="str">
            <v>EVERelite  Co.  Ltd.</v>
          </cell>
          <cell r="D204" t="str">
            <v>EVERelite  Co.  Ltd.</v>
          </cell>
        </row>
        <row r="205">
          <cell r="C205" t="str">
            <v>Evolis</v>
          </cell>
          <cell r="D205" t="str">
            <v>Evolis</v>
          </cell>
        </row>
        <row r="206">
          <cell r="C206" t="str">
            <v>Exbit TechnologyA/S</v>
          </cell>
          <cell r="D206" t="str">
            <v>Exbit TechnologyA/S</v>
          </cell>
        </row>
        <row r="207">
          <cell r="C207" t="str">
            <v>Extended Systems</v>
          </cell>
          <cell r="D207" t="str">
            <v>Extended Systems</v>
          </cell>
        </row>
        <row r="208">
          <cell r="C208" t="str">
            <v>f3pu5.net</v>
          </cell>
          <cell r="D208" t="str">
            <v>f3pu5.net</v>
          </cell>
        </row>
        <row r="209">
          <cell r="C209" t="str">
            <v>Facit</v>
          </cell>
          <cell r="D209" t="str">
            <v>Facit</v>
          </cell>
        </row>
        <row r="210">
          <cell r="C210" t="str">
            <v>Fargo</v>
          </cell>
          <cell r="D210" t="str">
            <v>Fargo</v>
          </cell>
        </row>
        <row r="211">
          <cell r="C211" t="str">
            <v>Fibronics</v>
          </cell>
          <cell r="D211" t="str">
            <v>Fibronics</v>
          </cell>
        </row>
        <row r="212">
          <cell r="C212" t="str">
            <v>France Telecom</v>
          </cell>
          <cell r="D212" t="str">
            <v>France Telecom</v>
          </cell>
        </row>
        <row r="213">
          <cell r="C213" t="str">
            <v>Francotyp-Postalia</v>
          </cell>
          <cell r="D213" t="str">
            <v>Francotyp-Postalia</v>
          </cell>
        </row>
        <row r="214">
          <cell r="C214" t="str">
            <v>Frontier Software Development</v>
          </cell>
          <cell r="D214" t="str">
            <v>Frontier Software Development</v>
          </cell>
        </row>
        <row r="215">
          <cell r="C215" t="str">
            <v>FSSC-London</v>
          </cell>
          <cell r="D215" t="str">
            <v>FSSC-London</v>
          </cell>
        </row>
        <row r="216">
          <cell r="C216" t="str">
            <v>Fuji</v>
          </cell>
          <cell r="D216" t="str">
            <v>Fuji</v>
          </cell>
        </row>
        <row r="217">
          <cell r="C217" t="str">
            <v>Fuji Xerox</v>
          </cell>
          <cell r="D217" t="str">
            <v>Fuji Xerox</v>
          </cell>
        </row>
        <row r="218">
          <cell r="C218" t="str">
            <v>Fujifilm</v>
          </cell>
          <cell r="D218" t="str">
            <v>Fujifilm</v>
          </cell>
        </row>
        <row r="219">
          <cell r="C219" t="str">
            <v>Fujitsu</v>
          </cell>
          <cell r="D219" t="str">
            <v>Fujitsu</v>
          </cell>
        </row>
        <row r="220">
          <cell r="C220" t="str">
            <v>Fujitsu Siemens</v>
          </cell>
          <cell r="D220" t="str">
            <v>Fujitsu Siemens</v>
          </cell>
        </row>
        <row r="221">
          <cell r="C221" t="str">
            <v>Furukawa Electoric Co. Ltd.</v>
          </cell>
          <cell r="D221" t="str">
            <v>Furukawa Electoric Co. Ltd.</v>
          </cell>
        </row>
        <row r="222">
          <cell r="C222" t="str">
            <v>Future Graphics</v>
          </cell>
          <cell r="D222" t="str">
            <v>Future Graphics</v>
          </cell>
        </row>
        <row r="223">
          <cell r="C223" t="str">
            <v>GAINSCHA</v>
          </cell>
          <cell r="D223" t="str">
            <v>GAINSCHA</v>
          </cell>
        </row>
        <row r="224">
          <cell r="C224" t="str">
            <v>Ganson Engineering</v>
          </cell>
          <cell r="D224" t="str">
            <v>Ganson Engineering</v>
          </cell>
        </row>
        <row r="225">
          <cell r="C225" t="str">
            <v>GBC</v>
          </cell>
          <cell r="D225" t="str">
            <v>GBC</v>
          </cell>
        </row>
        <row r="226">
          <cell r="C226" t="str">
            <v>GCC</v>
          </cell>
          <cell r="D226" t="str">
            <v>GCC</v>
          </cell>
        </row>
        <row r="227">
          <cell r="C227" t="str">
            <v>Geha</v>
          </cell>
          <cell r="D227" t="str">
            <v>Geha</v>
          </cell>
        </row>
        <row r="228">
          <cell r="C228" t="str">
            <v>Generic Telecom Ltd.</v>
          </cell>
          <cell r="D228" t="str">
            <v>Generic Telecom Ltd.</v>
          </cell>
        </row>
        <row r="229">
          <cell r="C229" t="str">
            <v>Genicom</v>
          </cell>
          <cell r="D229" t="str">
            <v>Genicom</v>
          </cell>
        </row>
        <row r="230">
          <cell r="C230" t="str">
            <v>Genius</v>
          </cell>
          <cell r="D230" t="str">
            <v>Genius</v>
          </cell>
        </row>
        <row r="231">
          <cell r="C231" t="str">
            <v>Gerber Scientific</v>
          </cell>
          <cell r="D231" t="str">
            <v>Gerber Scientific</v>
          </cell>
        </row>
        <row r="232">
          <cell r="C232" t="str">
            <v>Gestetner</v>
          </cell>
          <cell r="D232" t="str">
            <v>Gestetner</v>
          </cell>
        </row>
        <row r="233">
          <cell r="C233" t="str">
            <v>GISE mbHVolkmar Brisse / Hans-Jurgen Laub</v>
          </cell>
          <cell r="D233" t="str">
            <v>GISE mbHVolkmar Brisse / Hans-Jurgen Laub</v>
          </cell>
        </row>
        <row r="234">
          <cell r="C234" t="str">
            <v>Global Maintech Corporation</v>
          </cell>
          <cell r="D234" t="str">
            <v>Global Maintech Corporation</v>
          </cell>
        </row>
        <row r="235">
          <cell r="C235" t="str">
            <v>Golden Imaging</v>
          </cell>
          <cell r="D235" t="str">
            <v>Golden Imaging</v>
          </cell>
        </row>
        <row r="236">
          <cell r="C236" t="str">
            <v>Goldman  Sachs Company</v>
          </cell>
          <cell r="D236" t="str">
            <v>Goldman  Sachs Company</v>
          </cell>
        </row>
        <row r="237">
          <cell r="C237" t="str">
            <v>GPRINTER</v>
          </cell>
          <cell r="D237" t="str">
            <v>GPRINTER</v>
          </cell>
        </row>
        <row r="238">
          <cell r="C238" t="str">
            <v>GrafxLab  Inc.</v>
          </cell>
          <cell r="D238" t="str">
            <v>GrafxLab  Inc.</v>
          </cell>
        </row>
        <row r="239">
          <cell r="C239" t="str">
            <v>Graphtec</v>
          </cell>
          <cell r="D239" t="str">
            <v>Graphtec</v>
          </cell>
        </row>
        <row r="240">
          <cell r="C240" t="str">
            <v>Grayson Business Computers</v>
          </cell>
          <cell r="D240" t="str">
            <v>Grayson Business Computers</v>
          </cell>
        </row>
        <row r="241">
          <cell r="C241" t="str">
            <v>GRC</v>
          </cell>
          <cell r="D241" t="str">
            <v>GRC</v>
          </cell>
        </row>
        <row r="242">
          <cell r="C242" t="str">
            <v>Gretag Imaging</v>
          </cell>
          <cell r="D242" t="str">
            <v>Gretag Imaging</v>
          </cell>
        </row>
        <row r="243">
          <cell r="C243" t="str">
            <v>H.Bollmann Manufacturers Ltd (HBM)</v>
          </cell>
          <cell r="D243" t="str">
            <v>H.Bollmann Manufacturers Ltd (HBM)</v>
          </cell>
        </row>
        <row r="244">
          <cell r="C244" t="str">
            <v>Harris</v>
          </cell>
          <cell r="D244" t="str">
            <v>Harris</v>
          </cell>
        </row>
        <row r="245">
          <cell r="C245" t="str">
            <v>HASI</v>
          </cell>
          <cell r="D245" t="str">
            <v>HASI</v>
          </cell>
        </row>
        <row r="246">
          <cell r="C246" t="str">
            <v>Hasler</v>
          </cell>
          <cell r="D246" t="str">
            <v>Hasler</v>
          </cell>
        </row>
        <row r="247">
          <cell r="C247" t="str">
            <v>Heidelberg</v>
          </cell>
          <cell r="D247" t="str">
            <v>Heidelberg</v>
          </cell>
        </row>
        <row r="248">
          <cell r="C248" t="str">
            <v>Hewlett-Packard</v>
          </cell>
          <cell r="D248" t="str">
            <v>Hewlett-Packard</v>
          </cell>
        </row>
        <row r="249">
          <cell r="C249" t="str">
            <v>HID</v>
          </cell>
          <cell r="D249" t="str">
            <v>HID</v>
          </cell>
        </row>
        <row r="250">
          <cell r="C250" t="str">
            <v>Hitachi</v>
          </cell>
          <cell r="D250" t="str">
            <v>Hitachi</v>
          </cell>
        </row>
        <row r="251">
          <cell r="C251" t="str">
            <v>HL-2700CN[Certified]</v>
          </cell>
          <cell r="D251" t="str">
            <v>HL-2700CN[Certified]</v>
          </cell>
        </row>
        <row r="252">
          <cell r="C252" t="str">
            <v>homeloandotcom</v>
          </cell>
          <cell r="D252" t="str">
            <v>homeloandotcom</v>
          </cell>
        </row>
        <row r="253">
          <cell r="C253" t="str">
            <v>Honeywell</v>
          </cell>
          <cell r="D253" t="str">
            <v>Honeywell</v>
          </cell>
        </row>
        <row r="254">
          <cell r="C254" t="str">
            <v>Honeywell Bull</v>
          </cell>
          <cell r="D254" t="str">
            <v>Honeywell Bull</v>
          </cell>
        </row>
        <row r="255">
          <cell r="C255" t="str">
            <v>Horizon</v>
          </cell>
          <cell r="D255" t="str">
            <v>Horizon</v>
          </cell>
        </row>
        <row r="256">
          <cell r="C256" t="str">
            <v>Hudson Technology</v>
          </cell>
          <cell r="D256" t="str">
            <v>Hudson Technology</v>
          </cell>
        </row>
        <row r="257">
          <cell r="C257" t="str">
            <v>Hunt Digital Imaging</v>
          </cell>
          <cell r="D257" t="str">
            <v>Hunt Digital Imaging</v>
          </cell>
        </row>
        <row r="258">
          <cell r="C258" t="str">
            <v>Hyland</v>
          </cell>
          <cell r="D258" t="str">
            <v>Hyland</v>
          </cell>
        </row>
        <row r="259">
          <cell r="C259" t="str">
            <v>Hypercom</v>
          </cell>
          <cell r="D259" t="str">
            <v>Hypercom</v>
          </cell>
        </row>
        <row r="260">
          <cell r="C260" t="str">
            <v>IBM</v>
          </cell>
          <cell r="D260" t="str">
            <v>IBM</v>
          </cell>
        </row>
        <row r="261">
          <cell r="C261" t="str">
            <v>i-data international a-s Morten Jagd</v>
          </cell>
          <cell r="D261" t="str">
            <v>i-data international a-s Morten Jagd</v>
          </cell>
        </row>
        <row r="262">
          <cell r="C262" t="str">
            <v>Idea Courier</v>
          </cell>
          <cell r="D262" t="str">
            <v>Idea Courier</v>
          </cell>
        </row>
        <row r="263">
          <cell r="C263" t="str">
            <v>IDEAL</v>
          </cell>
          <cell r="D263" t="str">
            <v>IDEAL</v>
          </cell>
        </row>
        <row r="264">
          <cell r="C264" t="str">
            <v>IDP</v>
          </cell>
          <cell r="D264" t="str">
            <v>IDP</v>
          </cell>
        </row>
        <row r="265">
          <cell r="C265" t="str">
            <v>IIMAK</v>
          </cell>
          <cell r="D265" t="str">
            <v>IIMAK</v>
          </cell>
        </row>
        <row r="266">
          <cell r="C266" t="str">
            <v>IJ Technologies</v>
          </cell>
          <cell r="D266" t="str">
            <v>IJ Technologies</v>
          </cell>
        </row>
        <row r="267">
          <cell r="C267" t="str">
            <v>Ikon</v>
          </cell>
          <cell r="D267" t="str">
            <v>Ikon</v>
          </cell>
        </row>
        <row r="268">
          <cell r="C268" t="str">
            <v>Image Sciences  Inc.</v>
          </cell>
          <cell r="D268" t="str">
            <v>Image Sciences  Inc.</v>
          </cell>
        </row>
        <row r="269">
          <cell r="C269" t="str">
            <v>Image TC</v>
          </cell>
          <cell r="D269" t="str">
            <v>Image TC</v>
          </cell>
        </row>
        <row r="270">
          <cell r="C270" t="str">
            <v>Imagistics</v>
          </cell>
          <cell r="D270" t="str">
            <v>Imagistics</v>
          </cell>
        </row>
        <row r="271">
          <cell r="C271" t="str">
            <v>IMPACT</v>
          </cell>
          <cell r="D271" t="str">
            <v>IMPACT</v>
          </cell>
        </row>
        <row r="272">
          <cell r="C272" t="str">
            <v>InfoPrint Solutions Company</v>
          </cell>
          <cell r="D272" t="str">
            <v>InfoPrint Solutions Company</v>
          </cell>
        </row>
        <row r="273">
          <cell r="C273" t="str">
            <v>Infosquare Corp.</v>
          </cell>
          <cell r="D273" t="str">
            <v>Infosquare Corp.</v>
          </cell>
        </row>
        <row r="274">
          <cell r="C274" t="str">
            <v>Infotec</v>
          </cell>
          <cell r="D274" t="str">
            <v>Infotec</v>
          </cell>
        </row>
        <row r="275">
          <cell r="C275" t="str">
            <v>Institute of Telematics  University of Karlsruhe</v>
          </cell>
          <cell r="D275" t="str">
            <v>Institute of Telematics  University of Karlsruhe</v>
          </cell>
        </row>
        <row r="276">
          <cell r="C276" t="str">
            <v>Intec</v>
          </cell>
          <cell r="D276" t="str">
            <v>Intec</v>
          </cell>
        </row>
        <row r="277">
          <cell r="C277" t="str">
            <v>Intecom</v>
          </cell>
          <cell r="D277" t="str">
            <v>Intecom</v>
          </cell>
        </row>
        <row r="278">
          <cell r="C278" t="str">
            <v>Integrex</v>
          </cell>
          <cell r="D278" t="str">
            <v>Integrex</v>
          </cell>
        </row>
        <row r="279">
          <cell r="C279" t="str">
            <v>Intel Corporation</v>
          </cell>
          <cell r="D279" t="str">
            <v>Intel Corporation</v>
          </cell>
        </row>
        <row r="280">
          <cell r="C280" t="str">
            <v>INTELLICODE</v>
          </cell>
          <cell r="D280" t="str">
            <v>INTELLICODE</v>
          </cell>
        </row>
        <row r="281">
          <cell r="C281" t="str">
            <v>Interface Systems</v>
          </cell>
          <cell r="D281" t="str">
            <v>Interface Systems</v>
          </cell>
        </row>
        <row r="282">
          <cell r="C282" t="str">
            <v>Intergraph</v>
          </cell>
          <cell r="D282" t="str">
            <v>Intergraph</v>
          </cell>
        </row>
        <row r="283">
          <cell r="C283" t="str">
            <v>Intermec</v>
          </cell>
          <cell r="D283" t="str">
            <v>Intermec</v>
          </cell>
        </row>
        <row r="284">
          <cell r="C284" t="str">
            <v>Intermec Technologies Corp.</v>
          </cell>
          <cell r="D284" t="str">
            <v>Intermec Technologies Corp.</v>
          </cell>
        </row>
        <row r="285">
          <cell r="C285" t="str">
            <v>Intermedium A/S</v>
          </cell>
          <cell r="D285" t="str">
            <v>Intermedium A/S</v>
          </cell>
        </row>
        <row r="286">
          <cell r="C286" t="str">
            <v>IPTC Universitaet of Tuebingen</v>
          </cell>
          <cell r="D286" t="str">
            <v>IPTC Universitaet of Tuebingen</v>
          </cell>
        </row>
        <row r="287">
          <cell r="C287" t="str">
            <v>ITEC</v>
          </cell>
          <cell r="D287" t="str">
            <v>ITEC</v>
          </cell>
        </row>
        <row r="288">
          <cell r="C288" t="str">
            <v>iXware</v>
          </cell>
          <cell r="D288" t="str">
            <v>iXware</v>
          </cell>
        </row>
        <row r="289">
          <cell r="C289" t="str">
            <v>J. Stainsbury PLC</v>
          </cell>
          <cell r="D289" t="str">
            <v>J. Stainsbury PLC</v>
          </cell>
        </row>
        <row r="290">
          <cell r="C290" t="str">
            <v>Japan Computer Industry Inc.</v>
          </cell>
          <cell r="D290" t="str">
            <v>Japan Computer Industry Inc.</v>
          </cell>
        </row>
        <row r="291">
          <cell r="C291" t="str">
            <v>JCPenney Co.  Inc.</v>
          </cell>
          <cell r="D291" t="str">
            <v>JCPenney Co.  Inc.</v>
          </cell>
        </row>
        <row r="292">
          <cell r="C292" t="str">
            <v>JDL</v>
          </cell>
          <cell r="D292" t="str">
            <v>JDL</v>
          </cell>
        </row>
        <row r="293">
          <cell r="C293" t="str">
            <v>Jet Tec</v>
          </cell>
          <cell r="D293" t="str">
            <v>Jet Tec</v>
          </cell>
        </row>
        <row r="294">
          <cell r="C294" t="str">
            <v>JetFax, Inc.</v>
          </cell>
          <cell r="D294" t="str">
            <v>JetFax, Inc.</v>
          </cell>
        </row>
        <row r="295">
          <cell r="C295" t="str">
            <v>JetFill</v>
          </cell>
          <cell r="D295" t="str">
            <v>JetFill</v>
          </cell>
        </row>
        <row r="296">
          <cell r="C296" t="str">
            <v>Jewsih Community of Bosnia and Herzegovina</v>
          </cell>
          <cell r="D296" t="str">
            <v>Jewsih Community of Bosnia and Herzegovina</v>
          </cell>
        </row>
        <row r="297">
          <cell r="C297" t="str">
            <v>jobpilot AG</v>
          </cell>
          <cell r="D297" t="str">
            <v>jobpilot AG</v>
          </cell>
        </row>
        <row r="298">
          <cell r="C298" t="str">
            <v>JRL Systems</v>
          </cell>
          <cell r="D298" t="str">
            <v>JRL Systems</v>
          </cell>
        </row>
        <row r="299">
          <cell r="C299" t="str">
            <v>Juliet</v>
          </cell>
          <cell r="D299" t="str">
            <v>Juliet</v>
          </cell>
        </row>
        <row r="300">
          <cell r="C300" t="str">
            <v>Kalpana  Inc.</v>
          </cell>
          <cell r="D300" t="str">
            <v>Kalpana  Inc.</v>
          </cell>
        </row>
        <row r="301">
          <cell r="C301" t="str">
            <v>KapJet</v>
          </cell>
          <cell r="D301" t="str">
            <v>KapJet</v>
          </cell>
        </row>
        <row r="302">
          <cell r="C302" t="str">
            <v>Kapsch AG.</v>
          </cell>
          <cell r="D302" t="str">
            <v>Kapsch AG.</v>
          </cell>
        </row>
        <row r="303">
          <cell r="C303" t="str">
            <v>KardGard</v>
          </cell>
          <cell r="D303" t="str">
            <v>KardGard</v>
          </cell>
        </row>
        <row r="304">
          <cell r="C304" t="str">
            <v>KBA</v>
          </cell>
          <cell r="D304" t="str">
            <v>KBA</v>
          </cell>
        </row>
        <row r="305">
          <cell r="C305" t="str">
            <v>kbox</v>
          </cell>
          <cell r="D305" t="str">
            <v>kbox</v>
          </cell>
        </row>
        <row r="306">
          <cell r="C306" t="str">
            <v>Kentek</v>
          </cell>
          <cell r="D306" t="str">
            <v>Kentek</v>
          </cell>
        </row>
        <row r="307">
          <cell r="C307" t="str">
            <v>Kernel</v>
          </cell>
          <cell r="D307" t="str">
            <v>Kernel</v>
          </cell>
        </row>
        <row r="308">
          <cell r="C308" t="str">
            <v>Keycode Style Ltd.</v>
          </cell>
          <cell r="D308" t="str">
            <v>Keycode Style Ltd.</v>
          </cell>
        </row>
        <row r="309">
          <cell r="C309" t="str">
            <v>KIP America</v>
          </cell>
          <cell r="D309" t="str">
            <v>KIP America</v>
          </cell>
        </row>
        <row r="310">
          <cell r="C310" t="str">
            <v>Klee</v>
          </cell>
          <cell r="D310" t="str">
            <v>Klee</v>
          </cell>
        </row>
        <row r="311">
          <cell r="C311" t="str">
            <v>Kodak</v>
          </cell>
          <cell r="D311" t="str">
            <v>Kodak</v>
          </cell>
        </row>
        <row r="312">
          <cell r="C312" t="str">
            <v>Konica</v>
          </cell>
          <cell r="D312" t="str">
            <v>Konica</v>
          </cell>
        </row>
        <row r="313">
          <cell r="C313" t="str">
            <v>Konica Minolta</v>
          </cell>
          <cell r="D313" t="str">
            <v>Konica Minolta</v>
          </cell>
        </row>
        <row r="314">
          <cell r="C314" t="str">
            <v>Kopikat</v>
          </cell>
          <cell r="D314" t="str">
            <v>Kopikat</v>
          </cell>
        </row>
        <row r="315">
          <cell r="C315" t="str">
            <v>KSUN</v>
          </cell>
          <cell r="D315" t="str">
            <v>KSUN</v>
          </cell>
        </row>
        <row r="316">
          <cell r="C316" t="str">
            <v>Kyocera</v>
          </cell>
          <cell r="D316" t="str">
            <v>Kyocera</v>
          </cell>
        </row>
        <row r="317">
          <cell r="C317" t="str">
            <v>Kyocera Mita</v>
          </cell>
          <cell r="D317" t="str">
            <v>Kyocera Mita</v>
          </cell>
        </row>
        <row r="318">
          <cell r="C318" t="str">
            <v>KyoceraMita</v>
          </cell>
          <cell r="D318" t="str">
            <v>KyoceraMita</v>
          </cell>
        </row>
        <row r="319">
          <cell r="C319" t="str">
            <v>LabelStation</v>
          </cell>
          <cell r="D319" t="str">
            <v>LabelStation</v>
          </cell>
        </row>
        <row r="320">
          <cell r="C320" t="str">
            <v>LaCie</v>
          </cell>
          <cell r="D320" t="str">
            <v>LaCie</v>
          </cell>
        </row>
        <row r="321">
          <cell r="C321" t="str">
            <v>Lakeside Software  Inc.</v>
          </cell>
          <cell r="D321" t="str">
            <v>Lakeside Software  Inc.</v>
          </cell>
        </row>
        <row r="322">
          <cell r="C322" t="str">
            <v>Lanier</v>
          </cell>
          <cell r="D322" t="str">
            <v>Lanier</v>
          </cell>
        </row>
        <row r="323">
          <cell r="C323" t="str">
            <v>Lannet Company</v>
          </cell>
          <cell r="D323" t="str">
            <v>Lannet Company</v>
          </cell>
        </row>
        <row r="324">
          <cell r="C324" t="str">
            <v>Laser Imaging International</v>
          </cell>
          <cell r="D324" t="str">
            <v>Laser Imaging International</v>
          </cell>
        </row>
        <row r="325">
          <cell r="C325" t="str">
            <v>Laser Master</v>
          </cell>
          <cell r="D325" t="str">
            <v>Laser Master</v>
          </cell>
        </row>
        <row r="326">
          <cell r="C326" t="str">
            <v>Laser Recharge</v>
          </cell>
          <cell r="D326" t="str">
            <v>Laser Recharge</v>
          </cell>
        </row>
        <row r="327">
          <cell r="C327" t="str">
            <v>Laserbit Communications Corporation</v>
          </cell>
          <cell r="D327" t="str">
            <v>Laserbit Communications Corporation</v>
          </cell>
        </row>
        <row r="328">
          <cell r="C328" t="str">
            <v>Lasertone</v>
          </cell>
          <cell r="D328" t="str">
            <v>Lasertone</v>
          </cell>
        </row>
        <row r="329">
          <cell r="C329" t="str">
            <v>Lenovo</v>
          </cell>
          <cell r="D329" t="str">
            <v>Lenovo</v>
          </cell>
        </row>
        <row r="330">
          <cell r="C330" t="str">
            <v>Lexi Computer</v>
          </cell>
          <cell r="D330" t="str">
            <v>Lexi Computer</v>
          </cell>
        </row>
        <row r="331">
          <cell r="C331" t="str">
            <v>Lexmark</v>
          </cell>
          <cell r="D331" t="str">
            <v>Lexmark</v>
          </cell>
        </row>
        <row r="332">
          <cell r="C332" t="str">
            <v>Liebregts</v>
          </cell>
          <cell r="D332" t="str">
            <v>Liebregts</v>
          </cell>
        </row>
        <row r="333">
          <cell r="C333" t="str">
            <v>LightStream Corp.</v>
          </cell>
          <cell r="D333" t="str">
            <v>LightStream Corp.</v>
          </cell>
        </row>
        <row r="334">
          <cell r="C334" t="str">
            <v>Linksys</v>
          </cell>
          <cell r="D334" t="str">
            <v>Linksys</v>
          </cell>
        </row>
        <row r="335">
          <cell r="C335" t="str">
            <v>Linotype</v>
          </cell>
          <cell r="D335" t="str">
            <v>Linotype</v>
          </cell>
        </row>
        <row r="336">
          <cell r="C336" t="str">
            <v>Lloyd Internetworking</v>
          </cell>
          <cell r="D336" t="str">
            <v>Lloyd Internetworking</v>
          </cell>
        </row>
        <row r="337">
          <cell r="C337" t="str">
            <v>LOGITECH</v>
          </cell>
          <cell r="D337" t="str">
            <v>LOGITECH</v>
          </cell>
        </row>
        <row r="338">
          <cell r="C338" t="str">
            <v>Longhai Yongchuan Foods Co.  Ltd.</v>
          </cell>
          <cell r="D338" t="str">
            <v>Longhai Yongchuan Foods Co.  Ltd.</v>
          </cell>
        </row>
        <row r="339">
          <cell r="C339" t="str">
            <v>LPM Online</v>
          </cell>
          <cell r="D339" t="str">
            <v>LPM Online</v>
          </cell>
        </row>
        <row r="340">
          <cell r="C340" t="str">
            <v>LXE  Inc.</v>
          </cell>
          <cell r="D340" t="str">
            <v>LXE  Inc.</v>
          </cell>
        </row>
        <row r="341">
          <cell r="C341" t="str">
            <v>Managed Services</v>
          </cell>
          <cell r="D341" t="str">
            <v>Managed Services</v>
          </cell>
        </row>
        <row r="342">
          <cell r="C342" t="str">
            <v>Mannesmann</v>
          </cell>
          <cell r="D342" t="str">
            <v>Mannesmann</v>
          </cell>
        </row>
        <row r="343">
          <cell r="C343" t="str">
            <v>Mannesmann Tally</v>
          </cell>
          <cell r="D343" t="str">
            <v>Mannesmann Tally</v>
          </cell>
        </row>
        <row r="344">
          <cell r="C344" t="str">
            <v>Mariposa Technology  Inc.</v>
          </cell>
          <cell r="D344" t="str">
            <v>Mariposa Technology  Inc.</v>
          </cell>
        </row>
        <row r="345">
          <cell r="C345" t="str">
            <v>MARKEM IMAJE</v>
          </cell>
          <cell r="D345" t="str">
            <v>MARKEM IMAJE</v>
          </cell>
        </row>
        <row r="346">
          <cell r="C346" t="str">
            <v>Matica</v>
          </cell>
          <cell r="D346" t="str">
            <v>Matica</v>
          </cell>
        </row>
        <row r="347">
          <cell r="C347" t="str">
            <v>Matica System</v>
          </cell>
          <cell r="D347" t="str">
            <v>Matica System</v>
          </cell>
        </row>
        <row r="348">
          <cell r="C348" t="str">
            <v>MatrixOne  Inc.</v>
          </cell>
          <cell r="D348" t="str">
            <v>MatrixOne  Inc.</v>
          </cell>
        </row>
        <row r="349">
          <cell r="C349" t="str">
            <v>Matsushita Electric Industrial Co.  Ltd.</v>
          </cell>
          <cell r="D349" t="str">
            <v>Matsushita Electric Industrial Co.  Ltd.</v>
          </cell>
        </row>
        <row r="350">
          <cell r="C350" t="str">
            <v>MB</v>
          </cell>
          <cell r="D350" t="str">
            <v>MB</v>
          </cell>
        </row>
        <row r="351">
          <cell r="C351" t="str">
            <v>MBC Europe  B.V.</v>
          </cell>
          <cell r="D351" t="str">
            <v>MBC Europe  B.V.</v>
          </cell>
        </row>
        <row r="352">
          <cell r="C352" t="str">
            <v>MBM</v>
          </cell>
          <cell r="D352" t="str">
            <v>MBM</v>
          </cell>
        </row>
        <row r="353">
          <cell r="C353" t="str">
            <v>Media Sciences</v>
          </cell>
          <cell r="D353" t="str">
            <v>Media Sciences</v>
          </cell>
        </row>
        <row r="354">
          <cell r="C354" t="str">
            <v>Medion</v>
          </cell>
          <cell r="D354" t="str">
            <v>Medion</v>
          </cell>
        </row>
        <row r="355">
          <cell r="C355" t="str">
            <v>MEDPLUS</v>
          </cell>
          <cell r="D355" t="str">
            <v>MEDPLUS</v>
          </cell>
        </row>
        <row r="356">
          <cell r="C356" t="str">
            <v>Megadata Pty Ltd.</v>
          </cell>
          <cell r="D356" t="str">
            <v>Megadata Pty Ltd.</v>
          </cell>
        </row>
        <row r="357">
          <cell r="C357" t="str">
            <v>MELCO Inc.</v>
          </cell>
          <cell r="D357" t="str">
            <v>MELCO Inc.</v>
          </cell>
        </row>
        <row r="358">
          <cell r="C358" t="str">
            <v>Memorex</v>
          </cell>
          <cell r="D358" t="str">
            <v>Memorex</v>
          </cell>
        </row>
        <row r="359">
          <cell r="C359" t="str">
            <v>Memorex Telex</v>
          </cell>
          <cell r="D359" t="str">
            <v>Memorex Telex</v>
          </cell>
        </row>
        <row r="360">
          <cell r="C360" t="str">
            <v>Meto USA</v>
          </cell>
          <cell r="D360" t="str">
            <v>Meto USA</v>
          </cell>
        </row>
        <row r="361">
          <cell r="C361" t="str">
            <v>MFS Communications Company</v>
          </cell>
          <cell r="D361" t="str">
            <v>MFS Communications Company</v>
          </cell>
        </row>
        <row r="362">
          <cell r="C362" t="str">
            <v>Michael A. Okulski Inc.</v>
          </cell>
          <cell r="D362" t="str">
            <v>Michael A. Okulski Inc.</v>
          </cell>
        </row>
        <row r="363">
          <cell r="C363" t="str">
            <v>michaeljcrawford.com</v>
          </cell>
          <cell r="D363" t="str">
            <v>michaeljcrawford.com</v>
          </cell>
        </row>
        <row r="364">
          <cell r="C364" t="str">
            <v>Microline</v>
          </cell>
          <cell r="D364" t="str">
            <v>Microline</v>
          </cell>
        </row>
        <row r="365">
          <cell r="C365" t="str">
            <v>Microplex</v>
          </cell>
          <cell r="D365" t="str">
            <v>Microplex</v>
          </cell>
        </row>
        <row r="366">
          <cell r="C366" t="str">
            <v>Microplex Systems Ltd.</v>
          </cell>
          <cell r="D366" t="str">
            <v>Microplex Systems Ltd.</v>
          </cell>
        </row>
        <row r="367">
          <cell r="C367" t="str">
            <v>Microsoft</v>
          </cell>
          <cell r="D367" t="str">
            <v>Microsoft</v>
          </cell>
        </row>
        <row r="368">
          <cell r="C368" t="str">
            <v>Microtek</v>
          </cell>
          <cell r="D368" t="str">
            <v>Microtek</v>
          </cell>
        </row>
        <row r="369">
          <cell r="C369" t="str">
            <v>Mikkelsen</v>
          </cell>
          <cell r="D369" t="str">
            <v>Mikkelsen</v>
          </cell>
        </row>
        <row r="370">
          <cell r="C370" t="str">
            <v>MiLAN Technology Corp.</v>
          </cell>
          <cell r="D370" t="str">
            <v>MiLAN Technology Corp.</v>
          </cell>
        </row>
        <row r="371">
          <cell r="C371" t="str">
            <v>Mimaki</v>
          </cell>
          <cell r="D371" t="str">
            <v>Mimaki</v>
          </cell>
        </row>
        <row r="372">
          <cell r="C372" t="str">
            <v>Minolta</v>
          </cell>
          <cell r="D372" t="str">
            <v>Minolta</v>
          </cell>
        </row>
        <row r="373">
          <cell r="C373" t="str">
            <v>Minolta-QMS</v>
          </cell>
          <cell r="D373" t="str">
            <v>Minolta-QMS</v>
          </cell>
        </row>
        <row r="374">
          <cell r="C374" t="str">
            <v>MIT</v>
          </cell>
          <cell r="D374" t="str">
            <v>MIT</v>
          </cell>
        </row>
        <row r="375">
          <cell r="C375" t="str">
            <v>Mita</v>
          </cell>
          <cell r="D375" t="str">
            <v>Mita</v>
          </cell>
        </row>
        <row r="376">
          <cell r="C376" t="str">
            <v>Mitsubishi Electronics</v>
          </cell>
          <cell r="D376" t="str">
            <v>Mitsubishi Electronics</v>
          </cell>
        </row>
        <row r="377">
          <cell r="C377" t="str">
            <v>Mlink Internet Inc.</v>
          </cell>
          <cell r="D377" t="str">
            <v>Mlink Internet Inc.</v>
          </cell>
        </row>
        <row r="378">
          <cell r="C378" t="str">
            <v>MLM5000</v>
          </cell>
          <cell r="D378" t="str">
            <v>MLM5000</v>
          </cell>
        </row>
        <row r="379">
          <cell r="C379" t="str">
            <v>Monarch Marking</v>
          </cell>
          <cell r="D379" t="str">
            <v>Monarch Marking</v>
          </cell>
        </row>
        <row r="380">
          <cell r="C380" t="str">
            <v>Monroe</v>
          </cell>
          <cell r="D380" t="str">
            <v>Monroe</v>
          </cell>
        </row>
        <row r="381">
          <cell r="C381" t="str">
            <v>Moore</v>
          </cell>
          <cell r="D381" t="str">
            <v>Moore</v>
          </cell>
        </row>
        <row r="382">
          <cell r="C382" t="str">
            <v>Motorola</v>
          </cell>
          <cell r="D382" t="str">
            <v>Motorola</v>
          </cell>
        </row>
        <row r="383">
          <cell r="C383" t="str">
            <v>MPR Teltech Ltd</v>
          </cell>
          <cell r="D383" t="str">
            <v>MPR Teltech Ltd</v>
          </cell>
        </row>
        <row r="384">
          <cell r="C384" t="str">
            <v>mst</v>
          </cell>
          <cell r="D384" t="str">
            <v>mst</v>
          </cell>
        </row>
        <row r="385">
          <cell r="C385" t="str">
            <v>Multi Union Trading</v>
          </cell>
          <cell r="D385" t="str">
            <v>Multi Union Trading</v>
          </cell>
        </row>
        <row r="386">
          <cell r="C386" t="str">
            <v>Murata</v>
          </cell>
          <cell r="D386" t="str">
            <v>Murata</v>
          </cell>
        </row>
        <row r="387">
          <cell r="C387" t="str">
            <v>Muratec</v>
          </cell>
          <cell r="D387" t="str">
            <v>Muratec</v>
          </cell>
        </row>
        <row r="388">
          <cell r="C388" t="str">
            <v>Mustek</v>
          </cell>
          <cell r="D388" t="str">
            <v>Mustek</v>
          </cell>
        </row>
        <row r="389">
          <cell r="C389" t="str">
            <v>Nashuatec</v>
          </cell>
          <cell r="D389" t="str">
            <v>Nashuatec</v>
          </cell>
        </row>
        <row r="390">
          <cell r="C390" t="str">
            <v>NBASE Switch Communication</v>
          </cell>
          <cell r="D390" t="str">
            <v>NBASE Switch Communication</v>
          </cell>
        </row>
        <row r="391">
          <cell r="C391" t="str">
            <v>nc</v>
          </cell>
          <cell r="D391" t="str">
            <v>nc</v>
          </cell>
        </row>
        <row r="392">
          <cell r="C392" t="str">
            <v>NCB</v>
          </cell>
          <cell r="D392" t="str">
            <v>NCB</v>
          </cell>
        </row>
        <row r="393">
          <cell r="C393" t="str">
            <v>NCR</v>
          </cell>
          <cell r="D393" t="str">
            <v>NCR</v>
          </cell>
        </row>
        <row r="394">
          <cell r="C394" t="str">
            <v>NCS</v>
          </cell>
          <cell r="D394" t="str">
            <v>NCS</v>
          </cell>
        </row>
        <row r="395">
          <cell r="C395" t="str">
            <v>Neat</v>
          </cell>
          <cell r="D395" t="str">
            <v>Neat</v>
          </cell>
        </row>
        <row r="396">
          <cell r="C396" t="str">
            <v>NEC</v>
          </cell>
          <cell r="D396" t="str">
            <v>NEC</v>
          </cell>
        </row>
        <row r="397">
          <cell r="C397" t="str">
            <v>Nectron</v>
          </cell>
          <cell r="D397" t="str">
            <v>Nectron</v>
          </cell>
        </row>
        <row r="398">
          <cell r="C398" t="str">
            <v>Neopost</v>
          </cell>
          <cell r="D398" t="str">
            <v>Neopost</v>
          </cell>
        </row>
        <row r="399">
          <cell r="C399" t="str">
            <v>Neopost, Inc.</v>
          </cell>
          <cell r="D399" t="str">
            <v>Neopost, Inc.</v>
          </cell>
        </row>
        <row r="400">
          <cell r="C400" t="str">
            <v>NER Data Products, Inc.</v>
          </cell>
          <cell r="D400" t="str">
            <v>NER Data Products, Inc.</v>
          </cell>
        </row>
        <row r="401">
          <cell r="C401" t="str">
            <v>NetBotz</v>
          </cell>
          <cell r="D401" t="str">
            <v>NetBotz</v>
          </cell>
        </row>
        <row r="402">
          <cell r="C402" t="str">
            <v>Netexp Research</v>
          </cell>
          <cell r="D402" t="str">
            <v>Netexp Research</v>
          </cell>
        </row>
        <row r="403">
          <cell r="C403" t="str">
            <v>NetManage  Inc.</v>
          </cell>
          <cell r="D403" t="str">
            <v>NetManage  Inc.</v>
          </cell>
        </row>
        <row r="404">
          <cell r="C404" t="str">
            <v>net-snmp</v>
          </cell>
          <cell r="D404" t="str">
            <v>net-snmp</v>
          </cell>
        </row>
        <row r="405">
          <cell r="C405" t="str">
            <v>Network Resources Corporation</v>
          </cell>
          <cell r="D405" t="str">
            <v>Network Resources Corporation</v>
          </cell>
        </row>
        <row r="406">
          <cell r="C406" t="str">
            <v>NewGen</v>
          </cell>
          <cell r="D406" t="str">
            <v>NewGen</v>
          </cell>
        </row>
        <row r="407">
          <cell r="C407" t="str">
            <v>Newport Systems Solutions  Inc.</v>
          </cell>
          <cell r="D407" t="str">
            <v>Newport Systems Solutions  Inc.</v>
          </cell>
        </row>
        <row r="408">
          <cell r="C408" t="str">
            <v>newproductshowroom.com</v>
          </cell>
          <cell r="D408" t="str">
            <v>newproductshowroom.com</v>
          </cell>
        </row>
        <row r="409">
          <cell r="C409" t="str">
            <v>Nexans Deutschland Industries</v>
          </cell>
          <cell r="D409" t="str">
            <v>Nexans Deutschland Industries</v>
          </cell>
        </row>
        <row r="410">
          <cell r="C410" t="str">
            <v>Next</v>
          </cell>
          <cell r="D410" t="str">
            <v>Next</v>
          </cell>
        </row>
        <row r="411">
          <cell r="C411" t="str">
            <v>NIC</v>
          </cell>
          <cell r="D411" t="str">
            <v>NIC</v>
          </cell>
        </row>
        <row r="412">
          <cell r="C412" t="str">
            <v>Niksun Inc.</v>
          </cell>
          <cell r="D412" t="str">
            <v>Niksun Inc.</v>
          </cell>
        </row>
        <row r="413">
          <cell r="C413" t="str">
            <v>Nitro PDF</v>
          </cell>
          <cell r="D413" t="str">
            <v>Nitro PDF</v>
          </cell>
        </row>
        <row r="414">
          <cell r="C414" t="str">
            <v>Nokia</v>
          </cell>
          <cell r="D414" t="str">
            <v>Nokia</v>
          </cell>
        </row>
        <row r="415">
          <cell r="C415" t="str">
            <v>Norand Corporation</v>
          </cell>
          <cell r="D415" t="str">
            <v>Norand Corporation</v>
          </cell>
        </row>
        <row r="416">
          <cell r="C416" t="str">
            <v>Not Specified</v>
          </cell>
          <cell r="D416" t="str">
            <v>Not Specified</v>
          </cell>
        </row>
        <row r="417">
          <cell r="C417" t="str">
            <v>Novell</v>
          </cell>
          <cell r="D417" t="str">
            <v>Novell</v>
          </cell>
        </row>
        <row r="418">
          <cell r="C418" t="str">
            <v>NRG</v>
          </cell>
          <cell r="D418" t="str">
            <v>NRG</v>
          </cell>
        </row>
        <row r="419">
          <cell r="C419" t="str">
            <v>Nu-kote</v>
          </cell>
          <cell r="D419" t="str">
            <v>Nu-kote</v>
          </cell>
        </row>
        <row r="420">
          <cell r="C420" t="str">
            <v>Nur</v>
          </cell>
          <cell r="D420" t="str">
            <v>Nur</v>
          </cell>
        </row>
        <row r="421">
          <cell r="C421" t="str">
            <v>NuTek 2000  Inc.</v>
          </cell>
          <cell r="D421" t="str">
            <v>NuTek 2000  Inc.</v>
          </cell>
        </row>
        <row r="422">
          <cell r="C422" t="str">
            <v>NxNetworks</v>
          </cell>
          <cell r="D422" t="str">
            <v>NxNetworks</v>
          </cell>
        </row>
        <row r="423">
          <cell r="C423" t="str">
            <v>Oce</v>
          </cell>
          <cell r="D423" t="str">
            <v>Oce</v>
          </cell>
        </row>
        <row r="424">
          <cell r="C424" t="str">
            <v>OCTuS</v>
          </cell>
          <cell r="D424" t="str">
            <v>OCTuS</v>
          </cell>
        </row>
        <row r="425">
          <cell r="C425" t="str">
            <v>Offset Info Service srl</v>
          </cell>
          <cell r="D425" t="str">
            <v>Offset Info Service srl</v>
          </cell>
        </row>
        <row r="426">
          <cell r="C426" t="str">
            <v>Oki Data</v>
          </cell>
          <cell r="D426" t="str">
            <v>Oki Data</v>
          </cell>
        </row>
        <row r="427">
          <cell r="C427" t="str">
            <v>Olivetti</v>
          </cell>
          <cell r="D427" t="str">
            <v>Olivetti</v>
          </cell>
        </row>
        <row r="428">
          <cell r="C428" t="str">
            <v>Olympus</v>
          </cell>
          <cell r="D428" t="str">
            <v>Olympus</v>
          </cell>
        </row>
        <row r="429">
          <cell r="C429" t="str">
            <v>OMNIFAX</v>
          </cell>
          <cell r="D429" t="str">
            <v>OMNIFAX</v>
          </cell>
        </row>
        <row r="430">
          <cell r="C430" t="str">
            <v>Open Port TechnologyJeffrey Nowland</v>
          </cell>
          <cell r="D430" t="str">
            <v>Open Port TechnologyJeffrey Nowland</v>
          </cell>
        </row>
        <row r="431">
          <cell r="C431" t="str">
            <v>OPEX</v>
          </cell>
          <cell r="D431" t="str">
            <v>OPEX</v>
          </cell>
        </row>
        <row r="432">
          <cell r="C432" t="str">
            <v>Oracle</v>
          </cell>
          <cell r="D432" t="str">
            <v>Oracle</v>
          </cell>
        </row>
        <row r="433">
          <cell r="C433" t="str">
            <v>Output Technology</v>
          </cell>
          <cell r="D433" t="str">
            <v>Output Technology</v>
          </cell>
        </row>
        <row r="434">
          <cell r="C434" t="str">
            <v>Overland Data  Inc.</v>
          </cell>
          <cell r="D434" t="str">
            <v>Overland Data  Inc.</v>
          </cell>
        </row>
        <row r="435">
          <cell r="C435" t="str">
            <v>Panafax</v>
          </cell>
          <cell r="D435" t="str">
            <v>Panafax</v>
          </cell>
        </row>
        <row r="436">
          <cell r="C436" t="str">
            <v>Panasonic</v>
          </cell>
          <cell r="D436" t="str">
            <v>Panasonic</v>
          </cell>
        </row>
        <row r="437">
          <cell r="C437" t="str">
            <v>Panasonic OWL</v>
          </cell>
          <cell r="D437" t="str">
            <v>Panasonic OWL</v>
          </cell>
        </row>
        <row r="438">
          <cell r="C438" t="str">
            <v>Pantax - Portable Printer</v>
          </cell>
          <cell r="D438" t="str">
            <v>Pantax - Portable Printer</v>
          </cell>
        </row>
        <row r="439">
          <cell r="C439" t="str">
            <v>Pantum</v>
          </cell>
          <cell r="D439" t="str">
            <v>Pantum</v>
          </cell>
        </row>
        <row r="440">
          <cell r="C440" t="str">
            <v>Parallel Ltd.</v>
          </cell>
          <cell r="D440" t="str">
            <v>Parallel Ltd.</v>
          </cell>
        </row>
        <row r="441">
          <cell r="C441" t="str">
            <v>Parana</v>
          </cell>
          <cell r="D441" t="str">
            <v>Parana</v>
          </cell>
        </row>
        <row r="442">
          <cell r="C442" t="str">
            <v>Parapsco Designs Ltd.</v>
          </cell>
          <cell r="D442" t="str">
            <v>Parapsco Designs Ltd.</v>
          </cell>
        </row>
        <row r="443">
          <cell r="C443" t="str">
            <v>Paris</v>
          </cell>
          <cell r="D443" t="str">
            <v>Paris</v>
          </cell>
        </row>
        <row r="444">
          <cell r="C444" t="str">
            <v>Peach</v>
          </cell>
          <cell r="D444" t="str">
            <v>Peach</v>
          </cell>
        </row>
        <row r="445">
          <cell r="C445" t="str">
            <v>Pearson/NCS</v>
          </cell>
          <cell r="D445" t="str">
            <v>Pearson/NCS</v>
          </cell>
        </row>
        <row r="446">
          <cell r="C446" t="str">
            <v>Pentax</v>
          </cell>
          <cell r="D446" t="str">
            <v>Pentax</v>
          </cell>
        </row>
        <row r="447">
          <cell r="C447" t="str">
            <v>Percpetics Corporation</v>
          </cell>
          <cell r="D447" t="str">
            <v>Percpetics Corporation</v>
          </cell>
        </row>
        <row r="448">
          <cell r="C448" t="str">
            <v>Philips</v>
          </cell>
          <cell r="D448" t="str">
            <v>Philips</v>
          </cell>
        </row>
        <row r="449">
          <cell r="C449" t="str">
            <v>Pirelli Focom Ltd.</v>
          </cell>
          <cell r="D449" t="str">
            <v>Pirelli Focom Ltd.</v>
          </cell>
        </row>
        <row r="450">
          <cell r="C450" t="str">
            <v>Pitney Bowers</v>
          </cell>
          <cell r="D450" t="str">
            <v>Pitney Bowers</v>
          </cell>
        </row>
        <row r="451">
          <cell r="C451" t="str">
            <v>Pitney Bowes</v>
          </cell>
          <cell r="D451" t="str">
            <v>Pitney Bowes</v>
          </cell>
        </row>
        <row r="452">
          <cell r="C452" t="str">
            <v>PitneyBowes</v>
          </cell>
          <cell r="D452" t="str">
            <v>PitneyBowes</v>
          </cell>
        </row>
        <row r="453">
          <cell r="C453" t="str">
            <v>PitneyBowes/Imagistics</v>
          </cell>
          <cell r="D453" t="str">
            <v>PitneyBowes/Imagistics</v>
          </cell>
        </row>
        <row r="454">
          <cell r="C454" t="str">
            <v>Plustek</v>
          </cell>
          <cell r="D454" t="str">
            <v>Plustek</v>
          </cell>
        </row>
        <row r="455">
          <cell r="C455" t="str">
            <v>Plustek Optic</v>
          </cell>
          <cell r="D455" t="str">
            <v>Plustek Optic</v>
          </cell>
        </row>
        <row r="456">
          <cell r="C456" t="str">
            <v>PlustekOptic</v>
          </cell>
          <cell r="D456" t="str">
            <v>PlustekOptic</v>
          </cell>
        </row>
        <row r="457">
          <cell r="C457" t="str">
            <v>Polaroid</v>
          </cell>
          <cell r="D457" t="str">
            <v>Polaroid</v>
          </cell>
        </row>
        <row r="458">
          <cell r="C458" t="str">
            <v>Potomac Scheduling Communications Company</v>
          </cell>
          <cell r="D458" t="str">
            <v>Potomac Scheduling Communications Company</v>
          </cell>
        </row>
        <row r="459">
          <cell r="C459" t="str">
            <v>Precision Systems  Inc.(PSI)</v>
          </cell>
          <cell r="D459" t="str">
            <v>Precision Systems  Inc.(PSI)</v>
          </cell>
        </row>
        <row r="460">
          <cell r="C460" t="str">
            <v>Presstek</v>
          </cell>
          <cell r="D460" t="str">
            <v>Presstek</v>
          </cell>
        </row>
        <row r="461">
          <cell r="C461" t="str">
            <v>Prime Computer</v>
          </cell>
          <cell r="D461" t="str">
            <v>Prime Computer</v>
          </cell>
        </row>
        <row r="462">
          <cell r="C462" t="str">
            <v>Primera</v>
          </cell>
          <cell r="D462" t="str">
            <v>Primera</v>
          </cell>
        </row>
        <row r="463">
          <cell r="C463" t="str">
            <v>Printek</v>
          </cell>
          <cell r="D463" t="str">
            <v>Printek</v>
          </cell>
        </row>
        <row r="464">
          <cell r="C464" t="str">
            <v>Printer Systems Corp.</v>
          </cell>
          <cell r="D464" t="str">
            <v>Printer Systems Corp.</v>
          </cell>
        </row>
        <row r="465">
          <cell r="C465" t="str">
            <v>Printer Systems International</v>
          </cell>
          <cell r="D465" t="str">
            <v>Printer Systems International</v>
          </cell>
        </row>
        <row r="466">
          <cell r="C466" t="str">
            <v>Printer Works</v>
          </cell>
          <cell r="D466" t="str">
            <v>Printer Works</v>
          </cell>
        </row>
        <row r="467">
          <cell r="C467" t="str">
            <v>Printers Plus</v>
          </cell>
          <cell r="D467" t="str">
            <v>Printers Plus</v>
          </cell>
        </row>
        <row r="468">
          <cell r="C468" t="str">
            <v>Printronix</v>
          </cell>
          <cell r="D468" t="str">
            <v>Printronix</v>
          </cell>
        </row>
        <row r="469">
          <cell r="C469" t="str">
            <v>Printware</v>
          </cell>
          <cell r="D469" t="str">
            <v>Printware</v>
          </cell>
        </row>
        <row r="470">
          <cell r="C470" t="str">
            <v>Prodigy Services Co.</v>
          </cell>
          <cell r="D470" t="str">
            <v>Prodigy Services Co.</v>
          </cell>
        </row>
        <row r="471">
          <cell r="C471" t="str">
            <v>Promark</v>
          </cell>
          <cell r="D471" t="str">
            <v>Promark</v>
          </cell>
        </row>
        <row r="472">
          <cell r="C472" t="str">
            <v>PSC-ITSolutions.NET</v>
          </cell>
          <cell r="D472" t="str">
            <v>PSC-ITSolutions.NET</v>
          </cell>
        </row>
        <row r="473">
          <cell r="C473" t="str">
            <v>PSI</v>
          </cell>
          <cell r="D473" t="str">
            <v>PSI</v>
          </cell>
        </row>
        <row r="474">
          <cell r="C474" t="str">
            <v>Q-Imaging</v>
          </cell>
          <cell r="D474" t="str">
            <v>Q-Imaging</v>
          </cell>
        </row>
        <row r="475">
          <cell r="C475" t="str">
            <v>QMS</v>
          </cell>
          <cell r="D475" t="str">
            <v>QMS</v>
          </cell>
        </row>
        <row r="476">
          <cell r="C476" t="str">
            <v>Quato</v>
          </cell>
          <cell r="D476" t="str">
            <v>Quato</v>
          </cell>
        </row>
        <row r="477">
          <cell r="C477" t="str">
            <v>Radian</v>
          </cell>
          <cell r="D477" t="str">
            <v>Radian</v>
          </cell>
        </row>
        <row r="478">
          <cell r="C478" t="str">
            <v>Raster Graphics</v>
          </cell>
          <cell r="D478" t="str">
            <v>Raster Graphics</v>
          </cell>
        </row>
        <row r="479">
          <cell r="C479" t="str">
            <v>RCMS Ltd</v>
          </cell>
          <cell r="D479" t="str">
            <v>RCMS Ltd</v>
          </cell>
        </row>
        <row r="480">
          <cell r="C480" t="str">
            <v>Regma</v>
          </cell>
          <cell r="D480" t="str">
            <v>Regma</v>
          </cell>
        </row>
        <row r="481">
          <cell r="C481" t="str">
            <v>Remote Sense</v>
          </cell>
          <cell r="D481" t="str">
            <v>Remote Sense</v>
          </cell>
        </row>
        <row r="482">
          <cell r="C482" t="str">
            <v>Renewable Resources</v>
          </cell>
          <cell r="D482" t="str">
            <v>Renewable Resources</v>
          </cell>
        </row>
        <row r="483">
          <cell r="C483" t="str">
            <v>Repeat-O-Type</v>
          </cell>
          <cell r="D483" t="str">
            <v>Repeat-O-Type</v>
          </cell>
        </row>
        <row r="484">
          <cell r="C484" t="str">
            <v>Rex Rotary</v>
          </cell>
          <cell r="D484" t="str">
            <v>Rex Rotary</v>
          </cell>
        </row>
        <row r="485">
          <cell r="C485" t="str">
            <v>Rexel</v>
          </cell>
          <cell r="D485" t="str">
            <v>Rexel</v>
          </cell>
        </row>
        <row r="486">
          <cell r="C486" t="str">
            <v>Rhinotek</v>
          </cell>
          <cell r="D486" t="str">
            <v>Rhinotek</v>
          </cell>
        </row>
        <row r="487">
          <cell r="C487" t="str">
            <v>Ricoh</v>
          </cell>
          <cell r="D487" t="str">
            <v>Ricoh</v>
          </cell>
        </row>
        <row r="488">
          <cell r="C488" t="str">
            <v>Rimage</v>
          </cell>
          <cell r="D488" t="str">
            <v>Rimage</v>
          </cell>
        </row>
        <row r="489">
          <cell r="C489" t="str">
            <v>RISO</v>
          </cell>
          <cell r="D489" t="str">
            <v>RISO</v>
          </cell>
        </row>
        <row r="490">
          <cell r="C490" t="str">
            <v>Roland</v>
          </cell>
          <cell r="D490" t="str">
            <v>Roland</v>
          </cell>
        </row>
        <row r="491">
          <cell r="C491" t="str">
            <v>Rosback</v>
          </cell>
          <cell r="D491" t="str">
            <v>Rosback</v>
          </cell>
        </row>
        <row r="492">
          <cell r="C492" t="str">
            <v>Rosetta</v>
          </cell>
          <cell r="D492" t="str">
            <v>Rosetta</v>
          </cell>
        </row>
        <row r="493">
          <cell r="C493" t="str">
            <v>Royal Copystar</v>
          </cell>
          <cell r="D493" t="str">
            <v>Royal Copystar</v>
          </cell>
        </row>
        <row r="494">
          <cell r="C494" t="str">
            <v>Royalblue Technologies plc Trevor Goff</v>
          </cell>
          <cell r="D494" t="str">
            <v>Royalblue Technologies plc Trevor Goff</v>
          </cell>
        </row>
        <row r="495">
          <cell r="C495" t="str">
            <v>Ryobi</v>
          </cell>
          <cell r="D495" t="str">
            <v>Ryobi</v>
          </cell>
        </row>
        <row r="496">
          <cell r="C496" t="str">
            <v>Sagem</v>
          </cell>
          <cell r="D496" t="str">
            <v>Sagem</v>
          </cell>
        </row>
        <row r="497">
          <cell r="C497" t="str">
            <v>Sagemcom</v>
          </cell>
          <cell r="D497" t="str">
            <v>Sagemcom</v>
          </cell>
        </row>
        <row r="498">
          <cell r="C498" t="str">
            <v>Samsung</v>
          </cell>
          <cell r="D498" t="str">
            <v>Samsung</v>
          </cell>
        </row>
        <row r="499">
          <cell r="C499" t="str">
            <v>Santa Cruz Operation</v>
          </cell>
          <cell r="D499" t="str">
            <v>Santa Cruz Operation</v>
          </cell>
        </row>
        <row r="500">
          <cell r="C500" t="str">
            <v>Sanyo</v>
          </cell>
          <cell r="D500" t="str">
            <v>Sanyo</v>
          </cell>
        </row>
        <row r="501">
          <cell r="C501" t="str">
            <v>SAT</v>
          </cell>
          <cell r="D501" t="str">
            <v>SAT</v>
          </cell>
        </row>
        <row r="502">
          <cell r="C502" t="str">
            <v>Sato</v>
          </cell>
          <cell r="D502" t="str">
            <v>Sato</v>
          </cell>
        </row>
        <row r="503">
          <cell r="C503" t="str">
            <v>Savin</v>
          </cell>
          <cell r="D503" t="str">
            <v>Savin</v>
          </cell>
        </row>
        <row r="504">
          <cell r="C504" t="str">
            <v>Sawgrass</v>
          </cell>
          <cell r="D504" t="str">
            <v>Sawgrass</v>
          </cell>
        </row>
        <row r="505">
          <cell r="C505" t="str">
            <v>SBE  Inc.</v>
          </cell>
          <cell r="D505" t="str">
            <v>SBE  Inc.</v>
          </cell>
        </row>
        <row r="506">
          <cell r="C506" t="str">
            <v>Scan Graphics</v>
          </cell>
          <cell r="D506" t="str">
            <v>Scan Graphics</v>
          </cell>
        </row>
        <row r="507">
          <cell r="C507" t="str">
            <v>Scan snap</v>
          </cell>
          <cell r="D507" t="str">
            <v>Scan snap</v>
          </cell>
        </row>
        <row r="508">
          <cell r="C508" t="str">
            <v>Scantron</v>
          </cell>
          <cell r="D508" t="str">
            <v>Scantron</v>
          </cell>
        </row>
        <row r="509">
          <cell r="C509" t="str">
            <v>Scitex</v>
          </cell>
          <cell r="D509" t="str">
            <v>Scitex</v>
          </cell>
        </row>
        <row r="510">
          <cell r="C510" t="str">
            <v>SDS Ltd.</v>
          </cell>
          <cell r="D510" t="str">
            <v>SDS Ltd.</v>
          </cell>
        </row>
        <row r="511">
          <cell r="C511" t="str">
            <v>Secap</v>
          </cell>
          <cell r="D511" t="str">
            <v>Secap</v>
          </cell>
        </row>
        <row r="512">
          <cell r="C512" t="str">
            <v>SEH Computertechnik Gm Rainer Ellerbrake</v>
          </cell>
          <cell r="D512" t="str">
            <v>SEH Computertechnik Gm Rainer Ellerbrake</v>
          </cell>
        </row>
        <row r="513">
          <cell r="C513" t="str">
            <v>Seiko Instruments</v>
          </cell>
          <cell r="D513" t="str">
            <v>Seiko Instruments</v>
          </cell>
        </row>
        <row r="514">
          <cell r="C514" t="str">
            <v>Seikosha</v>
          </cell>
          <cell r="D514" t="str">
            <v>Seikosha</v>
          </cell>
        </row>
        <row r="515">
          <cell r="C515" t="str">
            <v>Selex</v>
          </cell>
          <cell r="D515" t="str">
            <v>Selex</v>
          </cell>
        </row>
        <row r="516">
          <cell r="C516" t="str">
            <v>shanghai radio communication equipment manufacture</v>
          </cell>
          <cell r="D516" t="str">
            <v>shanghai radio communication equipment manufacture</v>
          </cell>
        </row>
        <row r="517">
          <cell r="C517" t="str">
            <v>ShangHai WaiGaoQiao Free Trade Zone network develo</v>
          </cell>
          <cell r="D517" t="str">
            <v>ShangHai WaiGaoQiao Free Trade Zone network develo</v>
          </cell>
        </row>
        <row r="518">
          <cell r="C518" t="str">
            <v>Sharp</v>
          </cell>
          <cell r="D518" t="str">
            <v>Sharp</v>
          </cell>
        </row>
        <row r="519">
          <cell r="C519" t="str">
            <v>Shinko</v>
          </cell>
          <cell r="D519" t="str">
            <v>Shinko</v>
          </cell>
        </row>
        <row r="520">
          <cell r="C520" t="str">
            <v>Siemens</v>
          </cell>
          <cell r="D520" t="str">
            <v>Siemens</v>
          </cell>
        </row>
        <row r="521">
          <cell r="C521" t="str">
            <v>Sihl</v>
          </cell>
          <cell r="D521" t="str">
            <v>Sihl</v>
          </cell>
        </row>
        <row r="522">
          <cell r="C522" t="str">
            <v>Sindo Ricoh</v>
          </cell>
          <cell r="D522" t="str">
            <v>Sindo Ricoh</v>
          </cell>
        </row>
        <row r="523">
          <cell r="C523" t="str">
            <v>Sindoricoh Co. Ltd.</v>
          </cell>
          <cell r="D523" t="str">
            <v>Sindoricoh Co. Ltd.</v>
          </cell>
        </row>
        <row r="524">
          <cell r="C524" t="str">
            <v>SMC</v>
          </cell>
          <cell r="D524" t="str">
            <v>SMC</v>
          </cell>
        </row>
        <row r="525">
          <cell r="C525" t="str">
            <v>SMP</v>
          </cell>
          <cell r="D525" t="str">
            <v>SMP</v>
          </cell>
        </row>
        <row r="526">
          <cell r="C526" t="str">
            <v>Sony</v>
          </cell>
          <cell r="D526" t="str">
            <v>Sony</v>
          </cell>
        </row>
        <row r="527">
          <cell r="C527" t="str">
            <v>Sony (SCCA)</v>
          </cell>
          <cell r="D527" t="str">
            <v>Sony (SCCA)</v>
          </cell>
        </row>
        <row r="528">
          <cell r="C528" t="str">
            <v>Source Technologies</v>
          </cell>
          <cell r="D528" t="str">
            <v>Source Technologies</v>
          </cell>
        </row>
        <row r="529">
          <cell r="C529" t="str">
            <v>SourceTechnologies</v>
          </cell>
          <cell r="D529" t="str">
            <v>SourceTechnologies</v>
          </cell>
        </row>
        <row r="530">
          <cell r="C530" t="str">
            <v>SP</v>
          </cell>
          <cell r="D530" t="str">
            <v>SP</v>
          </cell>
        </row>
        <row r="531">
          <cell r="C531" t="str">
            <v>Spider Systems</v>
          </cell>
          <cell r="D531" t="str">
            <v>Spider Systems</v>
          </cell>
        </row>
        <row r="532">
          <cell r="C532" t="str">
            <v>Spring Point</v>
          </cell>
          <cell r="D532" t="str">
            <v>Spring Point</v>
          </cell>
        </row>
        <row r="533">
          <cell r="C533" t="str">
            <v>Sprint</v>
          </cell>
          <cell r="D533" t="str">
            <v>Sprint</v>
          </cell>
        </row>
        <row r="534">
          <cell r="C534" t="str">
            <v>SRP</v>
          </cell>
          <cell r="D534" t="str">
            <v>SRP</v>
          </cell>
        </row>
        <row r="535">
          <cell r="C535" t="str">
            <v>Staedtler</v>
          </cell>
          <cell r="D535" t="str">
            <v>Staedtler</v>
          </cell>
        </row>
        <row r="536">
          <cell r="C536" t="str">
            <v>Standard</v>
          </cell>
          <cell r="D536" t="str">
            <v>Standard</v>
          </cell>
        </row>
        <row r="537">
          <cell r="C537" t="str">
            <v>Standard Register</v>
          </cell>
          <cell r="D537" t="str">
            <v>Standard Register</v>
          </cell>
        </row>
        <row r="538">
          <cell r="C538" t="str">
            <v>StaNDARD REGISTER DOCUMENT SYSTEMS</v>
          </cell>
          <cell r="D538" t="str">
            <v>StaNDARD REGISTER DOCUMENT SYSTEMS</v>
          </cell>
        </row>
        <row r="539">
          <cell r="C539" t="str">
            <v>Star</v>
          </cell>
          <cell r="D539" t="str">
            <v>Star</v>
          </cell>
        </row>
        <row r="540">
          <cell r="C540" t="str">
            <v>Star Micronics</v>
          </cell>
          <cell r="D540" t="str">
            <v>Star Micronics</v>
          </cell>
        </row>
        <row r="541">
          <cell r="C541" t="str">
            <v>Star-Tek  Inc.</v>
          </cell>
          <cell r="D541" t="str">
            <v>Star-Tek  Inc.</v>
          </cell>
        </row>
        <row r="542">
          <cell r="C542" t="str">
            <v>Static Control Components</v>
          </cell>
          <cell r="D542" t="str">
            <v>Static Control Components</v>
          </cell>
        </row>
        <row r="543">
          <cell r="C543" t="str">
            <v>StstandardRegister</v>
          </cell>
          <cell r="D543" t="str">
            <v>StstandardRegister</v>
          </cell>
        </row>
        <row r="544">
          <cell r="C544" t="str">
            <v>Summagraphics</v>
          </cell>
          <cell r="D544" t="str">
            <v>Summagraphics</v>
          </cell>
        </row>
        <row r="545">
          <cell r="C545" t="str">
            <v>Sun Microsystems</v>
          </cell>
          <cell r="D545" t="str">
            <v>Sun Microsystems</v>
          </cell>
        </row>
        <row r="546">
          <cell r="C546" t="str">
            <v>Superfax</v>
          </cell>
          <cell r="D546" t="str">
            <v>Superfax</v>
          </cell>
        </row>
        <row r="547">
          <cell r="C547" t="str">
            <v>Superscrip</v>
          </cell>
          <cell r="D547" t="str">
            <v>Superscrip</v>
          </cell>
        </row>
        <row r="548">
          <cell r="C548" t="str">
            <v>sweway</v>
          </cell>
          <cell r="D548" t="str">
            <v>sweway</v>
          </cell>
        </row>
        <row r="549">
          <cell r="C549" t="str">
            <v>Swintec</v>
          </cell>
          <cell r="D549" t="str">
            <v>Swintec</v>
          </cell>
        </row>
        <row r="550">
          <cell r="C550" t="str">
            <v>Synergystex</v>
          </cell>
          <cell r="D550" t="str">
            <v>Synergystex</v>
          </cell>
        </row>
        <row r="551">
          <cell r="C551" t="str">
            <v>T/R Systems</v>
          </cell>
          <cell r="D551" t="str">
            <v>T/R Systems</v>
          </cell>
        </row>
        <row r="552">
          <cell r="C552" t="str">
            <v>Talaris</v>
          </cell>
          <cell r="D552" t="str">
            <v>Talaris</v>
          </cell>
        </row>
        <row r="553">
          <cell r="C553" t="str">
            <v>Tally</v>
          </cell>
          <cell r="D553" t="str">
            <v>Tally</v>
          </cell>
        </row>
        <row r="554">
          <cell r="C554" t="str">
            <v>TallyGenicom</v>
          </cell>
          <cell r="D554" t="str">
            <v>TallyGenicom</v>
          </cell>
        </row>
        <row r="555">
          <cell r="C555" t="str">
            <v>Tandem</v>
          </cell>
          <cell r="D555" t="str">
            <v>Tandem</v>
          </cell>
        </row>
        <row r="556">
          <cell r="C556" t="str">
            <v>Tandem Computers</v>
          </cell>
          <cell r="D556" t="str">
            <v>Tandem Computers</v>
          </cell>
        </row>
        <row r="557">
          <cell r="C557" t="str">
            <v>Tandy</v>
          </cell>
          <cell r="D557" t="str">
            <v>Tandy</v>
          </cell>
        </row>
        <row r="558">
          <cell r="C558" t="str">
            <v>TEC</v>
          </cell>
          <cell r="D558" t="str">
            <v>TEC</v>
          </cell>
        </row>
        <row r="559">
          <cell r="C559" t="str">
            <v>Tec Corporation</v>
          </cell>
          <cell r="D559" t="str">
            <v>Tec Corporation</v>
          </cell>
        </row>
        <row r="560">
          <cell r="C560" t="str">
            <v>Technology Rendezvous Inc.</v>
          </cell>
          <cell r="D560" t="str">
            <v>Technology Rendezvous Inc.</v>
          </cell>
        </row>
        <row r="561">
          <cell r="C561" t="str">
            <v>Teckn-O-Laser</v>
          </cell>
          <cell r="D561" t="str">
            <v>Teckn-O-Laser</v>
          </cell>
        </row>
        <row r="562">
          <cell r="C562" t="str">
            <v>Tektronix</v>
          </cell>
          <cell r="D562" t="str">
            <v>Tektronix</v>
          </cell>
        </row>
        <row r="563">
          <cell r="C563" t="str">
            <v>Tele1024 Denmark</v>
          </cell>
          <cell r="D563" t="str">
            <v>Tele1024 Denmark</v>
          </cell>
        </row>
        <row r="564">
          <cell r="C564" t="str">
            <v>Telekom</v>
          </cell>
          <cell r="D564" t="str">
            <v>Telekom</v>
          </cell>
        </row>
        <row r="565">
          <cell r="C565" t="str">
            <v>Telenet GmbH Kommunikationssysteme</v>
          </cell>
          <cell r="D565" t="str">
            <v>Telenet GmbH Kommunikationssysteme</v>
          </cell>
        </row>
        <row r="566">
          <cell r="C566" t="str">
            <v>Telesend Inc.</v>
          </cell>
          <cell r="D566" t="str">
            <v>Telesend Inc.</v>
          </cell>
        </row>
        <row r="567">
          <cell r="C567" t="str">
            <v>Telex</v>
          </cell>
          <cell r="D567" t="str">
            <v>Telex</v>
          </cell>
        </row>
        <row r="568">
          <cell r="C568" t="str">
            <v>Telpar Inc</v>
          </cell>
          <cell r="D568" t="str">
            <v>Telpar Inc</v>
          </cell>
        </row>
        <row r="569">
          <cell r="C569" t="str">
            <v>Telxon Corporation</v>
          </cell>
          <cell r="D569" t="str">
            <v>Telxon Corporation</v>
          </cell>
        </row>
        <row r="570">
          <cell r="C570" t="str">
            <v>Tenovis</v>
          </cell>
          <cell r="D570" t="str">
            <v>Tenovis</v>
          </cell>
        </row>
        <row r="571">
          <cell r="C571" t="str">
            <v>Texas Instruments</v>
          </cell>
          <cell r="D571" t="str">
            <v>Texas Instruments</v>
          </cell>
        </row>
        <row r="572">
          <cell r="C572" t="str">
            <v>Texet</v>
          </cell>
          <cell r="D572" t="str">
            <v>Texet</v>
          </cell>
        </row>
        <row r="573">
          <cell r="C573" t="str">
            <v>Tharo Systems, Inc.</v>
          </cell>
          <cell r="D573" t="str">
            <v>Tharo Systems, Inc.</v>
          </cell>
        </row>
        <row r="574">
          <cell r="C574" t="str">
            <v>Timeplex</v>
          </cell>
          <cell r="D574" t="str">
            <v>Timeplex</v>
          </cell>
        </row>
        <row r="575">
          <cell r="C575" t="str">
            <v>TKO</v>
          </cell>
          <cell r="D575" t="str">
            <v>TKO</v>
          </cell>
        </row>
        <row r="576">
          <cell r="C576" t="str">
            <v>Tohoku Ricoh Co.  Ltd.</v>
          </cell>
          <cell r="D576" t="str">
            <v>Tohoku Ricoh Co.  Ltd.</v>
          </cell>
        </row>
        <row r="577">
          <cell r="C577" t="str">
            <v>Toppan</v>
          </cell>
          <cell r="D577" t="str">
            <v>Toppan</v>
          </cell>
        </row>
        <row r="578">
          <cell r="C578" t="str">
            <v>Toshiba</v>
          </cell>
          <cell r="D578" t="str">
            <v>Toshiba</v>
          </cell>
        </row>
        <row r="579">
          <cell r="C579" t="str">
            <v>Touch</v>
          </cell>
          <cell r="D579" t="str">
            <v>Touch</v>
          </cell>
        </row>
        <row r="580">
          <cell r="C580" t="str">
            <v>Transition Engineering Inc.</v>
          </cell>
          <cell r="D580" t="str">
            <v>Transition Engineering Inc.</v>
          </cell>
        </row>
        <row r="581">
          <cell r="C581" t="str">
            <v>Trisol Technologies</v>
          </cell>
          <cell r="D581" t="str">
            <v>Trisol Technologies</v>
          </cell>
        </row>
        <row r="582">
          <cell r="C582" t="str">
            <v>Triumph Adler</v>
          </cell>
          <cell r="D582" t="str">
            <v>Triumph Adler</v>
          </cell>
        </row>
        <row r="583">
          <cell r="C583" t="str">
            <v>TROY</v>
          </cell>
          <cell r="D583" t="str">
            <v>TROY</v>
          </cell>
        </row>
        <row r="584">
          <cell r="C584" t="str">
            <v>TSC</v>
          </cell>
          <cell r="D584" t="str">
            <v>TSC</v>
          </cell>
        </row>
        <row r="585">
          <cell r="C585" t="str">
            <v>Tumsan Oy</v>
          </cell>
          <cell r="D585" t="str">
            <v>Tumsan Oy</v>
          </cell>
        </row>
        <row r="586">
          <cell r="C586" t="str">
            <v>TVS</v>
          </cell>
          <cell r="D586" t="str">
            <v>TVS</v>
          </cell>
        </row>
        <row r="587">
          <cell r="C587" t="str">
            <v>Tyco</v>
          </cell>
          <cell r="D587" t="str">
            <v>Tyco</v>
          </cell>
        </row>
        <row r="588">
          <cell r="C588" t="str">
            <v>Type &amp; Graphics Pty Limited</v>
          </cell>
          <cell r="D588" t="str">
            <v>Type &amp; Graphics Pty Limited</v>
          </cell>
        </row>
        <row r="589">
          <cell r="C589" t="str">
            <v>Ultra Electronics</v>
          </cell>
          <cell r="D589" t="str">
            <v>Ultra Electronics</v>
          </cell>
        </row>
        <row r="590">
          <cell r="C590" t="str">
            <v>UMAX</v>
          </cell>
          <cell r="D590" t="str">
            <v>UMAX</v>
          </cell>
        </row>
        <row r="591">
          <cell r="C591" t="str">
            <v>Unimax Systems Corporation</v>
          </cell>
          <cell r="D591" t="str">
            <v>Unimax Systems Corporation</v>
          </cell>
        </row>
        <row r="592">
          <cell r="C592" t="str">
            <v>Unison-Tymlabs</v>
          </cell>
          <cell r="D592" t="str">
            <v>Unison-Tymlabs</v>
          </cell>
        </row>
        <row r="593">
          <cell r="C593" t="str">
            <v>Unisys</v>
          </cell>
          <cell r="D593" t="str">
            <v>Unisys</v>
          </cell>
        </row>
        <row r="594">
          <cell r="C594" t="str">
            <v>University of British Columbia</v>
          </cell>
          <cell r="D594" t="str">
            <v>University of British Columbia</v>
          </cell>
        </row>
        <row r="595">
          <cell r="C595" t="str">
            <v>University of Stellenbosch</v>
          </cell>
          <cell r="D595" t="str">
            <v>University of Stellenbosch</v>
          </cell>
        </row>
        <row r="596">
          <cell r="C596" t="str">
            <v>University of Washington</v>
          </cell>
          <cell r="D596" t="str">
            <v>University of Washington</v>
          </cell>
        </row>
        <row r="597">
          <cell r="C597" t="str">
            <v>Unknown</v>
          </cell>
          <cell r="D597" t="str">
            <v>Unknown</v>
          </cell>
        </row>
        <row r="598">
          <cell r="C598" t="str">
            <v>UNKNOWN_MANUFACTURER</v>
          </cell>
          <cell r="D598" t="str">
            <v>UNKNOWN_MANUFACTURER</v>
          </cell>
        </row>
        <row r="599">
          <cell r="C599" t="str">
            <v>UTAX</v>
          </cell>
          <cell r="D599" t="str">
            <v>UTAX</v>
          </cell>
        </row>
        <row r="600">
          <cell r="C600" t="str">
            <v>VARITRONICS</v>
          </cell>
          <cell r="D600" t="str">
            <v>VARITRONICS</v>
          </cell>
        </row>
        <row r="601">
          <cell r="C601" t="str">
            <v>Veenman</v>
          </cell>
          <cell r="D601" t="str">
            <v>Veenman</v>
          </cell>
        </row>
        <row r="602">
          <cell r="C602" t="str">
            <v>Verbatim</v>
          </cell>
          <cell r="D602" t="str">
            <v>Verbatim</v>
          </cell>
        </row>
        <row r="603">
          <cell r="C603" t="str">
            <v>Versalynx Corp.</v>
          </cell>
          <cell r="D603" t="str">
            <v>Versalynx Corp.</v>
          </cell>
        </row>
        <row r="604">
          <cell r="C604" t="str">
            <v>Viacast</v>
          </cell>
          <cell r="D604" t="str">
            <v>Viacast</v>
          </cell>
        </row>
        <row r="605">
          <cell r="C605" t="str">
            <v>ViaVideo Communications  Inc.</v>
          </cell>
          <cell r="D605" t="str">
            <v>ViaVideo Communications  Inc.</v>
          </cell>
        </row>
        <row r="606">
          <cell r="C606" t="str">
            <v>Vidar</v>
          </cell>
          <cell r="D606" t="str">
            <v>Vidar</v>
          </cell>
        </row>
        <row r="607">
          <cell r="C607" t="str">
            <v>Visa</v>
          </cell>
          <cell r="D607" t="str">
            <v>Visa</v>
          </cell>
        </row>
        <row r="608">
          <cell r="C608" t="str">
            <v>VISION</v>
          </cell>
          <cell r="D608" t="str">
            <v>VISION</v>
          </cell>
        </row>
        <row r="609">
          <cell r="C609" t="str">
            <v>Visioneer</v>
          </cell>
          <cell r="D609" t="str">
            <v>Visioneer</v>
          </cell>
        </row>
        <row r="610">
          <cell r="C610" t="str">
            <v>Vivid Image</v>
          </cell>
          <cell r="D610" t="str">
            <v>Vivid Image</v>
          </cell>
        </row>
        <row r="611">
          <cell r="C611" t="str">
            <v>vox2vox Communications  Inc.</v>
          </cell>
          <cell r="D611" t="str">
            <v>vox2vox Communications  Inc.</v>
          </cell>
        </row>
        <row r="612">
          <cell r="C612" t="str">
            <v>Walgreens Company</v>
          </cell>
          <cell r="D612" t="str">
            <v>Walgreens Company</v>
          </cell>
        </row>
        <row r="613">
          <cell r="C613" t="str">
            <v>Wang</v>
          </cell>
          <cell r="D613" t="str">
            <v>Wang</v>
          </cell>
        </row>
        <row r="614">
          <cell r="C614" t="str">
            <v>Warwick University Computing Services</v>
          </cell>
          <cell r="D614" t="str">
            <v>Warwick University Computing Services</v>
          </cell>
        </row>
        <row r="615">
          <cell r="C615" t="str">
            <v>WDV</v>
          </cell>
          <cell r="D615" t="str">
            <v>WDV</v>
          </cell>
        </row>
        <row r="616">
          <cell r="C616" t="str">
            <v>Wellfleet</v>
          </cell>
          <cell r="D616" t="str">
            <v>Wellfleet</v>
          </cell>
        </row>
        <row r="617">
          <cell r="C617" t="str">
            <v>WENGER</v>
          </cell>
          <cell r="D617" t="str">
            <v>WENGER</v>
          </cell>
        </row>
        <row r="618">
          <cell r="C618" t="str">
            <v>WestComp</v>
          </cell>
          <cell r="D618" t="str">
            <v>WestComp</v>
          </cell>
        </row>
        <row r="619">
          <cell r="C619" t="str">
            <v>Whittier</v>
          </cell>
          <cell r="D619" t="str">
            <v>Whittier</v>
          </cell>
        </row>
        <row r="620">
          <cell r="C620" t="str">
            <v>WIPRO</v>
          </cell>
          <cell r="D620" t="str">
            <v>WIPRO</v>
          </cell>
        </row>
        <row r="621">
          <cell r="C621" t="str">
            <v>Woods Hole Oceanographic Institution</v>
          </cell>
          <cell r="D621" t="str">
            <v>Woods Hole Oceanographic Institution</v>
          </cell>
        </row>
        <row r="622">
          <cell r="C622" t="str">
            <v>Woodwind Communications Systems Inc.</v>
          </cell>
          <cell r="D622" t="str">
            <v>Woodwind Communications Systems Inc.</v>
          </cell>
        </row>
        <row r="623">
          <cell r="C623" t="str">
            <v>Wordlink  Inc.</v>
          </cell>
          <cell r="D623" t="str">
            <v>Wordlink  Inc.</v>
          </cell>
        </row>
        <row r="624">
          <cell r="C624" t="str">
            <v>Xact  Inc</v>
          </cell>
          <cell r="D624" t="str">
            <v>Xact  Inc</v>
          </cell>
        </row>
        <row r="625">
          <cell r="C625" t="str">
            <v>Xante</v>
          </cell>
          <cell r="D625" t="str">
            <v>Xante</v>
          </cell>
        </row>
        <row r="626">
          <cell r="C626" t="str">
            <v>XCD  Incorporated</v>
          </cell>
          <cell r="D626" t="str">
            <v>XCD  Incorporated</v>
          </cell>
        </row>
        <row r="627">
          <cell r="C627" t="str">
            <v>Xeikon</v>
          </cell>
          <cell r="D627" t="str">
            <v>Xeikon</v>
          </cell>
        </row>
        <row r="628">
          <cell r="C628" t="str">
            <v>Xerox</v>
          </cell>
          <cell r="D628" t="str">
            <v>Xerox</v>
          </cell>
        </row>
        <row r="629">
          <cell r="C629" t="str">
            <v>Xerox Europe</v>
          </cell>
          <cell r="D629" t="str">
            <v>Xerox Europe</v>
          </cell>
        </row>
        <row r="630">
          <cell r="C630" t="str">
            <v>Xitron</v>
          </cell>
          <cell r="D630" t="str">
            <v>Xitron</v>
          </cell>
        </row>
        <row r="631">
          <cell r="C631" t="str">
            <v>Xylogics  Inc.</v>
          </cell>
          <cell r="D631" t="str">
            <v>Xylogics  Inc.</v>
          </cell>
        </row>
        <row r="632">
          <cell r="C632" t="str">
            <v>YSoft</v>
          </cell>
          <cell r="D632" t="str">
            <v>YSoft</v>
          </cell>
        </row>
        <row r="633">
          <cell r="C633" t="str">
            <v>Zebra</v>
          </cell>
          <cell r="D633" t="str">
            <v>Zebra</v>
          </cell>
        </row>
        <row r="634">
          <cell r="C634" t="str">
            <v>ZeroNine</v>
          </cell>
          <cell r="D634" t="str">
            <v>ZeroNine</v>
          </cell>
        </row>
        <row r="635">
          <cell r="C635" t="str">
            <v>Zhongxing Telecom Co. ltd. (abbr. ZTE)</v>
          </cell>
          <cell r="D635" t="str">
            <v>Zhongxing Telecom Co. ltd. (abbr. ZTE)</v>
          </cell>
        </row>
        <row r="636">
          <cell r="C636" t="str">
            <v>Znyx Advanced Systems Division  Inc.</v>
          </cell>
          <cell r="D636" t="str">
            <v>Znyx Advanced Systems Division  Inc.</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Data"/>
      <sheetName val="UserDisplay"/>
      <sheetName val="VBACode"/>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ow r="1">
          <cell r="A1" t="str">
            <v>Major Account Lease Pricing Exhibit</v>
          </cell>
          <cell r="C1" t="str">
            <v xml:space="preserve">USF </v>
          </cell>
          <cell r="D1" t="str">
            <v>USF MV Menu All</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xerox.com/support"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4"/>
  <sheetViews>
    <sheetView zoomScale="85" zoomScaleNormal="85" workbookViewId="0">
      <selection activeCell="I4" sqref="I4"/>
    </sheetView>
  </sheetViews>
  <sheetFormatPr defaultColWidth="9.21875" defaultRowHeight="13.8"/>
  <cols>
    <col min="1" max="16384" width="9.21875" style="315"/>
  </cols>
  <sheetData>
    <row r="2" spans="2:15">
      <c r="B2" s="316" t="s">
        <v>2693</v>
      </c>
    </row>
    <row r="3" spans="2:15">
      <c r="B3" s="315" t="s">
        <v>2702</v>
      </c>
    </row>
    <row r="4" spans="2:15">
      <c r="B4" s="315" t="s">
        <v>2704</v>
      </c>
    </row>
    <row r="5" spans="2:15">
      <c r="B5" s="315" t="s">
        <v>2705</v>
      </c>
    </row>
    <row r="7" spans="2:15">
      <c r="B7" s="316" t="s">
        <v>2694</v>
      </c>
    </row>
    <row r="8" spans="2:15">
      <c r="B8" s="315" t="s">
        <v>2703</v>
      </c>
    </row>
    <row r="10" spans="2:15">
      <c r="B10" s="317" t="s">
        <v>2647</v>
      </c>
    </row>
    <row r="11" spans="2:15" ht="60.75" customHeight="1">
      <c r="B11" s="569" t="s">
        <v>3212</v>
      </c>
      <c r="C11" s="569"/>
      <c r="D11" s="569"/>
      <c r="E11" s="569"/>
      <c r="F11" s="569"/>
      <c r="G11" s="569"/>
      <c r="H11" s="569"/>
      <c r="I11" s="569"/>
      <c r="J11" s="569"/>
      <c r="K11" s="569"/>
      <c r="L11" s="569"/>
      <c r="M11" s="569"/>
      <c r="N11" s="569"/>
      <c r="O11" s="569"/>
    </row>
    <row r="12" spans="2:15" ht="15.6" customHeight="1"/>
    <row r="13" spans="2:15" ht="146.1" customHeight="1">
      <c r="B13" s="569" t="s">
        <v>2696</v>
      </c>
      <c r="C13" s="569"/>
      <c r="D13" s="569"/>
      <c r="E13" s="569"/>
      <c r="F13" s="569"/>
      <c r="G13" s="569"/>
      <c r="H13" s="569"/>
      <c r="I13" s="569"/>
      <c r="J13" s="569"/>
      <c r="K13" s="569"/>
      <c r="L13" s="569"/>
      <c r="M13" s="569"/>
      <c r="N13" s="569"/>
    </row>
    <row r="14" spans="2:15" ht="12" customHeight="1">
      <c r="B14" s="319"/>
      <c r="C14" s="319"/>
      <c r="D14" s="319"/>
      <c r="E14" s="319"/>
      <c r="F14" s="319"/>
      <c r="G14" s="319"/>
      <c r="H14" s="319"/>
      <c r="I14" s="319"/>
      <c r="J14" s="319"/>
      <c r="K14" s="319"/>
      <c r="L14" s="319"/>
      <c r="M14" s="319"/>
      <c r="N14" s="319"/>
    </row>
    <row r="15" spans="2:15" ht="106.8" customHeight="1">
      <c r="B15" s="568" t="s">
        <v>2697</v>
      </c>
      <c r="C15" s="570"/>
      <c r="D15" s="570"/>
      <c r="E15" s="570"/>
      <c r="F15" s="570"/>
      <c r="G15" s="570"/>
      <c r="H15" s="570"/>
      <c r="I15" s="570"/>
      <c r="J15" s="570"/>
      <c r="K15" s="570"/>
      <c r="L15" s="570"/>
      <c r="M15" s="570"/>
      <c r="N15" s="570"/>
    </row>
    <row r="17" spans="2:15">
      <c r="B17" s="317" t="s">
        <v>2695</v>
      </c>
    </row>
    <row r="18" spans="2:15" ht="103.8" customHeight="1">
      <c r="B18" s="569" t="s">
        <v>2698</v>
      </c>
      <c r="C18" s="569"/>
      <c r="D18" s="569"/>
      <c r="E18" s="569"/>
      <c r="F18" s="569"/>
      <c r="G18" s="569"/>
      <c r="H18" s="569"/>
      <c r="I18" s="569"/>
      <c r="J18" s="569"/>
      <c r="K18" s="569"/>
      <c r="L18" s="569"/>
      <c r="M18" s="569"/>
      <c r="N18" s="569"/>
      <c r="O18" s="569"/>
    </row>
    <row r="19" spans="2:15" ht="21" customHeight="1">
      <c r="B19" s="318"/>
      <c r="C19" s="318"/>
      <c r="D19" s="318"/>
      <c r="E19" s="318"/>
      <c r="F19" s="318"/>
      <c r="G19" s="318"/>
      <c r="H19" s="318"/>
      <c r="I19" s="318"/>
      <c r="J19" s="318"/>
      <c r="K19" s="318"/>
      <c r="L19" s="318"/>
      <c r="M19" s="318"/>
      <c r="N19" s="318"/>
      <c r="O19" s="318"/>
    </row>
    <row r="20" spans="2:15" ht="48" customHeight="1">
      <c r="B20" s="568" t="s">
        <v>2699</v>
      </c>
      <c r="C20" s="568"/>
      <c r="D20" s="568"/>
      <c r="E20" s="568"/>
      <c r="F20" s="568"/>
      <c r="G20" s="568"/>
      <c r="H20" s="568"/>
      <c r="I20" s="568"/>
      <c r="J20" s="568"/>
      <c r="K20" s="568"/>
      <c r="L20" s="568"/>
      <c r="M20" s="568"/>
      <c r="N20" s="568"/>
      <c r="O20" s="568"/>
    </row>
    <row r="21" spans="2:15">
      <c r="B21" s="317"/>
    </row>
    <row r="22" spans="2:15" ht="52.05" customHeight="1">
      <c r="B22" s="568" t="s">
        <v>2700</v>
      </c>
      <c r="C22" s="568"/>
      <c r="D22" s="568"/>
      <c r="E22" s="568"/>
      <c r="F22" s="568"/>
      <c r="G22" s="568"/>
      <c r="H22" s="568"/>
      <c r="I22" s="568"/>
      <c r="J22" s="568"/>
      <c r="K22" s="568"/>
      <c r="L22" s="568"/>
      <c r="M22" s="568"/>
      <c r="N22" s="568"/>
      <c r="O22" s="568"/>
    </row>
    <row r="23" spans="2:15">
      <c r="B23" s="317"/>
    </row>
    <row r="24" spans="2:15">
      <c r="B24" s="315" t="s">
        <v>4466</v>
      </c>
    </row>
  </sheetData>
  <mergeCells count="6">
    <mergeCell ref="B22:O22"/>
    <mergeCell ref="B11:O11"/>
    <mergeCell ref="B13:N13"/>
    <mergeCell ref="B15:N15"/>
    <mergeCell ref="B18:O18"/>
    <mergeCell ref="B20:O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68"/>
  <sheetViews>
    <sheetView workbookViewId="0">
      <selection activeCell="B11" sqref="B11"/>
    </sheetView>
  </sheetViews>
  <sheetFormatPr defaultColWidth="9.109375" defaultRowHeight="13.2"/>
  <cols>
    <col min="1" max="1" width="45.6640625" style="20" customWidth="1"/>
    <col min="2" max="5" width="17.6640625" style="18" customWidth="1"/>
    <col min="6" max="6" width="45.6640625" style="18" customWidth="1"/>
    <col min="7" max="7" width="9.109375" style="194"/>
    <col min="8" max="8" width="13" style="18" customWidth="1"/>
    <col min="9" max="16384" width="9.109375" style="18"/>
  </cols>
  <sheetData>
    <row r="1" spans="1:8" ht="26.4">
      <c r="A1" s="11" t="s">
        <v>2359</v>
      </c>
      <c r="B1" s="12" t="s">
        <v>738</v>
      </c>
      <c r="C1" s="12" t="s">
        <v>854</v>
      </c>
      <c r="D1" s="12" t="s">
        <v>1472</v>
      </c>
      <c r="E1" s="13" t="s">
        <v>865</v>
      </c>
      <c r="F1" s="12" t="s">
        <v>67</v>
      </c>
      <c r="G1" s="190" t="s">
        <v>2520</v>
      </c>
      <c r="H1" s="12" t="s">
        <v>2521</v>
      </c>
    </row>
    <row r="2" spans="1:8" ht="46.5" customHeight="1">
      <c r="A2" s="15" t="s">
        <v>2586</v>
      </c>
      <c r="B2" s="593" t="s">
        <v>820</v>
      </c>
      <c r="C2" s="593"/>
      <c r="D2" s="593"/>
      <c r="E2" s="593"/>
      <c r="F2" s="593"/>
      <c r="G2" s="199"/>
      <c r="H2" s="198"/>
    </row>
    <row r="3" spans="1:8">
      <c r="A3" s="23" t="s">
        <v>847</v>
      </c>
      <c r="B3" s="15"/>
      <c r="C3" s="17"/>
      <c r="D3" s="17"/>
      <c r="E3" s="15"/>
      <c r="F3" s="15"/>
      <c r="G3" s="200"/>
      <c r="H3" s="15"/>
    </row>
    <row r="4" spans="1:8">
      <c r="A4" s="29" t="s">
        <v>837</v>
      </c>
      <c r="B4" s="30"/>
      <c r="C4" s="69"/>
      <c r="D4" s="69"/>
      <c r="E4" s="30"/>
      <c r="F4" s="30"/>
      <c r="G4" s="193"/>
      <c r="H4" s="30"/>
    </row>
    <row r="5" spans="1:8">
      <c r="A5" s="237" t="s">
        <v>956</v>
      </c>
      <c r="B5" s="238"/>
      <c r="C5" s="239"/>
      <c r="D5" s="239"/>
      <c r="E5" s="234"/>
      <c r="F5" s="234"/>
      <c r="G5" s="235"/>
      <c r="H5" s="234"/>
    </row>
    <row r="6" spans="1:8" ht="26.4">
      <c r="A6" s="56" t="s">
        <v>996</v>
      </c>
      <c r="B6" s="57" t="s">
        <v>848</v>
      </c>
      <c r="C6" s="58">
        <v>796</v>
      </c>
      <c r="D6" s="58">
        <f>Summary!B22</f>
        <v>10</v>
      </c>
      <c r="E6" s="58">
        <f>SUM(C6-(C6*(D6/100)))</f>
        <v>716.4</v>
      </c>
      <c r="F6" s="55"/>
      <c r="G6" s="201"/>
      <c r="H6" s="180">
        <f>E6*G6</f>
        <v>0</v>
      </c>
    </row>
    <row r="7" spans="1:8" ht="26.4">
      <c r="A7" s="56" t="s">
        <v>997</v>
      </c>
      <c r="B7" s="57" t="s">
        <v>941</v>
      </c>
      <c r="C7" s="58">
        <v>796</v>
      </c>
      <c r="D7" s="58">
        <f>Summary!B22</f>
        <v>10</v>
      </c>
      <c r="E7" s="58">
        <f t="shared" ref="E7:E35" si="0">SUM(C7-(C7*(D7/100)))</f>
        <v>716.4</v>
      </c>
      <c r="F7" s="55"/>
      <c r="G7" s="201"/>
      <c r="H7" s="180">
        <f t="shared" ref="H7:H70" si="1">E7*G7</f>
        <v>0</v>
      </c>
    </row>
    <row r="8" spans="1:8" ht="26.4">
      <c r="A8" s="56" t="s">
        <v>998</v>
      </c>
      <c r="B8" s="57" t="s">
        <v>942</v>
      </c>
      <c r="C8" s="58">
        <v>796</v>
      </c>
      <c r="D8" s="58">
        <f>Summary!B22</f>
        <v>10</v>
      </c>
      <c r="E8" s="58">
        <f t="shared" si="0"/>
        <v>716.4</v>
      </c>
      <c r="F8" s="55"/>
      <c r="G8" s="201"/>
      <c r="H8" s="180">
        <f t="shared" si="1"/>
        <v>0</v>
      </c>
    </row>
    <row r="9" spans="1:8" ht="26.4">
      <c r="A9" s="56" t="s">
        <v>999</v>
      </c>
      <c r="B9" s="57" t="s">
        <v>943</v>
      </c>
      <c r="C9" s="58">
        <v>796</v>
      </c>
      <c r="D9" s="58">
        <f>Summary!B22</f>
        <v>10</v>
      </c>
      <c r="E9" s="58">
        <f t="shared" si="0"/>
        <v>716.4</v>
      </c>
      <c r="F9" s="55"/>
      <c r="G9" s="201"/>
      <c r="H9" s="180">
        <f t="shared" si="1"/>
        <v>0</v>
      </c>
    </row>
    <row r="10" spans="1:8">
      <c r="A10" s="237" t="s">
        <v>957</v>
      </c>
      <c r="B10" s="233"/>
      <c r="C10" s="107"/>
      <c r="D10" s="107"/>
      <c r="E10" s="107"/>
      <c r="F10" s="234"/>
      <c r="G10" s="235"/>
      <c r="H10" s="236"/>
    </row>
    <row r="11" spans="1:8" ht="26.4">
      <c r="A11" s="56" t="s">
        <v>1000</v>
      </c>
      <c r="B11" s="57" t="s">
        <v>944</v>
      </c>
      <c r="C11" s="58">
        <v>864</v>
      </c>
      <c r="D11" s="58">
        <f>Summary!B22</f>
        <v>10</v>
      </c>
      <c r="E11" s="58">
        <f t="shared" si="0"/>
        <v>777.6</v>
      </c>
      <c r="F11" s="55"/>
      <c r="G11" s="201"/>
      <c r="H11" s="180">
        <f t="shared" si="1"/>
        <v>0</v>
      </c>
    </row>
    <row r="12" spans="1:8" ht="26.4">
      <c r="A12" s="56" t="s">
        <v>1001</v>
      </c>
      <c r="B12" s="57" t="s">
        <v>945</v>
      </c>
      <c r="C12" s="58">
        <v>864</v>
      </c>
      <c r="D12" s="58">
        <f>Summary!B22</f>
        <v>10</v>
      </c>
      <c r="E12" s="58">
        <f t="shared" si="0"/>
        <v>777.6</v>
      </c>
      <c r="F12" s="55"/>
      <c r="G12" s="201"/>
      <c r="H12" s="180">
        <f t="shared" si="1"/>
        <v>0</v>
      </c>
    </row>
    <row r="13" spans="1:8" ht="26.4">
      <c r="A13" s="56" t="s">
        <v>1002</v>
      </c>
      <c r="B13" s="57" t="s">
        <v>946</v>
      </c>
      <c r="C13" s="58">
        <v>864</v>
      </c>
      <c r="D13" s="58">
        <f>Summary!B22</f>
        <v>10</v>
      </c>
      <c r="E13" s="58">
        <f t="shared" si="0"/>
        <v>777.6</v>
      </c>
      <c r="F13" s="55"/>
      <c r="G13" s="201"/>
      <c r="H13" s="180">
        <f t="shared" si="1"/>
        <v>0</v>
      </c>
    </row>
    <row r="14" spans="1:8" ht="39.6">
      <c r="A14" s="54" t="s">
        <v>1003</v>
      </c>
      <c r="B14" s="57"/>
      <c r="C14" s="58"/>
      <c r="D14" s="58"/>
      <c r="E14" s="58"/>
      <c r="F14" s="55"/>
      <c r="G14" s="201"/>
      <c r="H14" s="179"/>
    </row>
    <row r="15" spans="1:8" ht="26.4">
      <c r="A15" s="56" t="s">
        <v>1004</v>
      </c>
      <c r="B15" s="57" t="s">
        <v>936</v>
      </c>
      <c r="C15" s="58">
        <v>387</v>
      </c>
      <c r="D15" s="58">
        <f>Summary!B22</f>
        <v>10</v>
      </c>
      <c r="E15" s="58">
        <f t="shared" si="0"/>
        <v>348.3</v>
      </c>
      <c r="F15" s="55"/>
      <c r="G15" s="201"/>
      <c r="H15" s="180">
        <f t="shared" si="1"/>
        <v>0</v>
      </c>
    </row>
    <row r="16" spans="1:8" ht="26.4">
      <c r="A16" s="56" t="s">
        <v>1005</v>
      </c>
      <c r="B16" s="57" t="s">
        <v>947</v>
      </c>
      <c r="C16" s="58">
        <v>387</v>
      </c>
      <c r="D16" s="58">
        <f>Summary!B22</f>
        <v>10</v>
      </c>
      <c r="E16" s="58">
        <f t="shared" si="0"/>
        <v>348.3</v>
      </c>
      <c r="F16" s="55"/>
      <c r="G16" s="201"/>
      <c r="H16" s="180">
        <f t="shared" si="1"/>
        <v>0</v>
      </c>
    </row>
    <row r="17" spans="1:8" ht="26.4">
      <c r="A17" s="56" t="s">
        <v>1006</v>
      </c>
      <c r="B17" s="57" t="s">
        <v>948</v>
      </c>
      <c r="C17" s="58">
        <v>387</v>
      </c>
      <c r="D17" s="58">
        <f>Summary!B22</f>
        <v>10</v>
      </c>
      <c r="E17" s="58">
        <f t="shared" si="0"/>
        <v>348.3</v>
      </c>
      <c r="F17" s="55"/>
      <c r="G17" s="201"/>
      <c r="H17" s="180">
        <f t="shared" si="1"/>
        <v>0</v>
      </c>
    </row>
    <row r="18" spans="1:8" ht="39.6">
      <c r="A18" s="54" t="s">
        <v>1007</v>
      </c>
      <c r="B18" s="57"/>
      <c r="C18" s="58"/>
      <c r="D18" s="58"/>
      <c r="E18" s="58"/>
      <c r="F18" s="55"/>
      <c r="G18" s="201"/>
      <c r="H18" s="179"/>
    </row>
    <row r="19" spans="1:8" ht="26.4">
      <c r="A19" s="56" t="s">
        <v>1008</v>
      </c>
      <c r="B19" s="57" t="s">
        <v>949</v>
      </c>
      <c r="C19" s="58">
        <v>466</v>
      </c>
      <c r="D19" s="58">
        <f>Summary!B22</f>
        <v>10</v>
      </c>
      <c r="E19" s="58">
        <f t="shared" si="0"/>
        <v>419.4</v>
      </c>
      <c r="F19" s="55"/>
      <c r="G19" s="201"/>
      <c r="H19" s="180">
        <f t="shared" si="1"/>
        <v>0</v>
      </c>
    </row>
    <row r="20" spans="1:8" ht="26.4">
      <c r="A20" s="56" t="s">
        <v>1009</v>
      </c>
      <c r="B20" s="57" t="s">
        <v>950</v>
      </c>
      <c r="C20" s="58">
        <v>466</v>
      </c>
      <c r="D20" s="58">
        <f>Summary!B22</f>
        <v>10</v>
      </c>
      <c r="E20" s="58">
        <f t="shared" si="0"/>
        <v>419.4</v>
      </c>
      <c r="F20" s="55"/>
      <c r="G20" s="201"/>
      <c r="H20" s="180">
        <f t="shared" si="1"/>
        <v>0</v>
      </c>
    </row>
    <row r="21" spans="1:8" ht="26.4">
      <c r="A21" s="56" t="s">
        <v>1010</v>
      </c>
      <c r="B21" s="57" t="s">
        <v>951</v>
      </c>
      <c r="C21" s="58">
        <v>466</v>
      </c>
      <c r="D21" s="58">
        <f>Summary!B22</f>
        <v>10</v>
      </c>
      <c r="E21" s="58">
        <f t="shared" si="0"/>
        <v>419.4</v>
      </c>
      <c r="F21" s="55"/>
      <c r="G21" s="201"/>
      <c r="H21" s="180">
        <f t="shared" si="1"/>
        <v>0</v>
      </c>
    </row>
    <row r="22" spans="1:8" ht="26.4">
      <c r="A22" s="54" t="s">
        <v>916</v>
      </c>
      <c r="B22" s="57"/>
      <c r="C22" s="58"/>
      <c r="D22" s="58"/>
      <c r="E22" s="58"/>
      <c r="F22" s="55"/>
      <c r="G22" s="201"/>
      <c r="H22" s="179"/>
    </row>
    <row r="23" spans="1:8">
      <c r="A23" s="56" t="s">
        <v>1011</v>
      </c>
      <c r="B23" s="57" t="s">
        <v>851</v>
      </c>
      <c r="C23" s="58">
        <v>155</v>
      </c>
      <c r="D23" s="58">
        <f>Summary!B22</f>
        <v>10</v>
      </c>
      <c r="E23" s="58">
        <f t="shared" si="0"/>
        <v>139.5</v>
      </c>
      <c r="F23" s="55"/>
      <c r="G23" s="201"/>
      <c r="H23" s="180">
        <f t="shared" si="1"/>
        <v>0</v>
      </c>
    </row>
    <row r="24" spans="1:8">
      <c r="A24" s="56" t="s">
        <v>1012</v>
      </c>
      <c r="B24" s="57" t="s">
        <v>952</v>
      </c>
      <c r="C24" s="58">
        <v>155</v>
      </c>
      <c r="D24" s="58">
        <f>Summary!B22</f>
        <v>10</v>
      </c>
      <c r="E24" s="58">
        <f t="shared" si="0"/>
        <v>139.5</v>
      </c>
      <c r="F24" s="55"/>
      <c r="G24" s="201"/>
      <c r="H24" s="180">
        <f t="shared" si="1"/>
        <v>0</v>
      </c>
    </row>
    <row r="25" spans="1:8" ht="26.4">
      <c r="A25" s="54" t="s">
        <v>919</v>
      </c>
      <c r="B25" s="57"/>
      <c r="C25" s="58"/>
      <c r="D25" s="58"/>
      <c r="E25" s="58"/>
      <c r="F25" s="59"/>
      <c r="G25" s="201"/>
      <c r="H25" s="179"/>
    </row>
    <row r="26" spans="1:8" ht="26.4">
      <c r="A26" s="56" t="s">
        <v>1013</v>
      </c>
      <c r="B26" s="57" t="s">
        <v>852</v>
      </c>
      <c r="C26" s="58">
        <v>248</v>
      </c>
      <c r="D26" s="58">
        <f>Summary!B22</f>
        <v>10</v>
      </c>
      <c r="E26" s="58">
        <f t="shared" si="0"/>
        <v>223.2</v>
      </c>
      <c r="F26" s="59"/>
      <c r="G26" s="201"/>
      <c r="H26" s="180">
        <f t="shared" si="1"/>
        <v>0</v>
      </c>
    </row>
    <row r="27" spans="1:8">
      <c r="A27" s="54" t="s">
        <v>958</v>
      </c>
      <c r="B27" s="57"/>
      <c r="C27" s="58"/>
      <c r="D27" s="58"/>
      <c r="E27" s="58"/>
      <c r="F27" s="59"/>
      <c r="G27" s="201"/>
      <c r="H27" s="179"/>
    </row>
    <row r="28" spans="1:8">
      <c r="A28" s="56" t="s">
        <v>1014</v>
      </c>
      <c r="B28" s="57" t="s">
        <v>850</v>
      </c>
      <c r="C28" s="58">
        <v>2</v>
      </c>
      <c r="D28" s="58">
        <f>Summary!B22</f>
        <v>10</v>
      </c>
      <c r="E28" s="58">
        <f t="shared" si="0"/>
        <v>1.8</v>
      </c>
      <c r="F28" s="59"/>
      <c r="G28" s="201"/>
      <c r="H28" s="180">
        <f t="shared" si="1"/>
        <v>0</v>
      </c>
    </row>
    <row r="29" spans="1:8">
      <c r="A29" s="56" t="s">
        <v>937</v>
      </c>
      <c r="B29" s="57" t="s">
        <v>953</v>
      </c>
      <c r="C29" s="58">
        <v>20</v>
      </c>
      <c r="D29" s="58">
        <f>Summary!B22</f>
        <v>10</v>
      </c>
      <c r="E29" s="58">
        <f t="shared" si="0"/>
        <v>18</v>
      </c>
      <c r="F29" s="59"/>
      <c r="G29" s="201"/>
      <c r="H29" s="180">
        <f t="shared" si="1"/>
        <v>0</v>
      </c>
    </row>
    <row r="30" spans="1:8">
      <c r="A30" s="56" t="s">
        <v>938</v>
      </c>
      <c r="B30" s="57" t="s">
        <v>954</v>
      </c>
      <c r="C30" s="58">
        <v>20</v>
      </c>
      <c r="D30" s="58">
        <f>Summary!B22</f>
        <v>10</v>
      </c>
      <c r="E30" s="58">
        <f t="shared" si="0"/>
        <v>18</v>
      </c>
      <c r="F30" s="59"/>
      <c r="G30" s="201"/>
      <c r="H30" s="180">
        <f t="shared" si="1"/>
        <v>0</v>
      </c>
    </row>
    <row r="31" spans="1:8" ht="26.4">
      <c r="A31" s="54" t="s">
        <v>959</v>
      </c>
      <c r="B31" s="57"/>
      <c r="C31" s="58"/>
      <c r="D31" s="58"/>
      <c r="E31" s="58"/>
      <c r="F31" s="60"/>
      <c r="G31" s="201"/>
      <c r="H31" s="179">
        <f t="shared" si="1"/>
        <v>0</v>
      </c>
    </row>
    <row r="32" spans="1:8">
      <c r="A32" s="56" t="s">
        <v>939</v>
      </c>
      <c r="B32" s="57" t="s">
        <v>853</v>
      </c>
      <c r="C32" s="58">
        <v>33</v>
      </c>
      <c r="D32" s="58">
        <f>Summary!B22</f>
        <v>10</v>
      </c>
      <c r="E32" s="58">
        <f t="shared" si="0"/>
        <v>29.7</v>
      </c>
      <c r="F32" s="59"/>
      <c r="G32" s="201"/>
      <c r="H32" s="180">
        <f t="shared" si="1"/>
        <v>0</v>
      </c>
    </row>
    <row r="33" spans="1:8">
      <c r="A33" s="56" t="s">
        <v>940</v>
      </c>
      <c r="B33" s="57" t="s">
        <v>955</v>
      </c>
      <c r="C33" s="58">
        <v>33</v>
      </c>
      <c r="D33" s="58">
        <f>Summary!B22</f>
        <v>10</v>
      </c>
      <c r="E33" s="58">
        <f t="shared" si="0"/>
        <v>29.7</v>
      </c>
      <c r="F33" s="59"/>
      <c r="G33" s="201"/>
      <c r="H33" s="180">
        <f t="shared" si="1"/>
        <v>0</v>
      </c>
    </row>
    <row r="34" spans="1:8">
      <c r="A34" s="54" t="s">
        <v>849</v>
      </c>
      <c r="B34" s="57"/>
      <c r="C34" s="58"/>
      <c r="D34" s="58"/>
      <c r="E34" s="58"/>
      <c r="F34" s="59"/>
      <c r="G34" s="201"/>
      <c r="H34" s="179">
        <f t="shared" si="1"/>
        <v>0</v>
      </c>
    </row>
    <row r="35" spans="1:8" ht="26.4">
      <c r="A35" s="56" t="s">
        <v>935</v>
      </c>
      <c r="B35" s="57" t="s">
        <v>840</v>
      </c>
      <c r="C35" s="58">
        <v>70</v>
      </c>
      <c r="D35" s="58">
        <f>Summary!B22</f>
        <v>10</v>
      </c>
      <c r="E35" s="58">
        <f t="shared" si="0"/>
        <v>63</v>
      </c>
      <c r="F35" s="59"/>
      <c r="G35" s="201"/>
      <c r="H35" s="180">
        <f t="shared" si="1"/>
        <v>0</v>
      </c>
    </row>
    <row r="36" spans="1:8">
      <c r="A36" s="29" t="s">
        <v>841</v>
      </c>
      <c r="B36" s="32"/>
      <c r="C36" s="67"/>
      <c r="D36" s="67"/>
      <c r="E36" s="68"/>
      <c r="F36" s="34"/>
      <c r="G36" s="202"/>
      <c r="H36" s="34"/>
    </row>
    <row r="37" spans="1:8" ht="26.4">
      <c r="A37" s="54" t="s">
        <v>855</v>
      </c>
      <c r="B37" s="61"/>
      <c r="C37" s="62"/>
      <c r="D37" s="62"/>
      <c r="E37" s="61"/>
      <c r="F37" s="55"/>
      <c r="G37" s="201"/>
      <c r="H37" s="179"/>
    </row>
    <row r="38" spans="1:8" ht="26.4">
      <c r="A38" s="56" t="s">
        <v>1015</v>
      </c>
      <c r="B38" s="57" t="s">
        <v>857</v>
      </c>
      <c r="C38" s="63">
        <v>284</v>
      </c>
      <c r="D38" s="58">
        <f>Summary!B23</f>
        <v>10</v>
      </c>
      <c r="E38" s="58">
        <f t="shared" ref="E38:E45" si="2">SUM(C38-(C38*(D38/100)))</f>
        <v>255.6</v>
      </c>
      <c r="F38" s="64" t="s">
        <v>856</v>
      </c>
      <c r="G38" s="201"/>
      <c r="H38" s="180">
        <f t="shared" si="1"/>
        <v>0</v>
      </c>
    </row>
    <row r="39" spans="1:8" ht="26.4">
      <c r="A39" s="56" t="s">
        <v>1016</v>
      </c>
      <c r="B39" s="57" t="s">
        <v>866</v>
      </c>
      <c r="C39" s="63">
        <v>57</v>
      </c>
      <c r="D39" s="58">
        <f>Summary!B23</f>
        <v>10</v>
      </c>
      <c r="E39" s="58">
        <f t="shared" si="2"/>
        <v>51.3</v>
      </c>
      <c r="F39" s="55"/>
      <c r="G39" s="201"/>
      <c r="H39" s="180">
        <f t="shared" si="1"/>
        <v>0</v>
      </c>
    </row>
    <row r="40" spans="1:8" ht="26.4">
      <c r="A40" s="56" t="s">
        <v>1017</v>
      </c>
      <c r="B40" s="57" t="s">
        <v>867</v>
      </c>
      <c r="C40" s="63">
        <v>57</v>
      </c>
      <c r="D40" s="58">
        <f>Summary!B23</f>
        <v>10</v>
      </c>
      <c r="E40" s="58">
        <f t="shared" si="2"/>
        <v>51.3</v>
      </c>
      <c r="F40" s="55"/>
      <c r="G40" s="201"/>
      <c r="H40" s="180">
        <f t="shared" si="1"/>
        <v>0</v>
      </c>
    </row>
    <row r="41" spans="1:8" ht="26.4">
      <c r="A41" s="56" t="s">
        <v>1018</v>
      </c>
      <c r="B41" s="57" t="s">
        <v>868</v>
      </c>
      <c r="C41" s="63">
        <v>57</v>
      </c>
      <c r="D41" s="58">
        <f>Summary!B23</f>
        <v>10</v>
      </c>
      <c r="E41" s="58">
        <f t="shared" si="2"/>
        <v>51.3</v>
      </c>
      <c r="F41" s="55"/>
      <c r="G41" s="201"/>
      <c r="H41" s="180">
        <f t="shared" si="1"/>
        <v>0</v>
      </c>
    </row>
    <row r="42" spans="1:8" ht="26.4">
      <c r="A42" s="56" t="s">
        <v>1019</v>
      </c>
      <c r="B42" s="57" t="s">
        <v>869</v>
      </c>
      <c r="C42" s="63">
        <v>87</v>
      </c>
      <c r="D42" s="58">
        <f>Summary!B23</f>
        <v>10</v>
      </c>
      <c r="E42" s="58">
        <f t="shared" si="2"/>
        <v>78.3</v>
      </c>
      <c r="F42" s="55"/>
      <c r="G42" s="201"/>
      <c r="H42" s="180">
        <f t="shared" si="1"/>
        <v>0</v>
      </c>
    </row>
    <row r="43" spans="1:8" ht="26.4">
      <c r="A43" s="56" t="s">
        <v>2514</v>
      </c>
      <c r="B43" s="57" t="s">
        <v>870</v>
      </c>
      <c r="C43" s="63">
        <v>87</v>
      </c>
      <c r="D43" s="58">
        <f>Summary!B23</f>
        <v>10</v>
      </c>
      <c r="E43" s="58">
        <f t="shared" si="2"/>
        <v>78.3</v>
      </c>
      <c r="F43" s="55"/>
      <c r="G43" s="201"/>
      <c r="H43" s="180">
        <f t="shared" si="1"/>
        <v>0</v>
      </c>
    </row>
    <row r="44" spans="1:8" ht="26.4">
      <c r="A44" s="56" t="s">
        <v>1020</v>
      </c>
      <c r="B44" s="57" t="s">
        <v>871</v>
      </c>
      <c r="C44" s="63">
        <v>87</v>
      </c>
      <c r="D44" s="58">
        <f>Summary!B23</f>
        <v>10</v>
      </c>
      <c r="E44" s="58">
        <f t="shared" si="2"/>
        <v>78.3</v>
      </c>
      <c r="F44" s="55"/>
      <c r="G44" s="201"/>
      <c r="H44" s="180">
        <f t="shared" si="1"/>
        <v>0</v>
      </c>
    </row>
    <row r="45" spans="1:8">
      <c r="A45" s="56" t="s">
        <v>1021</v>
      </c>
      <c r="B45" s="57" t="s">
        <v>872</v>
      </c>
      <c r="C45" s="63">
        <v>87</v>
      </c>
      <c r="D45" s="58">
        <f>Summary!B23</f>
        <v>10</v>
      </c>
      <c r="E45" s="58">
        <f t="shared" si="2"/>
        <v>78.3</v>
      </c>
      <c r="F45" s="55"/>
      <c r="G45" s="201"/>
      <c r="H45" s="180">
        <f t="shared" si="1"/>
        <v>0</v>
      </c>
    </row>
    <row r="46" spans="1:8" ht="26.4">
      <c r="A46" s="65" t="s">
        <v>858</v>
      </c>
      <c r="B46" s="61"/>
      <c r="C46" s="63"/>
      <c r="D46" s="63"/>
      <c r="E46" s="58"/>
      <c r="F46" s="55"/>
      <c r="G46" s="201"/>
      <c r="H46" s="179"/>
    </row>
    <row r="47" spans="1:8" ht="26.4">
      <c r="A47" s="56" t="s">
        <v>2515</v>
      </c>
      <c r="B47" s="57" t="s">
        <v>873</v>
      </c>
      <c r="C47" s="63">
        <v>284</v>
      </c>
      <c r="D47" s="58">
        <f>Summary!B23</f>
        <v>10</v>
      </c>
      <c r="E47" s="58">
        <f t="shared" ref="E47:E54" si="3">SUM(C47-(C47*(D47/100)))</f>
        <v>255.6</v>
      </c>
      <c r="F47" s="55"/>
      <c r="G47" s="201"/>
      <c r="H47" s="180">
        <f t="shared" si="1"/>
        <v>0</v>
      </c>
    </row>
    <row r="48" spans="1:8" ht="26.4">
      <c r="A48" s="56" t="s">
        <v>1022</v>
      </c>
      <c r="B48" s="57" t="s">
        <v>874</v>
      </c>
      <c r="C48" s="63">
        <v>57</v>
      </c>
      <c r="D48" s="58">
        <f>Summary!B23</f>
        <v>10</v>
      </c>
      <c r="E48" s="58">
        <f t="shared" si="3"/>
        <v>51.3</v>
      </c>
      <c r="F48" s="55"/>
      <c r="G48" s="201"/>
      <c r="H48" s="180">
        <f t="shared" si="1"/>
        <v>0</v>
      </c>
    </row>
    <row r="49" spans="1:8" ht="26.4">
      <c r="A49" s="56" t="s">
        <v>2516</v>
      </c>
      <c r="B49" s="57" t="s">
        <v>875</v>
      </c>
      <c r="C49" s="63">
        <v>57</v>
      </c>
      <c r="D49" s="58">
        <f>Summary!B23</f>
        <v>10</v>
      </c>
      <c r="E49" s="58">
        <f t="shared" si="3"/>
        <v>51.3</v>
      </c>
      <c r="F49" s="55"/>
      <c r="G49" s="201"/>
      <c r="H49" s="180">
        <f t="shared" si="1"/>
        <v>0</v>
      </c>
    </row>
    <row r="50" spans="1:8" ht="26.4">
      <c r="A50" s="56" t="s">
        <v>1023</v>
      </c>
      <c r="B50" s="57" t="s">
        <v>876</v>
      </c>
      <c r="C50" s="63">
        <v>57</v>
      </c>
      <c r="D50" s="58">
        <f>Summary!B23</f>
        <v>10</v>
      </c>
      <c r="E50" s="58">
        <f t="shared" si="3"/>
        <v>51.3</v>
      </c>
      <c r="F50" s="55"/>
      <c r="G50" s="201"/>
      <c r="H50" s="180">
        <f t="shared" si="1"/>
        <v>0</v>
      </c>
    </row>
    <row r="51" spans="1:8" ht="26.4">
      <c r="A51" s="56" t="s">
        <v>1024</v>
      </c>
      <c r="B51" s="57" t="s">
        <v>877</v>
      </c>
      <c r="C51" s="63">
        <v>87</v>
      </c>
      <c r="D51" s="58">
        <f>Summary!B23</f>
        <v>10</v>
      </c>
      <c r="E51" s="58">
        <f t="shared" si="3"/>
        <v>78.3</v>
      </c>
      <c r="F51" s="55"/>
      <c r="G51" s="201"/>
      <c r="H51" s="180">
        <f t="shared" si="1"/>
        <v>0</v>
      </c>
    </row>
    <row r="52" spans="1:8" ht="26.4">
      <c r="A52" s="56" t="s">
        <v>2517</v>
      </c>
      <c r="B52" s="57" t="s">
        <v>878</v>
      </c>
      <c r="C52" s="63">
        <v>87</v>
      </c>
      <c r="D52" s="58">
        <f>Summary!B23</f>
        <v>10</v>
      </c>
      <c r="E52" s="58">
        <f t="shared" si="3"/>
        <v>78.3</v>
      </c>
      <c r="F52" s="55"/>
      <c r="G52" s="201"/>
      <c r="H52" s="180">
        <f t="shared" si="1"/>
        <v>0</v>
      </c>
    </row>
    <row r="53" spans="1:8" ht="26.4">
      <c r="A53" s="56" t="s">
        <v>1025</v>
      </c>
      <c r="B53" s="57" t="s">
        <v>879</v>
      </c>
      <c r="C53" s="63">
        <v>87</v>
      </c>
      <c r="D53" s="58">
        <f>Summary!B23</f>
        <v>10</v>
      </c>
      <c r="E53" s="58">
        <f t="shared" si="3"/>
        <v>78.3</v>
      </c>
      <c r="F53" s="55"/>
      <c r="G53" s="201"/>
      <c r="H53" s="180">
        <f t="shared" si="1"/>
        <v>0</v>
      </c>
    </row>
    <row r="54" spans="1:8" ht="26.4">
      <c r="A54" s="56" t="s">
        <v>1026</v>
      </c>
      <c r="B54" s="57" t="s">
        <v>880</v>
      </c>
      <c r="C54" s="63">
        <v>87</v>
      </c>
      <c r="D54" s="58">
        <f>Summary!B23</f>
        <v>10</v>
      </c>
      <c r="E54" s="58">
        <f t="shared" si="3"/>
        <v>78.3</v>
      </c>
      <c r="F54" s="55"/>
      <c r="G54" s="201"/>
      <c r="H54" s="180">
        <f t="shared" si="1"/>
        <v>0</v>
      </c>
    </row>
    <row r="55" spans="1:8" ht="26.4">
      <c r="A55" s="65" t="s">
        <v>881</v>
      </c>
      <c r="B55" s="61"/>
      <c r="C55" s="63"/>
      <c r="D55" s="63"/>
      <c r="E55" s="58"/>
      <c r="F55" s="55"/>
      <c r="G55" s="201"/>
      <c r="H55" s="179"/>
    </row>
    <row r="56" spans="1:8" ht="26.4">
      <c r="A56" s="56" t="s">
        <v>1027</v>
      </c>
      <c r="B56" s="57" t="s">
        <v>882</v>
      </c>
      <c r="C56" s="63">
        <v>122</v>
      </c>
      <c r="D56" s="58">
        <f>Summary!B23</f>
        <v>10</v>
      </c>
      <c r="E56" s="58">
        <f t="shared" ref="E56:E63" si="4">SUM(C56-(C56*(D56/100)))</f>
        <v>109.8</v>
      </c>
      <c r="F56" s="55"/>
      <c r="G56" s="201"/>
      <c r="H56" s="180">
        <f t="shared" si="1"/>
        <v>0</v>
      </c>
    </row>
    <row r="57" spans="1:8" ht="26.4">
      <c r="A57" s="56" t="s">
        <v>1028</v>
      </c>
      <c r="B57" s="57" t="s">
        <v>883</v>
      </c>
      <c r="C57" s="63">
        <v>25</v>
      </c>
      <c r="D57" s="58">
        <f>Summary!B23</f>
        <v>10</v>
      </c>
      <c r="E57" s="58">
        <f t="shared" si="4"/>
        <v>22.5</v>
      </c>
      <c r="F57" s="55"/>
      <c r="G57" s="201"/>
      <c r="H57" s="180">
        <f t="shared" si="1"/>
        <v>0</v>
      </c>
    </row>
    <row r="58" spans="1:8" ht="26.4">
      <c r="A58" s="56" t="s">
        <v>1029</v>
      </c>
      <c r="B58" s="57" t="s">
        <v>884</v>
      </c>
      <c r="C58" s="63">
        <v>25</v>
      </c>
      <c r="D58" s="58">
        <f>Summary!B23</f>
        <v>10</v>
      </c>
      <c r="E58" s="58">
        <f t="shared" si="4"/>
        <v>22.5</v>
      </c>
      <c r="F58" s="55"/>
      <c r="G58" s="201"/>
      <c r="H58" s="180">
        <f t="shared" si="1"/>
        <v>0</v>
      </c>
    </row>
    <row r="59" spans="1:8" ht="26.4">
      <c r="A59" s="56" t="s">
        <v>1030</v>
      </c>
      <c r="B59" s="57" t="s">
        <v>885</v>
      </c>
      <c r="C59" s="63">
        <v>25</v>
      </c>
      <c r="D59" s="58">
        <f>Summary!B23</f>
        <v>10</v>
      </c>
      <c r="E59" s="58">
        <f t="shared" si="4"/>
        <v>22.5</v>
      </c>
      <c r="F59" s="55"/>
      <c r="G59" s="201"/>
      <c r="H59" s="180">
        <f t="shared" si="1"/>
        <v>0</v>
      </c>
    </row>
    <row r="60" spans="1:8" ht="26.4">
      <c r="A60" s="56" t="s">
        <v>1031</v>
      </c>
      <c r="B60" s="57" t="s">
        <v>886</v>
      </c>
      <c r="C60" s="63">
        <v>37</v>
      </c>
      <c r="D60" s="58">
        <f>Summary!B23</f>
        <v>10</v>
      </c>
      <c r="E60" s="58">
        <f t="shared" si="4"/>
        <v>33.299999999999997</v>
      </c>
      <c r="F60" s="55"/>
      <c r="G60" s="201"/>
      <c r="H60" s="180">
        <f t="shared" si="1"/>
        <v>0</v>
      </c>
    </row>
    <row r="61" spans="1:8" ht="26.4">
      <c r="A61" s="56" t="s">
        <v>1032</v>
      </c>
      <c r="B61" s="57" t="s">
        <v>887</v>
      </c>
      <c r="C61" s="63">
        <v>37</v>
      </c>
      <c r="D61" s="58">
        <f>Summary!B23</f>
        <v>10</v>
      </c>
      <c r="E61" s="58">
        <f t="shared" si="4"/>
        <v>33.299999999999997</v>
      </c>
      <c r="F61" s="55"/>
      <c r="G61" s="201"/>
      <c r="H61" s="180">
        <f t="shared" si="1"/>
        <v>0</v>
      </c>
    </row>
    <row r="62" spans="1:8" ht="26.4">
      <c r="A62" s="56" t="s">
        <v>1033</v>
      </c>
      <c r="B62" s="57" t="s">
        <v>888</v>
      </c>
      <c r="C62" s="63">
        <v>37</v>
      </c>
      <c r="D62" s="58">
        <f>Summary!B23</f>
        <v>10</v>
      </c>
      <c r="E62" s="58">
        <f t="shared" si="4"/>
        <v>33.299999999999997</v>
      </c>
      <c r="F62" s="55"/>
      <c r="G62" s="201"/>
      <c r="H62" s="180">
        <f t="shared" si="1"/>
        <v>0</v>
      </c>
    </row>
    <row r="63" spans="1:8" ht="26.4">
      <c r="A63" s="56" t="s">
        <v>1034</v>
      </c>
      <c r="B63" s="57" t="s">
        <v>889</v>
      </c>
      <c r="C63" s="63">
        <v>37</v>
      </c>
      <c r="D63" s="58">
        <f>Summary!B23</f>
        <v>10</v>
      </c>
      <c r="E63" s="58">
        <f t="shared" si="4"/>
        <v>33.299999999999997</v>
      </c>
      <c r="F63" s="55"/>
      <c r="G63" s="201"/>
      <c r="H63" s="180">
        <f t="shared" si="1"/>
        <v>0</v>
      </c>
    </row>
    <row r="64" spans="1:8" ht="26.4">
      <c r="A64" s="65" t="s">
        <v>863</v>
      </c>
      <c r="B64" s="61"/>
      <c r="C64" s="63"/>
      <c r="D64" s="63"/>
      <c r="E64" s="58"/>
      <c r="F64" s="55"/>
      <c r="G64" s="201"/>
      <c r="H64" s="179"/>
    </row>
    <row r="65" spans="1:8" ht="26.4">
      <c r="A65" s="56" t="s">
        <v>1035</v>
      </c>
      <c r="B65" s="57" t="s">
        <v>890</v>
      </c>
      <c r="C65" s="63">
        <v>59</v>
      </c>
      <c r="D65" s="58">
        <f>Summary!B23</f>
        <v>10</v>
      </c>
      <c r="E65" s="58">
        <f t="shared" ref="E65:E74" si="5">SUM(C65-(C65*(D65/100)))</f>
        <v>53.1</v>
      </c>
      <c r="F65" s="55"/>
      <c r="G65" s="201"/>
      <c r="H65" s="180">
        <f t="shared" si="1"/>
        <v>0</v>
      </c>
    </row>
    <row r="66" spans="1:8" ht="26.4">
      <c r="A66" s="56" t="s">
        <v>1036</v>
      </c>
      <c r="B66" s="57" t="s">
        <v>891</v>
      </c>
      <c r="C66" s="63">
        <v>12</v>
      </c>
      <c r="D66" s="58">
        <f>Summary!B23</f>
        <v>10</v>
      </c>
      <c r="E66" s="58">
        <f t="shared" si="5"/>
        <v>10.8</v>
      </c>
      <c r="F66" s="55"/>
      <c r="G66" s="201"/>
      <c r="H66" s="180">
        <f t="shared" si="1"/>
        <v>0</v>
      </c>
    </row>
    <row r="67" spans="1:8" ht="26.4">
      <c r="A67" s="56" t="s">
        <v>1037</v>
      </c>
      <c r="B67" s="57" t="s">
        <v>892</v>
      </c>
      <c r="C67" s="63">
        <v>12</v>
      </c>
      <c r="D67" s="58">
        <f>Summary!B23</f>
        <v>10</v>
      </c>
      <c r="E67" s="58">
        <f t="shared" si="5"/>
        <v>10.8</v>
      </c>
      <c r="F67" s="55"/>
      <c r="G67" s="201"/>
      <c r="H67" s="180">
        <f t="shared" si="1"/>
        <v>0</v>
      </c>
    </row>
    <row r="68" spans="1:8" ht="26.4">
      <c r="A68" s="56" t="s">
        <v>1038</v>
      </c>
      <c r="B68" s="57" t="s">
        <v>893</v>
      </c>
      <c r="C68" s="63">
        <v>12</v>
      </c>
      <c r="D68" s="58">
        <f>Summary!B23</f>
        <v>10</v>
      </c>
      <c r="E68" s="58">
        <f t="shared" si="5"/>
        <v>10.8</v>
      </c>
      <c r="F68" s="55"/>
      <c r="G68" s="201"/>
      <c r="H68" s="180">
        <f t="shared" si="1"/>
        <v>0</v>
      </c>
    </row>
    <row r="69" spans="1:8" ht="26.4">
      <c r="A69" s="56" t="s">
        <v>1039</v>
      </c>
      <c r="B69" s="57" t="s">
        <v>894</v>
      </c>
      <c r="C69" s="63">
        <v>18</v>
      </c>
      <c r="D69" s="58">
        <f>Summary!B23</f>
        <v>10</v>
      </c>
      <c r="E69" s="58">
        <f t="shared" si="5"/>
        <v>16.2</v>
      </c>
      <c r="F69" s="55"/>
      <c r="G69" s="201"/>
      <c r="H69" s="180">
        <f t="shared" si="1"/>
        <v>0</v>
      </c>
    </row>
    <row r="70" spans="1:8" ht="26.4">
      <c r="A70" s="56" t="s">
        <v>1040</v>
      </c>
      <c r="B70" s="57" t="s">
        <v>895</v>
      </c>
      <c r="C70" s="63">
        <v>18</v>
      </c>
      <c r="D70" s="58">
        <f>Summary!B23</f>
        <v>10</v>
      </c>
      <c r="E70" s="58">
        <f t="shared" si="5"/>
        <v>16.2</v>
      </c>
      <c r="F70" s="55"/>
      <c r="G70" s="201"/>
      <c r="H70" s="180">
        <f t="shared" si="1"/>
        <v>0</v>
      </c>
    </row>
    <row r="71" spans="1:8" ht="26.4">
      <c r="A71" s="56" t="s">
        <v>1041</v>
      </c>
      <c r="B71" s="57" t="s">
        <v>896</v>
      </c>
      <c r="C71" s="63">
        <v>18</v>
      </c>
      <c r="D71" s="58">
        <f>Summary!B23</f>
        <v>10</v>
      </c>
      <c r="E71" s="58">
        <f t="shared" si="5"/>
        <v>16.2</v>
      </c>
      <c r="F71" s="55"/>
      <c r="G71" s="201"/>
      <c r="H71" s="180">
        <f t="shared" ref="H71:H134" si="6">E71*G71</f>
        <v>0</v>
      </c>
    </row>
    <row r="72" spans="1:8" ht="26.4">
      <c r="A72" s="56" t="s">
        <v>1042</v>
      </c>
      <c r="B72" s="57" t="s">
        <v>897</v>
      </c>
      <c r="C72" s="63">
        <v>18</v>
      </c>
      <c r="D72" s="58">
        <f>Summary!B23</f>
        <v>10</v>
      </c>
      <c r="E72" s="58">
        <f t="shared" si="5"/>
        <v>16.2</v>
      </c>
      <c r="F72" s="55"/>
      <c r="G72" s="201"/>
      <c r="H72" s="180">
        <f t="shared" si="6"/>
        <v>0</v>
      </c>
    </row>
    <row r="73" spans="1:8" ht="26.4">
      <c r="A73" s="56" t="s">
        <v>1043</v>
      </c>
      <c r="B73" s="57" t="s">
        <v>898</v>
      </c>
      <c r="C73" s="63">
        <v>6</v>
      </c>
      <c r="D73" s="58">
        <f>Summary!B23</f>
        <v>10</v>
      </c>
      <c r="E73" s="58">
        <f t="shared" si="5"/>
        <v>5.4</v>
      </c>
      <c r="F73" s="55"/>
      <c r="G73" s="201"/>
      <c r="H73" s="180">
        <f t="shared" si="6"/>
        <v>0</v>
      </c>
    </row>
    <row r="74" spans="1:8" ht="26.4">
      <c r="A74" s="56" t="s">
        <v>1044</v>
      </c>
      <c r="B74" s="57" t="s">
        <v>899</v>
      </c>
      <c r="C74" s="63">
        <v>27</v>
      </c>
      <c r="D74" s="58">
        <f>Summary!B23</f>
        <v>10</v>
      </c>
      <c r="E74" s="58">
        <f t="shared" si="5"/>
        <v>24.3</v>
      </c>
      <c r="F74" s="55"/>
      <c r="G74" s="201"/>
      <c r="H74" s="180">
        <f t="shared" si="6"/>
        <v>0</v>
      </c>
    </row>
    <row r="75" spans="1:8">
      <c r="A75" s="66" t="s">
        <v>862</v>
      </c>
      <c r="B75" s="61"/>
      <c r="C75" s="63"/>
      <c r="D75" s="63"/>
      <c r="E75" s="58"/>
      <c r="F75" s="55"/>
      <c r="G75" s="201"/>
      <c r="H75" s="179"/>
    </row>
    <row r="76" spans="1:8" ht="26.4">
      <c r="A76" s="56" t="s">
        <v>2518</v>
      </c>
      <c r="B76" s="57" t="s">
        <v>900</v>
      </c>
      <c r="C76" s="63">
        <v>0.5</v>
      </c>
      <c r="D76" s="58">
        <f>Summary!B23</f>
        <v>10</v>
      </c>
      <c r="E76" s="58">
        <f t="shared" ref="E76:E81" si="7">SUM(C76-(C76*(D76/100)))</f>
        <v>0.45</v>
      </c>
      <c r="F76" s="55"/>
      <c r="G76" s="201"/>
      <c r="H76" s="180">
        <f t="shared" si="6"/>
        <v>0</v>
      </c>
    </row>
    <row r="77" spans="1:8" ht="26.4">
      <c r="A77" s="56" t="s">
        <v>992</v>
      </c>
      <c r="B77" s="57" t="s">
        <v>901</v>
      </c>
      <c r="C77" s="63">
        <v>2.25</v>
      </c>
      <c r="D77" s="58">
        <f>Summary!B23</f>
        <v>10</v>
      </c>
      <c r="E77" s="58">
        <f t="shared" si="7"/>
        <v>2.0249999999999999</v>
      </c>
      <c r="F77" s="55"/>
      <c r="G77" s="201"/>
      <c r="H77" s="180">
        <f t="shared" si="6"/>
        <v>0</v>
      </c>
    </row>
    <row r="78" spans="1:8" ht="26.4">
      <c r="A78" s="56" t="s">
        <v>922</v>
      </c>
      <c r="B78" s="57" t="s">
        <v>902</v>
      </c>
      <c r="C78" s="63">
        <v>1.0902000000000001</v>
      </c>
      <c r="D78" s="58">
        <f>Summary!B23</f>
        <v>10</v>
      </c>
      <c r="E78" s="58">
        <f t="shared" si="7"/>
        <v>0.98118000000000005</v>
      </c>
      <c r="F78" s="55"/>
      <c r="G78" s="201"/>
      <c r="H78" s="180">
        <f t="shared" si="6"/>
        <v>0</v>
      </c>
    </row>
    <row r="79" spans="1:8" ht="26.4">
      <c r="A79" s="56" t="s">
        <v>923</v>
      </c>
      <c r="B79" s="57" t="s">
        <v>843</v>
      </c>
      <c r="C79" s="63">
        <v>2.0424000000000002</v>
      </c>
      <c r="D79" s="58">
        <f>Summary!B23</f>
        <v>10</v>
      </c>
      <c r="E79" s="58">
        <f t="shared" si="7"/>
        <v>1.8381600000000002</v>
      </c>
      <c r="F79" s="55"/>
      <c r="G79" s="201"/>
      <c r="H79" s="180">
        <f t="shared" si="6"/>
        <v>0</v>
      </c>
    </row>
    <row r="80" spans="1:8" ht="26.4">
      <c r="A80" s="56" t="s">
        <v>859</v>
      </c>
      <c r="B80" s="57" t="s">
        <v>903</v>
      </c>
      <c r="C80" s="63">
        <v>3.4224000000000001</v>
      </c>
      <c r="D80" s="58">
        <f>Summary!B23</f>
        <v>10</v>
      </c>
      <c r="E80" s="58">
        <f t="shared" si="7"/>
        <v>3.0801600000000002</v>
      </c>
      <c r="F80" s="55"/>
      <c r="G80" s="201"/>
      <c r="H80" s="180">
        <f t="shared" si="6"/>
        <v>0</v>
      </c>
    </row>
    <row r="81" spans="1:8" ht="26.4">
      <c r="A81" s="56" t="s">
        <v>924</v>
      </c>
      <c r="B81" s="57" t="s">
        <v>904</v>
      </c>
      <c r="C81" s="63">
        <v>0.65</v>
      </c>
      <c r="D81" s="58">
        <f>Summary!B23</f>
        <v>10</v>
      </c>
      <c r="E81" s="58">
        <f t="shared" si="7"/>
        <v>0.58499999999999996</v>
      </c>
      <c r="F81" s="55"/>
      <c r="G81" s="201"/>
      <c r="H81" s="180">
        <f t="shared" si="6"/>
        <v>0</v>
      </c>
    </row>
    <row r="82" spans="1:8">
      <c r="A82" s="70" t="s">
        <v>861</v>
      </c>
      <c r="B82" s="32"/>
      <c r="C82" s="67"/>
      <c r="D82" s="67"/>
      <c r="E82" s="68"/>
      <c r="F82" s="30"/>
      <c r="G82" s="193"/>
      <c r="H82" s="30"/>
    </row>
    <row r="83" spans="1:8">
      <c r="A83" s="56" t="s">
        <v>925</v>
      </c>
      <c r="B83" s="57" t="s">
        <v>844</v>
      </c>
      <c r="C83" s="63">
        <v>1728</v>
      </c>
      <c r="D83" s="58">
        <f>Summary!B24</f>
        <v>10</v>
      </c>
      <c r="E83" s="58">
        <f t="shared" ref="E83:E89" si="8">SUM(C83-(C83*(D83/100)))</f>
        <v>1555.2</v>
      </c>
      <c r="F83" s="55"/>
      <c r="G83" s="201"/>
      <c r="H83" s="180">
        <f t="shared" si="6"/>
        <v>0</v>
      </c>
    </row>
    <row r="84" spans="1:8">
      <c r="A84" s="56" t="s">
        <v>926</v>
      </c>
      <c r="B84" s="57" t="s">
        <v>905</v>
      </c>
      <c r="C84" s="63">
        <v>269</v>
      </c>
      <c r="D84" s="58">
        <f>Summary!B24</f>
        <v>10</v>
      </c>
      <c r="E84" s="58">
        <f t="shared" si="8"/>
        <v>242.1</v>
      </c>
      <c r="F84" s="55"/>
      <c r="G84" s="201"/>
      <c r="H84" s="180">
        <f t="shared" si="6"/>
        <v>0</v>
      </c>
    </row>
    <row r="85" spans="1:8">
      <c r="A85" s="56" t="s">
        <v>927</v>
      </c>
      <c r="B85" s="57" t="s">
        <v>906</v>
      </c>
      <c r="C85" s="63">
        <v>2578</v>
      </c>
      <c r="D85" s="58">
        <f>Summary!B24</f>
        <v>10</v>
      </c>
      <c r="E85" s="58">
        <f t="shared" si="8"/>
        <v>2320.1999999999998</v>
      </c>
      <c r="F85" s="55"/>
      <c r="G85" s="201"/>
      <c r="H85" s="180">
        <f t="shared" si="6"/>
        <v>0</v>
      </c>
    </row>
    <row r="86" spans="1:8">
      <c r="A86" s="56" t="s">
        <v>928</v>
      </c>
      <c r="B86" s="57" t="s">
        <v>845</v>
      </c>
      <c r="C86" s="63">
        <v>32</v>
      </c>
      <c r="D86" s="58">
        <f>Summary!B24</f>
        <v>10</v>
      </c>
      <c r="E86" s="58">
        <f t="shared" si="8"/>
        <v>28.8</v>
      </c>
      <c r="F86" s="55"/>
      <c r="G86" s="201"/>
      <c r="H86" s="180">
        <f t="shared" si="6"/>
        <v>0</v>
      </c>
    </row>
    <row r="87" spans="1:8">
      <c r="A87" s="56" t="s">
        <v>929</v>
      </c>
      <c r="B87" s="57" t="s">
        <v>846</v>
      </c>
      <c r="C87" s="63">
        <v>28</v>
      </c>
      <c r="D87" s="58">
        <f>Summary!B24</f>
        <v>10</v>
      </c>
      <c r="E87" s="58">
        <f t="shared" si="8"/>
        <v>25.2</v>
      </c>
      <c r="F87" s="55"/>
      <c r="G87" s="201"/>
      <c r="H87" s="180">
        <f t="shared" si="6"/>
        <v>0</v>
      </c>
    </row>
    <row r="88" spans="1:8">
      <c r="A88" s="56" t="s">
        <v>1045</v>
      </c>
      <c r="B88" s="57" t="s">
        <v>907</v>
      </c>
      <c r="C88" s="63">
        <v>9</v>
      </c>
      <c r="D88" s="58">
        <f>Summary!B24</f>
        <v>10</v>
      </c>
      <c r="E88" s="58">
        <f t="shared" si="8"/>
        <v>8.1</v>
      </c>
      <c r="F88" s="55"/>
      <c r="G88" s="201"/>
      <c r="H88" s="180">
        <f t="shared" si="6"/>
        <v>0</v>
      </c>
    </row>
    <row r="89" spans="1:8">
      <c r="A89" s="56" t="s">
        <v>930</v>
      </c>
      <c r="B89" s="57" t="s">
        <v>908</v>
      </c>
      <c r="C89" s="63">
        <v>44</v>
      </c>
      <c r="D89" s="58">
        <f>Summary!B24</f>
        <v>10</v>
      </c>
      <c r="E89" s="58">
        <f t="shared" si="8"/>
        <v>39.6</v>
      </c>
      <c r="F89" s="55"/>
      <c r="G89" s="201"/>
      <c r="H89" s="180">
        <f t="shared" si="6"/>
        <v>0</v>
      </c>
    </row>
    <row r="90" spans="1:8">
      <c r="A90" s="65" t="s">
        <v>909</v>
      </c>
      <c r="B90" s="61"/>
      <c r="C90" s="63"/>
      <c r="D90" s="63"/>
      <c r="E90" s="58"/>
      <c r="F90" s="55"/>
      <c r="G90" s="201"/>
      <c r="H90" s="179"/>
    </row>
    <row r="91" spans="1:8">
      <c r="A91" s="56" t="s">
        <v>931</v>
      </c>
      <c r="B91" s="57" t="s">
        <v>910</v>
      </c>
      <c r="C91" s="63">
        <v>1216</v>
      </c>
      <c r="D91" s="58">
        <f>Summary!B24</f>
        <v>10</v>
      </c>
      <c r="E91" s="58">
        <f t="shared" ref="E91:E92" si="9">SUM(C91-(C91*(D91/100)))</f>
        <v>1094.4000000000001</v>
      </c>
      <c r="F91" s="55"/>
      <c r="G91" s="201"/>
      <c r="H91" s="180">
        <f t="shared" si="6"/>
        <v>0</v>
      </c>
    </row>
    <row r="92" spans="1:8">
      <c r="A92" s="56" t="s">
        <v>932</v>
      </c>
      <c r="B92" s="57" t="s">
        <v>911</v>
      </c>
      <c r="C92" s="63">
        <v>522</v>
      </c>
      <c r="D92" s="58">
        <f>Summary!B24</f>
        <v>10</v>
      </c>
      <c r="E92" s="58">
        <f t="shared" si="9"/>
        <v>469.8</v>
      </c>
      <c r="F92" s="55"/>
      <c r="G92" s="201"/>
      <c r="H92" s="180">
        <f t="shared" si="6"/>
        <v>0</v>
      </c>
    </row>
    <row r="93" spans="1:8">
      <c r="A93" s="65" t="s">
        <v>912</v>
      </c>
      <c r="B93" s="61"/>
      <c r="C93" s="63"/>
      <c r="D93" s="63"/>
      <c r="E93" s="58"/>
      <c r="F93" s="55"/>
      <c r="G93" s="201"/>
      <c r="H93" s="179"/>
    </row>
    <row r="94" spans="1:8">
      <c r="A94" s="56" t="s">
        <v>933</v>
      </c>
      <c r="B94" s="57" t="s">
        <v>913</v>
      </c>
      <c r="C94" s="63">
        <v>172.5</v>
      </c>
      <c r="D94" s="58">
        <f>Summary!B24</f>
        <v>10</v>
      </c>
      <c r="E94" s="58">
        <f t="shared" ref="E94:E96" si="10">SUM(C94-(C94*(D94/100)))</f>
        <v>155.25</v>
      </c>
      <c r="F94" s="55"/>
      <c r="G94" s="201"/>
      <c r="H94" s="180">
        <f t="shared" si="6"/>
        <v>0</v>
      </c>
    </row>
    <row r="95" spans="1:8" ht="26.4">
      <c r="A95" s="56" t="s">
        <v>934</v>
      </c>
      <c r="B95" s="57" t="s">
        <v>914</v>
      </c>
      <c r="C95" s="63">
        <v>379.5</v>
      </c>
      <c r="D95" s="58">
        <f>Summary!B24</f>
        <v>10</v>
      </c>
      <c r="E95" s="58">
        <f t="shared" si="10"/>
        <v>341.55</v>
      </c>
      <c r="F95" s="55"/>
      <c r="G95" s="201"/>
      <c r="H95" s="180">
        <f t="shared" si="6"/>
        <v>0</v>
      </c>
    </row>
    <row r="96" spans="1:8" ht="26.4">
      <c r="A96" s="56" t="s">
        <v>860</v>
      </c>
      <c r="B96" s="57" t="s">
        <v>915</v>
      </c>
      <c r="C96" s="63">
        <v>44.16</v>
      </c>
      <c r="D96" s="58">
        <f>Summary!B24</f>
        <v>10</v>
      </c>
      <c r="E96" s="58">
        <f t="shared" si="10"/>
        <v>39.744</v>
      </c>
      <c r="F96" s="55"/>
      <c r="G96" s="201"/>
      <c r="H96" s="180">
        <f t="shared" si="6"/>
        <v>0</v>
      </c>
    </row>
    <row r="97" spans="1:8">
      <c r="A97" s="70" t="s">
        <v>864</v>
      </c>
      <c r="B97" s="32"/>
      <c r="C97" s="67"/>
      <c r="D97" s="67"/>
      <c r="E97" s="68"/>
      <c r="F97" s="30"/>
      <c r="G97" s="193"/>
      <c r="H97" s="30"/>
    </row>
    <row r="98" spans="1:8" ht="26.4">
      <c r="A98" s="65" t="s">
        <v>916</v>
      </c>
      <c r="B98" s="61"/>
      <c r="C98" s="63"/>
      <c r="D98" s="63"/>
      <c r="E98" s="58"/>
      <c r="F98" s="55"/>
      <c r="G98" s="201"/>
      <c r="H98" s="179"/>
    </row>
    <row r="99" spans="1:8">
      <c r="A99" s="56" t="s">
        <v>2519</v>
      </c>
      <c r="B99" s="57" t="s">
        <v>917</v>
      </c>
      <c r="C99" s="63">
        <v>155</v>
      </c>
      <c r="D99" s="58">
        <f>Summary!B25</f>
        <v>10</v>
      </c>
      <c r="E99" s="58">
        <f t="shared" ref="E99:E100" si="11">SUM(C99-(C99*(D99/100)))</f>
        <v>139.5</v>
      </c>
      <c r="F99" s="55"/>
      <c r="G99" s="201"/>
      <c r="H99" s="180">
        <f t="shared" si="6"/>
        <v>0</v>
      </c>
    </row>
    <row r="100" spans="1:8">
      <c r="A100" s="56" t="s">
        <v>1047</v>
      </c>
      <c r="B100" s="57" t="s">
        <v>918</v>
      </c>
      <c r="C100" s="63">
        <v>155</v>
      </c>
      <c r="D100" s="58">
        <f>Summary!B25</f>
        <v>10</v>
      </c>
      <c r="E100" s="58">
        <f t="shared" si="11"/>
        <v>139.5</v>
      </c>
      <c r="F100" s="55"/>
      <c r="G100" s="201"/>
      <c r="H100" s="180">
        <f t="shared" si="6"/>
        <v>0</v>
      </c>
    </row>
    <row r="101" spans="1:8" ht="26.4">
      <c r="A101" s="65" t="s">
        <v>919</v>
      </c>
      <c r="B101" s="61"/>
      <c r="C101" s="63"/>
      <c r="D101" s="63"/>
      <c r="E101" s="58"/>
      <c r="F101" s="55"/>
      <c r="G101" s="201"/>
      <c r="H101" s="179"/>
    </row>
    <row r="102" spans="1:8">
      <c r="A102" s="56" t="s">
        <v>1048</v>
      </c>
      <c r="B102" s="57" t="s">
        <v>920</v>
      </c>
      <c r="C102" s="63">
        <v>248</v>
      </c>
      <c r="D102" s="58">
        <f>Summary!B25</f>
        <v>10</v>
      </c>
      <c r="E102" s="58">
        <f t="shared" ref="E102:E103" si="12">SUM(C102-(C102*(D102/100)))</f>
        <v>223.2</v>
      </c>
      <c r="F102" s="55"/>
      <c r="G102" s="201"/>
      <c r="H102" s="180">
        <f t="shared" si="6"/>
        <v>0</v>
      </c>
    </row>
    <row r="103" spans="1:8" ht="26.4">
      <c r="A103" s="56" t="s">
        <v>1049</v>
      </c>
      <c r="B103" s="57" t="s">
        <v>921</v>
      </c>
      <c r="C103" s="63">
        <v>248</v>
      </c>
      <c r="D103" s="58">
        <f>Summary!B25</f>
        <v>10</v>
      </c>
      <c r="E103" s="58">
        <f t="shared" si="12"/>
        <v>223.2</v>
      </c>
      <c r="F103" s="55"/>
      <c r="G103" s="201"/>
      <c r="H103" s="180">
        <f t="shared" si="6"/>
        <v>0</v>
      </c>
    </row>
    <row r="104" spans="1:8">
      <c r="A104" s="65" t="s">
        <v>849</v>
      </c>
      <c r="B104" s="61"/>
      <c r="C104" s="63"/>
      <c r="D104" s="63"/>
      <c r="E104" s="58"/>
      <c r="F104" s="55"/>
      <c r="G104" s="201"/>
      <c r="H104" s="179"/>
    </row>
    <row r="105" spans="1:8" ht="26.4">
      <c r="A105" s="56" t="s">
        <v>935</v>
      </c>
      <c r="B105" s="57" t="s">
        <v>840</v>
      </c>
      <c r="C105" s="63">
        <v>70</v>
      </c>
      <c r="D105" s="58">
        <f>Summary!B26</f>
        <v>10</v>
      </c>
      <c r="E105" s="58">
        <f t="shared" ref="E105" si="13">SUM(C105-(C105*(D105/100)))</f>
        <v>63</v>
      </c>
      <c r="F105" s="55"/>
      <c r="G105" s="201"/>
      <c r="H105" s="180">
        <f t="shared" si="6"/>
        <v>0</v>
      </c>
    </row>
    <row r="106" spans="1:8">
      <c r="A106" s="72"/>
      <c r="B106" s="24"/>
      <c r="C106" s="73"/>
      <c r="D106" s="73"/>
      <c r="E106" s="74"/>
      <c r="F106" s="49"/>
      <c r="G106" s="203"/>
      <c r="H106" s="49"/>
    </row>
    <row r="107" spans="1:8">
      <c r="A107" s="26" t="s">
        <v>960</v>
      </c>
      <c r="C107" s="19"/>
      <c r="D107" s="19"/>
    </row>
    <row r="108" spans="1:8">
      <c r="A108" s="70" t="s">
        <v>837</v>
      </c>
      <c r="B108" s="30"/>
      <c r="C108" s="69"/>
      <c r="D108" s="69"/>
      <c r="E108" s="30"/>
      <c r="F108" s="30"/>
      <c r="G108" s="193"/>
      <c r="H108" s="30"/>
    </row>
    <row r="109" spans="1:8">
      <c r="A109" s="65" t="s">
        <v>967</v>
      </c>
      <c r="B109" s="71"/>
      <c r="C109" s="75"/>
      <c r="D109" s="75"/>
      <c r="E109" s="55"/>
      <c r="F109" s="55"/>
      <c r="G109" s="201"/>
      <c r="H109" s="179"/>
    </row>
    <row r="110" spans="1:8" ht="26.4">
      <c r="A110" s="56" t="s">
        <v>1050</v>
      </c>
      <c r="B110" s="57" t="s">
        <v>838</v>
      </c>
      <c r="C110" s="63">
        <v>5.03</v>
      </c>
      <c r="D110" s="58">
        <f>Summary!B28</f>
        <v>10</v>
      </c>
      <c r="E110" s="58">
        <f t="shared" ref="E110:E112" si="14">SUM(C110-(C110*(D110/100)))</f>
        <v>4.5270000000000001</v>
      </c>
      <c r="F110" s="55"/>
      <c r="G110" s="201"/>
      <c r="H110" s="180">
        <f t="shared" si="6"/>
        <v>0</v>
      </c>
    </row>
    <row r="111" spans="1:8" ht="26.4">
      <c r="A111" s="56" t="s">
        <v>1051</v>
      </c>
      <c r="B111" s="57" t="s">
        <v>968</v>
      </c>
      <c r="C111" s="63">
        <v>5.03</v>
      </c>
      <c r="D111" s="58">
        <f>Summary!B28</f>
        <v>10</v>
      </c>
      <c r="E111" s="58">
        <f t="shared" si="14"/>
        <v>4.5270000000000001</v>
      </c>
      <c r="F111" s="55"/>
      <c r="G111" s="201"/>
      <c r="H111" s="180">
        <f t="shared" si="6"/>
        <v>0</v>
      </c>
    </row>
    <row r="112" spans="1:8" ht="26.4">
      <c r="A112" s="56" t="s">
        <v>990</v>
      </c>
      <c r="B112" s="57" t="s">
        <v>839</v>
      </c>
      <c r="C112" s="63">
        <v>1.1100000000000001</v>
      </c>
      <c r="D112" s="58">
        <f>Summary!B28</f>
        <v>10</v>
      </c>
      <c r="E112" s="58">
        <f t="shared" si="14"/>
        <v>0.99900000000000011</v>
      </c>
      <c r="F112" s="55"/>
      <c r="G112" s="201"/>
      <c r="H112" s="180">
        <f t="shared" si="6"/>
        <v>0</v>
      </c>
    </row>
    <row r="113" spans="1:8">
      <c r="A113" s="65" t="s">
        <v>969</v>
      </c>
      <c r="B113" s="57"/>
      <c r="C113" s="63"/>
      <c r="D113" s="63"/>
      <c r="E113" s="55"/>
      <c r="F113" s="55"/>
      <c r="G113" s="201"/>
      <c r="H113" s="179"/>
    </row>
    <row r="114" spans="1:8">
      <c r="A114" s="56" t="s">
        <v>1052</v>
      </c>
      <c r="B114" s="57" t="s">
        <v>970</v>
      </c>
      <c r="C114" s="63">
        <v>8.36</v>
      </c>
      <c r="D114" s="58">
        <f>Summary!B28</f>
        <v>10</v>
      </c>
      <c r="E114" s="58">
        <f t="shared" ref="E114:E116" si="15">SUM(C114-(C114*(D114/100)))</f>
        <v>7.5239999999999991</v>
      </c>
      <c r="F114" s="55"/>
      <c r="G114" s="201"/>
      <c r="H114" s="180">
        <f t="shared" si="6"/>
        <v>0</v>
      </c>
    </row>
    <row r="115" spans="1:8" ht="26.4">
      <c r="A115" s="56" t="s">
        <v>1068</v>
      </c>
      <c r="B115" s="57" t="s">
        <v>971</v>
      </c>
      <c r="C115" s="63">
        <v>8.36</v>
      </c>
      <c r="D115" s="58">
        <f>Summary!B28</f>
        <v>10</v>
      </c>
      <c r="E115" s="58">
        <f t="shared" si="15"/>
        <v>7.5239999999999991</v>
      </c>
      <c r="F115" s="55"/>
      <c r="G115" s="201"/>
      <c r="H115" s="180">
        <f t="shared" si="6"/>
        <v>0</v>
      </c>
    </row>
    <row r="116" spans="1:8" ht="26.4">
      <c r="A116" s="56" t="s">
        <v>1067</v>
      </c>
      <c r="B116" s="57" t="s">
        <v>972</v>
      </c>
      <c r="C116" s="63">
        <v>2.2200000000000002</v>
      </c>
      <c r="D116" s="58">
        <f>Summary!B28</f>
        <v>10</v>
      </c>
      <c r="E116" s="58">
        <f t="shared" si="15"/>
        <v>1.9980000000000002</v>
      </c>
      <c r="F116" s="55"/>
      <c r="G116" s="201"/>
      <c r="H116" s="180">
        <f t="shared" si="6"/>
        <v>0</v>
      </c>
    </row>
    <row r="117" spans="1:8">
      <c r="A117" s="65" t="s">
        <v>849</v>
      </c>
      <c r="B117" s="57"/>
      <c r="C117" s="63"/>
      <c r="D117" s="63"/>
      <c r="E117" s="55"/>
      <c r="F117" s="55"/>
      <c r="G117" s="201"/>
      <c r="H117" s="179"/>
    </row>
    <row r="118" spans="1:8" ht="26.4">
      <c r="A118" s="56" t="s">
        <v>961</v>
      </c>
      <c r="B118" s="57" t="s">
        <v>840</v>
      </c>
      <c r="C118" s="63">
        <v>70</v>
      </c>
      <c r="D118" s="58">
        <f>Summary!B28</f>
        <v>10</v>
      </c>
      <c r="E118" s="58">
        <f t="shared" ref="E118" si="16">SUM(C118-(C118*(D118/100)))</f>
        <v>63</v>
      </c>
      <c r="F118" s="55"/>
      <c r="G118" s="201"/>
      <c r="H118" s="180">
        <f t="shared" si="6"/>
        <v>0</v>
      </c>
    </row>
    <row r="119" spans="1:8">
      <c r="A119" s="35" t="s">
        <v>841</v>
      </c>
      <c r="B119" s="76"/>
      <c r="C119" s="67"/>
      <c r="D119" s="67"/>
      <c r="E119" s="30"/>
      <c r="F119" s="30"/>
      <c r="G119" s="193"/>
      <c r="H119" s="30"/>
    </row>
    <row r="120" spans="1:8">
      <c r="A120" s="65" t="s">
        <v>973</v>
      </c>
      <c r="B120" s="57"/>
      <c r="C120" s="63"/>
      <c r="D120" s="63"/>
      <c r="E120" s="55"/>
      <c r="F120" s="55"/>
      <c r="G120" s="201"/>
      <c r="H120" s="179"/>
    </row>
    <row r="121" spans="1:8" ht="26.4">
      <c r="A121" s="56" t="s">
        <v>1053</v>
      </c>
      <c r="B121" s="57" t="s">
        <v>974</v>
      </c>
      <c r="C121" s="63">
        <v>13.55</v>
      </c>
      <c r="D121" s="58">
        <f>Summary!B29</f>
        <v>10</v>
      </c>
      <c r="E121" s="58">
        <f t="shared" ref="E121:E128" si="17">SUM(C121-(C121*(D121/100)))</f>
        <v>12.195</v>
      </c>
      <c r="F121" s="55"/>
      <c r="G121" s="201"/>
      <c r="H121" s="180">
        <f t="shared" si="6"/>
        <v>0</v>
      </c>
    </row>
    <row r="122" spans="1:8" ht="26.4">
      <c r="A122" s="56" t="s">
        <v>1054</v>
      </c>
      <c r="B122" s="57" t="s">
        <v>975</v>
      </c>
      <c r="C122" s="63">
        <v>2.75</v>
      </c>
      <c r="D122" s="58">
        <f>Summary!B29</f>
        <v>10</v>
      </c>
      <c r="E122" s="58">
        <f t="shared" si="17"/>
        <v>2.4750000000000001</v>
      </c>
      <c r="F122" s="55"/>
      <c r="G122" s="201"/>
      <c r="H122" s="180">
        <f t="shared" si="6"/>
        <v>0</v>
      </c>
    </row>
    <row r="123" spans="1:8" ht="26.4">
      <c r="A123" s="56" t="s">
        <v>1055</v>
      </c>
      <c r="B123" s="57" t="s">
        <v>976</v>
      </c>
      <c r="C123" s="63">
        <v>2.75</v>
      </c>
      <c r="D123" s="58">
        <f>Summary!B29</f>
        <v>10</v>
      </c>
      <c r="E123" s="58">
        <f t="shared" si="17"/>
        <v>2.4750000000000001</v>
      </c>
      <c r="F123" s="55"/>
      <c r="G123" s="201"/>
      <c r="H123" s="180">
        <f t="shared" si="6"/>
        <v>0</v>
      </c>
    </row>
    <row r="124" spans="1:8" ht="26.4">
      <c r="A124" s="56" t="s">
        <v>1056</v>
      </c>
      <c r="B124" s="57" t="s">
        <v>977</v>
      </c>
      <c r="C124" s="63">
        <v>2.75</v>
      </c>
      <c r="D124" s="58">
        <f>Summary!B29</f>
        <v>10</v>
      </c>
      <c r="E124" s="58">
        <f t="shared" si="17"/>
        <v>2.4750000000000001</v>
      </c>
      <c r="F124" s="55"/>
      <c r="G124" s="201"/>
      <c r="H124" s="180">
        <f t="shared" si="6"/>
        <v>0</v>
      </c>
    </row>
    <row r="125" spans="1:8" ht="26.4">
      <c r="A125" s="56" t="s">
        <v>993</v>
      </c>
      <c r="B125" s="57" t="s">
        <v>978</v>
      </c>
      <c r="C125" s="63">
        <v>4.13</v>
      </c>
      <c r="D125" s="58">
        <f>Summary!B29</f>
        <v>10</v>
      </c>
      <c r="E125" s="58">
        <f t="shared" si="17"/>
        <v>3.7169999999999996</v>
      </c>
      <c r="F125" s="55"/>
      <c r="G125" s="201"/>
      <c r="H125" s="180">
        <f t="shared" si="6"/>
        <v>0</v>
      </c>
    </row>
    <row r="126" spans="1:8">
      <c r="A126" s="56" t="s">
        <v>1057</v>
      </c>
      <c r="B126" s="57" t="s">
        <v>979</v>
      </c>
      <c r="C126" s="63">
        <v>4.13</v>
      </c>
      <c r="D126" s="58">
        <f>Summary!B29</f>
        <v>10</v>
      </c>
      <c r="E126" s="58">
        <f t="shared" si="17"/>
        <v>3.7169999999999996</v>
      </c>
      <c r="F126" s="55"/>
      <c r="G126" s="201"/>
      <c r="H126" s="180">
        <f t="shared" si="6"/>
        <v>0</v>
      </c>
    </row>
    <row r="127" spans="1:8" ht="26.4">
      <c r="A127" s="56" t="s">
        <v>1058</v>
      </c>
      <c r="B127" s="57" t="s">
        <v>980</v>
      </c>
      <c r="C127" s="63">
        <v>4.13</v>
      </c>
      <c r="D127" s="58">
        <f>Summary!B29</f>
        <v>10</v>
      </c>
      <c r="E127" s="58">
        <f t="shared" si="17"/>
        <v>3.7169999999999996</v>
      </c>
      <c r="F127" s="55"/>
      <c r="G127" s="201"/>
      <c r="H127" s="180">
        <f t="shared" si="6"/>
        <v>0</v>
      </c>
    </row>
    <row r="128" spans="1:8" ht="26.4">
      <c r="A128" s="56" t="s">
        <v>1059</v>
      </c>
      <c r="B128" s="57" t="s">
        <v>981</v>
      </c>
      <c r="C128" s="63">
        <v>4.13</v>
      </c>
      <c r="D128" s="58">
        <f>Summary!B29</f>
        <v>10</v>
      </c>
      <c r="E128" s="58">
        <f t="shared" si="17"/>
        <v>3.7169999999999996</v>
      </c>
      <c r="F128" s="55"/>
      <c r="G128" s="201"/>
      <c r="H128" s="180">
        <f t="shared" si="6"/>
        <v>0</v>
      </c>
    </row>
    <row r="129" spans="1:8">
      <c r="A129" s="65" t="s">
        <v>982</v>
      </c>
      <c r="B129" s="57"/>
      <c r="C129" s="63"/>
      <c r="D129" s="63"/>
      <c r="E129" s="55"/>
      <c r="F129" s="55"/>
      <c r="G129" s="201"/>
      <c r="H129" s="179"/>
    </row>
    <row r="130" spans="1:8" ht="26.4">
      <c r="A130" s="56" t="s">
        <v>1060</v>
      </c>
      <c r="B130" s="57" t="s">
        <v>842</v>
      </c>
      <c r="C130" s="63">
        <v>13.55</v>
      </c>
      <c r="D130" s="58">
        <f>Summary!B29</f>
        <v>10</v>
      </c>
      <c r="E130" s="58">
        <f t="shared" ref="E130:E137" si="18">SUM(C130-(C130*(D130/100)))</f>
        <v>12.195</v>
      </c>
      <c r="F130" s="55"/>
      <c r="G130" s="201"/>
      <c r="H130" s="180">
        <f t="shared" si="6"/>
        <v>0</v>
      </c>
    </row>
    <row r="131" spans="1:8" ht="26.4">
      <c r="A131" s="56" t="s">
        <v>1061</v>
      </c>
      <c r="B131" s="57" t="s">
        <v>983</v>
      </c>
      <c r="C131" s="63">
        <v>2.75</v>
      </c>
      <c r="D131" s="58">
        <f>Summary!B29</f>
        <v>10</v>
      </c>
      <c r="E131" s="58">
        <f t="shared" si="18"/>
        <v>2.4750000000000001</v>
      </c>
      <c r="F131" s="55"/>
      <c r="G131" s="201"/>
      <c r="H131" s="180">
        <f t="shared" si="6"/>
        <v>0</v>
      </c>
    </row>
    <row r="132" spans="1:8" ht="26.4">
      <c r="A132" s="56" t="s">
        <v>1062</v>
      </c>
      <c r="B132" s="57" t="s">
        <v>984</v>
      </c>
      <c r="C132" s="63">
        <v>2.75</v>
      </c>
      <c r="D132" s="58">
        <f>Summary!B29</f>
        <v>10</v>
      </c>
      <c r="E132" s="58">
        <f t="shared" si="18"/>
        <v>2.4750000000000001</v>
      </c>
      <c r="F132" s="55"/>
      <c r="G132" s="201"/>
      <c r="H132" s="180">
        <f t="shared" si="6"/>
        <v>0</v>
      </c>
    </row>
    <row r="133" spans="1:8" ht="26.4">
      <c r="A133" s="56" t="s">
        <v>1063</v>
      </c>
      <c r="B133" s="57" t="s">
        <v>985</v>
      </c>
      <c r="C133" s="63">
        <v>2.75</v>
      </c>
      <c r="D133" s="58">
        <f>Summary!B29</f>
        <v>10</v>
      </c>
      <c r="E133" s="58">
        <f t="shared" si="18"/>
        <v>2.4750000000000001</v>
      </c>
      <c r="F133" s="55"/>
      <c r="G133" s="201"/>
      <c r="H133" s="180">
        <f t="shared" si="6"/>
        <v>0</v>
      </c>
    </row>
    <row r="134" spans="1:8" ht="26.4">
      <c r="A134" s="56" t="s">
        <v>994</v>
      </c>
      <c r="B134" s="57" t="s">
        <v>986</v>
      </c>
      <c r="C134" s="63">
        <v>4.13</v>
      </c>
      <c r="D134" s="58">
        <f>Summary!B29</f>
        <v>10</v>
      </c>
      <c r="E134" s="58">
        <f t="shared" si="18"/>
        <v>3.7169999999999996</v>
      </c>
      <c r="F134" s="55"/>
      <c r="G134" s="201"/>
      <c r="H134" s="180">
        <f t="shared" si="6"/>
        <v>0</v>
      </c>
    </row>
    <row r="135" spans="1:8" ht="26.4">
      <c r="A135" s="56" t="s">
        <v>1064</v>
      </c>
      <c r="B135" s="57" t="s">
        <v>987</v>
      </c>
      <c r="C135" s="63">
        <v>4.13</v>
      </c>
      <c r="D135" s="58">
        <f>Summary!B29</f>
        <v>10</v>
      </c>
      <c r="E135" s="58">
        <f t="shared" si="18"/>
        <v>3.7169999999999996</v>
      </c>
      <c r="F135" s="55"/>
      <c r="G135" s="201"/>
      <c r="H135" s="180">
        <f t="shared" ref="H135:H168" si="19">E135*G135</f>
        <v>0</v>
      </c>
    </row>
    <row r="136" spans="1:8" ht="26.4">
      <c r="A136" s="56" t="s">
        <v>1065</v>
      </c>
      <c r="B136" s="57" t="s">
        <v>988</v>
      </c>
      <c r="C136" s="63">
        <v>4.13</v>
      </c>
      <c r="D136" s="58">
        <f>Summary!B29</f>
        <v>10</v>
      </c>
      <c r="E136" s="58">
        <f t="shared" si="18"/>
        <v>3.7169999999999996</v>
      </c>
      <c r="F136" s="55"/>
      <c r="G136" s="201"/>
      <c r="H136" s="180">
        <f t="shared" si="19"/>
        <v>0</v>
      </c>
    </row>
    <row r="137" spans="1:8" ht="26.4">
      <c r="A137" s="56" t="s">
        <v>995</v>
      </c>
      <c r="B137" s="57" t="s">
        <v>989</v>
      </c>
      <c r="C137" s="63">
        <v>4.13</v>
      </c>
      <c r="D137" s="58">
        <f>Summary!B29</f>
        <v>10</v>
      </c>
      <c r="E137" s="58">
        <f t="shared" si="18"/>
        <v>3.7169999999999996</v>
      </c>
      <c r="F137" s="55"/>
      <c r="G137" s="201"/>
      <c r="H137" s="180">
        <f t="shared" si="19"/>
        <v>0</v>
      </c>
    </row>
    <row r="138" spans="1:8">
      <c r="A138" s="65" t="s">
        <v>862</v>
      </c>
      <c r="B138" s="57"/>
      <c r="C138" s="63"/>
      <c r="D138" s="63"/>
      <c r="E138" s="55"/>
      <c r="F138" s="55"/>
      <c r="G138" s="201"/>
      <c r="H138" s="55"/>
    </row>
    <row r="139" spans="1:8" ht="26.4">
      <c r="A139" s="56" t="s">
        <v>991</v>
      </c>
      <c r="B139" s="57" t="s">
        <v>900</v>
      </c>
      <c r="C139" s="63">
        <v>0.5</v>
      </c>
      <c r="D139" s="58">
        <f>Summary!B29</f>
        <v>10</v>
      </c>
      <c r="E139" s="58">
        <f t="shared" ref="E139:E144" si="20">SUM(C139-(C139*(D139/100)))</f>
        <v>0.45</v>
      </c>
      <c r="F139" s="55"/>
      <c r="G139" s="201"/>
      <c r="H139" s="180">
        <f t="shared" si="19"/>
        <v>0</v>
      </c>
    </row>
    <row r="140" spans="1:8" ht="26.4">
      <c r="A140" s="56" t="s">
        <v>992</v>
      </c>
      <c r="B140" s="57" t="s">
        <v>901</v>
      </c>
      <c r="C140" s="63">
        <v>2.25</v>
      </c>
      <c r="D140" s="58">
        <f>Summary!B29</f>
        <v>10</v>
      </c>
      <c r="E140" s="58">
        <f t="shared" si="20"/>
        <v>2.0249999999999999</v>
      </c>
      <c r="F140" s="55"/>
      <c r="G140" s="201"/>
      <c r="H140" s="180">
        <f t="shared" si="19"/>
        <v>0</v>
      </c>
    </row>
    <row r="141" spans="1:8" ht="26.4">
      <c r="A141" s="56" t="s">
        <v>922</v>
      </c>
      <c r="B141" s="57" t="s">
        <v>902</v>
      </c>
      <c r="C141" s="63">
        <v>1.0902000000000001</v>
      </c>
      <c r="D141" s="58">
        <f>Summary!B29</f>
        <v>10</v>
      </c>
      <c r="E141" s="58">
        <f t="shared" si="20"/>
        <v>0.98118000000000005</v>
      </c>
      <c r="F141" s="55"/>
      <c r="G141" s="201"/>
      <c r="H141" s="180">
        <f t="shared" si="19"/>
        <v>0</v>
      </c>
    </row>
    <row r="142" spans="1:8" ht="26.4">
      <c r="A142" s="56" t="s">
        <v>1326</v>
      </c>
      <c r="B142" s="57" t="s">
        <v>843</v>
      </c>
      <c r="C142" s="63">
        <v>2.0424000000000002</v>
      </c>
      <c r="D142" s="58">
        <f>Summary!B29</f>
        <v>10</v>
      </c>
      <c r="E142" s="58">
        <f t="shared" si="20"/>
        <v>1.8381600000000002</v>
      </c>
      <c r="F142" s="55"/>
      <c r="G142" s="201"/>
      <c r="H142" s="180">
        <f t="shared" si="19"/>
        <v>0</v>
      </c>
    </row>
    <row r="143" spans="1:8" ht="26.4">
      <c r="A143" s="56" t="s">
        <v>1327</v>
      </c>
      <c r="B143" s="57" t="s">
        <v>903</v>
      </c>
      <c r="C143" s="63">
        <v>3.4224000000000001</v>
      </c>
      <c r="D143" s="58">
        <f>Summary!B29</f>
        <v>10</v>
      </c>
      <c r="E143" s="58">
        <f t="shared" si="20"/>
        <v>3.0801600000000002</v>
      </c>
      <c r="F143" s="55"/>
      <c r="G143" s="201"/>
      <c r="H143" s="180">
        <f t="shared" si="19"/>
        <v>0</v>
      </c>
    </row>
    <row r="144" spans="1:8" ht="26.4">
      <c r="A144" s="56" t="s">
        <v>1328</v>
      </c>
      <c r="B144" s="57" t="s">
        <v>904</v>
      </c>
      <c r="C144" s="63">
        <v>0.65</v>
      </c>
      <c r="D144" s="58">
        <f>Summary!B29</f>
        <v>10</v>
      </c>
      <c r="E144" s="58">
        <f t="shared" si="20"/>
        <v>0.58499999999999996</v>
      </c>
      <c r="F144" s="55"/>
      <c r="G144" s="201"/>
      <c r="H144" s="180">
        <f t="shared" si="19"/>
        <v>0</v>
      </c>
    </row>
    <row r="145" spans="1:8">
      <c r="A145" s="70" t="s">
        <v>861</v>
      </c>
      <c r="B145" s="76"/>
      <c r="C145" s="67"/>
      <c r="D145" s="67"/>
      <c r="E145" s="30"/>
      <c r="F145" s="30"/>
      <c r="G145" s="193"/>
      <c r="H145" s="30"/>
    </row>
    <row r="146" spans="1:8">
      <c r="A146" s="56" t="s">
        <v>925</v>
      </c>
      <c r="B146" s="57" t="s">
        <v>844</v>
      </c>
      <c r="C146" s="63">
        <v>1728</v>
      </c>
      <c r="D146" s="58">
        <f>Summary!B30</f>
        <v>10</v>
      </c>
      <c r="E146" s="58">
        <f t="shared" ref="E146:E152" si="21">SUM(C146-(C146*(D146/100)))</f>
        <v>1555.2</v>
      </c>
      <c r="F146" s="55"/>
      <c r="G146" s="201"/>
      <c r="H146" s="180">
        <f t="shared" si="19"/>
        <v>0</v>
      </c>
    </row>
    <row r="147" spans="1:8">
      <c r="A147" s="56" t="s">
        <v>926</v>
      </c>
      <c r="B147" s="57" t="s">
        <v>905</v>
      </c>
      <c r="C147" s="63">
        <v>269</v>
      </c>
      <c r="D147" s="58">
        <f>Summary!B30</f>
        <v>10</v>
      </c>
      <c r="E147" s="58">
        <f t="shared" si="21"/>
        <v>242.1</v>
      </c>
      <c r="F147" s="55"/>
      <c r="G147" s="201"/>
      <c r="H147" s="180">
        <f t="shared" si="19"/>
        <v>0</v>
      </c>
    </row>
    <row r="148" spans="1:8">
      <c r="A148" s="56" t="s">
        <v>927</v>
      </c>
      <c r="B148" s="57" t="s">
        <v>906</v>
      </c>
      <c r="C148" s="63">
        <v>2578</v>
      </c>
      <c r="D148" s="58">
        <f>Summary!B30</f>
        <v>10</v>
      </c>
      <c r="E148" s="58">
        <f t="shared" si="21"/>
        <v>2320.1999999999998</v>
      </c>
      <c r="F148" s="55"/>
      <c r="G148" s="201"/>
      <c r="H148" s="180">
        <f t="shared" si="19"/>
        <v>0</v>
      </c>
    </row>
    <row r="149" spans="1:8">
      <c r="A149" s="56" t="s">
        <v>962</v>
      </c>
      <c r="B149" s="57" t="s">
        <v>845</v>
      </c>
      <c r="C149" s="63">
        <v>32</v>
      </c>
      <c r="D149" s="58">
        <f>Summary!B30</f>
        <v>10</v>
      </c>
      <c r="E149" s="58">
        <f t="shared" si="21"/>
        <v>28.8</v>
      </c>
      <c r="F149" s="55"/>
      <c r="G149" s="201"/>
      <c r="H149" s="180">
        <f t="shared" si="19"/>
        <v>0</v>
      </c>
    </row>
    <row r="150" spans="1:8" ht="26.4">
      <c r="A150" s="56" t="s">
        <v>963</v>
      </c>
      <c r="B150" s="57" t="s">
        <v>846</v>
      </c>
      <c r="C150" s="63">
        <v>28</v>
      </c>
      <c r="D150" s="58">
        <f>Summary!B30</f>
        <v>10</v>
      </c>
      <c r="E150" s="58">
        <f t="shared" si="21"/>
        <v>25.2</v>
      </c>
      <c r="F150" s="55"/>
      <c r="G150" s="201"/>
      <c r="H150" s="180">
        <f t="shared" si="19"/>
        <v>0</v>
      </c>
    </row>
    <row r="151" spans="1:8" ht="26.4">
      <c r="A151" s="56" t="s">
        <v>1066</v>
      </c>
      <c r="B151" s="57" t="s">
        <v>907</v>
      </c>
      <c r="C151" s="63">
        <v>9</v>
      </c>
      <c r="D151" s="58">
        <f>Summary!B30</f>
        <v>10</v>
      </c>
      <c r="E151" s="58">
        <f t="shared" si="21"/>
        <v>8.1</v>
      </c>
      <c r="F151" s="55"/>
      <c r="G151" s="201"/>
      <c r="H151" s="180">
        <f t="shared" si="19"/>
        <v>0</v>
      </c>
    </row>
    <row r="152" spans="1:8">
      <c r="A152" s="56" t="s">
        <v>930</v>
      </c>
      <c r="B152" s="57" t="s">
        <v>908</v>
      </c>
      <c r="C152" s="63">
        <v>44</v>
      </c>
      <c r="D152" s="58">
        <f>Summary!B30</f>
        <v>10</v>
      </c>
      <c r="E152" s="58">
        <f t="shared" si="21"/>
        <v>39.6</v>
      </c>
      <c r="F152" s="55"/>
      <c r="G152" s="201"/>
      <c r="H152" s="180">
        <f t="shared" si="19"/>
        <v>0</v>
      </c>
    </row>
    <row r="153" spans="1:8">
      <c r="A153" s="65" t="s">
        <v>964</v>
      </c>
      <c r="B153" s="57"/>
      <c r="C153" s="63"/>
      <c r="D153" s="58"/>
      <c r="E153" s="55"/>
      <c r="F153" s="55"/>
      <c r="G153" s="201"/>
      <c r="H153" s="179"/>
    </row>
    <row r="154" spans="1:8">
      <c r="A154" s="56" t="s">
        <v>965</v>
      </c>
      <c r="B154" s="57" t="s">
        <v>910</v>
      </c>
      <c r="C154" s="63">
        <v>1216</v>
      </c>
      <c r="D154" s="58">
        <f>Summary!B30</f>
        <v>10</v>
      </c>
      <c r="E154" s="58">
        <f t="shared" ref="E154:E155" si="22">SUM(C154-(C154*(D154/100)))</f>
        <v>1094.4000000000001</v>
      </c>
      <c r="F154" s="55"/>
      <c r="G154" s="201"/>
      <c r="H154" s="180">
        <f t="shared" si="19"/>
        <v>0</v>
      </c>
    </row>
    <row r="155" spans="1:8">
      <c r="A155" s="56" t="s">
        <v>932</v>
      </c>
      <c r="B155" s="57" t="s">
        <v>911</v>
      </c>
      <c r="C155" s="63">
        <v>522</v>
      </c>
      <c r="D155" s="58">
        <f>Summary!B30</f>
        <v>10</v>
      </c>
      <c r="E155" s="58">
        <f t="shared" si="22"/>
        <v>469.8</v>
      </c>
      <c r="F155" s="55"/>
      <c r="G155" s="201"/>
      <c r="H155" s="180">
        <f t="shared" si="19"/>
        <v>0</v>
      </c>
    </row>
    <row r="156" spans="1:8">
      <c r="A156" s="65" t="s">
        <v>912</v>
      </c>
      <c r="B156" s="57"/>
      <c r="C156" s="63"/>
      <c r="D156" s="58"/>
      <c r="E156" s="55"/>
      <c r="F156" s="55"/>
      <c r="G156" s="201"/>
      <c r="H156" s="179"/>
    </row>
    <row r="157" spans="1:8">
      <c r="A157" s="56" t="s">
        <v>933</v>
      </c>
      <c r="B157" s="57" t="s">
        <v>913</v>
      </c>
      <c r="C157" s="63">
        <v>172.5</v>
      </c>
      <c r="D157" s="58">
        <f>Summary!B30</f>
        <v>10</v>
      </c>
      <c r="E157" s="58">
        <f t="shared" ref="E157:E159" si="23">SUM(C157-(C157*(D157/100)))</f>
        <v>155.25</v>
      </c>
      <c r="F157" s="55"/>
      <c r="G157" s="201"/>
      <c r="H157" s="180">
        <f t="shared" si="19"/>
        <v>0</v>
      </c>
    </row>
    <row r="158" spans="1:8" ht="26.4">
      <c r="A158" s="56" t="s">
        <v>934</v>
      </c>
      <c r="B158" s="57" t="s">
        <v>914</v>
      </c>
      <c r="C158" s="63">
        <v>379.5</v>
      </c>
      <c r="D158" s="58">
        <f>Summary!B30</f>
        <v>10</v>
      </c>
      <c r="E158" s="58">
        <f t="shared" si="23"/>
        <v>341.55</v>
      </c>
      <c r="F158" s="55"/>
      <c r="G158" s="201"/>
      <c r="H158" s="180">
        <f t="shared" si="19"/>
        <v>0</v>
      </c>
    </row>
    <row r="159" spans="1:8" ht="26.4">
      <c r="A159" s="56" t="s">
        <v>966</v>
      </c>
      <c r="B159" s="57" t="s">
        <v>915</v>
      </c>
      <c r="C159" s="63">
        <v>44.16</v>
      </c>
      <c r="D159" s="58">
        <f>Summary!B30</f>
        <v>10</v>
      </c>
      <c r="E159" s="58">
        <f t="shared" si="23"/>
        <v>39.744</v>
      </c>
      <c r="F159" s="55"/>
      <c r="G159" s="201"/>
      <c r="H159" s="180">
        <f t="shared" si="19"/>
        <v>0</v>
      </c>
    </row>
    <row r="160" spans="1:8">
      <c r="A160" s="77" t="s">
        <v>864</v>
      </c>
      <c r="B160" s="76"/>
      <c r="C160" s="67"/>
      <c r="D160" s="67"/>
      <c r="E160" s="30"/>
      <c r="F160" s="30"/>
      <c r="G160" s="193"/>
      <c r="H160" s="30"/>
    </row>
    <row r="161" spans="1:8" ht="26.4">
      <c r="A161" s="56" t="s">
        <v>916</v>
      </c>
      <c r="B161" s="57" t="s">
        <v>917</v>
      </c>
      <c r="C161" s="63">
        <v>155</v>
      </c>
      <c r="D161" s="58">
        <f>Summary!B31</f>
        <v>10</v>
      </c>
      <c r="E161" s="58">
        <f t="shared" ref="E161:E162" si="24">SUM(C161-(C161*(D161/100)))</f>
        <v>139.5</v>
      </c>
      <c r="F161" s="55"/>
      <c r="G161" s="201"/>
      <c r="H161" s="180">
        <f t="shared" si="19"/>
        <v>0</v>
      </c>
    </row>
    <row r="162" spans="1:8">
      <c r="A162" s="56" t="s">
        <v>1046</v>
      </c>
      <c r="B162" s="57" t="s">
        <v>918</v>
      </c>
      <c r="C162" s="63">
        <v>155</v>
      </c>
      <c r="D162" s="58">
        <f>Summary!B31</f>
        <v>10</v>
      </c>
      <c r="E162" s="58">
        <f t="shared" si="24"/>
        <v>139.5</v>
      </c>
      <c r="F162" s="55"/>
      <c r="G162" s="201"/>
      <c r="H162" s="180">
        <f t="shared" si="19"/>
        <v>0</v>
      </c>
    </row>
    <row r="163" spans="1:8" ht="26.4">
      <c r="A163" s="65" t="s">
        <v>1047</v>
      </c>
      <c r="B163" s="57"/>
      <c r="C163" s="63"/>
      <c r="D163" s="63"/>
      <c r="E163" s="55"/>
      <c r="F163" s="55"/>
      <c r="G163" s="201"/>
      <c r="H163" s="180"/>
    </row>
    <row r="164" spans="1:8" ht="26.4">
      <c r="A164" s="56" t="s">
        <v>919</v>
      </c>
      <c r="B164" s="57" t="s">
        <v>920</v>
      </c>
      <c r="C164" s="63">
        <v>248</v>
      </c>
      <c r="D164" s="58">
        <f>Summary!B31</f>
        <v>10</v>
      </c>
      <c r="E164" s="58">
        <f t="shared" ref="E164:E165" si="25">SUM(C164-(C164*(D164/100)))</f>
        <v>223.2</v>
      </c>
      <c r="F164" s="55"/>
      <c r="G164" s="201"/>
      <c r="H164" s="180">
        <f t="shared" si="19"/>
        <v>0</v>
      </c>
    </row>
    <row r="165" spans="1:8">
      <c r="A165" s="56" t="s">
        <v>1048</v>
      </c>
      <c r="B165" s="57" t="s">
        <v>921</v>
      </c>
      <c r="C165" s="63">
        <v>248</v>
      </c>
      <c r="D165" s="58">
        <f>Summary!B31</f>
        <v>10</v>
      </c>
      <c r="E165" s="58">
        <f t="shared" si="25"/>
        <v>223.2</v>
      </c>
      <c r="F165" s="55"/>
      <c r="G165" s="201"/>
      <c r="H165" s="180">
        <f t="shared" si="19"/>
        <v>0</v>
      </c>
    </row>
    <row r="166" spans="1:8" ht="26.4">
      <c r="A166" s="65" t="s">
        <v>1049</v>
      </c>
      <c r="B166" s="71"/>
      <c r="C166" s="63"/>
      <c r="D166" s="63"/>
      <c r="E166" s="55"/>
      <c r="F166" s="55"/>
      <c r="G166" s="201"/>
      <c r="H166" s="179"/>
    </row>
    <row r="167" spans="1:8">
      <c r="A167" s="56" t="s">
        <v>849</v>
      </c>
    </row>
    <row r="168" spans="1:8" ht="26.4">
      <c r="A168" s="65" t="s">
        <v>935</v>
      </c>
      <c r="B168" s="57" t="s">
        <v>840</v>
      </c>
      <c r="C168" s="63">
        <v>70</v>
      </c>
      <c r="D168" s="58">
        <f>Summary!B32</f>
        <v>10</v>
      </c>
      <c r="E168" s="58">
        <f t="shared" ref="E168" si="26">SUM(C168-(C168*(D168/100)))</f>
        <v>63</v>
      </c>
      <c r="F168" s="55"/>
      <c r="G168" s="201"/>
      <c r="H168" s="180">
        <f t="shared" si="19"/>
        <v>0</v>
      </c>
    </row>
  </sheetData>
  <mergeCells count="1">
    <mergeCell ref="B2:F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0"/>
  <sheetViews>
    <sheetView workbookViewId="0">
      <selection activeCell="A3" sqref="A3"/>
    </sheetView>
  </sheetViews>
  <sheetFormatPr defaultColWidth="9.109375" defaultRowHeight="13.2"/>
  <cols>
    <col min="1" max="1" width="45.6640625" style="18" customWidth="1"/>
    <col min="2" max="5" width="17.6640625" style="18" customWidth="1"/>
    <col min="6" max="6" width="45.6640625" style="18" customWidth="1"/>
    <col min="7" max="7" width="9.109375" style="194"/>
    <col min="8" max="8" width="12.5546875" style="18" customWidth="1"/>
    <col min="9" max="16384" width="9.109375" style="18"/>
  </cols>
  <sheetData>
    <row r="1" spans="1:16" ht="26.4">
      <c r="A1" s="11" t="s">
        <v>2359</v>
      </c>
      <c r="B1" s="12" t="s">
        <v>738</v>
      </c>
      <c r="C1" s="12" t="s">
        <v>854</v>
      </c>
      <c r="D1" s="12" t="s">
        <v>1472</v>
      </c>
      <c r="E1" s="13" t="s">
        <v>865</v>
      </c>
      <c r="F1" s="12" t="s">
        <v>67</v>
      </c>
      <c r="G1" s="190" t="s">
        <v>2520</v>
      </c>
      <c r="H1" s="12" t="s">
        <v>2521</v>
      </c>
      <c r="I1" s="113"/>
      <c r="J1" s="113"/>
      <c r="K1" s="113"/>
      <c r="L1" s="113"/>
      <c r="M1" s="113"/>
      <c r="N1" s="113"/>
      <c r="O1" s="113"/>
      <c r="P1" s="113"/>
    </row>
    <row r="2" spans="1:16">
      <c r="A2" s="118" t="s">
        <v>1473</v>
      </c>
      <c r="B2" s="592" t="s">
        <v>2534</v>
      </c>
      <c r="C2" s="592"/>
      <c r="D2" s="592"/>
      <c r="E2" s="592"/>
      <c r="F2" s="592"/>
      <c r="G2" s="204"/>
      <c r="H2" s="113"/>
      <c r="I2" s="113"/>
      <c r="J2" s="113"/>
      <c r="K2" s="113"/>
      <c r="L2" s="113"/>
      <c r="M2" s="113"/>
      <c r="N2" s="113"/>
      <c r="O2" s="113"/>
      <c r="P2" s="113"/>
    </row>
    <row r="3" spans="1:16">
      <c r="A3" s="64" t="s">
        <v>1474</v>
      </c>
      <c r="B3" s="61" t="s">
        <v>1476</v>
      </c>
      <c r="C3" s="58">
        <v>9500</v>
      </c>
      <c r="D3" s="58">
        <f>Summary!B33</f>
        <v>10</v>
      </c>
      <c r="E3" s="58">
        <f>SUM(C3-(C3*(D3/100)))</f>
        <v>8550</v>
      </c>
      <c r="F3" s="55"/>
      <c r="G3" s="201"/>
      <c r="H3" s="180">
        <f>E3*G3</f>
        <v>0</v>
      </c>
      <c r="I3" s="113"/>
      <c r="J3" s="113"/>
      <c r="K3" s="113"/>
      <c r="L3" s="113"/>
      <c r="M3" s="113"/>
      <c r="N3" s="113"/>
      <c r="O3" s="113"/>
      <c r="P3" s="113"/>
    </row>
    <row r="4" spans="1:16">
      <c r="A4" s="64" t="s">
        <v>1475</v>
      </c>
      <c r="B4" s="61" t="s">
        <v>1477</v>
      </c>
      <c r="C4" s="58">
        <v>1900</v>
      </c>
      <c r="D4" s="58">
        <f>Summary!B33</f>
        <v>10</v>
      </c>
      <c r="E4" s="58">
        <f t="shared" ref="E4:E8" si="0">SUM(C4-(C4*(D4/100)))</f>
        <v>1710</v>
      </c>
      <c r="F4" s="55"/>
      <c r="G4" s="201"/>
      <c r="H4" s="180">
        <f t="shared" ref="H4:H5" si="1">E4*G4</f>
        <v>0</v>
      </c>
      <c r="I4" s="113"/>
      <c r="J4" s="113"/>
      <c r="K4" s="113"/>
      <c r="L4" s="113"/>
      <c r="M4" s="113"/>
      <c r="N4" s="113"/>
      <c r="O4" s="113"/>
      <c r="P4" s="113"/>
    </row>
    <row r="5" spans="1:16">
      <c r="A5" s="64" t="s">
        <v>1478</v>
      </c>
      <c r="B5" s="61" t="s">
        <v>1483</v>
      </c>
      <c r="C5" s="58">
        <v>21000</v>
      </c>
      <c r="D5" s="58">
        <f>Summary!B33</f>
        <v>10</v>
      </c>
      <c r="E5" s="58">
        <f t="shared" si="0"/>
        <v>18900</v>
      </c>
      <c r="F5" s="55"/>
      <c r="G5" s="201"/>
      <c r="H5" s="180">
        <f t="shared" si="1"/>
        <v>0</v>
      </c>
      <c r="I5" s="113"/>
      <c r="J5" s="113"/>
      <c r="K5" s="113"/>
      <c r="L5" s="113"/>
      <c r="M5" s="113"/>
      <c r="N5" s="113"/>
      <c r="O5" s="113"/>
      <c r="P5" s="113"/>
    </row>
    <row r="6" spans="1:16">
      <c r="A6" s="64" t="s">
        <v>1479</v>
      </c>
      <c r="B6" s="61" t="s">
        <v>1484</v>
      </c>
      <c r="C6" s="58">
        <v>4200</v>
      </c>
      <c r="D6" s="58">
        <f>Summary!B33</f>
        <v>10</v>
      </c>
      <c r="E6" s="58">
        <f t="shared" si="0"/>
        <v>3780</v>
      </c>
      <c r="F6" s="55"/>
      <c r="G6" s="201"/>
      <c r="H6" s="180">
        <f t="shared" ref="H6:H8" si="2">E6*G6</f>
        <v>0</v>
      </c>
      <c r="I6" s="113"/>
      <c r="J6" s="113"/>
      <c r="K6" s="113"/>
      <c r="L6" s="113"/>
      <c r="M6" s="113"/>
      <c r="N6" s="113"/>
      <c r="O6" s="113"/>
      <c r="P6" s="113"/>
    </row>
    <row r="7" spans="1:16" ht="26.4">
      <c r="A7" s="64" t="s">
        <v>1480</v>
      </c>
      <c r="B7" s="61" t="s">
        <v>1485</v>
      </c>
      <c r="C7" s="58">
        <v>4200</v>
      </c>
      <c r="D7" s="58">
        <f>Summary!B33</f>
        <v>10</v>
      </c>
      <c r="E7" s="58">
        <f t="shared" si="0"/>
        <v>3780</v>
      </c>
      <c r="F7" s="55" t="s">
        <v>1481</v>
      </c>
      <c r="G7" s="201"/>
      <c r="H7" s="180">
        <f t="shared" si="2"/>
        <v>0</v>
      </c>
      <c r="I7" s="113"/>
      <c r="J7" s="113"/>
      <c r="K7" s="113"/>
      <c r="L7" s="113"/>
      <c r="M7" s="113"/>
      <c r="N7" s="113"/>
      <c r="O7" s="113"/>
      <c r="P7" s="113"/>
    </row>
    <row r="8" spans="1:16" ht="26.4">
      <c r="A8" s="64" t="s">
        <v>1482</v>
      </c>
      <c r="B8" s="61" t="s">
        <v>1486</v>
      </c>
      <c r="C8" s="58">
        <v>840</v>
      </c>
      <c r="D8" s="58">
        <f>Summary!B33</f>
        <v>10</v>
      </c>
      <c r="E8" s="58">
        <f t="shared" si="0"/>
        <v>756</v>
      </c>
      <c r="F8" s="55" t="s">
        <v>1481</v>
      </c>
      <c r="G8" s="201"/>
      <c r="H8" s="180">
        <f t="shared" si="2"/>
        <v>0</v>
      </c>
      <c r="I8" s="113"/>
      <c r="J8" s="113"/>
      <c r="K8" s="113"/>
      <c r="L8" s="113"/>
      <c r="M8" s="113"/>
      <c r="N8" s="113"/>
      <c r="O8" s="113"/>
      <c r="P8" s="113"/>
    </row>
    <row r="9" spans="1:16">
      <c r="G9" s="204"/>
      <c r="H9" s="113"/>
      <c r="I9" s="113"/>
      <c r="J9" s="113"/>
      <c r="K9" s="113"/>
      <c r="L9" s="113"/>
      <c r="M9" s="113"/>
      <c r="N9" s="113"/>
      <c r="O9" s="113"/>
      <c r="P9" s="113"/>
    </row>
    <row r="10" spans="1:16">
      <c r="G10" s="204"/>
      <c r="H10" s="113"/>
      <c r="I10" s="113"/>
      <c r="J10" s="113"/>
      <c r="K10" s="113"/>
      <c r="L10" s="113"/>
      <c r="M10" s="113"/>
      <c r="N10" s="113"/>
      <c r="O10" s="113"/>
      <c r="P10" s="113"/>
    </row>
  </sheetData>
  <mergeCells count="1">
    <mergeCell ref="B2:F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5"/>
  <sheetViews>
    <sheetView workbookViewId="0">
      <selection activeCell="D19" sqref="D19"/>
    </sheetView>
  </sheetViews>
  <sheetFormatPr defaultColWidth="9.109375" defaultRowHeight="13.2"/>
  <cols>
    <col min="1" max="1" width="47.6640625" style="18" customWidth="1"/>
    <col min="2" max="5" width="17.6640625" style="18" customWidth="1"/>
    <col min="6" max="6" width="47.6640625" style="18" customWidth="1"/>
    <col min="7" max="7" width="10.88671875" style="194" customWidth="1"/>
    <col min="8" max="8" width="12.6640625" style="18" customWidth="1"/>
    <col min="9" max="16384" width="9.109375" style="18"/>
  </cols>
  <sheetData>
    <row r="1" spans="1:8" ht="26.4">
      <c r="A1" s="11" t="s">
        <v>2359</v>
      </c>
      <c r="B1" s="12" t="s">
        <v>738</v>
      </c>
      <c r="C1" s="12" t="s">
        <v>854</v>
      </c>
      <c r="D1" s="12" t="s">
        <v>1472</v>
      </c>
      <c r="E1" s="13" t="s">
        <v>865</v>
      </c>
      <c r="F1" s="12" t="s">
        <v>67</v>
      </c>
      <c r="G1" s="190" t="s">
        <v>2520</v>
      </c>
      <c r="H1" s="12" t="s">
        <v>2521</v>
      </c>
    </row>
    <row r="2" spans="1:8" ht="44.25" customHeight="1">
      <c r="A2" s="118" t="s">
        <v>1538</v>
      </c>
      <c r="B2" s="594" t="s">
        <v>1539</v>
      </c>
      <c r="C2" s="594"/>
      <c r="D2" s="594"/>
      <c r="E2" s="594"/>
      <c r="F2" s="594"/>
      <c r="G2" s="211"/>
      <c r="H2" s="53"/>
    </row>
    <row r="3" spans="1:8">
      <c r="A3" s="114" t="s">
        <v>1489</v>
      </c>
      <c r="B3" s="115"/>
      <c r="C3" s="116"/>
      <c r="D3" s="116"/>
      <c r="E3" s="116"/>
      <c r="F3" s="117"/>
      <c r="G3" s="212"/>
      <c r="H3" s="117"/>
    </row>
    <row r="4" spans="1:8">
      <c r="A4" s="64" t="s">
        <v>1517</v>
      </c>
      <c r="B4" s="61" t="s">
        <v>1520</v>
      </c>
      <c r="C4" s="58">
        <v>188</v>
      </c>
      <c r="D4" s="58">
        <f>Summary!$B$49</f>
        <v>10</v>
      </c>
      <c r="E4" s="58">
        <f>SUM(C4-(C4*(D4/100)))</f>
        <v>169.2</v>
      </c>
      <c r="F4" s="55"/>
      <c r="G4" s="206"/>
      <c r="H4" s="180">
        <f t="shared" ref="H4" si="0">E4*G4</f>
        <v>0</v>
      </c>
    </row>
    <row r="5" spans="1:8">
      <c r="A5" s="64" t="s">
        <v>1518</v>
      </c>
      <c r="B5" s="61" t="s">
        <v>1521</v>
      </c>
      <c r="C5" s="58">
        <v>376</v>
      </c>
      <c r="D5" s="58">
        <f>Summary!$B$49</f>
        <v>10</v>
      </c>
      <c r="E5" s="58">
        <f t="shared" ref="E5:E13" si="1">SUM(C5-(C5*(D5/100)))</f>
        <v>338.4</v>
      </c>
      <c r="F5" s="55"/>
      <c r="G5" s="206"/>
      <c r="H5" s="180">
        <f t="shared" ref="H5:H35" si="2">E5*G5</f>
        <v>0</v>
      </c>
    </row>
    <row r="6" spans="1:8">
      <c r="A6" s="64" t="s">
        <v>1491</v>
      </c>
      <c r="B6" s="61" t="s">
        <v>1487</v>
      </c>
      <c r="C6" s="58">
        <v>1503</v>
      </c>
      <c r="D6" s="58">
        <f>Summary!$B$49</f>
        <v>10</v>
      </c>
      <c r="E6" s="58">
        <f t="shared" si="1"/>
        <v>1352.7</v>
      </c>
      <c r="F6" s="55"/>
      <c r="G6" s="206"/>
      <c r="H6" s="180">
        <f t="shared" si="2"/>
        <v>0</v>
      </c>
    </row>
    <row r="7" spans="1:8">
      <c r="A7" s="64" t="s">
        <v>1519</v>
      </c>
      <c r="B7" s="61" t="s">
        <v>1522</v>
      </c>
      <c r="C7" s="58">
        <v>2630</v>
      </c>
      <c r="D7" s="58">
        <f>Summary!$B$49</f>
        <v>10</v>
      </c>
      <c r="E7" s="58">
        <f t="shared" si="1"/>
        <v>2367</v>
      </c>
      <c r="F7" s="55"/>
      <c r="G7" s="206"/>
      <c r="H7" s="180">
        <f t="shared" si="2"/>
        <v>0</v>
      </c>
    </row>
    <row r="8" spans="1:8">
      <c r="A8" s="64" t="s">
        <v>1490</v>
      </c>
      <c r="B8" s="61" t="s">
        <v>1488</v>
      </c>
      <c r="C8" s="58">
        <v>4509</v>
      </c>
      <c r="D8" s="58">
        <f>Summary!$B$49</f>
        <v>10</v>
      </c>
      <c r="E8" s="58">
        <f t="shared" si="1"/>
        <v>4058.1</v>
      </c>
      <c r="F8" s="55"/>
      <c r="G8" s="206"/>
      <c r="H8" s="180">
        <f t="shared" si="2"/>
        <v>0</v>
      </c>
    </row>
    <row r="9" spans="1:8" ht="26.4">
      <c r="A9" s="64" t="s">
        <v>1492</v>
      </c>
      <c r="B9" s="61" t="s">
        <v>1496</v>
      </c>
      <c r="C9" s="58">
        <v>72</v>
      </c>
      <c r="D9" s="58">
        <f>Summary!$B$49</f>
        <v>10</v>
      </c>
      <c r="E9" s="58">
        <f t="shared" si="1"/>
        <v>64.8</v>
      </c>
      <c r="F9" s="55"/>
      <c r="G9" s="206"/>
      <c r="H9" s="180">
        <f t="shared" si="2"/>
        <v>0</v>
      </c>
    </row>
    <row r="10" spans="1:8" ht="26.4">
      <c r="A10" s="64" t="s">
        <v>1501</v>
      </c>
      <c r="B10" s="61" t="s">
        <v>1497</v>
      </c>
      <c r="C10" s="58">
        <v>72</v>
      </c>
      <c r="D10" s="58">
        <f>Summary!$B$49</f>
        <v>10</v>
      </c>
      <c r="E10" s="58">
        <f t="shared" si="1"/>
        <v>64.8</v>
      </c>
      <c r="F10" s="55"/>
      <c r="G10" s="206"/>
      <c r="H10" s="180">
        <f t="shared" si="2"/>
        <v>0</v>
      </c>
    </row>
    <row r="11" spans="1:8" ht="26.4">
      <c r="A11" s="64" t="s">
        <v>1493</v>
      </c>
      <c r="B11" s="61" t="s">
        <v>1498</v>
      </c>
      <c r="C11" s="58">
        <v>2080</v>
      </c>
      <c r="D11" s="58">
        <f>Summary!$B$49</f>
        <v>10</v>
      </c>
      <c r="E11" s="58">
        <f t="shared" si="1"/>
        <v>1872</v>
      </c>
      <c r="F11" s="55"/>
      <c r="G11" s="206"/>
      <c r="H11" s="180">
        <f t="shared" si="2"/>
        <v>0</v>
      </c>
    </row>
    <row r="12" spans="1:8">
      <c r="A12" s="64" t="s">
        <v>1494</v>
      </c>
      <c r="B12" s="61" t="s">
        <v>1499</v>
      </c>
      <c r="C12" s="58">
        <v>1664</v>
      </c>
      <c r="D12" s="58">
        <f>Summary!$B$49</f>
        <v>10</v>
      </c>
      <c r="E12" s="58">
        <f t="shared" si="1"/>
        <v>1497.6</v>
      </c>
      <c r="F12" s="55"/>
      <c r="G12" s="206"/>
      <c r="H12" s="180">
        <f t="shared" si="2"/>
        <v>0</v>
      </c>
    </row>
    <row r="13" spans="1:8">
      <c r="A13" s="64" t="s">
        <v>1495</v>
      </c>
      <c r="B13" s="61" t="s">
        <v>1500</v>
      </c>
      <c r="C13" s="58">
        <v>0.16</v>
      </c>
      <c r="D13" s="58">
        <f>Summary!$B$49</f>
        <v>10</v>
      </c>
      <c r="E13" s="58">
        <f t="shared" si="1"/>
        <v>0.14400000000000002</v>
      </c>
      <c r="F13" s="55"/>
      <c r="G13" s="206"/>
      <c r="H13" s="180">
        <f t="shared" si="2"/>
        <v>0</v>
      </c>
    </row>
    <row r="14" spans="1:8">
      <c r="A14" s="35" t="s">
        <v>1502</v>
      </c>
      <c r="B14" s="31"/>
      <c r="C14" s="29"/>
      <c r="D14" s="29"/>
      <c r="E14" s="29"/>
      <c r="F14" s="33"/>
      <c r="G14" s="205"/>
      <c r="H14" s="33"/>
    </row>
    <row r="15" spans="1:8">
      <c r="A15" s="64" t="s">
        <v>1509</v>
      </c>
      <c r="B15" s="61" t="s">
        <v>1507</v>
      </c>
      <c r="C15" s="58">
        <v>188</v>
      </c>
      <c r="D15" s="58">
        <f>Summary!$B$50</f>
        <v>10</v>
      </c>
      <c r="E15" s="58">
        <f t="shared" ref="E15" si="3">SUM(C15-(C15*(D15/100)))</f>
        <v>169.2</v>
      </c>
      <c r="F15" s="55"/>
      <c r="G15" s="206"/>
      <c r="H15" s="180">
        <f t="shared" si="2"/>
        <v>0</v>
      </c>
    </row>
    <row r="16" spans="1:8">
      <c r="A16" s="64" t="s">
        <v>1510</v>
      </c>
      <c r="B16" s="61" t="s">
        <v>1508</v>
      </c>
      <c r="C16" s="58">
        <v>376</v>
      </c>
      <c r="D16" s="58">
        <f>Summary!$B$50</f>
        <v>10</v>
      </c>
      <c r="E16" s="58">
        <f t="shared" ref="E16:E24" si="4">SUM(C16-(C16*(D16/100)))</f>
        <v>338.4</v>
      </c>
      <c r="F16" s="55"/>
      <c r="G16" s="206"/>
      <c r="H16" s="180">
        <f t="shared" si="2"/>
        <v>0</v>
      </c>
    </row>
    <row r="17" spans="1:8">
      <c r="A17" s="64" t="s">
        <v>1503</v>
      </c>
      <c r="B17" s="61" t="s">
        <v>1512</v>
      </c>
      <c r="C17" s="58">
        <v>1503</v>
      </c>
      <c r="D17" s="58">
        <f>Summary!$B$50</f>
        <v>10</v>
      </c>
      <c r="E17" s="58">
        <f t="shared" si="4"/>
        <v>1352.7</v>
      </c>
      <c r="F17" s="55"/>
      <c r="G17" s="206"/>
      <c r="H17" s="180">
        <f t="shared" si="2"/>
        <v>0</v>
      </c>
    </row>
    <row r="18" spans="1:8">
      <c r="A18" s="64" t="s">
        <v>1511</v>
      </c>
      <c r="B18" s="61" t="s">
        <v>1513</v>
      </c>
      <c r="C18" s="58">
        <v>2630</v>
      </c>
      <c r="D18" s="58">
        <f>Summary!$B$50</f>
        <v>10</v>
      </c>
      <c r="E18" s="58">
        <f t="shared" si="4"/>
        <v>2367</v>
      </c>
      <c r="F18" s="55"/>
      <c r="G18" s="206"/>
      <c r="H18" s="180">
        <f t="shared" si="2"/>
        <v>0</v>
      </c>
    </row>
    <row r="19" spans="1:8">
      <c r="A19" s="64" t="s">
        <v>1504</v>
      </c>
      <c r="B19" s="61" t="s">
        <v>1514</v>
      </c>
      <c r="C19" s="58">
        <v>4509</v>
      </c>
      <c r="D19" s="58">
        <f>Summary!$B$50</f>
        <v>10</v>
      </c>
      <c r="E19" s="58">
        <f t="shared" si="4"/>
        <v>4058.1</v>
      </c>
      <c r="F19" s="55"/>
      <c r="G19" s="206"/>
      <c r="H19" s="180">
        <f t="shared" si="2"/>
        <v>0</v>
      </c>
    </row>
    <row r="20" spans="1:8" ht="26.4">
      <c r="A20" s="64" t="s">
        <v>1505</v>
      </c>
      <c r="B20" s="61" t="s">
        <v>1515</v>
      </c>
      <c r="C20" s="58">
        <v>72</v>
      </c>
      <c r="D20" s="58">
        <f>Summary!$B$50</f>
        <v>10</v>
      </c>
      <c r="E20" s="58">
        <f t="shared" si="4"/>
        <v>64.8</v>
      </c>
      <c r="F20" s="55"/>
      <c r="G20" s="206"/>
      <c r="H20" s="180">
        <f t="shared" si="2"/>
        <v>0</v>
      </c>
    </row>
    <row r="21" spans="1:8">
      <c r="A21" s="64" t="s">
        <v>1506</v>
      </c>
      <c r="B21" s="61" t="s">
        <v>1516</v>
      </c>
      <c r="C21" s="58">
        <v>72</v>
      </c>
      <c r="D21" s="58">
        <f>Summary!$B$50</f>
        <v>10</v>
      </c>
      <c r="E21" s="58">
        <f t="shared" si="4"/>
        <v>64.8</v>
      </c>
      <c r="F21" s="55"/>
      <c r="G21" s="206"/>
      <c r="H21" s="180">
        <f t="shared" si="2"/>
        <v>0</v>
      </c>
    </row>
    <row r="22" spans="1:8" ht="26.4">
      <c r="A22" s="64" t="s">
        <v>1493</v>
      </c>
      <c r="B22" s="61" t="s">
        <v>1498</v>
      </c>
      <c r="C22" s="58">
        <v>2080</v>
      </c>
      <c r="D22" s="58">
        <f>Summary!$B$50</f>
        <v>10</v>
      </c>
      <c r="E22" s="58">
        <f t="shared" si="4"/>
        <v>1872</v>
      </c>
      <c r="F22" s="55"/>
      <c r="G22" s="206"/>
      <c r="H22" s="180">
        <f t="shared" si="2"/>
        <v>0</v>
      </c>
    </row>
    <row r="23" spans="1:8">
      <c r="A23" s="64" t="s">
        <v>1494</v>
      </c>
      <c r="B23" s="61" t="s">
        <v>1499</v>
      </c>
      <c r="C23" s="58">
        <v>1664</v>
      </c>
      <c r="D23" s="58">
        <f>Summary!$B$50</f>
        <v>10</v>
      </c>
      <c r="E23" s="58">
        <f t="shared" si="4"/>
        <v>1497.6</v>
      </c>
      <c r="F23" s="55"/>
      <c r="G23" s="206"/>
      <c r="H23" s="180">
        <f t="shared" si="2"/>
        <v>0</v>
      </c>
    </row>
    <row r="24" spans="1:8">
      <c r="A24" s="55" t="s">
        <v>1495</v>
      </c>
      <c r="B24" s="61" t="s">
        <v>1500</v>
      </c>
      <c r="C24" s="58">
        <v>0.16</v>
      </c>
      <c r="D24" s="58">
        <f>Summary!$B$50</f>
        <v>10</v>
      </c>
      <c r="E24" s="58">
        <f t="shared" si="4"/>
        <v>0.14400000000000002</v>
      </c>
      <c r="F24" s="55"/>
      <c r="G24" s="206"/>
      <c r="H24" s="180">
        <f t="shared" si="2"/>
        <v>0</v>
      </c>
    </row>
    <row r="25" spans="1:8">
      <c r="A25" s="35" t="s">
        <v>1523</v>
      </c>
      <c r="B25" s="31"/>
      <c r="C25" s="29"/>
      <c r="D25" s="29"/>
      <c r="E25" s="29"/>
      <c r="F25" s="33"/>
      <c r="G25" s="205"/>
      <c r="H25" s="33"/>
    </row>
    <row r="26" spans="1:8">
      <c r="A26" s="64" t="s">
        <v>1524</v>
      </c>
      <c r="B26" s="61" t="s">
        <v>1534</v>
      </c>
      <c r="C26" s="58">
        <v>188</v>
      </c>
      <c r="D26" s="58">
        <f>Summary!$B$51</f>
        <v>10</v>
      </c>
      <c r="E26" s="58">
        <f t="shared" ref="E26" si="5">SUM(C26-(C26*(D26/100)))</f>
        <v>169.2</v>
      </c>
      <c r="F26" s="55"/>
      <c r="G26" s="206"/>
      <c r="H26" s="180">
        <f t="shared" si="2"/>
        <v>0</v>
      </c>
    </row>
    <row r="27" spans="1:8">
      <c r="A27" s="64" t="s">
        <v>1525</v>
      </c>
      <c r="B27" s="61" t="s">
        <v>1531</v>
      </c>
      <c r="C27" s="58">
        <v>376</v>
      </c>
      <c r="D27" s="58">
        <f>Summary!$B$51</f>
        <v>10</v>
      </c>
      <c r="E27" s="58">
        <f t="shared" ref="E27:E35" si="6">SUM(C27-(C27*(D27/100)))</f>
        <v>338.4</v>
      </c>
      <c r="F27" s="55"/>
      <c r="G27" s="206"/>
      <c r="H27" s="180">
        <f t="shared" si="2"/>
        <v>0</v>
      </c>
    </row>
    <row r="28" spans="1:8">
      <c r="A28" s="64" t="s">
        <v>1526</v>
      </c>
      <c r="B28" s="61" t="s">
        <v>1535</v>
      </c>
      <c r="C28" s="58">
        <v>1503</v>
      </c>
      <c r="D28" s="58">
        <f>Summary!$B$51</f>
        <v>10</v>
      </c>
      <c r="E28" s="58">
        <f t="shared" si="6"/>
        <v>1352.7</v>
      </c>
      <c r="F28" s="55"/>
      <c r="G28" s="206"/>
      <c r="H28" s="180">
        <f t="shared" si="2"/>
        <v>0</v>
      </c>
    </row>
    <row r="29" spans="1:8">
      <c r="A29" s="64" t="s">
        <v>1527</v>
      </c>
      <c r="B29" s="61" t="s">
        <v>1536</v>
      </c>
      <c r="C29" s="58">
        <v>2630</v>
      </c>
      <c r="D29" s="58">
        <f>Summary!$B$51</f>
        <v>10</v>
      </c>
      <c r="E29" s="58">
        <f t="shared" si="6"/>
        <v>2367</v>
      </c>
      <c r="F29" s="55"/>
      <c r="G29" s="206"/>
      <c r="H29" s="180">
        <f t="shared" si="2"/>
        <v>0</v>
      </c>
    </row>
    <row r="30" spans="1:8">
      <c r="A30" s="64" t="s">
        <v>1528</v>
      </c>
      <c r="B30" s="61" t="s">
        <v>1537</v>
      </c>
      <c r="C30" s="58">
        <v>4509</v>
      </c>
      <c r="D30" s="58">
        <f>Summary!$B$51</f>
        <v>10</v>
      </c>
      <c r="E30" s="58">
        <f t="shared" si="6"/>
        <v>4058.1</v>
      </c>
      <c r="F30" s="55"/>
      <c r="G30" s="206"/>
      <c r="H30" s="180">
        <f t="shared" si="2"/>
        <v>0</v>
      </c>
    </row>
    <row r="31" spans="1:8">
      <c r="A31" s="64" t="s">
        <v>1529</v>
      </c>
      <c r="B31" s="61" t="s">
        <v>1532</v>
      </c>
      <c r="C31" s="58">
        <v>72</v>
      </c>
      <c r="D31" s="58">
        <f>Summary!$B$51</f>
        <v>10</v>
      </c>
      <c r="E31" s="58">
        <f t="shared" si="6"/>
        <v>64.8</v>
      </c>
      <c r="F31" s="55"/>
      <c r="G31" s="206"/>
      <c r="H31" s="180">
        <f t="shared" si="2"/>
        <v>0</v>
      </c>
    </row>
    <row r="32" spans="1:8">
      <c r="A32" s="64" t="s">
        <v>1530</v>
      </c>
      <c r="B32" s="61" t="s">
        <v>1533</v>
      </c>
      <c r="C32" s="58">
        <v>72</v>
      </c>
      <c r="D32" s="58">
        <f>Summary!$B$51</f>
        <v>10</v>
      </c>
      <c r="E32" s="58">
        <f t="shared" si="6"/>
        <v>64.8</v>
      </c>
      <c r="F32" s="55"/>
      <c r="G32" s="206"/>
      <c r="H32" s="180">
        <f t="shared" si="2"/>
        <v>0</v>
      </c>
    </row>
    <row r="33" spans="1:8" ht="26.4">
      <c r="A33" s="64" t="s">
        <v>1493</v>
      </c>
      <c r="B33" s="61" t="s">
        <v>1498</v>
      </c>
      <c r="C33" s="58">
        <v>2080</v>
      </c>
      <c r="D33" s="58">
        <f>Summary!$B$51</f>
        <v>10</v>
      </c>
      <c r="E33" s="58">
        <f t="shared" si="6"/>
        <v>1872</v>
      </c>
      <c r="F33" s="55"/>
      <c r="G33" s="206"/>
      <c r="H33" s="180">
        <f t="shared" si="2"/>
        <v>0</v>
      </c>
    </row>
    <row r="34" spans="1:8">
      <c r="A34" s="64" t="s">
        <v>1494</v>
      </c>
      <c r="B34" s="61" t="s">
        <v>1499</v>
      </c>
      <c r="C34" s="58">
        <v>1664</v>
      </c>
      <c r="D34" s="58">
        <f>Summary!$B$51</f>
        <v>10</v>
      </c>
      <c r="E34" s="58">
        <f t="shared" si="6"/>
        <v>1497.6</v>
      </c>
      <c r="F34" s="55"/>
      <c r="G34" s="206"/>
      <c r="H34" s="180">
        <f t="shared" si="2"/>
        <v>0</v>
      </c>
    </row>
    <row r="35" spans="1:8">
      <c r="A35" s="55" t="s">
        <v>1495</v>
      </c>
      <c r="B35" s="61" t="s">
        <v>1500</v>
      </c>
      <c r="C35" s="58">
        <v>0.16</v>
      </c>
      <c r="D35" s="58">
        <f>Summary!$B$51</f>
        <v>10</v>
      </c>
      <c r="E35" s="58">
        <f t="shared" si="6"/>
        <v>0.14400000000000002</v>
      </c>
      <c r="F35" s="55"/>
      <c r="G35" s="206"/>
      <c r="H35" s="180">
        <f t="shared" si="2"/>
        <v>0</v>
      </c>
    </row>
  </sheetData>
  <sheetProtection algorithmName="SHA-512" hashValue="j11q3W4d7oHDAMHR5NwaLTnXUByiPqhoDdipiOvgfw1qSNsbnkpROFtZxfoJAdlrvL6iYWDAo7uT2/X3BbyjXg==" saltValue="qo2MVgQ5SxQUjFs0RN2Fsg==" spinCount="100000" sheet="1" objects="1" scenarios="1"/>
  <autoFilter ref="A1:F35" xr:uid="{00000000-0009-0000-0000-00000B000000}"/>
  <mergeCells count="1">
    <mergeCell ref="B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B5DB1-2779-4160-8544-3873456A06F2}">
  <sheetPr>
    <outlinePr summaryBelow="0" summaryRight="0"/>
  </sheetPr>
  <dimension ref="A1:P848"/>
  <sheetViews>
    <sheetView showGridLines="0" zoomScale="90" zoomScaleNormal="90" workbookViewId="0">
      <selection activeCell="D6" sqref="D6"/>
    </sheetView>
  </sheetViews>
  <sheetFormatPr defaultColWidth="14.44140625" defaultRowHeight="13.2"/>
  <cols>
    <col min="1" max="1" width="69.21875" style="399" customWidth="1"/>
    <col min="2" max="2" width="20.88671875" style="399" bestFit="1" customWidth="1"/>
    <col min="3" max="3" width="13.77734375" style="399" bestFit="1" customWidth="1"/>
    <col min="4" max="4" width="15.77734375" style="399" bestFit="1" customWidth="1"/>
    <col min="5" max="5" width="22.21875" style="399" bestFit="1" customWidth="1"/>
    <col min="6" max="6" width="14.77734375" style="399" bestFit="1" customWidth="1"/>
    <col min="7" max="16384" width="14.44140625" style="399"/>
  </cols>
  <sheetData>
    <row r="1" spans="1:16" ht="13.8">
      <c r="A1" s="523" t="s">
        <v>2359</v>
      </c>
      <c r="B1" s="523" t="s">
        <v>738</v>
      </c>
      <c r="C1" s="524" t="s">
        <v>854</v>
      </c>
      <c r="D1" s="525" t="s">
        <v>1472</v>
      </c>
      <c r="E1" s="524" t="s">
        <v>2683</v>
      </c>
      <c r="F1" s="524" t="s">
        <v>2980</v>
      </c>
      <c r="G1" s="526"/>
      <c r="H1" s="526"/>
      <c r="I1" s="526"/>
      <c r="J1" s="526"/>
      <c r="K1" s="526"/>
      <c r="L1" s="526"/>
      <c r="M1" s="526"/>
      <c r="N1" s="526"/>
      <c r="O1" s="526"/>
      <c r="P1" s="526"/>
    </row>
    <row r="2" spans="1:16" ht="14.4">
      <c r="A2" s="400" t="s">
        <v>3778</v>
      </c>
      <c r="B2" s="401" t="s">
        <v>3779</v>
      </c>
      <c r="C2" s="527">
        <v>648</v>
      </c>
      <c r="D2" s="406">
        <v>0.1</v>
      </c>
      <c r="E2" s="528">
        <f>C2*D2</f>
        <v>64.8</v>
      </c>
      <c r="F2" s="528">
        <f>C2-E2</f>
        <v>583.20000000000005</v>
      </c>
      <c r="G2" s="526"/>
      <c r="H2" s="526"/>
      <c r="I2" s="526"/>
      <c r="J2" s="526"/>
      <c r="K2" s="526"/>
      <c r="L2" s="526"/>
      <c r="M2" s="526"/>
      <c r="N2" s="526"/>
      <c r="O2" s="526"/>
      <c r="P2" s="526"/>
    </row>
    <row r="3" spans="1:16" ht="14.4">
      <c r="A3" s="400" t="s">
        <v>3780</v>
      </c>
      <c r="B3" s="401" t="s">
        <v>3781</v>
      </c>
      <c r="C3" s="527">
        <v>428</v>
      </c>
      <c r="D3" s="406">
        <v>0.1</v>
      </c>
      <c r="E3" s="528">
        <f t="shared" ref="E3:E66" si="0">C3*D3</f>
        <v>42.800000000000004</v>
      </c>
      <c r="F3" s="528">
        <f t="shared" ref="F3:F66" si="1">C3-E3</f>
        <v>385.2</v>
      </c>
      <c r="G3" s="526"/>
      <c r="H3" s="526"/>
      <c r="I3" s="526"/>
      <c r="J3" s="526"/>
      <c r="K3" s="526"/>
      <c r="L3" s="526"/>
      <c r="M3" s="526"/>
      <c r="N3" s="526"/>
      <c r="O3" s="526"/>
      <c r="P3" s="526"/>
    </row>
    <row r="4" spans="1:16" ht="14.4">
      <c r="A4" s="400" t="s">
        <v>3782</v>
      </c>
      <c r="B4" s="401" t="s">
        <v>3783</v>
      </c>
      <c r="C4" s="527">
        <v>370</v>
      </c>
      <c r="D4" s="406">
        <v>0.1</v>
      </c>
      <c r="E4" s="528">
        <f t="shared" si="0"/>
        <v>37</v>
      </c>
      <c r="F4" s="528">
        <f t="shared" si="1"/>
        <v>333</v>
      </c>
      <c r="G4" s="526"/>
      <c r="H4" s="526"/>
      <c r="I4" s="526"/>
      <c r="J4" s="526"/>
      <c r="K4" s="526"/>
      <c r="L4" s="526"/>
      <c r="M4" s="526"/>
      <c r="N4" s="526"/>
      <c r="O4" s="526"/>
      <c r="P4" s="526"/>
    </row>
    <row r="5" spans="1:16" ht="14.4">
      <c r="A5" s="400" t="s">
        <v>3784</v>
      </c>
      <c r="B5" s="401" t="s">
        <v>3785</v>
      </c>
      <c r="C5" s="527">
        <v>315</v>
      </c>
      <c r="D5" s="406">
        <v>0.1</v>
      </c>
      <c r="E5" s="528">
        <f t="shared" si="0"/>
        <v>31.5</v>
      </c>
      <c r="F5" s="528">
        <f t="shared" si="1"/>
        <v>283.5</v>
      </c>
      <c r="G5" s="526"/>
      <c r="H5" s="526"/>
      <c r="I5" s="526"/>
      <c r="J5" s="526"/>
      <c r="K5" s="526"/>
      <c r="L5" s="526"/>
      <c r="M5" s="526"/>
      <c r="N5" s="526"/>
      <c r="O5" s="526"/>
      <c r="P5" s="526"/>
    </row>
    <row r="6" spans="1:16" ht="14.4">
      <c r="A6" s="400" t="s">
        <v>3786</v>
      </c>
      <c r="B6" s="401" t="s">
        <v>3787</v>
      </c>
      <c r="C6" s="527">
        <v>265</v>
      </c>
      <c r="D6" s="406">
        <v>0.1</v>
      </c>
      <c r="E6" s="528">
        <f t="shared" si="0"/>
        <v>26.5</v>
      </c>
      <c r="F6" s="528">
        <f t="shared" si="1"/>
        <v>238.5</v>
      </c>
      <c r="G6" s="526"/>
      <c r="H6" s="526"/>
      <c r="I6" s="526"/>
      <c r="J6" s="526"/>
      <c r="K6" s="526"/>
      <c r="L6" s="526"/>
      <c r="M6" s="526"/>
      <c r="N6" s="526"/>
      <c r="O6" s="526"/>
      <c r="P6" s="526"/>
    </row>
    <row r="7" spans="1:16" ht="14.4">
      <c r="A7" s="400" t="s">
        <v>3788</v>
      </c>
      <c r="B7" s="401" t="s">
        <v>3789</v>
      </c>
      <c r="C7" s="527">
        <v>260</v>
      </c>
      <c r="D7" s="406">
        <v>0.1</v>
      </c>
      <c r="E7" s="528">
        <f t="shared" si="0"/>
        <v>26</v>
      </c>
      <c r="F7" s="528">
        <f t="shared" si="1"/>
        <v>234</v>
      </c>
      <c r="G7" s="526"/>
      <c r="H7" s="526"/>
      <c r="I7" s="526"/>
      <c r="J7" s="526"/>
      <c r="K7" s="526"/>
      <c r="L7" s="526"/>
      <c r="M7" s="526"/>
      <c r="N7" s="526"/>
      <c r="O7" s="526"/>
      <c r="P7" s="526"/>
    </row>
    <row r="8" spans="1:16" ht="14.4">
      <c r="A8" s="400" t="s">
        <v>3790</v>
      </c>
      <c r="B8" s="401" t="s">
        <v>3791</v>
      </c>
      <c r="C8" s="527">
        <v>255</v>
      </c>
      <c r="D8" s="406">
        <v>0.1</v>
      </c>
      <c r="E8" s="528">
        <f t="shared" si="0"/>
        <v>25.5</v>
      </c>
      <c r="F8" s="528">
        <f t="shared" si="1"/>
        <v>229.5</v>
      </c>
      <c r="G8" s="526"/>
      <c r="H8" s="526"/>
      <c r="I8" s="526"/>
      <c r="J8" s="526"/>
      <c r="K8" s="526"/>
      <c r="L8" s="526"/>
      <c r="M8" s="526"/>
      <c r="N8" s="526"/>
      <c r="O8" s="526"/>
      <c r="P8" s="526"/>
    </row>
    <row r="9" spans="1:16" ht="14.4">
      <c r="A9" s="400" t="s">
        <v>3792</v>
      </c>
      <c r="B9" s="401" t="s">
        <v>3793</v>
      </c>
      <c r="C9" s="527">
        <v>648</v>
      </c>
      <c r="D9" s="406">
        <v>0.1</v>
      </c>
      <c r="E9" s="528">
        <f t="shared" si="0"/>
        <v>64.8</v>
      </c>
      <c r="F9" s="528">
        <f t="shared" si="1"/>
        <v>583.20000000000005</v>
      </c>
      <c r="G9" s="526"/>
      <c r="H9" s="526"/>
      <c r="I9" s="526"/>
      <c r="J9" s="526"/>
      <c r="K9" s="526"/>
      <c r="L9" s="526"/>
      <c r="M9" s="526"/>
      <c r="N9" s="526"/>
      <c r="O9" s="526"/>
      <c r="P9" s="526"/>
    </row>
    <row r="10" spans="1:16" ht="14.4">
      <c r="A10" s="400" t="s">
        <v>3794</v>
      </c>
      <c r="B10" s="401" t="s">
        <v>3795</v>
      </c>
      <c r="C10" s="527">
        <v>428</v>
      </c>
      <c r="D10" s="406">
        <v>0.1</v>
      </c>
      <c r="E10" s="528">
        <f t="shared" si="0"/>
        <v>42.800000000000004</v>
      </c>
      <c r="F10" s="528">
        <f t="shared" si="1"/>
        <v>385.2</v>
      </c>
      <c r="G10" s="526"/>
      <c r="H10" s="526"/>
      <c r="I10" s="526"/>
      <c r="J10" s="526"/>
      <c r="K10" s="526"/>
      <c r="L10" s="526"/>
      <c r="M10" s="526"/>
      <c r="N10" s="526"/>
      <c r="O10" s="526"/>
      <c r="P10" s="526"/>
    </row>
    <row r="11" spans="1:16" ht="14.4">
      <c r="A11" s="400" t="s">
        <v>3796</v>
      </c>
      <c r="B11" s="401" t="s">
        <v>3797</v>
      </c>
      <c r="C11" s="527">
        <v>370</v>
      </c>
      <c r="D11" s="406">
        <v>0.1</v>
      </c>
      <c r="E11" s="528">
        <f t="shared" si="0"/>
        <v>37</v>
      </c>
      <c r="F11" s="528">
        <f t="shared" si="1"/>
        <v>333</v>
      </c>
      <c r="G11" s="526"/>
      <c r="H11" s="526"/>
      <c r="I11" s="526"/>
      <c r="J11" s="526"/>
      <c r="K11" s="526"/>
      <c r="L11" s="526"/>
      <c r="M11" s="526"/>
      <c r="N11" s="526"/>
      <c r="O11" s="526"/>
      <c r="P11" s="526"/>
    </row>
    <row r="12" spans="1:16" ht="14.4">
      <c r="A12" s="400" t="s">
        <v>3798</v>
      </c>
      <c r="B12" s="401" t="s">
        <v>3799</v>
      </c>
      <c r="C12" s="527">
        <v>315</v>
      </c>
      <c r="D12" s="406">
        <v>0.1</v>
      </c>
      <c r="E12" s="528">
        <f t="shared" si="0"/>
        <v>31.5</v>
      </c>
      <c r="F12" s="528">
        <f t="shared" si="1"/>
        <v>283.5</v>
      </c>
      <c r="G12" s="526"/>
      <c r="H12" s="526"/>
      <c r="I12" s="526"/>
      <c r="J12" s="526"/>
      <c r="K12" s="526"/>
      <c r="L12" s="526"/>
      <c r="M12" s="526"/>
      <c r="N12" s="526"/>
      <c r="O12" s="526"/>
      <c r="P12" s="526"/>
    </row>
    <row r="13" spans="1:16" ht="14.4">
      <c r="A13" s="400" t="s">
        <v>3800</v>
      </c>
      <c r="B13" s="401" t="s">
        <v>3801</v>
      </c>
      <c r="C13" s="527">
        <v>265</v>
      </c>
      <c r="D13" s="406">
        <v>0.1</v>
      </c>
      <c r="E13" s="528">
        <f t="shared" si="0"/>
        <v>26.5</v>
      </c>
      <c r="F13" s="528">
        <f t="shared" si="1"/>
        <v>238.5</v>
      </c>
      <c r="G13" s="526"/>
      <c r="H13" s="526"/>
      <c r="I13" s="526"/>
      <c r="J13" s="526"/>
      <c r="K13" s="526"/>
      <c r="L13" s="526"/>
      <c r="M13" s="526"/>
      <c r="N13" s="526"/>
      <c r="O13" s="526"/>
      <c r="P13" s="526"/>
    </row>
    <row r="14" spans="1:16" ht="14.4">
      <c r="A14" s="400" t="s">
        <v>3802</v>
      </c>
      <c r="B14" s="401" t="s">
        <v>3803</v>
      </c>
      <c r="C14" s="527">
        <v>260</v>
      </c>
      <c r="D14" s="406">
        <v>0.1</v>
      </c>
      <c r="E14" s="528">
        <f t="shared" si="0"/>
        <v>26</v>
      </c>
      <c r="F14" s="528">
        <f t="shared" si="1"/>
        <v>234</v>
      </c>
      <c r="G14" s="526"/>
      <c r="H14" s="526"/>
      <c r="I14" s="526"/>
      <c r="J14" s="526"/>
      <c r="K14" s="526"/>
      <c r="L14" s="526"/>
      <c r="M14" s="526"/>
      <c r="N14" s="526"/>
      <c r="O14" s="526"/>
      <c r="P14" s="526"/>
    </row>
    <row r="15" spans="1:16" ht="14.4">
      <c r="A15" s="400" t="s">
        <v>3804</v>
      </c>
      <c r="B15" s="401" t="s">
        <v>3805</v>
      </c>
      <c r="C15" s="527">
        <v>255</v>
      </c>
      <c r="D15" s="406">
        <v>0.1</v>
      </c>
      <c r="E15" s="528">
        <f t="shared" si="0"/>
        <v>25.5</v>
      </c>
      <c r="F15" s="528">
        <f t="shared" si="1"/>
        <v>229.5</v>
      </c>
      <c r="G15" s="526"/>
      <c r="H15" s="526"/>
      <c r="I15" s="526"/>
      <c r="J15" s="526"/>
      <c r="K15" s="526"/>
      <c r="L15" s="526"/>
      <c r="M15" s="526"/>
      <c r="N15" s="526"/>
      <c r="O15" s="526"/>
      <c r="P15" s="526"/>
    </row>
    <row r="16" spans="1:16" ht="14.4">
      <c r="A16" s="400" t="s">
        <v>3806</v>
      </c>
      <c r="B16" s="401" t="s">
        <v>3807</v>
      </c>
      <c r="C16" s="527">
        <v>648</v>
      </c>
      <c r="D16" s="406">
        <v>0.1</v>
      </c>
      <c r="E16" s="528">
        <f t="shared" si="0"/>
        <v>64.8</v>
      </c>
      <c r="F16" s="528">
        <f t="shared" si="1"/>
        <v>583.20000000000005</v>
      </c>
      <c r="G16" s="526"/>
      <c r="H16" s="526"/>
      <c r="I16" s="526"/>
      <c r="J16" s="526"/>
      <c r="K16" s="526"/>
      <c r="L16" s="526"/>
      <c r="M16" s="526"/>
      <c r="N16" s="526"/>
      <c r="O16" s="526"/>
      <c r="P16" s="526"/>
    </row>
    <row r="17" spans="1:16" ht="14.4">
      <c r="A17" s="400" t="s">
        <v>3808</v>
      </c>
      <c r="B17" s="401" t="s">
        <v>3809</v>
      </c>
      <c r="C17" s="527">
        <v>428</v>
      </c>
      <c r="D17" s="406">
        <v>0.1</v>
      </c>
      <c r="E17" s="528">
        <f t="shared" si="0"/>
        <v>42.800000000000004</v>
      </c>
      <c r="F17" s="528">
        <f t="shared" si="1"/>
        <v>385.2</v>
      </c>
      <c r="G17" s="526"/>
      <c r="H17" s="526"/>
      <c r="I17" s="526"/>
      <c r="J17" s="526"/>
      <c r="K17" s="526"/>
      <c r="L17" s="526"/>
      <c r="M17" s="526"/>
      <c r="N17" s="526"/>
      <c r="O17" s="526"/>
      <c r="P17" s="526"/>
    </row>
    <row r="18" spans="1:16" ht="14.4">
      <c r="A18" s="400" t="s">
        <v>3810</v>
      </c>
      <c r="B18" s="401" t="s">
        <v>3811</v>
      </c>
      <c r="C18" s="527">
        <v>370</v>
      </c>
      <c r="D18" s="406">
        <v>0.1</v>
      </c>
      <c r="E18" s="528">
        <f t="shared" si="0"/>
        <v>37</v>
      </c>
      <c r="F18" s="528">
        <f t="shared" si="1"/>
        <v>333</v>
      </c>
      <c r="G18" s="526"/>
      <c r="H18" s="526"/>
      <c r="I18" s="526"/>
      <c r="J18" s="526"/>
      <c r="K18" s="526"/>
      <c r="L18" s="526"/>
      <c r="M18" s="526"/>
      <c r="N18" s="526"/>
      <c r="O18" s="526"/>
      <c r="P18" s="526"/>
    </row>
    <row r="19" spans="1:16" ht="14.4">
      <c r="A19" s="400" t="s">
        <v>3812</v>
      </c>
      <c r="B19" s="401" t="s">
        <v>3813</v>
      </c>
      <c r="C19" s="527">
        <v>315</v>
      </c>
      <c r="D19" s="406">
        <v>0.1</v>
      </c>
      <c r="E19" s="528">
        <f t="shared" si="0"/>
        <v>31.5</v>
      </c>
      <c r="F19" s="528">
        <f t="shared" si="1"/>
        <v>283.5</v>
      </c>
      <c r="G19" s="526"/>
      <c r="H19" s="526"/>
      <c r="I19" s="526"/>
      <c r="J19" s="526"/>
      <c r="K19" s="526"/>
      <c r="L19" s="526"/>
      <c r="M19" s="526"/>
      <c r="N19" s="526"/>
      <c r="O19" s="526"/>
      <c r="P19" s="526"/>
    </row>
    <row r="20" spans="1:16" ht="14.4">
      <c r="A20" s="400" t="s">
        <v>3814</v>
      </c>
      <c r="B20" s="401" t="s">
        <v>3815</v>
      </c>
      <c r="C20" s="527">
        <v>265</v>
      </c>
      <c r="D20" s="406">
        <v>0.1</v>
      </c>
      <c r="E20" s="528">
        <f t="shared" si="0"/>
        <v>26.5</v>
      </c>
      <c r="F20" s="528">
        <f t="shared" si="1"/>
        <v>238.5</v>
      </c>
      <c r="G20" s="526"/>
      <c r="H20" s="526"/>
      <c r="I20" s="526"/>
      <c r="J20" s="526"/>
      <c r="K20" s="526"/>
      <c r="L20" s="526"/>
      <c r="M20" s="526"/>
      <c r="N20" s="526"/>
      <c r="O20" s="526"/>
      <c r="P20" s="526"/>
    </row>
    <row r="21" spans="1:16" ht="14.4">
      <c r="A21" s="400" t="s">
        <v>3816</v>
      </c>
      <c r="B21" s="401" t="s">
        <v>3817</v>
      </c>
      <c r="C21" s="527">
        <v>260</v>
      </c>
      <c r="D21" s="406">
        <v>0.1</v>
      </c>
      <c r="E21" s="528">
        <f t="shared" si="0"/>
        <v>26</v>
      </c>
      <c r="F21" s="528">
        <f t="shared" si="1"/>
        <v>234</v>
      </c>
      <c r="G21" s="526"/>
      <c r="H21" s="526"/>
      <c r="I21" s="526"/>
      <c r="J21" s="526"/>
      <c r="K21" s="526"/>
      <c r="L21" s="526"/>
      <c r="M21" s="526"/>
      <c r="N21" s="526"/>
      <c r="O21" s="526"/>
      <c r="P21" s="526"/>
    </row>
    <row r="22" spans="1:16" ht="14.4">
      <c r="A22" s="400" t="s">
        <v>3818</v>
      </c>
      <c r="B22" s="401" t="s">
        <v>3819</v>
      </c>
      <c r="C22" s="527">
        <v>255</v>
      </c>
      <c r="D22" s="406">
        <v>0.1</v>
      </c>
      <c r="E22" s="528">
        <f t="shared" si="0"/>
        <v>25.5</v>
      </c>
      <c r="F22" s="528">
        <f t="shared" si="1"/>
        <v>229.5</v>
      </c>
      <c r="G22" s="526"/>
      <c r="H22" s="526"/>
      <c r="I22" s="526"/>
      <c r="J22" s="526"/>
      <c r="K22" s="526"/>
      <c r="L22" s="526"/>
      <c r="M22" s="526"/>
      <c r="N22" s="526"/>
      <c r="O22" s="526"/>
      <c r="P22" s="526"/>
    </row>
    <row r="23" spans="1:16" ht="14.4">
      <c r="A23" s="400" t="s">
        <v>3820</v>
      </c>
      <c r="B23" s="401" t="s">
        <v>3821</v>
      </c>
      <c r="C23" s="527">
        <v>648</v>
      </c>
      <c r="D23" s="406">
        <v>0.1</v>
      </c>
      <c r="E23" s="528">
        <f t="shared" si="0"/>
        <v>64.8</v>
      </c>
      <c r="F23" s="528">
        <f t="shared" si="1"/>
        <v>583.20000000000005</v>
      </c>
      <c r="G23" s="526"/>
      <c r="H23" s="526"/>
      <c r="I23" s="526"/>
      <c r="J23" s="526"/>
      <c r="K23" s="526"/>
      <c r="L23" s="526"/>
      <c r="M23" s="526"/>
      <c r="N23" s="526"/>
      <c r="O23" s="526"/>
      <c r="P23" s="526"/>
    </row>
    <row r="24" spans="1:16" ht="14.4">
      <c r="A24" s="400" t="s">
        <v>3822</v>
      </c>
      <c r="B24" s="401" t="s">
        <v>3823</v>
      </c>
      <c r="C24" s="527">
        <v>428</v>
      </c>
      <c r="D24" s="406">
        <v>0.1</v>
      </c>
      <c r="E24" s="528">
        <f t="shared" si="0"/>
        <v>42.800000000000004</v>
      </c>
      <c r="F24" s="528">
        <f t="shared" si="1"/>
        <v>385.2</v>
      </c>
      <c r="G24" s="526"/>
      <c r="H24" s="526"/>
      <c r="I24" s="526"/>
      <c r="J24" s="526"/>
      <c r="K24" s="526"/>
      <c r="L24" s="526"/>
      <c r="M24" s="526"/>
      <c r="N24" s="526"/>
      <c r="O24" s="526"/>
      <c r="P24" s="526"/>
    </row>
    <row r="25" spans="1:16" ht="14.4">
      <c r="A25" s="400" t="s">
        <v>3824</v>
      </c>
      <c r="B25" s="401" t="s">
        <v>3825</v>
      </c>
      <c r="C25" s="527">
        <v>370</v>
      </c>
      <c r="D25" s="406">
        <v>0.1</v>
      </c>
      <c r="E25" s="528">
        <f t="shared" si="0"/>
        <v>37</v>
      </c>
      <c r="F25" s="528">
        <f t="shared" si="1"/>
        <v>333</v>
      </c>
      <c r="G25" s="526"/>
      <c r="H25" s="526"/>
      <c r="I25" s="526"/>
      <c r="J25" s="526"/>
      <c r="K25" s="526"/>
      <c r="L25" s="526"/>
      <c r="M25" s="526"/>
      <c r="N25" s="526"/>
      <c r="O25" s="526"/>
      <c r="P25" s="526"/>
    </row>
    <row r="26" spans="1:16" ht="14.4">
      <c r="A26" s="400" t="s">
        <v>3826</v>
      </c>
      <c r="B26" s="401" t="s">
        <v>3827</v>
      </c>
      <c r="C26" s="527">
        <v>315</v>
      </c>
      <c r="D26" s="406">
        <v>0.1</v>
      </c>
      <c r="E26" s="528">
        <f t="shared" si="0"/>
        <v>31.5</v>
      </c>
      <c r="F26" s="528">
        <f t="shared" si="1"/>
        <v>283.5</v>
      </c>
      <c r="G26" s="526"/>
      <c r="H26" s="526"/>
      <c r="I26" s="526"/>
      <c r="J26" s="526"/>
      <c r="K26" s="526"/>
      <c r="L26" s="526"/>
      <c r="M26" s="526"/>
      <c r="N26" s="526"/>
      <c r="O26" s="526"/>
      <c r="P26" s="526"/>
    </row>
    <row r="27" spans="1:16" ht="14.4">
      <c r="A27" s="400" t="s">
        <v>3828</v>
      </c>
      <c r="B27" s="401" t="s">
        <v>3829</v>
      </c>
      <c r="C27" s="527">
        <v>265</v>
      </c>
      <c r="D27" s="406">
        <v>0.1</v>
      </c>
      <c r="E27" s="528">
        <f t="shared" si="0"/>
        <v>26.5</v>
      </c>
      <c r="F27" s="528">
        <f t="shared" si="1"/>
        <v>238.5</v>
      </c>
      <c r="G27" s="526"/>
      <c r="H27" s="526"/>
      <c r="I27" s="526"/>
      <c r="J27" s="526"/>
      <c r="K27" s="526"/>
      <c r="L27" s="526"/>
      <c r="M27" s="526"/>
      <c r="N27" s="526"/>
      <c r="O27" s="526"/>
      <c r="P27" s="526"/>
    </row>
    <row r="28" spans="1:16" ht="14.4">
      <c r="A28" s="400" t="s">
        <v>3830</v>
      </c>
      <c r="B28" s="401" t="s">
        <v>3831</v>
      </c>
      <c r="C28" s="527">
        <v>260</v>
      </c>
      <c r="D28" s="406">
        <v>0.1</v>
      </c>
      <c r="E28" s="528">
        <f t="shared" si="0"/>
        <v>26</v>
      </c>
      <c r="F28" s="528">
        <f t="shared" si="1"/>
        <v>234</v>
      </c>
      <c r="G28" s="526"/>
      <c r="H28" s="526"/>
      <c r="I28" s="526"/>
      <c r="J28" s="526"/>
      <c r="K28" s="526"/>
      <c r="L28" s="526"/>
      <c r="M28" s="526"/>
      <c r="N28" s="526"/>
      <c r="O28" s="526"/>
      <c r="P28" s="526"/>
    </row>
    <row r="29" spans="1:16" ht="14.4">
      <c r="A29" s="400" t="s">
        <v>3832</v>
      </c>
      <c r="B29" s="401" t="s">
        <v>3833</v>
      </c>
      <c r="C29" s="527">
        <v>255</v>
      </c>
      <c r="D29" s="406">
        <v>0.1</v>
      </c>
      <c r="E29" s="528">
        <f t="shared" si="0"/>
        <v>25.5</v>
      </c>
      <c r="F29" s="528">
        <f t="shared" si="1"/>
        <v>229.5</v>
      </c>
      <c r="G29" s="526"/>
      <c r="H29" s="526"/>
      <c r="I29" s="526"/>
      <c r="J29" s="526"/>
      <c r="K29" s="526"/>
      <c r="L29" s="526"/>
      <c r="M29" s="526"/>
      <c r="N29" s="526"/>
      <c r="O29" s="526"/>
      <c r="P29" s="526"/>
    </row>
    <row r="30" spans="1:16" ht="14.4">
      <c r="A30" s="400" t="s">
        <v>3834</v>
      </c>
      <c r="B30" s="401" t="s">
        <v>3835</v>
      </c>
      <c r="C30" s="527">
        <v>648</v>
      </c>
      <c r="D30" s="406">
        <v>0.1</v>
      </c>
      <c r="E30" s="528">
        <f t="shared" si="0"/>
        <v>64.8</v>
      </c>
      <c r="F30" s="528">
        <f t="shared" si="1"/>
        <v>583.20000000000005</v>
      </c>
      <c r="G30" s="526"/>
      <c r="H30" s="526"/>
      <c r="I30" s="526"/>
      <c r="J30" s="526"/>
      <c r="K30" s="526"/>
      <c r="L30" s="526"/>
      <c r="M30" s="526"/>
      <c r="N30" s="526"/>
      <c r="O30" s="526"/>
      <c r="P30" s="526"/>
    </row>
    <row r="31" spans="1:16" ht="14.4">
      <c r="A31" s="400" t="s">
        <v>3836</v>
      </c>
      <c r="B31" s="401" t="s">
        <v>3837</v>
      </c>
      <c r="C31" s="527">
        <v>428</v>
      </c>
      <c r="D31" s="406">
        <v>0.1</v>
      </c>
      <c r="E31" s="528">
        <f t="shared" si="0"/>
        <v>42.800000000000004</v>
      </c>
      <c r="F31" s="528">
        <f t="shared" si="1"/>
        <v>385.2</v>
      </c>
      <c r="G31" s="526"/>
      <c r="H31" s="526"/>
      <c r="I31" s="526"/>
      <c r="J31" s="526"/>
      <c r="K31" s="526"/>
      <c r="L31" s="526"/>
      <c r="M31" s="526"/>
      <c r="N31" s="526"/>
      <c r="O31" s="526"/>
      <c r="P31" s="526"/>
    </row>
    <row r="32" spans="1:16" ht="14.4">
      <c r="A32" s="400" t="s">
        <v>3838</v>
      </c>
      <c r="B32" s="401" t="s">
        <v>3839</v>
      </c>
      <c r="C32" s="527">
        <v>370</v>
      </c>
      <c r="D32" s="406">
        <v>0.1</v>
      </c>
      <c r="E32" s="528">
        <f t="shared" si="0"/>
        <v>37</v>
      </c>
      <c r="F32" s="528">
        <f t="shared" si="1"/>
        <v>333</v>
      </c>
      <c r="G32" s="526"/>
      <c r="H32" s="526"/>
      <c r="I32" s="526"/>
      <c r="J32" s="526"/>
      <c r="K32" s="526"/>
      <c r="L32" s="526"/>
      <c r="M32" s="526"/>
      <c r="N32" s="526"/>
      <c r="O32" s="526"/>
      <c r="P32" s="526"/>
    </row>
    <row r="33" spans="1:16" ht="14.4">
      <c r="A33" s="400" t="s">
        <v>3840</v>
      </c>
      <c r="B33" s="401" t="s">
        <v>3841</v>
      </c>
      <c r="C33" s="527">
        <v>315</v>
      </c>
      <c r="D33" s="406">
        <v>0.1</v>
      </c>
      <c r="E33" s="528">
        <f t="shared" si="0"/>
        <v>31.5</v>
      </c>
      <c r="F33" s="528">
        <f t="shared" si="1"/>
        <v>283.5</v>
      </c>
      <c r="G33" s="526"/>
      <c r="H33" s="526"/>
      <c r="I33" s="526"/>
      <c r="J33" s="526"/>
      <c r="K33" s="526"/>
      <c r="L33" s="526"/>
      <c r="M33" s="526"/>
      <c r="N33" s="526"/>
      <c r="O33" s="526"/>
      <c r="P33" s="526"/>
    </row>
    <row r="34" spans="1:16" ht="14.4">
      <c r="A34" s="400" t="s">
        <v>3842</v>
      </c>
      <c r="B34" s="401" t="s">
        <v>3843</v>
      </c>
      <c r="C34" s="527">
        <v>265</v>
      </c>
      <c r="D34" s="406">
        <v>0.1</v>
      </c>
      <c r="E34" s="528">
        <f t="shared" si="0"/>
        <v>26.5</v>
      </c>
      <c r="F34" s="528">
        <f t="shared" si="1"/>
        <v>238.5</v>
      </c>
      <c r="G34" s="526"/>
      <c r="H34" s="526"/>
      <c r="I34" s="526"/>
      <c r="J34" s="526"/>
      <c r="K34" s="526"/>
      <c r="L34" s="526"/>
      <c r="M34" s="526"/>
      <c r="N34" s="526"/>
      <c r="O34" s="526"/>
      <c r="P34" s="526"/>
    </row>
    <row r="35" spans="1:16" ht="14.4">
      <c r="A35" s="400" t="s">
        <v>3844</v>
      </c>
      <c r="B35" s="401" t="s">
        <v>3845</v>
      </c>
      <c r="C35" s="527">
        <v>260</v>
      </c>
      <c r="D35" s="406">
        <v>0.1</v>
      </c>
      <c r="E35" s="528">
        <f t="shared" si="0"/>
        <v>26</v>
      </c>
      <c r="F35" s="528">
        <f t="shared" si="1"/>
        <v>234</v>
      </c>
      <c r="G35" s="526"/>
      <c r="H35" s="526"/>
      <c r="I35" s="526"/>
      <c r="J35" s="526"/>
      <c r="K35" s="526"/>
      <c r="L35" s="526"/>
      <c r="M35" s="526"/>
      <c r="N35" s="526"/>
      <c r="O35" s="526"/>
      <c r="P35" s="526"/>
    </row>
    <row r="36" spans="1:16" ht="14.4">
      <c r="A36" s="400" t="s">
        <v>3846</v>
      </c>
      <c r="B36" s="401" t="s">
        <v>3847</v>
      </c>
      <c r="C36" s="527">
        <v>255</v>
      </c>
      <c r="D36" s="406">
        <v>0.1</v>
      </c>
      <c r="E36" s="528">
        <f t="shared" si="0"/>
        <v>25.5</v>
      </c>
      <c r="F36" s="528">
        <f t="shared" si="1"/>
        <v>229.5</v>
      </c>
      <c r="G36" s="526"/>
      <c r="H36" s="526"/>
      <c r="I36" s="526"/>
      <c r="J36" s="526"/>
      <c r="K36" s="526"/>
      <c r="L36" s="526"/>
      <c r="M36" s="526"/>
      <c r="N36" s="526"/>
      <c r="O36" s="526"/>
      <c r="P36" s="526"/>
    </row>
    <row r="37" spans="1:16" ht="14.4">
      <c r="A37" s="400" t="s">
        <v>3848</v>
      </c>
      <c r="B37" s="401" t="s">
        <v>3849</v>
      </c>
      <c r="C37" s="527">
        <v>648</v>
      </c>
      <c r="D37" s="406">
        <v>0.1</v>
      </c>
      <c r="E37" s="528">
        <f t="shared" si="0"/>
        <v>64.8</v>
      </c>
      <c r="F37" s="528">
        <f t="shared" si="1"/>
        <v>583.20000000000005</v>
      </c>
      <c r="G37" s="526"/>
      <c r="H37" s="526"/>
      <c r="I37" s="526"/>
      <c r="J37" s="526"/>
      <c r="K37" s="526"/>
      <c r="L37" s="526"/>
      <c r="M37" s="526"/>
      <c r="N37" s="526"/>
      <c r="O37" s="526"/>
      <c r="P37" s="526"/>
    </row>
    <row r="38" spans="1:16" ht="14.4">
      <c r="A38" s="400" t="s">
        <v>3850</v>
      </c>
      <c r="B38" s="401" t="s">
        <v>3851</v>
      </c>
      <c r="C38" s="527">
        <v>428</v>
      </c>
      <c r="D38" s="406">
        <v>0.1</v>
      </c>
      <c r="E38" s="528">
        <f t="shared" si="0"/>
        <v>42.800000000000004</v>
      </c>
      <c r="F38" s="528">
        <f t="shared" si="1"/>
        <v>385.2</v>
      </c>
      <c r="G38" s="526"/>
      <c r="H38" s="526"/>
      <c r="I38" s="526"/>
      <c r="J38" s="526"/>
      <c r="K38" s="526"/>
      <c r="L38" s="526"/>
      <c r="M38" s="526"/>
      <c r="N38" s="526"/>
      <c r="O38" s="526"/>
      <c r="P38" s="526"/>
    </row>
    <row r="39" spans="1:16" ht="14.4">
      <c r="A39" s="400" t="s">
        <v>3852</v>
      </c>
      <c r="B39" s="401" t="s">
        <v>3853</v>
      </c>
      <c r="C39" s="527">
        <v>370</v>
      </c>
      <c r="D39" s="406">
        <v>0.1</v>
      </c>
      <c r="E39" s="528">
        <f t="shared" si="0"/>
        <v>37</v>
      </c>
      <c r="F39" s="528">
        <f t="shared" si="1"/>
        <v>333</v>
      </c>
      <c r="G39" s="526"/>
      <c r="H39" s="526"/>
      <c r="I39" s="526"/>
      <c r="J39" s="526"/>
      <c r="K39" s="526"/>
      <c r="L39" s="526"/>
      <c r="M39" s="526"/>
      <c r="N39" s="526"/>
      <c r="O39" s="526"/>
      <c r="P39" s="526"/>
    </row>
    <row r="40" spans="1:16" ht="14.4">
      <c r="A40" s="400" t="s">
        <v>3854</v>
      </c>
      <c r="B40" s="401" t="s">
        <v>3855</v>
      </c>
      <c r="C40" s="527">
        <v>315</v>
      </c>
      <c r="D40" s="406">
        <v>0.1</v>
      </c>
      <c r="E40" s="528">
        <f t="shared" si="0"/>
        <v>31.5</v>
      </c>
      <c r="F40" s="528">
        <f t="shared" si="1"/>
        <v>283.5</v>
      </c>
      <c r="G40" s="526"/>
      <c r="H40" s="526"/>
      <c r="I40" s="526"/>
      <c r="J40" s="526"/>
      <c r="K40" s="526"/>
      <c r="L40" s="526"/>
      <c r="M40" s="526"/>
      <c r="N40" s="526"/>
      <c r="O40" s="526"/>
      <c r="P40" s="526"/>
    </row>
    <row r="41" spans="1:16" ht="14.4">
      <c r="A41" s="400" t="s">
        <v>3856</v>
      </c>
      <c r="B41" s="401" t="s">
        <v>3857</v>
      </c>
      <c r="C41" s="527">
        <v>265</v>
      </c>
      <c r="D41" s="406">
        <v>0.1</v>
      </c>
      <c r="E41" s="528">
        <f t="shared" si="0"/>
        <v>26.5</v>
      </c>
      <c r="F41" s="528">
        <f t="shared" si="1"/>
        <v>238.5</v>
      </c>
      <c r="G41" s="526"/>
      <c r="H41" s="526"/>
      <c r="I41" s="526"/>
      <c r="J41" s="526"/>
      <c r="K41" s="526"/>
      <c r="L41" s="526"/>
      <c r="M41" s="526"/>
      <c r="N41" s="526"/>
      <c r="O41" s="526"/>
      <c r="P41" s="526"/>
    </row>
    <row r="42" spans="1:16" ht="14.4">
      <c r="A42" s="400" t="s">
        <v>3858</v>
      </c>
      <c r="B42" s="401" t="s">
        <v>3859</v>
      </c>
      <c r="C42" s="527">
        <v>260</v>
      </c>
      <c r="D42" s="406">
        <v>0.1</v>
      </c>
      <c r="E42" s="528">
        <f t="shared" si="0"/>
        <v>26</v>
      </c>
      <c r="F42" s="528">
        <f t="shared" si="1"/>
        <v>234</v>
      </c>
      <c r="G42" s="526"/>
      <c r="H42" s="526"/>
      <c r="I42" s="526"/>
      <c r="J42" s="526"/>
      <c r="K42" s="526"/>
      <c r="L42" s="526"/>
      <c r="M42" s="526"/>
      <c r="N42" s="526"/>
      <c r="O42" s="526"/>
      <c r="P42" s="526"/>
    </row>
    <row r="43" spans="1:16" ht="14.4">
      <c r="A43" s="400" t="s">
        <v>3860</v>
      </c>
      <c r="B43" s="401" t="s">
        <v>3861</v>
      </c>
      <c r="C43" s="527">
        <v>255</v>
      </c>
      <c r="D43" s="406">
        <v>0.1</v>
      </c>
      <c r="E43" s="528">
        <f t="shared" si="0"/>
        <v>25.5</v>
      </c>
      <c r="F43" s="528">
        <f t="shared" si="1"/>
        <v>229.5</v>
      </c>
      <c r="G43" s="526"/>
      <c r="H43" s="526"/>
      <c r="I43" s="526"/>
      <c r="J43" s="526"/>
      <c r="K43" s="526"/>
      <c r="L43" s="526"/>
      <c r="M43" s="526"/>
      <c r="N43" s="526"/>
      <c r="O43" s="526"/>
      <c r="P43" s="526"/>
    </row>
    <row r="44" spans="1:16" ht="14.4">
      <c r="A44" s="400" t="s">
        <v>3862</v>
      </c>
      <c r="B44" s="401" t="s">
        <v>3863</v>
      </c>
      <c r="C44" s="527">
        <v>648</v>
      </c>
      <c r="D44" s="406">
        <v>0.1</v>
      </c>
      <c r="E44" s="528">
        <f t="shared" si="0"/>
        <v>64.8</v>
      </c>
      <c r="F44" s="528">
        <f t="shared" si="1"/>
        <v>583.20000000000005</v>
      </c>
      <c r="G44" s="526"/>
      <c r="H44" s="526"/>
      <c r="I44" s="526"/>
      <c r="J44" s="526"/>
      <c r="K44" s="526"/>
      <c r="L44" s="526"/>
      <c r="M44" s="526"/>
      <c r="N44" s="526"/>
      <c r="O44" s="526"/>
      <c r="P44" s="526"/>
    </row>
    <row r="45" spans="1:16" ht="14.4">
      <c r="A45" s="400" t="s">
        <v>3864</v>
      </c>
      <c r="B45" s="401" t="s">
        <v>3865</v>
      </c>
      <c r="C45" s="527">
        <v>428</v>
      </c>
      <c r="D45" s="406">
        <v>0.1</v>
      </c>
      <c r="E45" s="528">
        <f t="shared" si="0"/>
        <v>42.800000000000004</v>
      </c>
      <c r="F45" s="528">
        <f t="shared" si="1"/>
        <v>385.2</v>
      </c>
      <c r="G45" s="526"/>
      <c r="H45" s="526"/>
      <c r="I45" s="526"/>
      <c r="J45" s="526"/>
      <c r="K45" s="526"/>
      <c r="L45" s="526"/>
      <c r="M45" s="526"/>
      <c r="N45" s="526"/>
      <c r="O45" s="526"/>
      <c r="P45" s="526"/>
    </row>
    <row r="46" spans="1:16" ht="14.4">
      <c r="A46" s="400" t="s">
        <v>3866</v>
      </c>
      <c r="B46" s="401" t="s">
        <v>3867</v>
      </c>
      <c r="C46" s="527">
        <v>370</v>
      </c>
      <c r="D46" s="406">
        <v>0.1</v>
      </c>
      <c r="E46" s="528">
        <f t="shared" si="0"/>
        <v>37</v>
      </c>
      <c r="F46" s="528">
        <f t="shared" si="1"/>
        <v>333</v>
      </c>
      <c r="G46" s="526"/>
      <c r="H46" s="526"/>
      <c r="I46" s="526"/>
      <c r="J46" s="526"/>
      <c r="K46" s="526"/>
      <c r="L46" s="526"/>
      <c r="M46" s="526"/>
      <c r="N46" s="526"/>
      <c r="O46" s="526"/>
      <c r="P46" s="526"/>
    </row>
    <row r="47" spans="1:16" ht="14.4">
      <c r="A47" s="400" t="s">
        <v>3868</v>
      </c>
      <c r="B47" s="401" t="s">
        <v>3869</v>
      </c>
      <c r="C47" s="527">
        <v>315</v>
      </c>
      <c r="D47" s="406">
        <v>0.1</v>
      </c>
      <c r="E47" s="528">
        <f t="shared" si="0"/>
        <v>31.5</v>
      </c>
      <c r="F47" s="528">
        <f t="shared" si="1"/>
        <v>283.5</v>
      </c>
      <c r="G47" s="526"/>
      <c r="H47" s="526"/>
      <c r="I47" s="526"/>
      <c r="J47" s="526"/>
      <c r="K47" s="526"/>
      <c r="L47" s="526"/>
      <c r="M47" s="526"/>
      <c r="N47" s="526"/>
      <c r="O47" s="526"/>
      <c r="P47" s="526"/>
    </row>
    <row r="48" spans="1:16" ht="14.4">
      <c r="A48" s="400" t="s">
        <v>3870</v>
      </c>
      <c r="B48" s="401" t="s">
        <v>3871</v>
      </c>
      <c r="C48" s="527">
        <v>265</v>
      </c>
      <c r="D48" s="406">
        <v>0.1</v>
      </c>
      <c r="E48" s="528">
        <f t="shared" si="0"/>
        <v>26.5</v>
      </c>
      <c r="F48" s="528">
        <f t="shared" si="1"/>
        <v>238.5</v>
      </c>
      <c r="G48" s="526"/>
      <c r="H48" s="526"/>
      <c r="I48" s="526"/>
      <c r="J48" s="526"/>
      <c r="K48" s="526"/>
      <c r="L48" s="526"/>
      <c r="M48" s="526"/>
      <c r="N48" s="526"/>
      <c r="O48" s="526"/>
      <c r="P48" s="526"/>
    </row>
    <row r="49" spans="1:16" ht="14.4">
      <c r="A49" s="400" t="s">
        <v>3872</v>
      </c>
      <c r="B49" s="401" t="s">
        <v>3873</v>
      </c>
      <c r="C49" s="527">
        <v>260</v>
      </c>
      <c r="D49" s="406">
        <v>0.1</v>
      </c>
      <c r="E49" s="528">
        <f t="shared" si="0"/>
        <v>26</v>
      </c>
      <c r="F49" s="528">
        <f t="shared" si="1"/>
        <v>234</v>
      </c>
      <c r="G49" s="526"/>
      <c r="H49" s="526"/>
      <c r="I49" s="526"/>
      <c r="J49" s="526"/>
      <c r="K49" s="526"/>
      <c r="L49" s="526"/>
      <c r="M49" s="526"/>
      <c r="N49" s="526"/>
      <c r="O49" s="526"/>
      <c r="P49" s="526"/>
    </row>
    <row r="50" spans="1:16" ht="14.4">
      <c r="A50" s="400" t="s">
        <v>3874</v>
      </c>
      <c r="B50" s="401" t="s">
        <v>3875</v>
      </c>
      <c r="C50" s="527">
        <v>255</v>
      </c>
      <c r="D50" s="406">
        <v>0.1</v>
      </c>
      <c r="E50" s="528">
        <f t="shared" si="0"/>
        <v>25.5</v>
      </c>
      <c r="F50" s="528">
        <f t="shared" si="1"/>
        <v>229.5</v>
      </c>
      <c r="G50" s="526"/>
      <c r="H50" s="526"/>
      <c r="I50" s="526"/>
      <c r="J50" s="526"/>
      <c r="K50" s="526"/>
      <c r="L50" s="526"/>
      <c r="M50" s="526"/>
      <c r="N50" s="526"/>
      <c r="O50" s="526"/>
      <c r="P50" s="526"/>
    </row>
    <row r="51" spans="1:16" ht="14.4">
      <c r="A51" s="400" t="s">
        <v>3876</v>
      </c>
      <c r="B51" s="401" t="s">
        <v>3877</v>
      </c>
      <c r="C51" s="527">
        <v>648</v>
      </c>
      <c r="D51" s="406">
        <v>0.1</v>
      </c>
      <c r="E51" s="528">
        <f t="shared" si="0"/>
        <v>64.8</v>
      </c>
      <c r="F51" s="528">
        <f t="shared" si="1"/>
        <v>583.20000000000005</v>
      </c>
      <c r="G51" s="526"/>
      <c r="H51" s="526"/>
      <c r="I51" s="526"/>
      <c r="J51" s="526"/>
      <c r="K51" s="526"/>
      <c r="L51" s="526"/>
      <c r="M51" s="526"/>
      <c r="N51" s="526"/>
      <c r="O51" s="526"/>
      <c r="P51" s="526"/>
    </row>
    <row r="52" spans="1:16" ht="14.4">
      <c r="A52" s="400" t="s">
        <v>3878</v>
      </c>
      <c r="B52" s="401" t="s">
        <v>3879</v>
      </c>
      <c r="C52" s="527">
        <v>428</v>
      </c>
      <c r="D52" s="406">
        <v>0.1</v>
      </c>
      <c r="E52" s="528">
        <f t="shared" si="0"/>
        <v>42.800000000000004</v>
      </c>
      <c r="F52" s="528">
        <f t="shared" si="1"/>
        <v>385.2</v>
      </c>
      <c r="G52" s="526"/>
      <c r="H52" s="526"/>
      <c r="I52" s="526"/>
      <c r="J52" s="526"/>
      <c r="K52" s="526"/>
      <c r="L52" s="526"/>
      <c r="M52" s="526"/>
      <c r="N52" s="526"/>
      <c r="O52" s="526"/>
      <c r="P52" s="526"/>
    </row>
    <row r="53" spans="1:16" ht="14.4">
      <c r="A53" s="400" t="s">
        <v>3880</v>
      </c>
      <c r="B53" s="401" t="s">
        <v>3881</v>
      </c>
      <c r="C53" s="527">
        <v>370</v>
      </c>
      <c r="D53" s="406">
        <v>0.1</v>
      </c>
      <c r="E53" s="528">
        <f t="shared" si="0"/>
        <v>37</v>
      </c>
      <c r="F53" s="528">
        <f t="shared" si="1"/>
        <v>333</v>
      </c>
      <c r="G53" s="526"/>
      <c r="H53" s="526"/>
      <c r="I53" s="526"/>
      <c r="J53" s="526"/>
      <c r="K53" s="526"/>
      <c r="L53" s="526"/>
      <c r="M53" s="526"/>
      <c r="N53" s="526"/>
      <c r="O53" s="526"/>
      <c r="P53" s="526"/>
    </row>
    <row r="54" spans="1:16" ht="14.4">
      <c r="A54" s="400" t="s">
        <v>3882</v>
      </c>
      <c r="B54" s="401" t="s">
        <v>3883</v>
      </c>
      <c r="C54" s="527">
        <v>315</v>
      </c>
      <c r="D54" s="406">
        <v>0.1</v>
      </c>
      <c r="E54" s="528">
        <f t="shared" si="0"/>
        <v>31.5</v>
      </c>
      <c r="F54" s="528">
        <f t="shared" si="1"/>
        <v>283.5</v>
      </c>
      <c r="G54" s="526"/>
      <c r="H54" s="526"/>
      <c r="I54" s="526"/>
      <c r="J54" s="526"/>
      <c r="K54" s="526"/>
      <c r="L54" s="526"/>
      <c r="M54" s="526"/>
      <c r="N54" s="526"/>
      <c r="O54" s="526"/>
      <c r="P54" s="526"/>
    </row>
    <row r="55" spans="1:16" ht="14.4">
      <c r="A55" s="400" t="s">
        <v>3884</v>
      </c>
      <c r="B55" s="401" t="s">
        <v>3885</v>
      </c>
      <c r="C55" s="527">
        <v>265</v>
      </c>
      <c r="D55" s="406">
        <v>0.1</v>
      </c>
      <c r="E55" s="528">
        <f t="shared" si="0"/>
        <v>26.5</v>
      </c>
      <c r="F55" s="528">
        <f t="shared" si="1"/>
        <v>238.5</v>
      </c>
      <c r="G55" s="526"/>
      <c r="H55" s="526"/>
      <c r="I55" s="526"/>
      <c r="J55" s="526"/>
      <c r="K55" s="526"/>
      <c r="L55" s="526"/>
      <c r="M55" s="526"/>
      <c r="N55" s="526"/>
      <c r="O55" s="526"/>
      <c r="P55" s="526"/>
    </row>
    <row r="56" spans="1:16" ht="14.4">
      <c r="A56" s="400" t="s">
        <v>3886</v>
      </c>
      <c r="B56" s="401" t="s">
        <v>3887</v>
      </c>
      <c r="C56" s="527">
        <v>260</v>
      </c>
      <c r="D56" s="406">
        <v>0.1</v>
      </c>
      <c r="E56" s="528">
        <f t="shared" si="0"/>
        <v>26</v>
      </c>
      <c r="F56" s="528">
        <f t="shared" si="1"/>
        <v>234</v>
      </c>
      <c r="G56" s="526"/>
      <c r="H56" s="526"/>
      <c r="I56" s="526"/>
      <c r="J56" s="526"/>
      <c r="K56" s="526"/>
      <c r="L56" s="526"/>
      <c r="M56" s="526"/>
      <c r="N56" s="526"/>
      <c r="O56" s="526"/>
      <c r="P56" s="526"/>
    </row>
    <row r="57" spans="1:16" ht="14.4">
      <c r="A57" s="400" t="s">
        <v>3888</v>
      </c>
      <c r="B57" s="401" t="s">
        <v>3889</v>
      </c>
      <c r="C57" s="527">
        <v>255</v>
      </c>
      <c r="D57" s="406">
        <v>0.1</v>
      </c>
      <c r="E57" s="528">
        <f t="shared" si="0"/>
        <v>25.5</v>
      </c>
      <c r="F57" s="528">
        <f t="shared" si="1"/>
        <v>229.5</v>
      </c>
      <c r="G57" s="526"/>
      <c r="H57" s="526"/>
      <c r="I57" s="526"/>
      <c r="J57" s="526"/>
      <c r="K57" s="526"/>
      <c r="L57" s="526"/>
      <c r="M57" s="526"/>
      <c r="N57" s="526"/>
      <c r="O57" s="526"/>
      <c r="P57" s="526"/>
    </row>
    <row r="58" spans="1:16" ht="14.4">
      <c r="A58" s="400" t="s">
        <v>3890</v>
      </c>
      <c r="B58" s="401" t="s">
        <v>3891</v>
      </c>
      <c r="C58" s="527">
        <v>648</v>
      </c>
      <c r="D58" s="406">
        <v>0.1</v>
      </c>
      <c r="E58" s="528">
        <f t="shared" si="0"/>
        <v>64.8</v>
      </c>
      <c r="F58" s="528">
        <f t="shared" si="1"/>
        <v>583.20000000000005</v>
      </c>
      <c r="G58" s="526"/>
      <c r="H58" s="526"/>
      <c r="I58" s="526"/>
      <c r="J58" s="526"/>
      <c r="K58" s="526"/>
      <c r="L58" s="526"/>
      <c r="M58" s="526"/>
      <c r="N58" s="526"/>
      <c r="O58" s="526"/>
      <c r="P58" s="526"/>
    </row>
    <row r="59" spans="1:16" ht="14.4">
      <c r="A59" s="400" t="s">
        <v>3892</v>
      </c>
      <c r="B59" s="401" t="s">
        <v>3893</v>
      </c>
      <c r="C59" s="527">
        <v>428</v>
      </c>
      <c r="D59" s="406">
        <v>0.1</v>
      </c>
      <c r="E59" s="528">
        <f t="shared" si="0"/>
        <v>42.800000000000004</v>
      </c>
      <c r="F59" s="528">
        <f t="shared" si="1"/>
        <v>385.2</v>
      </c>
      <c r="G59" s="526"/>
      <c r="H59" s="526"/>
      <c r="I59" s="526"/>
      <c r="J59" s="526"/>
      <c r="K59" s="526"/>
      <c r="L59" s="526"/>
      <c r="M59" s="526"/>
      <c r="N59" s="526"/>
      <c r="O59" s="526"/>
      <c r="P59" s="526"/>
    </row>
    <row r="60" spans="1:16" ht="14.4">
      <c r="A60" s="400" t="s">
        <v>3894</v>
      </c>
      <c r="B60" s="401" t="s">
        <v>3895</v>
      </c>
      <c r="C60" s="527">
        <v>370</v>
      </c>
      <c r="D60" s="406">
        <v>0.1</v>
      </c>
      <c r="E60" s="528">
        <f t="shared" si="0"/>
        <v>37</v>
      </c>
      <c r="F60" s="528">
        <f t="shared" si="1"/>
        <v>333</v>
      </c>
      <c r="G60" s="526"/>
      <c r="H60" s="526"/>
      <c r="I60" s="526"/>
      <c r="J60" s="526"/>
      <c r="K60" s="526"/>
      <c r="L60" s="526"/>
      <c r="M60" s="526"/>
      <c r="N60" s="526"/>
      <c r="O60" s="526"/>
      <c r="P60" s="526"/>
    </row>
    <row r="61" spans="1:16" ht="14.4">
      <c r="A61" s="400" t="s">
        <v>3896</v>
      </c>
      <c r="B61" s="401" t="s">
        <v>3897</v>
      </c>
      <c r="C61" s="527">
        <v>315</v>
      </c>
      <c r="D61" s="406">
        <v>0.1</v>
      </c>
      <c r="E61" s="528">
        <f t="shared" si="0"/>
        <v>31.5</v>
      </c>
      <c r="F61" s="528">
        <f t="shared" si="1"/>
        <v>283.5</v>
      </c>
      <c r="G61" s="526"/>
      <c r="H61" s="526"/>
      <c r="I61" s="526"/>
      <c r="J61" s="526"/>
      <c r="K61" s="526"/>
      <c r="L61" s="526"/>
      <c r="M61" s="526"/>
      <c r="N61" s="526"/>
      <c r="O61" s="526"/>
      <c r="P61" s="526"/>
    </row>
    <row r="62" spans="1:16" ht="14.4">
      <c r="A62" s="400" t="s">
        <v>3898</v>
      </c>
      <c r="B62" s="401" t="s">
        <v>3899</v>
      </c>
      <c r="C62" s="527">
        <v>265</v>
      </c>
      <c r="D62" s="406">
        <v>0.1</v>
      </c>
      <c r="E62" s="528">
        <f t="shared" si="0"/>
        <v>26.5</v>
      </c>
      <c r="F62" s="528">
        <f t="shared" si="1"/>
        <v>238.5</v>
      </c>
      <c r="G62" s="526"/>
      <c r="H62" s="526"/>
      <c r="I62" s="526"/>
      <c r="J62" s="526"/>
      <c r="K62" s="526"/>
      <c r="L62" s="526"/>
      <c r="M62" s="526"/>
      <c r="N62" s="526"/>
      <c r="O62" s="526"/>
      <c r="P62" s="526"/>
    </row>
    <row r="63" spans="1:16" ht="14.4">
      <c r="A63" s="400" t="s">
        <v>3900</v>
      </c>
      <c r="B63" s="401" t="s">
        <v>3901</v>
      </c>
      <c r="C63" s="527">
        <v>260</v>
      </c>
      <c r="D63" s="406">
        <v>0.1</v>
      </c>
      <c r="E63" s="528">
        <f t="shared" si="0"/>
        <v>26</v>
      </c>
      <c r="F63" s="528">
        <f t="shared" si="1"/>
        <v>234</v>
      </c>
      <c r="G63" s="526"/>
      <c r="H63" s="526"/>
      <c r="I63" s="526"/>
      <c r="J63" s="526"/>
      <c r="K63" s="526"/>
      <c r="L63" s="526"/>
      <c r="M63" s="526"/>
      <c r="N63" s="526"/>
      <c r="O63" s="526"/>
      <c r="P63" s="526"/>
    </row>
    <row r="64" spans="1:16" ht="14.4">
      <c r="A64" s="400" t="s">
        <v>3902</v>
      </c>
      <c r="B64" s="401" t="s">
        <v>3903</v>
      </c>
      <c r="C64" s="527">
        <v>255</v>
      </c>
      <c r="D64" s="406">
        <v>0.1</v>
      </c>
      <c r="E64" s="528">
        <f t="shared" si="0"/>
        <v>25.5</v>
      </c>
      <c r="F64" s="528">
        <f t="shared" si="1"/>
        <v>229.5</v>
      </c>
      <c r="G64" s="526"/>
      <c r="H64" s="526"/>
      <c r="I64" s="526"/>
      <c r="J64" s="526"/>
      <c r="K64" s="526"/>
      <c r="L64" s="526"/>
      <c r="M64" s="526"/>
      <c r="N64" s="526"/>
      <c r="O64" s="526"/>
      <c r="P64" s="526"/>
    </row>
    <row r="65" spans="1:16" ht="14.4">
      <c r="A65" s="400" t="s">
        <v>3904</v>
      </c>
      <c r="B65" s="401" t="s">
        <v>3905</v>
      </c>
      <c r="C65" s="527">
        <v>648</v>
      </c>
      <c r="D65" s="406">
        <v>0.1</v>
      </c>
      <c r="E65" s="528">
        <f t="shared" si="0"/>
        <v>64.8</v>
      </c>
      <c r="F65" s="528">
        <f t="shared" si="1"/>
        <v>583.20000000000005</v>
      </c>
      <c r="G65" s="526"/>
      <c r="H65" s="526"/>
      <c r="I65" s="526"/>
      <c r="J65" s="526"/>
      <c r="K65" s="526"/>
      <c r="L65" s="526"/>
      <c r="M65" s="526"/>
      <c r="N65" s="526"/>
      <c r="O65" s="526"/>
      <c r="P65" s="526"/>
    </row>
    <row r="66" spans="1:16" ht="14.4">
      <c r="A66" s="400" t="s">
        <v>3906</v>
      </c>
      <c r="B66" s="401" t="s">
        <v>3907</v>
      </c>
      <c r="C66" s="527">
        <v>428</v>
      </c>
      <c r="D66" s="406">
        <v>0.1</v>
      </c>
      <c r="E66" s="528">
        <f t="shared" si="0"/>
        <v>42.800000000000004</v>
      </c>
      <c r="F66" s="528">
        <f t="shared" si="1"/>
        <v>385.2</v>
      </c>
      <c r="G66" s="526"/>
      <c r="H66" s="526"/>
      <c r="I66" s="526"/>
      <c r="J66" s="526"/>
      <c r="K66" s="526"/>
      <c r="L66" s="526"/>
      <c r="M66" s="526"/>
      <c r="N66" s="526"/>
      <c r="O66" s="526"/>
      <c r="P66" s="526"/>
    </row>
    <row r="67" spans="1:16" ht="14.4">
      <c r="A67" s="400" t="s">
        <v>3908</v>
      </c>
      <c r="B67" s="401" t="s">
        <v>3909</v>
      </c>
      <c r="C67" s="527">
        <v>370</v>
      </c>
      <c r="D67" s="406">
        <v>0.1</v>
      </c>
      <c r="E67" s="528">
        <f t="shared" ref="E67:E130" si="2">C67*D67</f>
        <v>37</v>
      </c>
      <c r="F67" s="528">
        <f t="shared" ref="F67:F130" si="3">C67-E67</f>
        <v>333</v>
      </c>
      <c r="G67" s="526"/>
      <c r="H67" s="526"/>
      <c r="I67" s="526"/>
      <c r="J67" s="526"/>
      <c r="K67" s="526"/>
      <c r="L67" s="526"/>
      <c r="M67" s="526"/>
      <c r="N67" s="526"/>
      <c r="O67" s="526"/>
      <c r="P67" s="526"/>
    </row>
    <row r="68" spans="1:16" ht="14.4">
      <c r="A68" s="400" t="s">
        <v>3910</v>
      </c>
      <c r="B68" s="401" t="s">
        <v>3911</v>
      </c>
      <c r="C68" s="527">
        <v>315</v>
      </c>
      <c r="D68" s="406">
        <v>0.1</v>
      </c>
      <c r="E68" s="528">
        <f t="shared" si="2"/>
        <v>31.5</v>
      </c>
      <c r="F68" s="528">
        <f t="shared" si="3"/>
        <v>283.5</v>
      </c>
      <c r="G68" s="526"/>
      <c r="H68" s="526"/>
      <c r="I68" s="526"/>
      <c r="J68" s="526"/>
      <c r="K68" s="526"/>
      <c r="L68" s="526"/>
      <c r="M68" s="526"/>
      <c r="N68" s="526"/>
      <c r="O68" s="526"/>
      <c r="P68" s="526"/>
    </row>
    <row r="69" spans="1:16" ht="14.4">
      <c r="A69" s="400" t="s">
        <v>3912</v>
      </c>
      <c r="B69" s="401" t="s">
        <v>3913</v>
      </c>
      <c r="C69" s="527">
        <v>265</v>
      </c>
      <c r="D69" s="406">
        <v>0.1</v>
      </c>
      <c r="E69" s="528">
        <f t="shared" si="2"/>
        <v>26.5</v>
      </c>
      <c r="F69" s="528">
        <f t="shared" si="3"/>
        <v>238.5</v>
      </c>
      <c r="G69" s="526"/>
      <c r="H69" s="526"/>
      <c r="I69" s="526"/>
      <c r="J69" s="526"/>
      <c r="K69" s="526"/>
      <c r="L69" s="526"/>
      <c r="M69" s="526"/>
      <c r="N69" s="526"/>
      <c r="O69" s="526"/>
      <c r="P69" s="526"/>
    </row>
    <row r="70" spans="1:16" ht="14.4">
      <c r="A70" s="400" t="s">
        <v>3914</v>
      </c>
      <c r="B70" s="401" t="s">
        <v>3915</v>
      </c>
      <c r="C70" s="527">
        <v>260</v>
      </c>
      <c r="D70" s="406">
        <v>0.1</v>
      </c>
      <c r="E70" s="528">
        <f t="shared" si="2"/>
        <v>26</v>
      </c>
      <c r="F70" s="528">
        <f t="shared" si="3"/>
        <v>234</v>
      </c>
      <c r="G70" s="526"/>
      <c r="H70" s="526"/>
      <c r="I70" s="526"/>
      <c r="J70" s="526"/>
      <c r="K70" s="526"/>
      <c r="L70" s="526"/>
      <c r="M70" s="526"/>
      <c r="N70" s="526"/>
      <c r="O70" s="526"/>
      <c r="P70" s="526"/>
    </row>
    <row r="71" spans="1:16" ht="14.4">
      <c r="A71" s="400" t="s">
        <v>3916</v>
      </c>
      <c r="B71" s="401" t="s">
        <v>3917</v>
      </c>
      <c r="C71" s="527">
        <v>255</v>
      </c>
      <c r="D71" s="406">
        <v>0.1</v>
      </c>
      <c r="E71" s="528">
        <f t="shared" si="2"/>
        <v>25.5</v>
      </c>
      <c r="F71" s="528">
        <f t="shared" si="3"/>
        <v>229.5</v>
      </c>
      <c r="G71" s="526"/>
      <c r="H71" s="526"/>
      <c r="I71" s="526"/>
      <c r="J71" s="526"/>
      <c r="K71" s="526"/>
      <c r="L71" s="526"/>
      <c r="M71" s="526"/>
      <c r="N71" s="526"/>
      <c r="O71" s="526"/>
      <c r="P71" s="526"/>
    </row>
    <row r="72" spans="1:16" ht="14.4">
      <c r="A72" s="400" t="s">
        <v>3918</v>
      </c>
      <c r="B72" s="401" t="s">
        <v>3919</v>
      </c>
      <c r="C72" s="527">
        <v>331</v>
      </c>
      <c r="D72" s="406">
        <v>0.1</v>
      </c>
      <c r="E72" s="528">
        <f t="shared" si="2"/>
        <v>33.1</v>
      </c>
      <c r="F72" s="528">
        <f t="shared" si="3"/>
        <v>297.89999999999998</v>
      </c>
      <c r="G72" s="526"/>
      <c r="H72" s="526"/>
      <c r="I72" s="526"/>
      <c r="J72" s="526"/>
      <c r="K72" s="526"/>
      <c r="L72" s="526"/>
      <c r="M72" s="526"/>
      <c r="N72" s="526"/>
      <c r="O72" s="526"/>
      <c r="P72" s="526"/>
    </row>
    <row r="73" spans="1:16" ht="14.4">
      <c r="A73" s="400" t="s">
        <v>3920</v>
      </c>
      <c r="B73" s="401" t="s">
        <v>3921</v>
      </c>
      <c r="C73" s="527">
        <v>219</v>
      </c>
      <c r="D73" s="406">
        <v>0.1</v>
      </c>
      <c r="E73" s="528">
        <f t="shared" si="2"/>
        <v>21.900000000000002</v>
      </c>
      <c r="F73" s="528">
        <f t="shared" si="3"/>
        <v>197.1</v>
      </c>
      <c r="G73" s="526"/>
      <c r="H73" s="526"/>
      <c r="I73" s="526"/>
      <c r="J73" s="526"/>
      <c r="K73" s="526"/>
      <c r="L73" s="526"/>
      <c r="M73" s="526"/>
      <c r="N73" s="526"/>
      <c r="O73" s="526"/>
      <c r="P73" s="526"/>
    </row>
    <row r="74" spans="1:16" ht="14.4">
      <c r="A74" s="400" t="s">
        <v>3922</v>
      </c>
      <c r="B74" s="401" t="s">
        <v>3923</v>
      </c>
      <c r="C74" s="527">
        <v>189</v>
      </c>
      <c r="D74" s="406">
        <v>0.1</v>
      </c>
      <c r="E74" s="528">
        <f t="shared" si="2"/>
        <v>18.900000000000002</v>
      </c>
      <c r="F74" s="528">
        <f t="shared" si="3"/>
        <v>170.1</v>
      </c>
      <c r="G74" s="526"/>
      <c r="H74" s="526"/>
      <c r="I74" s="526"/>
      <c r="J74" s="526"/>
      <c r="K74" s="526"/>
      <c r="L74" s="526"/>
      <c r="M74" s="526"/>
      <c r="N74" s="526"/>
      <c r="O74" s="526"/>
      <c r="P74" s="526"/>
    </row>
    <row r="75" spans="1:16" ht="14.4">
      <c r="A75" s="400" t="s">
        <v>3924</v>
      </c>
      <c r="B75" s="401" t="s">
        <v>3925</v>
      </c>
      <c r="C75" s="527">
        <v>162</v>
      </c>
      <c r="D75" s="406">
        <v>0.1</v>
      </c>
      <c r="E75" s="528">
        <f t="shared" si="2"/>
        <v>16.2</v>
      </c>
      <c r="F75" s="528">
        <f t="shared" si="3"/>
        <v>145.80000000000001</v>
      </c>
      <c r="G75" s="526"/>
      <c r="H75" s="526"/>
      <c r="I75" s="526"/>
      <c r="J75" s="526"/>
      <c r="K75" s="526"/>
      <c r="L75" s="526"/>
      <c r="M75" s="526"/>
      <c r="N75" s="526"/>
      <c r="O75" s="526"/>
      <c r="P75" s="526"/>
    </row>
    <row r="76" spans="1:16" ht="14.4">
      <c r="A76" s="400" t="s">
        <v>3926</v>
      </c>
      <c r="B76" s="401" t="s">
        <v>3927</v>
      </c>
      <c r="C76" s="527">
        <v>135</v>
      </c>
      <c r="D76" s="406">
        <v>0.1</v>
      </c>
      <c r="E76" s="528">
        <f t="shared" si="2"/>
        <v>13.5</v>
      </c>
      <c r="F76" s="528">
        <f t="shared" si="3"/>
        <v>121.5</v>
      </c>
      <c r="G76" s="526"/>
      <c r="H76" s="526"/>
      <c r="I76" s="526"/>
      <c r="J76" s="526"/>
      <c r="K76" s="526"/>
      <c r="L76" s="526"/>
      <c r="M76" s="526"/>
      <c r="N76" s="526"/>
      <c r="O76" s="526"/>
      <c r="P76" s="526"/>
    </row>
    <row r="77" spans="1:16" ht="14.4">
      <c r="A77" s="400" t="s">
        <v>3928</v>
      </c>
      <c r="B77" s="401" t="s">
        <v>3929</v>
      </c>
      <c r="C77" s="527">
        <v>133</v>
      </c>
      <c r="D77" s="406">
        <v>0.1</v>
      </c>
      <c r="E77" s="528">
        <f t="shared" si="2"/>
        <v>13.3</v>
      </c>
      <c r="F77" s="528">
        <f t="shared" si="3"/>
        <v>119.7</v>
      </c>
      <c r="G77" s="526"/>
      <c r="H77" s="526"/>
      <c r="I77" s="526"/>
      <c r="J77" s="526"/>
      <c r="K77" s="526"/>
      <c r="L77" s="526"/>
      <c r="M77" s="526"/>
      <c r="N77" s="526"/>
      <c r="O77" s="526"/>
      <c r="P77" s="526"/>
    </row>
    <row r="78" spans="1:16" ht="14.4">
      <c r="A78" s="400" t="s">
        <v>3930</v>
      </c>
      <c r="B78" s="401" t="s">
        <v>3931</v>
      </c>
      <c r="C78" s="527">
        <v>130</v>
      </c>
      <c r="D78" s="406">
        <v>0.1</v>
      </c>
      <c r="E78" s="528">
        <f t="shared" si="2"/>
        <v>13</v>
      </c>
      <c r="F78" s="528">
        <f t="shared" si="3"/>
        <v>117</v>
      </c>
      <c r="G78" s="526"/>
      <c r="H78" s="526"/>
      <c r="I78" s="526"/>
      <c r="J78" s="526"/>
      <c r="K78" s="526"/>
      <c r="L78" s="526"/>
      <c r="M78" s="526"/>
      <c r="N78" s="526"/>
      <c r="O78" s="526"/>
      <c r="P78" s="526"/>
    </row>
    <row r="79" spans="1:16" ht="14.4">
      <c r="A79" s="400" t="s">
        <v>3932</v>
      </c>
      <c r="B79" s="401" t="s">
        <v>3933</v>
      </c>
      <c r="C79" s="527">
        <v>648</v>
      </c>
      <c r="D79" s="406">
        <v>0.1</v>
      </c>
      <c r="E79" s="528">
        <f t="shared" si="2"/>
        <v>64.8</v>
      </c>
      <c r="F79" s="528">
        <f t="shared" si="3"/>
        <v>583.20000000000005</v>
      </c>
      <c r="G79" s="526"/>
      <c r="H79" s="526"/>
      <c r="I79" s="526"/>
      <c r="J79" s="526"/>
      <c r="K79" s="526"/>
      <c r="L79" s="526"/>
      <c r="M79" s="526"/>
      <c r="N79" s="526"/>
      <c r="O79" s="526"/>
      <c r="P79" s="526"/>
    </row>
    <row r="80" spans="1:16" ht="14.4">
      <c r="A80" s="400" t="s">
        <v>3934</v>
      </c>
      <c r="B80" s="401" t="s">
        <v>3935</v>
      </c>
      <c r="C80" s="527">
        <v>428</v>
      </c>
      <c r="D80" s="406">
        <v>0.1</v>
      </c>
      <c r="E80" s="528">
        <f t="shared" si="2"/>
        <v>42.800000000000004</v>
      </c>
      <c r="F80" s="528">
        <f t="shared" si="3"/>
        <v>385.2</v>
      </c>
      <c r="G80" s="526"/>
      <c r="H80" s="526"/>
      <c r="I80" s="526"/>
      <c r="J80" s="526"/>
      <c r="K80" s="526"/>
      <c r="L80" s="526"/>
      <c r="M80" s="526"/>
      <c r="N80" s="526"/>
      <c r="O80" s="526"/>
      <c r="P80" s="526"/>
    </row>
    <row r="81" spans="1:16" ht="14.4">
      <c r="A81" s="400" t="s">
        <v>3936</v>
      </c>
      <c r="B81" s="401" t="s">
        <v>3937</v>
      </c>
      <c r="C81" s="527">
        <v>370</v>
      </c>
      <c r="D81" s="406">
        <v>0.1</v>
      </c>
      <c r="E81" s="528">
        <f t="shared" si="2"/>
        <v>37</v>
      </c>
      <c r="F81" s="528">
        <f t="shared" si="3"/>
        <v>333</v>
      </c>
      <c r="G81" s="526"/>
      <c r="H81" s="526"/>
      <c r="I81" s="526"/>
      <c r="J81" s="526"/>
      <c r="K81" s="526"/>
      <c r="L81" s="526"/>
      <c r="M81" s="526"/>
      <c r="N81" s="526"/>
      <c r="O81" s="526"/>
      <c r="P81" s="526"/>
    </row>
    <row r="82" spans="1:16" ht="14.4">
      <c r="A82" s="400" t="s">
        <v>3938</v>
      </c>
      <c r="B82" s="401" t="s">
        <v>3939</v>
      </c>
      <c r="C82" s="527">
        <v>315</v>
      </c>
      <c r="D82" s="406">
        <v>0.1</v>
      </c>
      <c r="E82" s="528">
        <f t="shared" si="2"/>
        <v>31.5</v>
      </c>
      <c r="F82" s="528">
        <f t="shared" si="3"/>
        <v>283.5</v>
      </c>
      <c r="G82" s="526"/>
      <c r="H82" s="526"/>
      <c r="I82" s="526"/>
      <c r="J82" s="526"/>
      <c r="K82" s="526"/>
      <c r="L82" s="526"/>
      <c r="M82" s="526"/>
      <c r="N82" s="526"/>
      <c r="O82" s="526"/>
      <c r="P82" s="526"/>
    </row>
    <row r="83" spans="1:16" ht="14.4">
      <c r="A83" s="400" t="s">
        <v>3940</v>
      </c>
      <c r="B83" s="401" t="s">
        <v>3941</v>
      </c>
      <c r="C83" s="527">
        <v>265</v>
      </c>
      <c r="D83" s="406">
        <v>0.1</v>
      </c>
      <c r="E83" s="528">
        <f t="shared" si="2"/>
        <v>26.5</v>
      </c>
      <c r="F83" s="528">
        <f t="shared" si="3"/>
        <v>238.5</v>
      </c>
      <c r="G83" s="526"/>
      <c r="H83" s="526"/>
      <c r="I83" s="526"/>
      <c r="J83" s="526"/>
      <c r="K83" s="526"/>
      <c r="L83" s="526"/>
      <c r="M83" s="526"/>
      <c r="N83" s="526"/>
      <c r="O83" s="526"/>
      <c r="P83" s="526"/>
    </row>
    <row r="84" spans="1:16" ht="14.4">
      <c r="A84" s="400" t="s">
        <v>3942</v>
      </c>
      <c r="B84" s="401" t="s">
        <v>3943</v>
      </c>
      <c r="C84" s="527">
        <v>260</v>
      </c>
      <c r="D84" s="406">
        <v>0.1</v>
      </c>
      <c r="E84" s="528">
        <f t="shared" si="2"/>
        <v>26</v>
      </c>
      <c r="F84" s="528">
        <f t="shared" si="3"/>
        <v>234</v>
      </c>
      <c r="G84" s="526"/>
      <c r="H84" s="526"/>
      <c r="I84" s="526"/>
      <c r="J84" s="526"/>
      <c r="K84" s="526"/>
      <c r="L84" s="526"/>
      <c r="M84" s="526"/>
      <c r="N84" s="526"/>
      <c r="O84" s="526"/>
      <c r="P84" s="526"/>
    </row>
    <row r="85" spans="1:16" ht="14.4">
      <c r="A85" s="400" t="s">
        <v>3944</v>
      </c>
      <c r="B85" s="401" t="s">
        <v>3945</v>
      </c>
      <c r="C85" s="527">
        <v>255</v>
      </c>
      <c r="D85" s="406">
        <v>0.1</v>
      </c>
      <c r="E85" s="528">
        <f t="shared" si="2"/>
        <v>25.5</v>
      </c>
      <c r="F85" s="528">
        <f t="shared" si="3"/>
        <v>229.5</v>
      </c>
      <c r="G85" s="526"/>
      <c r="H85" s="526"/>
      <c r="I85" s="526"/>
      <c r="J85" s="526"/>
      <c r="K85" s="526"/>
      <c r="L85" s="526"/>
      <c r="M85" s="526"/>
      <c r="N85" s="526"/>
      <c r="O85" s="526"/>
      <c r="P85" s="526"/>
    </row>
    <row r="86" spans="1:16" ht="14.4">
      <c r="A86" s="400" t="s">
        <v>4773</v>
      </c>
      <c r="B86" s="401" t="s">
        <v>4774</v>
      </c>
      <c r="C86" s="527">
        <v>648</v>
      </c>
      <c r="D86" s="406">
        <v>0.1</v>
      </c>
      <c r="E86" s="528">
        <f t="shared" si="2"/>
        <v>64.8</v>
      </c>
      <c r="F86" s="528">
        <f t="shared" si="3"/>
        <v>583.20000000000005</v>
      </c>
      <c r="G86" s="526"/>
      <c r="H86" s="526"/>
      <c r="I86" s="526"/>
      <c r="J86" s="526"/>
      <c r="K86" s="526"/>
      <c r="L86" s="526"/>
      <c r="M86" s="526"/>
      <c r="N86" s="526"/>
      <c r="O86" s="526"/>
      <c r="P86" s="526"/>
    </row>
    <row r="87" spans="1:16" ht="14.4">
      <c r="A87" s="400" t="s">
        <v>4775</v>
      </c>
      <c r="B87" s="401" t="s">
        <v>4776</v>
      </c>
      <c r="C87" s="527">
        <v>428</v>
      </c>
      <c r="D87" s="406">
        <v>0.1</v>
      </c>
      <c r="E87" s="528">
        <f t="shared" si="2"/>
        <v>42.800000000000004</v>
      </c>
      <c r="F87" s="528">
        <f t="shared" si="3"/>
        <v>385.2</v>
      </c>
      <c r="G87" s="526"/>
      <c r="H87" s="526"/>
      <c r="I87" s="526"/>
      <c r="J87" s="526"/>
      <c r="K87" s="526"/>
      <c r="L87" s="526"/>
      <c r="M87" s="526"/>
      <c r="N87" s="526"/>
      <c r="O87" s="526"/>
      <c r="P87" s="526"/>
    </row>
    <row r="88" spans="1:16" ht="14.4">
      <c r="A88" s="400" t="s">
        <v>4777</v>
      </c>
      <c r="B88" s="401" t="s">
        <v>4778</v>
      </c>
      <c r="C88" s="527">
        <v>370</v>
      </c>
      <c r="D88" s="406">
        <v>0.1</v>
      </c>
      <c r="E88" s="528">
        <f t="shared" si="2"/>
        <v>37</v>
      </c>
      <c r="F88" s="528">
        <f t="shared" si="3"/>
        <v>333</v>
      </c>
      <c r="G88" s="526"/>
      <c r="H88" s="526"/>
      <c r="I88" s="526"/>
      <c r="J88" s="526"/>
      <c r="K88" s="526"/>
      <c r="L88" s="526"/>
      <c r="M88" s="526"/>
      <c r="N88" s="526"/>
      <c r="O88" s="526"/>
      <c r="P88" s="526"/>
    </row>
    <row r="89" spans="1:16" ht="14.4">
      <c r="A89" s="400" t="s">
        <v>4779</v>
      </c>
      <c r="B89" s="401" t="s">
        <v>4780</v>
      </c>
      <c r="C89" s="527">
        <v>315</v>
      </c>
      <c r="D89" s="406">
        <v>0.1</v>
      </c>
      <c r="E89" s="528">
        <f t="shared" si="2"/>
        <v>31.5</v>
      </c>
      <c r="F89" s="528">
        <f t="shared" si="3"/>
        <v>283.5</v>
      </c>
      <c r="G89" s="526"/>
      <c r="H89" s="526"/>
      <c r="I89" s="526"/>
      <c r="J89" s="526"/>
      <c r="K89" s="526"/>
      <c r="L89" s="526"/>
      <c r="M89" s="526"/>
      <c r="N89" s="526"/>
      <c r="O89" s="526"/>
      <c r="P89" s="526"/>
    </row>
    <row r="90" spans="1:16" ht="14.4">
      <c r="A90" s="400" t="s">
        <v>4781</v>
      </c>
      <c r="B90" s="401" t="s">
        <v>4782</v>
      </c>
      <c r="C90" s="527">
        <v>265</v>
      </c>
      <c r="D90" s="406">
        <v>0.1</v>
      </c>
      <c r="E90" s="528">
        <f t="shared" si="2"/>
        <v>26.5</v>
      </c>
      <c r="F90" s="528">
        <f t="shared" si="3"/>
        <v>238.5</v>
      </c>
      <c r="G90" s="526"/>
      <c r="H90" s="526"/>
      <c r="I90" s="526"/>
      <c r="J90" s="526"/>
      <c r="K90" s="526"/>
      <c r="L90" s="526"/>
      <c r="M90" s="526"/>
      <c r="N90" s="526"/>
      <c r="O90" s="526"/>
      <c r="P90" s="526"/>
    </row>
    <row r="91" spans="1:16" ht="14.4">
      <c r="A91" s="400" t="s">
        <v>4783</v>
      </c>
      <c r="B91" s="401" t="s">
        <v>4784</v>
      </c>
      <c r="C91" s="527">
        <v>260</v>
      </c>
      <c r="D91" s="406">
        <v>0.1</v>
      </c>
      <c r="E91" s="528">
        <f t="shared" si="2"/>
        <v>26</v>
      </c>
      <c r="F91" s="528">
        <f t="shared" si="3"/>
        <v>234</v>
      </c>
      <c r="G91" s="526"/>
      <c r="H91" s="526"/>
      <c r="I91" s="526"/>
      <c r="J91" s="526"/>
      <c r="K91" s="526"/>
      <c r="L91" s="526"/>
      <c r="M91" s="526"/>
      <c r="N91" s="526"/>
      <c r="O91" s="526"/>
      <c r="P91" s="526"/>
    </row>
    <row r="92" spans="1:16" ht="14.4">
      <c r="A92" s="400" t="s">
        <v>4785</v>
      </c>
      <c r="B92" s="401" t="s">
        <v>4786</v>
      </c>
      <c r="C92" s="527">
        <v>255</v>
      </c>
      <c r="D92" s="406">
        <v>0.1</v>
      </c>
      <c r="E92" s="528">
        <f t="shared" si="2"/>
        <v>25.5</v>
      </c>
      <c r="F92" s="528">
        <f t="shared" si="3"/>
        <v>229.5</v>
      </c>
      <c r="G92" s="526"/>
      <c r="H92" s="526"/>
      <c r="I92" s="526"/>
      <c r="J92" s="526"/>
      <c r="K92" s="526"/>
      <c r="L92" s="526"/>
      <c r="M92" s="526"/>
      <c r="N92" s="526"/>
      <c r="O92" s="526"/>
      <c r="P92" s="526"/>
    </row>
    <row r="93" spans="1:16" ht="14.4">
      <c r="A93" s="400" t="s">
        <v>3946</v>
      </c>
      <c r="B93" s="401" t="s">
        <v>3947</v>
      </c>
      <c r="C93" s="527">
        <v>648</v>
      </c>
      <c r="D93" s="406">
        <v>0.1</v>
      </c>
      <c r="E93" s="528">
        <f t="shared" si="2"/>
        <v>64.8</v>
      </c>
      <c r="F93" s="528">
        <f t="shared" si="3"/>
        <v>583.20000000000005</v>
      </c>
      <c r="G93" s="526"/>
      <c r="H93" s="526"/>
      <c r="I93" s="526"/>
      <c r="J93" s="526"/>
      <c r="K93" s="526"/>
      <c r="L93" s="526"/>
      <c r="M93" s="526"/>
      <c r="N93" s="526"/>
      <c r="O93" s="526"/>
      <c r="P93" s="526"/>
    </row>
    <row r="94" spans="1:16" ht="14.4">
      <c r="A94" s="400" t="s">
        <v>3948</v>
      </c>
      <c r="B94" s="401" t="s">
        <v>3949</v>
      </c>
      <c r="C94" s="527">
        <v>428</v>
      </c>
      <c r="D94" s="406">
        <v>0.1</v>
      </c>
      <c r="E94" s="528">
        <f t="shared" si="2"/>
        <v>42.800000000000004</v>
      </c>
      <c r="F94" s="528">
        <f t="shared" si="3"/>
        <v>385.2</v>
      </c>
      <c r="G94" s="526"/>
      <c r="H94" s="526"/>
      <c r="I94" s="526"/>
      <c r="J94" s="526"/>
      <c r="K94" s="526"/>
      <c r="L94" s="526"/>
      <c r="M94" s="526"/>
      <c r="N94" s="526"/>
      <c r="O94" s="526"/>
      <c r="P94" s="526"/>
    </row>
    <row r="95" spans="1:16" ht="14.4">
      <c r="A95" s="400" t="s">
        <v>3950</v>
      </c>
      <c r="B95" s="401" t="s">
        <v>3951</v>
      </c>
      <c r="C95" s="527">
        <v>370</v>
      </c>
      <c r="D95" s="406">
        <v>0.1</v>
      </c>
      <c r="E95" s="528">
        <f t="shared" si="2"/>
        <v>37</v>
      </c>
      <c r="F95" s="528">
        <f t="shared" si="3"/>
        <v>333</v>
      </c>
      <c r="G95" s="526"/>
      <c r="H95" s="526"/>
      <c r="I95" s="526"/>
      <c r="J95" s="526"/>
      <c r="K95" s="526"/>
      <c r="L95" s="526"/>
      <c r="M95" s="526"/>
      <c r="N95" s="526"/>
      <c r="O95" s="526"/>
      <c r="P95" s="526"/>
    </row>
    <row r="96" spans="1:16" ht="14.4">
      <c r="A96" s="400" t="s">
        <v>3952</v>
      </c>
      <c r="B96" s="401" t="s">
        <v>3953</v>
      </c>
      <c r="C96" s="527">
        <v>315</v>
      </c>
      <c r="D96" s="406">
        <v>0.1</v>
      </c>
      <c r="E96" s="528">
        <f t="shared" si="2"/>
        <v>31.5</v>
      </c>
      <c r="F96" s="528">
        <f t="shared" si="3"/>
        <v>283.5</v>
      </c>
      <c r="G96" s="526"/>
      <c r="H96" s="526"/>
      <c r="I96" s="526"/>
      <c r="J96" s="526"/>
      <c r="K96" s="526"/>
      <c r="L96" s="526"/>
      <c r="M96" s="526"/>
      <c r="N96" s="526"/>
      <c r="O96" s="526"/>
      <c r="P96" s="526"/>
    </row>
    <row r="97" spans="1:16" ht="14.4">
      <c r="A97" s="400" t="s">
        <v>3954</v>
      </c>
      <c r="B97" s="401" t="s">
        <v>3955</v>
      </c>
      <c r="C97" s="527">
        <v>265</v>
      </c>
      <c r="D97" s="406">
        <v>0.1</v>
      </c>
      <c r="E97" s="528">
        <f t="shared" si="2"/>
        <v>26.5</v>
      </c>
      <c r="F97" s="528">
        <f t="shared" si="3"/>
        <v>238.5</v>
      </c>
      <c r="G97" s="526"/>
      <c r="H97" s="526"/>
      <c r="I97" s="526"/>
      <c r="J97" s="526"/>
      <c r="K97" s="526"/>
      <c r="L97" s="526"/>
      <c r="M97" s="526"/>
      <c r="N97" s="526"/>
      <c r="O97" s="526"/>
      <c r="P97" s="526"/>
    </row>
    <row r="98" spans="1:16" ht="14.4">
      <c r="A98" s="400" t="s">
        <v>3956</v>
      </c>
      <c r="B98" s="401" t="s">
        <v>3957</v>
      </c>
      <c r="C98" s="527">
        <v>260</v>
      </c>
      <c r="D98" s="406">
        <v>0.1</v>
      </c>
      <c r="E98" s="528">
        <f t="shared" si="2"/>
        <v>26</v>
      </c>
      <c r="F98" s="528">
        <f t="shared" si="3"/>
        <v>234</v>
      </c>
      <c r="G98" s="526"/>
      <c r="H98" s="526"/>
      <c r="I98" s="526"/>
      <c r="J98" s="526"/>
      <c r="K98" s="526"/>
      <c r="L98" s="526"/>
      <c r="M98" s="526"/>
      <c r="N98" s="526"/>
      <c r="O98" s="526"/>
      <c r="P98" s="526"/>
    </row>
    <row r="99" spans="1:16" ht="14.4">
      <c r="A99" s="400" t="s">
        <v>3958</v>
      </c>
      <c r="B99" s="401" t="s">
        <v>3959</v>
      </c>
      <c r="C99" s="527">
        <v>255</v>
      </c>
      <c r="D99" s="406">
        <v>0.1</v>
      </c>
      <c r="E99" s="528">
        <f t="shared" si="2"/>
        <v>25.5</v>
      </c>
      <c r="F99" s="528">
        <f t="shared" si="3"/>
        <v>229.5</v>
      </c>
      <c r="G99" s="526"/>
      <c r="H99" s="526"/>
      <c r="I99" s="526"/>
      <c r="J99" s="526"/>
      <c r="K99" s="526"/>
      <c r="L99" s="526"/>
      <c r="M99" s="526"/>
      <c r="N99" s="526"/>
      <c r="O99" s="526"/>
      <c r="P99" s="526"/>
    </row>
    <row r="100" spans="1:16" ht="14.4">
      <c r="A100" s="400" t="s">
        <v>3960</v>
      </c>
      <c r="B100" s="401" t="s">
        <v>3961</v>
      </c>
      <c r="C100" s="527">
        <v>648</v>
      </c>
      <c r="D100" s="406">
        <v>0.1</v>
      </c>
      <c r="E100" s="528">
        <f t="shared" si="2"/>
        <v>64.8</v>
      </c>
      <c r="F100" s="528">
        <f t="shared" si="3"/>
        <v>583.20000000000005</v>
      </c>
      <c r="G100" s="526"/>
      <c r="H100" s="526"/>
      <c r="I100" s="526"/>
      <c r="J100" s="526"/>
      <c r="K100" s="526"/>
      <c r="L100" s="526"/>
      <c r="M100" s="526"/>
      <c r="N100" s="526"/>
      <c r="O100" s="526"/>
      <c r="P100" s="526"/>
    </row>
    <row r="101" spans="1:16" ht="14.4">
      <c r="A101" s="400" t="s">
        <v>3962</v>
      </c>
      <c r="B101" s="401" t="s">
        <v>3963</v>
      </c>
      <c r="C101" s="527">
        <v>428</v>
      </c>
      <c r="D101" s="406">
        <v>0.1</v>
      </c>
      <c r="E101" s="528">
        <f t="shared" si="2"/>
        <v>42.800000000000004</v>
      </c>
      <c r="F101" s="528">
        <f t="shared" si="3"/>
        <v>385.2</v>
      </c>
      <c r="G101" s="526"/>
      <c r="H101" s="526"/>
      <c r="I101" s="526"/>
      <c r="J101" s="526"/>
      <c r="K101" s="526"/>
      <c r="L101" s="526"/>
      <c r="M101" s="526"/>
      <c r="N101" s="526"/>
      <c r="O101" s="526"/>
      <c r="P101" s="526"/>
    </row>
    <row r="102" spans="1:16" ht="14.4">
      <c r="A102" s="400" t="s">
        <v>3964</v>
      </c>
      <c r="B102" s="401" t="s">
        <v>3965</v>
      </c>
      <c r="C102" s="527">
        <v>370</v>
      </c>
      <c r="D102" s="406">
        <v>0.1</v>
      </c>
      <c r="E102" s="528">
        <f t="shared" si="2"/>
        <v>37</v>
      </c>
      <c r="F102" s="528">
        <f t="shared" si="3"/>
        <v>333</v>
      </c>
      <c r="G102" s="526"/>
      <c r="H102" s="526"/>
      <c r="I102" s="526"/>
      <c r="J102" s="526"/>
      <c r="K102" s="526"/>
      <c r="L102" s="526"/>
      <c r="M102" s="526"/>
      <c r="N102" s="526"/>
      <c r="O102" s="526"/>
      <c r="P102" s="526"/>
    </row>
    <row r="103" spans="1:16" ht="14.4">
      <c r="A103" s="400" t="s">
        <v>3966</v>
      </c>
      <c r="B103" s="401" t="s">
        <v>3967</v>
      </c>
      <c r="C103" s="527">
        <v>315</v>
      </c>
      <c r="D103" s="406">
        <v>0.1</v>
      </c>
      <c r="E103" s="528">
        <f t="shared" si="2"/>
        <v>31.5</v>
      </c>
      <c r="F103" s="528">
        <f t="shared" si="3"/>
        <v>283.5</v>
      </c>
      <c r="G103" s="526"/>
      <c r="H103" s="526"/>
      <c r="I103" s="526"/>
      <c r="J103" s="526"/>
      <c r="K103" s="526"/>
      <c r="L103" s="526"/>
      <c r="M103" s="526"/>
      <c r="N103" s="526"/>
      <c r="O103" s="526"/>
      <c r="P103" s="526"/>
    </row>
    <row r="104" spans="1:16" ht="14.4">
      <c r="A104" s="400" t="s">
        <v>3968</v>
      </c>
      <c r="B104" s="401" t="s">
        <v>3969</v>
      </c>
      <c r="C104" s="527">
        <v>265</v>
      </c>
      <c r="D104" s="406">
        <v>0.1</v>
      </c>
      <c r="E104" s="528">
        <f t="shared" si="2"/>
        <v>26.5</v>
      </c>
      <c r="F104" s="528">
        <f t="shared" si="3"/>
        <v>238.5</v>
      </c>
      <c r="G104" s="526"/>
      <c r="H104" s="526"/>
      <c r="I104" s="526"/>
      <c r="J104" s="526"/>
      <c r="K104" s="526"/>
      <c r="L104" s="526"/>
      <c r="M104" s="526"/>
      <c r="N104" s="526"/>
      <c r="O104" s="526"/>
      <c r="P104" s="526"/>
    </row>
    <row r="105" spans="1:16" ht="14.4">
      <c r="A105" s="400" t="s">
        <v>3970</v>
      </c>
      <c r="B105" s="401" t="s">
        <v>3971</v>
      </c>
      <c r="C105" s="527">
        <v>260</v>
      </c>
      <c r="D105" s="406">
        <v>0.1</v>
      </c>
      <c r="E105" s="528">
        <f t="shared" si="2"/>
        <v>26</v>
      </c>
      <c r="F105" s="528">
        <f t="shared" si="3"/>
        <v>234</v>
      </c>
      <c r="G105" s="526"/>
      <c r="H105" s="526"/>
      <c r="I105" s="526"/>
      <c r="J105" s="526"/>
      <c r="K105" s="526"/>
      <c r="L105" s="526"/>
      <c r="M105" s="526"/>
      <c r="N105" s="526"/>
      <c r="O105" s="526"/>
      <c r="P105" s="526"/>
    </row>
    <row r="106" spans="1:16" ht="14.4">
      <c r="A106" s="400" t="s">
        <v>3972</v>
      </c>
      <c r="B106" s="401" t="s">
        <v>3973</v>
      </c>
      <c r="C106" s="527">
        <v>255</v>
      </c>
      <c r="D106" s="406">
        <v>0.1</v>
      </c>
      <c r="E106" s="528">
        <f t="shared" si="2"/>
        <v>25.5</v>
      </c>
      <c r="F106" s="528">
        <f t="shared" si="3"/>
        <v>229.5</v>
      </c>
      <c r="G106" s="526"/>
      <c r="H106" s="526"/>
      <c r="I106" s="526"/>
      <c r="J106" s="526"/>
      <c r="K106" s="526"/>
      <c r="L106" s="526"/>
      <c r="M106" s="526"/>
      <c r="N106" s="526"/>
      <c r="O106" s="526"/>
      <c r="P106" s="526"/>
    </row>
    <row r="107" spans="1:16" ht="14.4">
      <c r="A107" s="400" t="s">
        <v>3974</v>
      </c>
      <c r="B107" s="401" t="s">
        <v>3975</v>
      </c>
      <c r="C107" s="527">
        <v>648</v>
      </c>
      <c r="D107" s="406">
        <v>0.1</v>
      </c>
      <c r="E107" s="528">
        <f t="shared" si="2"/>
        <v>64.8</v>
      </c>
      <c r="F107" s="528">
        <f t="shared" si="3"/>
        <v>583.20000000000005</v>
      </c>
      <c r="G107" s="526"/>
      <c r="H107" s="526"/>
      <c r="I107" s="526"/>
      <c r="J107" s="526"/>
      <c r="K107" s="526"/>
      <c r="L107" s="526"/>
      <c r="M107" s="526"/>
      <c r="N107" s="526"/>
      <c r="O107" s="526"/>
      <c r="P107" s="526"/>
    </row>
    <row r="108" spans="1:16" ht="14.4">
      <c r="A108" s="400" t="s">
        <v>3976</v>
      </c>
      <c r="B108" s="401" t="s">
        <v>3977</v>
      </c>
      <c r="C108" s="527">
        <v>428</v>
      </c>
      <c r="D108" s="406">
        <v>0.1</v>
      </c>
      <c r="E108" s="528">
        <f t="shared" si="2"/>
        <v>42.800000000000004</v>
      </c>
      <c r="F108" s="528">
        <f t="shared" si="3"/>
        <v>385.2</v>
      </c>
      <c r="G108" s="526"/>
      <c r="H108" s="526"/>
      <c r="I108" s="526"/>
      <c r="J108" s="526"/>
      <c r="K108" s="526"/>
      <c r="L108" s="526"/>
      <c r="M108" s="526"/>
      <c r="N108" s="526"/>
      <c r="O108" s="526"/>
      <c r="P108" s="526"/>
    </row>
    <row r="109" spans="1:16" ht="14.4">
      <c r="A109" s="400" t="s">
        <v>3978</v>
      </c>
      <c r="B109" s="401" t="s">
        <v>3979</v>
      </c>
      <c r="C109" s="527">
        <v>370</v>
      </c>
      <c r="D109" s="406">
        <v>0.1</v>
      </c>
      <c r="E109" s="528">
        <f t="shared" si="2"/>
        <v>37</v>
      </c>
      <c r="F109" s="528">
        <f t="shared" si="3"/>
        <v>333</v>
      </c>
      <c r="G109" s="526"/>
      <c r="H109" s="526"/>
      <c r="I109" s="526"/>
      <c r="J109" s="526"/>
      <c r="K109" s="526"/>
      <c r="L109" s="526"/>
      <c r="M109" s="526"/>
      <c r="N109" s="526"/>
      <c r="O109" s="526"/>
      <c r="P109" s="526"/>
    </row>
    <row r="110" spans="1:16" ht="14.4">
      <c r="A110" s="400" t="s">
        <v>3980</v>
      </c>
      <c r="B110" s="401" t="s">
        <v>3981</v>
      </c>
      <c r="C110" s="527">
        <v>315</v>
      </c>
      <c r="D110" s="406">
        <v>0.1</v>
      </c>
      <c r="E110" s="528">
        <f t="shared" si="2"/>
        <v>31.5</v>
      </c>
      <c r="F110" s="528">
        <f t="shared" si="3"/>
        <v>283.5</v>
      </c>
      <c r="G110" s="526"/>
      <c r="H110" s="526"/>
      <c r="I110" s="526"/>
      <c r="J110" s="526"/>
      <c r="K110" s="526"/>
      <c r="L110" s="526"/>
      <c r="M110" s="526"/>
      <c r="N110" s="526"/>
      <c r="O110" s="526"/>
      <c r="P110" s="526"/>
    </row>
    <row r="111" spans="1:16" ht="14.4">
      <c r="A111" s="400" t="s">
        <v>3982</v>
      </c>
      <c r="B111" s="401" t="s">
        <v>3983</v>
      </c>
      <c r="C111" s="527">
        <v>265</v>
      </c>
      <c r="D111" s="406">
        <v>0.1</v>
      </c>
      <c r="E111" s="528">
        <f t="shared" si="2"/>
        <v>26.5</v>
      </c>
      <c r="F111" s="528">
        <f t="shared" si="3"/>
        <v>238.5</v>
      </c>
      <c r="G111" s="526"/>
      <c r="H111" s="526"/>
      <c r="I111" s="526"/>
      <c r="J111" s="526"/>
      <c r="K111" s="526"/>
      <c r="L111" s="526"/>
      <c r="M111" s="526"/>
      <c r="N111" s="526"/>
      <c r="O111" s="526"/>
      <c r="P111" s="526"/>
    </row>
    <row r="112" spans="1:16" ht="14.4">
      <c r="A112" s="400" t="s">
        <v>3984</v>
      </c>
      <c r="B112" s="401" t="s">
        <v>3985</v>
      </c>
      <c r="C112" s="527">
        <v>260</v>
      </c>
      <c r="D112" s="406">
        <v>0.1</v>
      </c>
      <c r="E112" s="528">
        <f t="shared" si="2"/>
        <v>26</v>
      </c>
      <c r="F112" s="528">
        <f t="shared" si="3"/>
        <v>234</v>
      </c>
      <c r="G112" s="526"/>
      <c r="H112" s="526"/>
      <c r="I112" s="526"/>
      <c r="J112" s="526"/>
      <c r="K112" s="526"/>
      <c r="L112" s="526"/>
      <c r="M112" s="526"/>
      <c r="N112" s="526"/>
      <c r="O112" s="526"/>
      <c r="P112" s="526"/>
    </row>
    <row r="113" spans="1:16" ht="14.4">
      <c r="A113" s="400" t="s">
        <v>3986</v>
      </c>
      <c r="B113" s="401" t="s">
        <v>3987</v>
      </c>
      <c r="C113" s="527">
        <v>255</v>
      </c>
      <c r="D113" s="406">
        <v>0.1</v>
      </c>
      <c r="E113" s="528">
        <f t="shared" si="2"/>
        <v>25.5</v>
      </c>
      <c r="F113" s="528">
        <f t="shared" si="3"/>
        <v>229.5</v>
      </c>
      <c r="G113" s="526"/>
      <c r="H113" s="526"/>
      <c r="I113" s="526"/>
      <c r="J113" s="526"/>
      <c r="K113" s="526"/>
      <c r="L113" s="526"/>
      <c r="M113" s="526"/>
      <c r="N113" s="526"/>
      <c r="O113" s="526"/>
      <c r="P113" s="526"/>
    </row>
    <row r="114" spans="1:16" ht="14.4">
      <c r="A114" s="400" t="s">
        <v>3988</v>
      </c>
      <c r="B114" s="401" t="s">
        <v>3989</v>
      </c>
      <c r="C114" s="527">
        <v>648</v>
      </c>
      <c r="D114" s="406">
        <v>0.1</v>
      </c>
      <c r="E114" s="528">
        <f t="shared" si="2"/>
        <v>64.8</v>
      </c>
      <c r="F114" s="528">
        <f t="shared" si="3"/>
        <v>583.20000000000005</v>
      </c>
      <c r="G114" s="526"/>
      <c r="H114" s="526"/>
      <c r="I114" s="526"/>
      <c r="J114" s="526"/>
      <c r="K114" s="526"/>
      <c r="L114" s="526"/>
      <c r="M114" s="526"/>
      <c r="N114" s="526"/>
      <c r="O114" s="526"/>
      <c r="P114" s="526"/>
    </row>
    <row r="115" spans="1:16" ht="14.4">
      <c r="A115" s="400" t="s">
        <v>3990</v>
      </c>
      <c r="B115" s="401" t="s">
        <v>3991</v>
      </c>
      <c r="C115" s="527">
        <v>428</v>
      </c>
      <c r="D115" s="406">
        <v>0.1</v>
      </c>
      <c r="E115" s="528">
        <f t="shared" si="2"/>
        <v>42.800000000000004</v>
      </c>
      <c r="F115" s="528">
        <f t="shared" si="3"/>
        <v>385.2</v>
      </c>
      <c r="G115" s="526"/>
      <c r="H115" s="526"/>
      <c r="I115" s="526"/>
      <c r="J115" s="526"/>
      <c r="K115" s="526"/>
      <c r="L115" s="526"/>
      <c r="M115" s="526"/>
      <c r="N115" s="526"/>
      <c r="O115" s="526"/>
      <c r="P115" s="526"/>
    </row>
    <row r="116" spans="1:16" ht="14.4">
      <c r="A116" s="400" t="s">
        <v>3992</v>
      </c>
      <c r="B116" s="401" t="s">
        <v>3993</v>
      </c>
      <c r="C116" s="527">
        <v>370</v>
      </c>
      <c r="D116" s="406">
        <v>0.1</v>
      </c>
      <c r="E116" s="528">
        <f t="shared" si="2"/>
        <v>37</v>
      </c>
      <c r="F116" s="528">
        <f t="shared" si="3"/>
        <v>333</v>
      </c>
      <c r="G116" s="526"/>
      <c r="H116" s="526"/>
      <c r="I116" s="526"/>
      <c r="J116" s="526"/>
      <c r="K116" s="526"/>
      <c r="L116" s="526"/>
      <c r="M116" s="526"/>
      <c r="N116" s="526"/>
      <c r="O116" s="526"/>
      <c r="P116" s="526"/>
    </row>
    <row r="117" spans="1:16" ht="14.4">
      <c r="A117" s="400" t="s">
        <v>3994</v>
      </c>
      <c r="B117" s="401" t="s">
        <v>3995</v>
      </c>
      <c r="C117" s="527">
        <v>315</v>
      </c>
      <c r="D117" s="406">
        <v>0.1</v>
      </c>
      <c r="E117" s="528">
        <f t="shared" si="2"/>
        <v>31.5</v>
      </c>
      <c r="F117" s="528">
        <f t="shared" si="3"/>
        <v>283.5</v>
      </c>
      <c r="G117" s="526"/>
      <c r="H117" s="526"/>
      <c r="I117" s="526"/>
      <c r="J117" s="526"/>
      <c r="K117" s="526"/>
      <c r="L117" s="526"/>
      <c r="M117" s="526"/>
      <c r="N117" s="526"/>
      <c r="O117" s="526"/>
      <c r="P117" s="526"/>
    </row>
    <row r="118" spans="1:16" ht="14.4">
      <c r="A118" s="400" t="s">
        <v>3996</v>
      </c>
      <c r="B118" s="401" t="s">
        <v>3997</v>
      </c>
      <c r="C118" s="527">
        <v>265</v>
      </c>
      <c r="D118" s="406">
        <v>0.1</v>
      </c>
      <c r="E118" s="528">
        <f t="shared" si="2"/>
        <v>26.5</v>
      </c>
      <c r="F118" s="528">
        <f t="shared" si="3"/>
        <v>238.5</v>
      </c>
      <c r="G118" s="526"/>
      <c r="H118" s="526"/>
      <c r="I118" s="526"/>
      <c r="J118" s="526"/>
      <c r="K118" s="526"/>
      <c r="L118" s="526"/>
      <c r="M118" s="526"/>
      <c r="N118" s="526"/>
      <c r="O118" s="526"/>
      <c r="P118" s="526"/>
    </row>
    <row r="119" spans="1:16" ht="14.4">
      <c r="A119" s="400" t="s">
        <v>3998</v>
      </c>
      <c r="B119" s="401" t="s">
        <v>3999</v>
      </c>
      <c r="C119" s="527">
        <v>260</v>
      </c>
      <c r="D119" s="406">
        <v>0.1</v>
      </c>
      <c r="E119" s="528">
        <f t="shared" si="2"/>
        <v>26</v>
      </c>
      <c r="F119" s="528">
        <f t="shared" si="3"/>
        <v>234</v>
      </c>
      <c r="G119" s="526"/>
      <c r="H119" s="526"/>
      <c r="I119" s="526"/>
      <c r="J119" s="526"/>
      <c r="K119" s="526"/>
      <c r="L119" s="526"/>
      <c r="M119" s="526"/>
      <c r="N119" s="526"/>
      <c r="O119" s="526"/>
      <c r="P119" s="526"/>
    </row>
    <row r="120" spans="1:16" ht="14.4">
      <c r="A120" s="400" t="s">
        <v>4000</v>
      </c>
      <c r="B120" s="401" t="s">
        <v>4001</v>
      </c>
      <c r="C120" s="527">
        <v>255</v>
      </c>
      <c r="D120" s="406">
        <v>0.1</v>
      </c>
      <c r="E120" s="528">
        <f t="shared" si="2"/>
        <v>25.5</v>
      </c>
      <c r="F120" s="528">
        <f t="shared" si="3"/>
        <v>229.5</v>
      </c>
      <c r="G120" s="526"/>
      <c r="H120" s="526"/>
      <c r="I120" s="526"/>
      <c r="J120" s="526"/>
      <c r="K120" s="526"/>
      <c r="L120" s="526"/>
      <c r="M120" s="526"/>
      <c r="N120" s="526"/>
      <c r="O120" s="526"/>
      <c r="P120" s="526"/>
    </row>
    <row r="121" spans="1:16" ht="14.4">
      <c r="A121" s="400" t="s">
        <v>4002</v>
      </c>
      <c r="B121" s="401" t="s">
        <v>4003</v>
      </c>
      <c r="C121" s="527">
        <v>331</v>
      </c>
      <c r="D121" s="406">
        <v>0.1</v>
      </c>
      <c r="E121" s="528">
        <f t="shared" si="2"/>
        <v>33.1</v>
      </c>
      <c r="F121" s="528">
        <f t="shared" si="3"/>
        <v>297.89999999999998</v>
      </c>
      <c r="G121" s="526"/>
      <c r="H121" s="526"/>
      <c r="I121" s="526"/>
      <c r="J121" s="526"/>
      <c r="K121" s="526"/>
      <c r="L121" s="526"/>
      <c r="M121" s="526"/>
      <c r="N121" s="526"/>
      <c r="O121" s="526"/>
      <c r="P121" s="526"/>
    </row>
    <row r="122" spans="1:16" ht="14.4">
      <c r="A122" s="400" t="s">
        <v>4004</v>
      </c>
      <c r="B122" s="401" t="s">
        <v>4005</v>
      </c>
      <c r="C122" s="527">
        <v>219</v>
      </c>
      <c r="D122" s="406">
        <v>0.1</v>
      </c>
      <c r="E122" s="528">
        <f t="shared" si="2"/>
        <v>21.900000000000002</v>
      </c>
      <c r="F122" s="528">
        <f t="shared" si="3"/>
        <v>197.1</v>
      </c>
      <c r="G122" s="526"/>
      <c r="H122" s="526"/>
      <c r="I122" s="526"/>
      <c r="J122" s="526"/>
      <c r="K122" s="526"/>
      <c r="L122" s="526"/>
      <c r="M122" s="526"/>
      <c r="N122" s="526"/>
      <c r="O122" s="526"/>
      <c r="P122" s="526"/>
    </row>
    <row r="123" spans="1:16" ht="14.4">
      <c r="A123" s="400" t="s">
        <v>4006</v>
      </c>
      <c r="B123" s="401" t="s">
        <v>4007</v>
      </c>
      <c r="C123" s="527">
        <v>189</v>
      </c>
      <c r="D123" s="406">
        <v>0.1</v>
      </c>
      <c r="E123" s="528">
        <f t="shared" si="2"/>
        <v>18.900000000000002</v>
      </c>
      <c r="F123" s="528">
        <f t="shared" si="3"/>
        <v>170.1</v>
      </c>
      <c r="G123" s="526"/>
      <c r="H123" s="526"/>
      <c r="I123" s="526"/>
      <c r="J123" s="526"/>
      <c r="K123" s="526"/>
      <c r="L123" s="526"/>
      <c r="M123" s="526"/>
      <c r="N123" s="526"/>
      <c r="O123" s="526"/>
      <c r="P123" s="526"/>
    </row>
    <row r="124" spans="1:16" ht="14.4">
      <c r="A124" s="400" t="s">
        <v>4008</v>
      </c>
      <c r="B124" s="401" t="s">
        <v>4009</v>
      </c>
      <c r="C124" s="527">
        <v>162</v>
      </c>
      <c r="D124" s="406">
        <v>0.1</v>
      </c>
      <c r="E124" s="528">
        <f t="shared" si="2"/>
        <v>16.2</v>
      </c>
      <c r="F124" s="528">
        <f t="shared" si="3"/>
        <v>145.80000000000001</v>
      </c>
      <c r="G124" s="526"/>
      <c r="H124" s="526"/>
      <c r="I124" s="526"/>
      <c r="J124" s="526"/>
      <c r="K124" s="526"/>
      <c r="L124" s="526"/>
      <c r="M124" s="526"/>
      <c r="N124" s="526"/>
      <c r="O124" s="526"/>
      <c r="P124" s="526"/>
    </row>
    <row r="125" spans="1:16" ht="14.4">
      <c r="A125" s="400" t="s">
        <v>4010</v>
      </c>
      <c r="B125" s="401" t="s">
        <v>4011</v>
      </c>
      <c r="C125" s="527">
        <v>135</v>
      </c>
      <c r="D125" s="406">
        <v>0.1</v>
      </c>
      <c r="E125" s="528">
        <f t="shared" si="2"/>
        <v>13.5</v>
      </c>
      <c r="F125" s="528">
        <f t="shared" si="3"/>
        <v>121.5</v>
      </c>
      <c r="G125" s="526"/>
      <c r="H125" s="526"/>
      <c r="I125" s="526"/>
      <c r="J125" s="526"/>
      <c r="K125" s="526"/>
      <c r="L125" s="526"/>
      <c r="M125" s="526"/>
      <c r="N125" s="526"/>
      <c r="O125" s="526"/>
      <c r="P125" s="526"/>
    </row>
    <row r="126" spans="1:16" ht="14.4">
      <c r="A126" s="400" t="s">
        <v>4012</v>
      </c>
      <c r="B126" s="401" t="s">
        <v>4013</v>
      </c>
      <c r="C126" s="527">
        <v>133</v>
      </c>
      <c r="D126" s="406">
        <v>0.1</v>
      </c>
      <c r="E126" s="528">
        <f t="shared" si="2"/>
        <v>13.3</v>
      </c>
      <c r="F126" s="528">
        <f t="shared" si="3"/>
        <v>119.7</v>
      </c>
      <c r="G126" s="526"/>
      <c r="H126" s="526"/>
      <c r="I126" s="526"/>
      <c r="J126" s="526"/>
      <c r="K126" s="526"/>
      <c r="L126" s="526"/>
      <c r="M126" s="526"/>
      <c r="N126" s="526"/>
      <c r="O126" s="526"/>
      <c r="P126" s="526"/>
    </row>
    <row r="127" spans="1:16" ht="14.4">
      <c r="A127" s="400" t="s">
        <v>4014</v>
      </c>
      <c r="B127" s="401" t="s">
        <v>4015</v>
      </c>
      <c r="C127" s="527">
        <v>130</v>
      </c>
      <c r="D127" s="406">
        <v>0.1</v>
      </c>
      <c r="E127" s="528">
        <f t="shared" si="2"/>
        <v>13</v>
      </c>
      <c r="F127" s="528">
        <f t="shared" si="3"/>
        <v>117</v>
      </c>
      <c r="G127" s="526"/>
      <c r="H127" s="526"/>
      <c r="I127" s="526"/>
      <c r="J127" s="526"/>
      <c r="K127" s="526"/>
      <c r="L127" s="526"/>
      <c r="M127" s="526"/>
      <c r="N127" s="526"/>
      <c r="O127" s="526"/>
      <c r="P127" s="526"/>
    </row>
    <row r="128" spans="1:16" ht="14.4">
      <c r="A128" s="400" t="s">
        <v>4016</v>
      </c>
      <c r="B128" s="401" t="s">
        <v>4017</v>
      </c>
      <c r="C128" s="527">
        <v>331</v>
      </c>
      <c r="D128" s="406">
        <v>0.1</v>
      </c>
      <c r="E128" s="528">
        <f t="shared" si="2"/>
        <v>33.1</v>
      </c>
      <c r="F128" s="528">
        <f t="shared" si="3"/>
        <v>297.89999999999998</v>
      </c>
      <c r="G128" s="526"/>
      <c r="H128" s="526"/>
      <c r="I128" s="526"/>
      <c r="J128" s="526"/>
      <c r="K128" s="526"/>
      <c r="L128" s="526"/>
      <c r="M128" s="526"/>
      <c r="N128" s="526"/>
      <c r="O128" s="526"/>
      <c r="P128" s="526"/>
    </row>
    <row r="129" spans="1:16" ht="14.4">
      <c r="A129" s="400" t="s">
        <v>4018</v>
      </c>
      <c r="B129" s="401" t="s">
        <v>4019</v>
      </c>
      <c r="C129" s="527">
        <v>219</v>
      </c>
      <c r="D129" s="406">
        <v>0.1</v>
      </c>
      <c r="E129" s="528">
        <f t="shared" si="2"/>
        <v>21.900000000000002</v>
      </c>
      <c r="F129" s="528">
        <f t="shared" si="3"/>
        <v>197.1</v>
      </c>
      <c r="G129" s="526"/>
      <c r="H129" s="526"/>
      <c r="I129" s="526"/>
      <c r="J129" s="526"/>
      <c r="K129" s="526"/>
      <c r="L129" s="526"/>
      <c r="M129" s="526"/>
      <c r="N129" s="526"/>
      <c r="O129" s="526"/>
      <c r="P129" s="526"/>
    </row>
    <row r="130" spans="1:16" ht="14.4">
      <c r="A130" s="400" t="s">
        <v>4020</v>
      </c>
      <c r="B130" s="401" t="s">
        <v>4021</v>
      </c>
      <c r="C130" s="527">
        <v>189</v>
      </c>
      <c r="D130" s="406">
        <v>0.1</v>
      </c>
      <c r="E130" s="528">
        <f t="shared" si="2"/>
        <v>18.900000000000002</v>
      </c>
      <c r="F130" s="528">
        <f t="shared" si="3"/>
        <v>170.1</v>
      </c>
      <c r="G130" s="526"/>
      <c r="H130" s="526"/>
      <c r="I130" s="526"/>
      <c r="J130" s="526"/>
      <c r="K130" s="526"/>
      <c r="L130" s="526"/>
      <c r="M130" s="526"/>
      <c r="N130" s="526"/>
      <c r="O130" s="526"/>
      <c r="P130" s="526"/>
    </row>
    <row r="131" spans="1:16" ht="14.4">
      <c r="A131" s="400" t="s">
        <v>4022</v>
      </c>
      <c r="B131" s="401" t="s">
        <v>4023</v>
      </c>
      <c r="C131" s="527">
        <v>162</v>
      </c>
      <c r="D131" s="406">
        <v>0.1</v>
      </c>
      <c r="E131" s="528">
        <f t="shared" ref="E131:E194" si="4">C131*D131</f>
        <v>16.2</v>
      </c>
      <c r="F131" s="528">
        <f t="shared" ref="F131:F194" si="5">C131-E131</f>
        <v>145.80000000000001</v>
      </c>
      <c r="G131" s="526"/>
      <c r="H131" s="526"/>
      <c r="I131" s="526"/>
      <c r="J131" s="526"/>
      <c r="K131" s="526"/>
      <c r="L131" s="526"/>
      <c r="M131" s="526"/>
      <c r="N131" s="526"/>
      <c r="O131" s="526"/>
      <c r="P131" s="526"/>
    </row>
    <row r="132" spans="1:16" ht="14.4">
      <c r="A132" s="400" t="s">
        <v>4024</v>
      </c>
      <c r="B132" s="401" t="s">
        <v>4025</v>
      </c>
      <c r="C132" s="527">
        <v>135</v>
      </c>
      <c r="D132" s="406">
        <v>0.1</v>
      </c>
      <c r="E132" s="528">
        <f t="shared" si="4"/>
        <v>13.5</v>
      </c>
      <c r="F132" s="528">
        <f t="shared" si="5"/>
        <v>121.5</v>
      </c>
      <c r="G132" s="526"/>
      <c r="H132" s="526"/>
      <c r="I132" s="526"/>
      <c r="J132" s="526"/>
      <c r="K132" s="526"/>
      <c r="L132" s="526"/>
      <c r="M132" s="526"/>
      <c r="N132" s="526"/>
      <c r="O132" s="526"/>
      <c r="P132" s="526"/>
    </row>
    <row r="133" spans="1:16" ht="14.4">
      <c r="A133" s="400" t="s">
        <v>4026</v>
      </c>
      <c r="B133" s="401" t="s">
        <v>4027</v>
      </c>
      <c r="C133" s="527">
        <v>133</v>
      </c>
      <c r="D133" s="406">
        <v>0.1</v>
      </c>
      <c r="E133" s="528">
        <f t="shared" si="4"/>
        <v>13.3</v>
      </c>
      <c r="F133" s="528">
        <f t="shared" si="5"/>
        <v>119.7</v>
      </c>
      <c r="G133" s="526"/>
      <c r="H133" s="526"/>
      <c r="I133" s="526"/>
      <c r="J133" s="526"/>
      <c r="K133" s="526"/>
      <c r="L133" s="526"/>
      <c r="M133" s="526"/>
      <c r="N133" s="526"/>
      <c r="O133" s="526"/>
      <c r="P133" s="526"/>
    </row>
    <row r="134" spans="1:16" ht="14.4">
      <c r="A134" s="400" t="s">
        <v>4028</v>
      </c>
      <c r="B134" s="401" t="s">
        <v>4029</v>
      </c>
      <c r="C134" s="527">
        <v>130</v>
      </c>
      <c r="D134" s="406">
        <v>0.1</v>
      </c>
      <c r="E134" s="528">
        <f t="shared" si="4"/>
        <v>13</v>
      </c>
      <c r="F134" s="528">
        <f t="shared" si="5"/>
        <v>117</v>
      </c>
      <c r="G134" s="526"/>
      <c r="H134" s="526"/>
      <c r="I134" s="526"/>
      <c r="J134" s="526"/>
      <c r="K134" s="526"/>
      <c r="L134" s="526"/>
      <c r="M134" s="526"/>
      <c r="N134" s="526"/>
      <c r="O134" s="526"/>
      <c r="P134" s="526"/>
    </row>
    <row r="135" spans="1:16" ht="14.4">
      <c r="A135" s="400" t="s">
        <v>4787</v>
      </c>
      <c r="B135" s="401" t="s">
        <v>4788</v>
      </c>
      <c r="C135" s="527">
        <v>331</v>
      </c>
      <c r="D135" s="406">
        <v>0.1</v>
      </c>
      <c r="E135" s="528">
        <f t="shared" si="4"/>
        <v>33.1</v>
      </c>
      <c r="F135" s="528">
        <f t="shared" si="5"/>
        <v>297.89999999999998</v>
      </c>
      <c r="G135" s="526"/>
      <c r="H135" s="526"/>
      <c r="I135" s="526"/>
      <c r="J135" s="526"/>
      <c r="K135" s="526"/>
      <c r="L135" s="526"/>
      <c r="M135" s="526"/>
      <c r="N135" s="526"/>
      <c r="O135" s="526"/>
      <c r="P135" s="526"/>
    </row>
    <row r="136" spans="1:16" ht="14.4">
      <c r="A136" s="400" t="s">
        <v>4789</v>
      </c>
      <c r="B136" s="401" t="s">
        <v>4790</v>
      </c>
      <c r="C136" s="527">
        <v>219</v>
      </c>
      <c r="D136" s="406">
        <v>0.1</v>
      </c>
      <c r="E136" s="528">
        <f t="shared" si="4"/>
        <v>21.900000000000002</v>
      </c>
      <c r="F136" s="528">
        <f t="shared" si="5"/>
        <v>197.1</v>
      </c>
      <c r="G136" s="526"/>
      <c r="H136" s="526"/>
      <c r="I136" s="526"/>
      <c r="J136" s="526"/>
      <c r="K136" s="526"/>
      <c r="L136" s="526"/>
      <c r="M136" s="526"/>
      <c r="N136" s="526"/>
      <c r="O136" s="526"/>
      <c r="P136" s="526"/>
    </row>
    <row r="137" spans="1:16" ht="14.4">
      <c r="A137" s="400" t="s">
        <v>4791</v>
      </c>
      <c r="B137" s="401" t="s">
        <v>4792</v>
      </c>
      <c r="C137" s="527">
        <v>189</v>
      </c>
      <c r="D137" s="406">
        <v>0.1</v>
      </c>
      <c r="E137" s="528">
        <f t="shared" si="4"/>
        <v>18.900000000000002</v>
      </c>
      <c r="F137" s="528">
        <f t="shared" si="5"/>
        <v>170.1</v>
      </c>
      <c r="G137" s="526"/>
      <c r="H137" s="526"/>
      <c r="I137" s="526"/>
      <c r="J137" s="526"/>
      <c r="K137" s="526"/>
      <c r="L137" s="526"/>
      <c r="M137" s="526"/>
      <c r="N137" s="526"/>
      <c r="O137" s="526"/>
      <c r="P137" s="526"/>
    </row>
    <row r="138" spans="1:16" ht="14.4">
      <c r="A138" s="400" t="s">
        <v>4793</v>
      </c>
      <c r="B138" s="401" t="s">
        <v>4794</v>
      </c>
      <c r="C138" s="527">
        <v>162</v>
      </c>
      <c r="D138" s="406">
        <v>0.1</v>
      </c>
      <c r="E138" s="528">
        <f t="shared" si="4"/>
        <v>16.2</v>
      </c>
      <c r="F138" s="528">
        <f t="shared" si="5"/>
        <v>145.80000000000001</v>
      </c>
      <c r="G138" s="526"/>
      <c r="H138" s="526"/>
      <c r="I138" s="526"/>
      <c r="J138" s="526"/>
      <c r="K138" s="526"/>
      <c r="L138" s="526"/>
      <c r="M138" s="526"/>
      <c r="N138" s="526"/>
      <c r="O138" s="526"/>
      <c r="P138" s="526"/>
    </row>
    <row r="139" spans="1:16" ht="14.4">
      <c r="A139" s="400" t="s">
        <v>4795</v>
      </c>
      <c r="B139" s="401" t="s">
        <v>4796</v>
      </c>
      <c r="C139" s="527">
        <v>135</v>
      </c>
      <c r="D139" s="406">
        <v>0.1</v>
      </c>
      <c r="E139" s="528">
        <f t="shared" si="4"/>
        <v>13.5</v>
      </c>
      <c r="F139" s="528">
        <f t="shared" si="5"/>
        <v>121.5</v>
      </c>
      <c r="G139" s="526"/>
      <c r="H139" s="526"/>
      <c r="I139" s="526"/>
      <c r="J139" s="526"/>
      <c r="K139" s="526"/>
      <c r="L139" s="526"/>
      <c r="M139" s="526"/>
      <c r="N139" s="526"/>
      <c r="O139" s="526"/>
      <c r="P139" s="526"/>
    </row>
    <row r="140" spans="1:16" ht="14.4">
      <c r="A140" s="400" t="s">
        <v>4797</v>
      </c>
      <c r="B140" s="401" t="s">
        <v>4798</v>
      </c>
      <c r="C140" s="527">
        <v>133</v>
      </c>
      <c r="D140" s="406">
        <v>0.1</v>
      </c>
      <c r="E140" s="528">
        <f t="shared" si="4"/>
        <v>13.3</v>
      </c>
      <c r="F140" s="528">
        <f t="shared" si="5"/>
        <v>119.7</v>
      </c>
      <c r="G140" s="526"/>
      <c r="H140" s="526"/>
      <c r="I140" s="526"/>
      <c r="J140" s="526"/>
      <c r="K140" s="526"/>
      <c r="L140" s="526"/>
      <c r="M140" s="526"/>
      <c r="N140" s="526"/>
      <c r="O140" s="526"/>
      <c r="P140" s="526"/>
    </row>
    <row r="141" spans="1:16" ht="14.4">
      <c r="A141" s="400" t="s">
        <v>4799</v>
      </c>
      <c r="B141" s="401" t="s">
        <v>4800</v>
      </c>
      <c r="C141" s="527">
        <v>130</v>
      </c>
      <c r="D141" s="406">
        <v>0.1</v>
      </c>
      <c r="E141" s="528">
        <f t="shared" si="4"/>
        <v>13</v>
      </c>
      <c r="F141" s="528">
        <f t="shared" si="5"/>
        <v>117</v>
      </c>
      <c r="G141" s="526"/>
      <c r="H141" s="526"/>
      <c r="I141" s="526"/>
      <c r="J141" s="526"/>
      <c r="K141" s="526"/>
      <c r="L141" s="526"/>
      <c r="M141" s="526"/>
      <c r="N141" s="526"/>
      <c r="O141" s="526"/>
      <c r="P141" s="526"/>
    </row>
    <row r="142" spans="1:16" ht="14.4">
      <c r="A142" s="400" t="s">
        <v>4030</v>
      </c>
      <c r="B142" s="401" t="s">
        <v>4031</v>
      </c>
      <c r="C142" s="527">
        <v>331</v>
      </c>
      <c r="D142" s="406">
        <v>0.1</v>
      </c>
      <c r="E142" s="528">
        <f t="shared" si="4"/>
        <v>33.1</v>
      </c>
      <c r="F142" s="528">
        <f t="shared" si="5"/>
        <v>297.89999999999998</v>
      </c>
      <c r="G142" s="526"/>
      <c r="H142" s="526"/>
      <c r="I142" s="526"/>
      <c r="J142" s="526"/>
      <c r="K142" s="526"/>
      <c r="L142" s="526"/>
      <c r="M142" s="526"/>
      <c r="N142" s="526"/>
      <c r="O142" s="526"/>
      <c r="P142" s="526"/>
    </row>
    <row r="143" spans="1:16" ht="14.4">
      <c r="A143" s="400" t="s">
        <v>4032</v>
      </c>
      <c r="B143" s="401" t="s">
        <v>4033</v>
      </c>
      <c r="C143" s="527">
        <v>219</v>
      </c>
      <c r="D143" s="406">
        <v>0.1</v>
      </c>
      <c r="E143" s="528">
        <f t="shared" si="4"/>
        <v>21.900000000000002</v>
      </c>
      <c r="F143" s="528">
        <f t="shared" si="5"/>
        <v>197.1</v>
      </c>
      <c r="G143" s="526"/>
      <c r="H143" s="526"/>
      <c r="I143" s="526"/>
      <c r="J143" s="526"/>
      <c r="K143" s="526"/>
      <c r="L143" s="526"/>
      <c r="M143" s="526"/>
      <c r="N143" s="526"/>
      <c r="O143" s="526"/>
      <c r="P143" s="526"/>
    </row>
    <row r="144" spans="1:16" ht="14.4">
      <c r="A144" s="400" t="s">
        <v>4034</v>
      </c>
      <c r="B144" s="401" t="s">
        <v>4035</v>
      </c>
      <c r="C144" s="527">
        <v>189</v>
      </c>
      <c r="D144" s="406">
        <v>0.1</v>
      </c>
      <c r="E144" s="528">
        <f t="shared" si="4"/>
        <v>18.900000000000002</v>
      </c>
      <c r="F144" s="528">
        <f t="shared" si="5"/>
        <v>170.1</v>
      </c>
      <c r="G144" s="526"/>
      <c r="H144" s="526"/>
      <c r="I144" s="526"/>
      <c r="J144" s="526"/>
      <c r="K144" s="526"/>
      <c r="L144" s="526"/>
      <c r="M144" s="526"/>
      <c r="N144" s="526"/>
      <c r="O144" s="526"/>
      <c r="P144" s="526"/>
    </row>
    <row r="145" spans="1:16" ht="14.4">
      <c r="A145" s="400" t="s">
        <v>4036</v>
      </c>
      <c r="B145" s="401" t="s">
        <v>4037</v>
      </c>
      <c r="C145" s="527">
        <v>162</v>
      </c>
      <c r="D145" s="406">
        <v>0.1</v>
      </c>
      <c r="E145" s="528">
        <f t="shared" si="4"/>
        <v>16.2</v>
      </c>
      <c r="F145" s="528">
        <f t="shared" si="5"/>
        <v>145.80000000000001</v>
      </c>
      <c r="G145" s="526"/>
      <c r="H145" s="526"/>
      <c r="I145" s="526"/>
      <c r="J145" s="526"/>
      <c r="K145" s="526"/>
      <c r="L145" s="526"/>
      <c r="M145" s="526"/>
      <c r="N145" s="526"/>
      <c r="O145" s="526"/>
      <c r="P145" s="526"/>
    </row>
    <row r="146" spans="1:16" ht="14.4">
      <c r="A146" s="400" t="s">
        <v>4038</v>
      </c>
      <c r="B146" s="401" t="s">
        <v>4039</v>
      </c>
      <c r="C146" s="527">
        <v>135</v>
      </c>
      <c r="D146" s="406">
        <v>0.1</v>
      </c>
      <c r="E146" s="528">
        <f t="shared" si="4"/>
        <v>13.5</v>
      </c>
      <c r="F146" s="528">
        <f t="shared" si="5"/>
        <v>121.5</v>
      </c>
      <c r="G146" s="526"/>
      <c r="H146" s="526"/>
      <c r="I146" s="526"/>
      <c r="J146" s="526"/>
      <c r="K146" s="526"/>
      <c r="L146" s="526"/>
      <c r="M146" s="526"/>
      <c r="N146" s="526"/>
      <c r="O146" s="526"/>
      <c r="P146" s="526"/>
    </row>
    <row r="147" spans="1:16" ht="14.4">
      <c r="A147" s="400" t="s">
        <v>4040</v>
      </c>
      <c r="B147" s="401" t="s">
        <v>4041</v>
      </c>
      <c r="C147" s="527">
        <v>133</v>
      </c>
      <c r="D147" s="406">
        <v>0.1</v>
      </c>
      <c r="E147" s="528">
        <f t="shared" si="4"/>
        <v>13.3</v>
      </c>
      <c r="F147" s="528">
        <f t="shared" si="5"/>
        <v>119.7</v>
      </c>
      <c r="G147" s="526"/>
      <c r="H147" s="526"/>
      <c r="I147" s="526"/>
      <c r="J147" s="526"/>
      <c r="K147" s="526"/>
      <c r="L147" s="526"/>
      <c r="M147" s="526"/>
      <c r="N147" s="526"/>
      <c r="O147" s="526"/>
      <c r="P147" s="526"/>
    </row>
    <row r="148" spans="1:16" ht="14.4">
      <c r="A148" s="400" t="s">
        <v>4042</v>
      </c>
      <c r="B148" s="401" t="s">
        <v>4043</v>
      </c>
      <c r="C148" s="527">
        <v>130</v>
      </c>
      <c r="D148" s="406">
        <v>0.1</v>
      </c>
      <c r="E148" s="528">
        <f t="shared" si="4"/>
        <v>13</v>
      </c>
      <c r="F148" s="528">
        <f t="shared" si="5"/>
        <v>117</v>
      </c>
      <c r="G148" s="526"/>
      <c r="H148" s="526"/>
      <c r="I148" s="526"/>
      <c r="J148" s="526"/>
      <c r="K148" s="526"/>
      <c r="L148" s="526"/>
      <c r="M148" s="526"/>
      <c r="N148" s="526"/>
      <c r="O148" s="526"/>
      <c r="P148" s="526"/>
    </row>
    <row r="149" spans="1:16" ht="14.4">
      <c r="A149" s="400" t="s">
        <v>4044</v>
      </c>
      <c r="B149" s="401" t="s">
        <v>4045</v>
      </c>
      <c r="C149" s="527">
        <v>331</v>
      </c>
      <c r="D149" s="406">
        <v>0.1</v>
      </c>
      <c r="E149" s="528">
        <f t="shared" si="4"/>
        <v>33.1</v>
      </c>
      <c r="F149" s="528">
        <f t="shared" si="5"/>
        <v>297.89999999999998</v>
      </c>
      <c r="G149" s="526"/>
      <c r="H149" s="526"/>
      <c r="I149" s="526"/>
      <c r="J149" s="526"/>
      <c r="K149" s="526"/>
      <c r="L149" s="526"/>
      <c r="M149" s="526"/>
      <c r="N149" s="526"/>
      <c r="O149" s="526"/>
      <c r="P149" s="526"/>
    </row>
    <row r="150" spans="1:16" ht="14.4">
      <c r="A150" s="400" t="s">
        <v>4046</v>
      </c>
      <c r="B150" s="401" t="s">
        <v>4047</v>
      </c>
      <c r="C150" s="527">
        <v>219</v>
      </c>
      <c r="D150" s="406">
        <v>0.1</v>
      </c>
      <c r="E150" s="528">
        <f t="shared" si="4"/>
        <v>21.900000000000002</v>
      </c>
      <c r="F150" s="528">
        <f t="shared" si="5"/>
        <v>197.1</v>
      </c>
      <c r="G150" s="526"/>
      <c r="H150" s="526"/>
      <c r="I150" s="526"/>
      <c r="J150" s="526"/>
      <c r="K150" s="526"/>
      <c r="L150" s="526"/>
      <c r="M150" s="526"/>
      <c r="N150" s="526"/>
      <c r="O150" s="526"/>
      <c r="P150" s="526"/>
    </row>
    <row r="151" spans="1:16" ht="14.4">
      <c r="A151" s="400" t="s">
        <v>4048</v>
      </c>
      <c r="B151" s="401" t="s">
        <v>4049</v>
      </c>
      <c r="C151" s="527">
        <v>189</v>
      </c>
      <c r="D151" s="406">
        <v>0.1</v>
      </c>
      <c r="E151" s="528">
        <f t="shared" si="4"/>
        <v>18.900000000000002</v>
      </c>
      <c r="F151" s="528">
        <f t="shared" si="5"/>
        <v>170.1</v>
      </c>
      <c r="G151" s="526"/>
      <c r="H151" s="526"/>
      <c r="I151" s="526"/>
      <c r="J151" s="526"/>
      <c r="K151" s="526"/>
      <c r="L151" s="526"/>
      <c r="M151" s="526"/>
      <c r="N151" s="526"/>
      <c r="O151" s="526"/>
      <c r="P151" s="526"/>
    </row>
    <row r="152" spans="1:16" ht="14.4">
      <c r="A152" s="400" t="s">
        <v>4050</v>
      </c>
      <c r="B152" s="401" t="s">
        <v>4051</v>
      </c>
      <c r="C152" s="527">
        <v>162</v>
      </c>
      <c r="D152" s="406">
        <v>0.1</v>
      </c>
      <c r="E152" s="528">
        <f t="shared" si="4"/>
        <v>16.2</v>
      </c>
      <c r="F152" s="528">
        <f t="shared" si="5"/>
        <v>145.80000000000001</v>
      </c>
      <c r="G152" s="526"/>
      <c r="H152" s="526"/>
      <c r="I152" s="526"/>
      <c r="J152" s="526"/>
      <c r="K152" s="526"/>
      <c r="L152" s="526"/>
      <c r="M152" s="526"/>
      <c r="N152" s="526"/>
      <c r="O152" s="526"/>
      <c r="P152" s="526"/>
    </row>
    <row r="153" spans="1:16" ht="14.4">
      <c r="A153" s="400" t="s">
        <v>4052</v>
      </c>
      <c r="B153" s="401" t="s">
        <v>4053</v>
      </c>
      <c r="C153" s="527">
        <v>135</v>
      </c>
      <c r="D153" s="406">
        <v>0.1</v>
      </c>
      <c r="E153" s="528">
        <f t="shared" si="4"/>
        <v>13.5</v>
      </c>
      <c r="F153" s="528">
        <f t="shared" si="5"/>
        <v>121.5</v>
      </c>
      <c r="G153" s="526"/>
      <c r="H153" s="526"/>
      <c r="I153" s="526"/>
      <c r="J153" s="526"/>
      <c r="K153" s="526"/>
      <c r="L153" s="526"/>
      <c r="M153" s="526"/>
      <c r="N153" s="526"/>
      <c r="O153" s="526"/>
      <c r="P153" s="526"/>
    </row>
    <row r="154" spans="1:16" ht="14.4">
      <c r="A154" s="400" t="s">
        <v>4054</v>
      </c>
      <c r="B154" s="401" t="s">
        <v>4055</v>
      </c>
      <c r="C154" s="527">
        <v>133</v>
      </c>
      <c r="D154" s="406">
        <v>0.1</v>
      </c>
      <c r="E154" s="528">
        <f t="shared" si="4"/>
        <v>13.3</v>
      </c>
      <c r="F154" s="528">
        <f t="shared" si="5"/>
        <v>119.7</v>
      </c>
      <c r="G154" s="526"/>
      <c r="H154" s="526"/>
      <c r="I154" s="526"/>
      <c r="J154" s="526"/>
      <c r="K154" s="526"/>
      <c r="L154" s="526"/>
      <c r="M154" s="526"/>
      <c r="N154" s="526"/>
      <c r="O154" s="526"/>
      <c r="P154" s="526"/>
    </row>
    <row r="155" spans="1:16" ht="14.4">
      <c r="A155" s="400" t="s">
        <v>4056</v>
      </c>
      <c r="B155" s="401" t="s">
        <v>4057</v>
      </c>
      <c r="C155" s="527">
        <v>130</v>
      </c>
      <c r="D155" s="406">
        <v>0.1</v>
      </c>
      <c r="E155" s="528">
        <f t="shared" si="4"/>
        <v>13</v>
      </c>
      <c r="F155" s="528">
        <f t="shared" si="5"/>
        <v>117</v>
      </c>
      <c r="G155" s="526"/>
      <c r="H155" s="526"/>
      <c r="I155" s="526"/>
      <c r="J155" s="526"/>
      <c r="K155" s="526"/>
      <c r="L155" s="526"/>
      <c r="M155" s="526"/>
      <c r="N155" s="526"/>
      <c r="O155" s="526"/>
      <c r="P155" s="526"/>
    </row>
    <row r="156" spans="1:16" ht="14.4">
      <c r="A156" s="400" t="s">
        <v>4801</v>
      </c>
      <c r="B156" s="401" t="s">
        <v>4802</v>
      </c>
      <c r="C156" s="527">
        <v>331</v>
      </c>
      <c r="D156" s="406">
        <v>0.1</v>
      </c>
      <c r="E156" s="528">
        <f t="shared" si="4"/>
        <v>33.1</v>
      </c>
      <c r="F156" s="528">
        <f t="shared" si="5"/>
        <v>297.89999999999998</v>
      </c>
      <c r="G156" s="526"/>
      <c r="H156" s="526"/>
      <c r="I156" s="526"/>
      <c r="J156" s="526"/>
      <c r="K156" s="526"/>
      <c r="L156" s="526"/>
      <c r="M156" s="526"/>
      <c r="N156" s="526"/>
      <c r="O156" s="526"/>
      <c r="P156" s="526"/>
    </row>
    <row r="157" spans="1:16" ht="14.4">
      <c r="A157" s="400" t="s">
        <v>4803</v>
      </c>
      <c r="B157" s="401" t="s">
        <v>4804</v>
      </c>
      <c r="C157" s="527">
        <v>219</v>
      </c>
      <c r="D157" s="406">
        <v>0.1</v>
      </c>
      <c r="E157" s="528">
        <f t="shared" si="4"/>
        <v>21.900000000000002</v>
      </c>
      <c r="F157" s="528">
        <f t="shared" si="5"/>
        <v>197.1</v>
      </c>
      <c r="G157" s="526"/>
      <c r="H157" s="526"/>
      <c r="I157" s="526"/>
      <c r="J157" s="526"/>
      <c r="K157" s="526"/>
      <c r="L157" s="526"/>
      <c r="M157" s="526"/>
      <c r="N157" s="526"/>
      <c r="O157" s="526"/>
      <c r="P157" s="526"/>
    </row>
    <row r="158" spans="1:16" ht="14.4">
      <c r="A158" s="400" t="s">
        <v>4805</v>
      </c>
      <c r="B158" s="401" t="s">
        <v>4806</v>
      </c>
      <c r="C158" s="527">
        <v>189</v>
      </c>
      <c r="D158" s="406">
        <v>0.1</v>
      </c>
      <c r="E158" s="528">
        <f t="shared" si="4"/>
        <v>18.900000000000002</v>
      </c>
      <c r="F158" s="528">
        <f t="shared" si="5"/>
        <v>170.1</v>
      </c>
      <c r="G158" s="526"/>
      <c r="H158" s="526"/>
      <c r="I158" s="526"/>
      <c r="J158" s="526"/>
      <c r="K158" s="526"/>
      <c r="L158" s="526"/>
      <c r="M158" s="526"/>
      <c r="N158" s="526"/>
      <c r="O158" s="526"/>
      <c r="P158" s="526"/>
    </row>
    <row r="159" spans="1:16" ht="14.4">
      <c r="A159" s="400" t="s">
        <v>4807</v>
      </c>
      <c r="B159" s="401" t="s">
        <v>4808</v>
      </c>
      <c r="C159" s="527">
        <v>162</v>
      </c>
      <c r="D159" s="406">
        <v>0.1</v>
      </c>
      <c r="E159" s="528">
        <f t="shared" si="4"/>
        <v>16.2</v>
      </c>
      <c r="F159" s="528">
        <f t="shared" si="5"/>
        <v>145.80000000000001</v>
      </c>
      <c r="G159" s="526"/>
      <c r="H159" s="526"/>
      <c r="I159" s="526"/>
      <c r="J159" s="526"/>
      <c r="K159" s="526"/>
      <c r="L159" s="526"/>
      <c r="M159" s="526"/>
      <c r="N159" s="526"/>
      <c r="O159" s="526"/>
      <c r="P159" s="526"/>
    </row>
    <row r="160" spans="1:16" ht="14.4">
      <c r="A160" s="400" t="s">
        <v>4809</v>
      </c>
      <c r="B160" s="401" t="s">
        <v>4810</v>
      </c>
      <c r="C160" s="527">
        <v>135</v>
      </c>
      <c r="D160" s="406">
        <v>0.1</v>
      </c>
      <c r="E160" s="528">
        <f t="shared" si="4"/>
        <v>13.5</v>
      </c>
      <c r="F160" s="528">
        <f t="shared" si="5"/>
        <v>121.5</v>
      </c>
      <c r="G160" s="526"/>
      <c r="H160" s="526"/>
      <c r="I160" s="526"/>
      <c r="J160" s="526"/>
      <c r="K160" s="526"/>
      <c r="L160" s="526"/>
      <c r="M160" s="526"/>
      <c r="N160" s="526"/>
      <c r="O160" s="526"/>
      <c r="P160" s="526"/>
    </row>
    <row r="161" spans="1:16" ht="14.4">
      <c r="A161" s="400" t="s">
        <v>4811</v>
      </c>
      <c r="B161" s="401" t="s">
        <v>4812</v>
      </c>
      <c r="C161" s="527">
        <v>133</v>
      </c>
      <c r="D161" s="406">
        <v>0.1</v>
      </c>
      <c r="E161" s="528">
        <f t="shared" si="4"/>
        <v>13.3</v>
      </c>
      <c r="F161" s="528">
        <f t="shared" si="5"/>
        <v>119.7</v>
      </c>
      <c r="G161" s="526"/>
      <c r="H161" s="526"/>
      <c r="I161" s="526"/>
      <c r="J161" s="526"/>
      <c r="K161" s="526"/>
      <c r="L161" s="526"/>
      <c r="M161" s="526"/>
      <c r="N161" s="526"/>
      <c r="O161" s="526"/>
      <c r="P161" s="526"/>
    </row>
    <row r="162" spans="1:16" ht="14.4">
      <c r="A162" s="400" t="s">
        <v>4813</v>
      </c>
      <c r="B162" s="401" t="s">
        <v>4814</v>
      </c>
      <c r="C162" s="527">
        <v>130</v>
      </c>
      <c r="D162" s="406">
        <v>0.1</v>
      </c>
      <c r="E162" s="528">
        <f t="shared" si="4"/>
        <v>13</v>
      </c>
      <c r="F162" s="528">
        <f t="shared" si="5"/>
        <v>117</v>
      </c>
      <c r="G162" s="526"/>
      <c r="H162" s="526"/>
      <c r="I162" s="526"/>
      <c r="J162" s="526"/>
      <c r="K162" s="526"/>
      <c r="L162" s="526"/>
      <c r="M162" s="526"/>
      <c r="N162" s="526"/>
      <c r="O162" s="526"/>
      <c r="P162" s="526"/>
    </row>
    <row r="163" spans="1:16" ht="14.4">
      <c r="A163" s="400" t="s">
        <v>4058</v>
      </c>
      <c r="B163" s="401" t="s">
        <v>4059</v>
      </c>
      <c r="C163" s="527">
        <v>428</v>
      </c>
      <c r="D163" s="406">
        <v>0.1</v>
      </c>
      <c r="E163" s="528">
        <f t="shared" si="4"/>
        <v>42.800000000000004</v>
      </c>
      <c r="F163" s="528">
        <f t="shared" si="5"/>
        <v>385.2</v>
      </c>
      <c r="G163" s="526"/>
      <c r="H163" s="526"/>
      <c r="I163" s="526"/>
      <c r="J163" s="526"/>
      <c r="K163" s="526"/>
      <c r="L163" s="526"/>
      <c r="M163" s="526"/>
      <c r="N163" s="526"/>
      <c r="O163" s="526"/>
      <c r="P163" s="526"/>
    </row>
    <row r="164" spans="1:16" ht="14.4">
      <c r="A164" s="400" t="s">
        <v>4060</v>
      </c>
      <c r="B164" s="401" t="s">
        <v>4061</v>
      </c>
      <c r="C164" s="527">
        <v>428</v>
      </c>
      <c r="D164" s="406">
        <v>0.1</v>
      </c>
      <c r="E164" s="528">
        <f t="shared" si="4"/>
        <v>42.800000000000004</v>
      </c>
      <c r="F164" s="528">
        <f t="shared" si="5"/>
        <v>385.2</v>
      </c>
      <c r="G164" s="526"/>
      <c r="H164" s="526"/>
      <c r="I164" s="526"/>
      <c r="J164" s="526"/>
      <c r="K164" s="526"/>
      <c r="L164" s="526"/>
      <c r="M164" s="526"/>
      <c r="N164" s="526"/>
      <c r="O164" s="526"/>
      <c r="P164" s="526"/>
    </row>
    <row r="165" spans="1:16" ht="14.4">
      <c r="A165" s="400" t="s">
        <v>4062</v>
      </c>
      <c r="B165" s="401" t="s">
        <v>4063</v>
      </c>
      <c r="C165" s="527">
        <v>428</v>
      </c>
      <c r="D165" s="406">
        <v>0.1</v>
      </c>
      <c r="E165" s="528">
        <f t="shared" si="4"/>
        <v>42.800000000000004</v>
      </c>
      <c r="F165" s="528">
        <f t="shared" si="5"/>
        <v>385.2</v>
      </c>
      <c r="G165" s="526"/>
      <c r="H165" s="526"/>
      <c r="I165" s="526"/>
      <c r="J165" s="526"/>
      <c r="K165" s="526"/>
      <c r="L165" s="526"/>
      <c r="M165" s="526"/>
      <c r="N165" s="526"/>
      <c r="O165" s="526"/>
      <c r="P165" s="526"/>
    </row>
    <row r="166" spans="1:16" ht="14.4">
      <c r="A166" s="400" t="s">
        <v>4064</v>
      </c>
      <c r="B166" s="401" t="s">
        <v>4065</v>
      </c>
      <c r="C166" s="527">
        <v>428</v>
      </c>
      <c r="D166" s="406">
        <v>0.1</v>
      </c>
      <c r="E166" s="528">
        <f t="shared" si="4"/>
        <v>42.800000000000004</v>
      </c>
      <c r="F166" s="528">
        <f t="shared" si="5"/>
        <v>385.2</v>
      </c>
      <c r="G166" s="526"/>
      <c r="H166" s="526"/>
      <c r="I166" s="526"/>
      <c r="J166" s="526"/>
      <c r="K166" s="526"/>
      <c r="L166" s="526"/>
      <c r="M166" s="526"/>
      <c r="N166" s="526"/>
      <c r="O166" s="526"/>
      <c r="P166" s="526"/>
    </row>
    <row r="167" spans="1:16" ht="14.4">
      <c r="A167" s="400" t="s">
        <v>4066</v>
      </c>
      <c r="B167" s="401" t="s">
        <v>4067</v>
      </c>
      <c r="C167" s="527">
        <v>428</v>
      </c>
      <c r="D167" s="406">
        <v>0.1</v>
      </c>
      <c r="E167" s="528">
        <f t="shared" si="4"/>
        <v>42.800000000000004</v>
      </c>
      <c r="F167" s="528">
        <f t="shared" si="5"/>
        <v>385.2</v>
      </c>
      <c r="G167" s="526"/>
      <c r="H167" s="526"/>
      <c r="I167" s="526"/>
      <c r="J167" s="526"/>
      <c r="K167" s="526"/>
      <c r="L167" s="526"/>
      <c r="M167" s="526"/>
      <c r="N167" s="526"/>
      <c r="O167" s="526"/>
      <c r="P167" s="526"/>
    </row>
    <row r="168" spans="1:16" ht="14.4">
      <c r="A168" s="400" t="s">
        <v>4068</v>
      </c>
      <c r="B168" s="401" t="s">
        <v>4069</v>
      </c>
      <c r="C168" s="527">
        <v>428</v>
      </c>
      <c r="D168" s="406">
        <v>0.1</v>
      </c>
      <c r="E168" s="528">
        <f t="shared" si="4"/>
        <v>42.800000000000004</v>
      </c>
      <c r="F168" s="528">
        <f t="shared" si="5"/>
        <v>385.2</v>
      </c>
      <c r="G168" s="526"/>
      <c r="H168" s="526"/>
      <c r="I168" s="526"/>
      <c r="J168" s="526"/>
      <c r="K168" s="526"/>
      <c r="L168" s="526"/>
      <c r="M168" s="526"/>
      <c r="N168" s="526"/>
      <c r="O168" s="526"/>
      <c r="P168" s="526"/>
    </row>
    <row r="169" spans="1:16" ht="14.4">
      <c r="A169" s="400" t="s">
        <v>4070</v>
      </c>
      <c r="B169" s="401" t="s">
        <v>4071</v>
      </c>
      <c r="C169" s="527">
        <v>428</v>
      </c>
      <c r="D169" s="406">
        <v>0.1</v>
      </c>
      <c r="E169" s="528">
        <f t="shared" si="4"/>
        <v>42.800000000000004</v>
      </c>
      <c r="F169" s="528">
        <f t="shared" si="5"/>
        <v>385.2</v>
      </c>
      <c r="G169" s="526"/>
      <c r="H169" s="526"/>
      <c r="I169" s="526"/>
      <c r="J169" s="526"/>
      <c r="K169" s="526"/>
      <c r="L169" s="526"/>
      <c r="M169" s="526"/>
      <c r="N169" s="526"/>
      <c r="O169" s="526"/>
      <c r="P169" s="526"/>
    </row>
    <row r="170" spans="1:16" ht="14.4">
      <c r="A170" s="400" t="s">
        <v>4072</v>
      </c>
      <c r="B170" s="401" t="s">
        <v>4073</v>
      </c>
      <c r="C170" s="527">
        <v>428</v>
      </c>
      <c r="D170" s="406">
        <v>0.1</v>
      </c>
      <c r="E170" s="528">
        <f t="shared" si="4"/>
        <v>42.800000000000004</v>
      </c>
      <c r="F170" s="528">
        <f t="shared" si="5"/>
        <v>385.2</v>
      </c>
      <c r="G170" s="526"/>
      <c r="H170" s="526"/>
      <c r="I170" s="526"/>
      <c r="J170" s="526"/>
      <c r="K170" s="526"/>
      <c r="L170" s="526"/>
      <c r="M170" s="526"/>
      <c r="N170" s="526"/>
      <c r="O170" s="526"/>
      <c r="P170" s="526"/>
    </row>
    <row r="171" spans="1:16" ht="14.4">
      <c r="A171" s="400" t="s">
        <v>4815</v>
      </c>
      <c r="B171" s="401" t="s">
        <v>4816</v>
      </c>
      <c r="C171" s="527">
        <v>428</v>
      </c>
      <c r="D171" s="406">
        <v>0.1</v>
      </c>
      <c r="E171" s="528">
        <f t="shared" si="4"/>
        <v>42.800000000000004</v>
      </c>
      <c r="F171" s="528">
        <f t="shared" si="5"/>
        <v>385.2</v>
      </c>
      <c r="G171" s="526"/>
      <c r="H171" s="526"/>
      <c r="I171" s="526"/>
      <c r="J171" s="526"/>
      <c r="K171" s="526"/>
      <c r="L171" s="526"/>
      <c r="M171" s="526"/>
      <c r="N171" s="526"/>
      <c r="O171" s="526"/>
      <c r="P171" s="526"/>
    </row>
    <row r="172" spans="1:16" ht="14.4">
      <c r="A172" s="400" t="s">
        <v>4074</v>
      </c>
      <c r="B172" s="401" t="s">
        <v>4075</v>
      </c>
      <c r="C172" s="527">
        <v>428</v>
      </c>
      <c r="D172" s="406">
        <v>0.1</v>
      </c>
      <c r="E172" s="528">
        <f t="shared" si="4"/>
        <v>42.800000000000004</v>
      </c>
      <c r="F172" s="528">
        <f t="shared" si="5"/>
        <v>385.2</v>
      </c>
      <c r="G172" s="526"/>
      <c r="H172" s="526"/>
      <c r="I172" s="526"/>
      <c r="J172" s="526"/>
      <c r="K172" s="526"/>
      <c r="L172" s="526"/>
      <c r="M172" s="526"/>
      <c r="N172" s="526"/>
      <c r="O172" s="526"/>
      <c r="P172" s="526"/>
    </row>
    <row r="173" spans="1:16" ht="14.4">
      <c r="A173" s="400" t="s">
        <v>4076</v>
      </c>
      <c r="B173" s="401" t="s">
        <v>4077</v>
      </c>
      <c r="C173" s="527">
        <v>428</v>
      </c>
      <c r="D173" s="406">
        <v>0.1</v>
      </c>
      <c r="E173" s="528">
        <f t="shared" si="4"/>
        <v>42.800000000000004</v>
      </c>
      <c r="F173" s="528">
        <f t="shared" si="5"/>
        <v>385.2</v>
      </c>
      <c r="G173" s="526"/>
      <c r="H173" s="526"/>
      <c r="I173" s="526"/>
      <c r="J173" s="526"/>
      <c r="K173" s="526"/>
      <c r="L173" s="526"/>
      <c r="M173" s="526"/>
      <c r="N173" s="526"/>
      <c r="O173" s="526"/>
      <c r="P173" s="526"/>
    </row>
    <row r="174" spans="1:16" ht="14.4">
      <c r="A174" s="400" t="s">
        <v>4078</v>
      </c>
      <c r="B174" s="401" t="s">
        <v>4079</v>
      </c>
      <c r="C174" s="527">
        <v>428</v>
      </c>
      <c r="D174" s="406">
        <v>0.1</v>
      </c>
      <c r="E174" s="528">
        <f t="shared" si="4"/>
        <v>42.800000000000004</v>
      </c>
      <c r="F174" s="528">
        <f t="shared" si="5"/>
        <v>385.2</v>
      </c>
      <c r="G174" s="526"/>
      <c r="H174" s="526"/>
      <c r="I174" s="526"/>
      <c r="J174" s="526"/>
      <c r="K174" s="526"/>
      <c r="L174" s="526"/>
      <c r="M174" s="526"/>
      <c r="N174" s="526"/>
      <c r="O174" s="526"/>
      <c r="P174" s="526"/>
    </row>
    <row r="175" spans="1:16" ht="14.4">
      <c r="A175" s="400" t="s">
        <v>4080</v>
      </c>
      <c r="B175" s="401" t="s">
        <v>4081</v>
      </c>
      <c r="C175" s="527">
        <v>428</v>
      </c>
      <c r="D175" s="406">
        <v>0.1</v>
      </c>
      <c r="E175" s="528">
        <f t="shared" si="4"/>
        <v>42.800000000000004</v>
      </c>
      <c r="F175" s="528">
        <f t="shared" si="5"/>
        <v>385.2</v>
      </c>
      <c r="G175" s="526"/>
      <c r="H175" s="526"/>
      <c r="I175" s="526"/>
      <c r="J175" s="526"/>
      <c r="K175" s="526"/>
      <c r="L175" s="526"/>
      <c r="M175" s="526"/>
      <c r="N175" s="526"/>
      <c r="O175" s="526"/>
      <c r="P175" s="526"/>
    </row>
    <row r="176" spans="1:16" ht="14.4">
      <c r="A176" s="400" t="s">
        <v>4082</v>
      </c>
      <c r="B176" s="401" t="s">
        <v>4083</v>
      </c>
      <c r="C176" s="527">
        <v>428</v>
      </c>
      <c r="D176" s="406">
        <v>0.1</v>
      </c>
      <c r="E176" s="528">
        <f t="shared" si="4"/>
        <v>42.800000000000004</v>
      </c>
      <c r="F176" s="528">
        <f t="shared" si="5"/>
        <v>385.2</v>
      </c>
      <c r="G176" s="526"/>
      <c r="H176" s="526"/>
      <c r="I176" s="526"/>
      <c r="J176" s="526"/>
      <c r="K176" s="526"/>
      <c r="L176" s="526"/>
      <c r="M176" s="526"/>
      <c r="N176" s="526"/>
      <c r="O176" s="526"/>
      <c r="P176" s="526"/>
    </row>
    <row r="177" spans="1:16" ht="14.4">
      <c r="A177" s="400" t="s">
        <v>4084</v>
      </c>
      <c r="B177" s="401" t="s">
        <v>4085</v>
      </c>
      <c r="C177" s="527">
        <v>428</v>
      </c>
      <c r="D177" s="406">
        <v>0.1</v>
      </c>
      <c r="E177" s="528">
        <f t="shared" si="4"/>
        <v>42.800000000000004</v>
      </c>
      <c r="F177" s="528">
        <f t="shared" si="5"/>
        <v>385.2</v>
      </c>
      <c r="G177" s="526"/>
      <c r="H177" s="526"/>
      <c r="I177" s="526"/>
      <c r="J177" s="526"/>
      <c r="K177" s="526"/>
      <c r="L177" s="526"/>
      <c r="M177" s="526"/>
      <c r="N177" s="526"/>
      <c r="O177" s="526"/>
      <c r="P177" s="526"/>
    </row>
    <row r="178" spans="1:16" ht="14.4">
      <c r="A178" s="400" t="s">
        <v>4086</v>
      </c>
      <c r="B178" s="401" t="s">
        <v>4087</v>
      </c>
      <c r="C178" s="527">
        <v>428</v>
      </c>
      <c r="D178" s="406">
        <v>0.1</v>
      </c>
      <c r="E178" s="528">
        <f t="shared" si="4"/>
        <v>42.800000000000004</v>
      </c>
      <c r="F178" s="528">
        <f t="shared" si="5"/>
        <v>385.2</v>
      </c>
      <c r="G178" s="526"/>
      <c r="H178" s="526"/>
      <c r="I178" s="526"/>
      <c r="J178" s="526"/>
      <c r="K178" s="526"/>
      <c r="L178" s="526"/>
      <c r="M178" s="526"/>
      <c r="N178" s="526"/>
      <c r="O178" s="526"/>
      <c r="P178" s="526"/>
    </row>
    <row r="179" spans="1:16" ht="14.4">
      <c r="A179" s="400" t="s">
        <v>4120</v>
      </c>
      <c r="B179" s="401" t="s">
        <v>4121</v>
      </c>
      <c r="C179" s="527">
        <v>572</v>
      </c>
      <c r="D179" s="406">
        <v>0.1</v>
      </c>
      <c r="E179" s="528">
        <f t="shared" si="4"/>
        <v>57.2</v>
      </c>
      <c r="F179" s="528">
        <f t="shared" si="5"/>
        <v>514.79999999999995</v>
      </c>
      <c r="G179" s="526"/>
      <c r="H179" s="526"/>
      <c r="I179" s="526"/>
      <c r="J179" s="526"/>
      <c r="K179" s="526"/>
      <c r="L179" s="526"/>
      <c r="M179" s="526"/>
      <c r="N179" s="526"/>
      <c r="O179" s="526"/>
      <c r="P179" s="526"/>
    </row>
    <row r="180" spans="1:16" ht="14.4">
      <c r="A180" s="400" t="s">
        <v>4122</v>
      </c>
      <c r="B180" s="401" t="s">
        <v>4123</v>
      </c>
      <c r="C180" s="527">
        <v>395</v>
      </c>
      <c r="D180" s="406">
        <v>0.1</v>
      </c>
      <c r="E180" s="528">
        <f t="shared" si="4"/>
        <v>39.5</v>
      </c>
      <c r="F180" s="528">
        <f t="shared" si="5"/>
        <v>355.5</v>
      </c>
      <c r="G180" s="526"/>
      <c r="H180" s="526"/>
      <c r="I180" s="526"/>
      <c r="J180" s="526"/>
      <c r="K180" s="526"/>
      <c r="L180" s="526"/>
      <c r="M180" s="526"/>
      <c r="N180" s="526"/>
      <c r="O180" s="526"/>
      <c r="P180" s="526"/>
    </row>
    <row r="181" spans="1:16" ht="14.4">
      <c r="A181" s="400" t="s">
        <v>4124</v>
      </c>
      <c r="B181" s="401" t="s">
        <v>4125</v>
      </c>
      <c r="C181" s="527">
        <v>340</v>
      </c>
      <c r="D181" s="406">
        <v>0.1</v>
      </c>
      <c r="E181" s="528">
        <f t="shared" si="4"/>
        <v>34</v>
      </c>
      <c r="F181" s="528">
        <f t="shared" si="5"/>
        <v>306</v>
      </c>
      <c r="G181" s="526"/>
      <c r="H181" s="526"/>
      <c r="I181" s="526"/>
      <c r="J181" s="526"/>
      <c r="K181" s="526"/>
      <c r="L181" s="526"/>
      <c r="M181" s="526"/>
      <c r="N181" s="526"/>
      <c r="O181" s="526"/>
      <c r="P181" s="526"/>
    </row>
    <row r="182" spans="1:16" ht="14.4">
      <c r="A182" s="400" t="s">
        <v>4126</v>
      </c>
      <c r="B182" s="401" t="s">
        <v>4127</v>
      </c>
      <c r="C182" s="527">
        <v>297</v>
      </c>
      <c r="D182" s="406">
        <v>0.1</v>
      </c>
      <c r="E182" s="528">
        <f t="shared" si="4"/>
        <v>29.700000000000003</v>
      </c>
      <c r="F182" s="528">
        <f t="shared" si="5"/>
        <v>267.3</v>
      </c>
      <c r="G182" s="526"/>
      <c r="H182" s="526"/>
      <c r="I182" s="526"/>
      <c r="J182" s="526"/>
      <c r="K182" s="526"/>
      <c r="L182" s="526"/>
      <c r="M182" s="526"/>
      <c r="N182" s="526"/>
      <c r="O182" s="526"/>
      <c r="P182" s="526"/>
    </row>
    <row r="183" spans="1:16" ht="14.4">
      <c r="A183" s="400" t="s">
        <v>4128</v>
      </c>
      <c r="B183" s="401" t="s">
        <v>4129</v>
      </c>
      <c r="C183" s="527">
        <v>246</v>
      </c>
      <c r="D183" s="406">
        <v>0.1</v>
      </c>
      <c r="E183" s="528">
        <f t="shared" si="4"/>
        <v>24.6</v>
      </c>
      <c r="F183" s="528">
        <f t="shared" si="5"/>
        <v>221.4</v>
      </c>
      <c r="G183" s="526"/>
      <c r="H183" s="526"/>
      <c r="I183" s="526"/>
      <c r="J183" s="526"/>
      <c r="K183" s="526"/>
      <c r="L183" s="526"/>
      <c r="M183" s="526"/>
      <c r="N183" s="526"/>
      <c r="O183" s="526"/>
      <c r="P183" s="526"/>
    </row>
    <row r="184" spans="1:16" ht="14.4">
      <c r="A184" s="400" t="s">
        <v>4130</v>
      </c>
      <c r="B184" s="401" t="s">
        <v>4131</v>
      </c>
      <c r="C184" s="527">
        <v>241</v>
      </c>
      <c r="D184" s="406">
        <v>0.1</v>
      </c>
      <c r="E184" s="528">
        <f t="shared" si="4"/>
        <v>24.1</v>
      </c>
      <c r="F184" s="528">
        <f t="shared" si="5"/>
        <v>216.9</v>
      </c>
      <c r="G184" s="526"/>
      <c r="H184" s="526"/>
      <c r="I184" s="526"/>
      <c r="J184" s="526"/>
      <c r="K184" s="526"/>
      <c r="L184" s="526"/>
      <c r="M184" s="526"/>
      <c r="N184" s="526"/>
      <c r="O184" s="526"/>
      <c r="P184" s="526"/>
    </row>
    <row r="185" spans="1:16" ht="14.4">
      <c r="A185" s="400" t="s">
        <v>4132</v>
      </c>
      <c r="B185" s="401" t="s">
        <v>4133</v>
      </c>
      <c r="C185" s="527">
        <v>236</v>
      </c>
      <c r="D185" s="406">
        <v>0.1</v>
      </c>
      <c r="E185" s="528">
        <f t="shared" si="4"/>
        <v>23.6</v>
      </c>
      <c r="F185" s="528">
        <f t="shared" si="5"/>
        <v>212.4</v>
      </c>
      <c r="G185" s="526"/>
      <c r="H185" s="526"/>
      <c r="I185" s="526"/>
      <c r="J185" s="526"/>
      <c r="K185" s="526"/>
      <c r="L185" s="526"/>
      <c r="M185" s="526"/>
      <c r="N185" s="526"/>
      <c r="O185" s="526"/>
      <c r="P185" s="526"/>
    </row>
    <row r="186" spans="1:16" ht="14.4">
      <c r="A186" s="400" t="s">
        <v>4134</v>
      </c>
      <c r="B186" s="401" t="s">
        <v>4135</v>
      </c>
      <c r="C186" s="527">
        <v>572</v>
      </c>
      <c r="D186" s="406">
        <v>0.1</v>
      </c>
      <c r="E186" s="528">
        <f t="shared" si="4"/>
        <v>57.2</v>
      </c>
      <c r="F186" s="528">
        <f t="shared" si="5"/>
        <v>514.79999999999995</v>
      </c>
      <c r="G186" s="526"/>
      <c r="H186" s="526"/>
      <c r="I186" s="526"/>
      <c r="J186" s="526"/>
      <c r="K186" s="526"/>
      <c r="L186" s="526"/>
      <c r="M186" s="526"/>
      <c r="N186" s="526"/>
      <c r="O186" s="526"/>
      <c r="P186" s="526"/>
    </row>
    <row r="187" spans="1:16" ht="14.4">
      <c r="A187" s="400" t="s">
        <v>4136</v>
      </c>
      <c r="B187" s="401" t="s">
        <v>4137</v>
      </c>
      <c r="C187" s="527">
        <v>395</v>
      </c>
      <c r="D187" s="406">
        <v>0.1</v>
      </c>
      <c r="E187" s="528">
        <f t="shared" si="4"/>
        <v>39.5</v>
      </c>
      <c r="F187" s="528">
        <f t="shared" si="5"/>
        <v>355.5</v>
      </c>
      <c r="G187" s="526"/>
      <c r="H187" s="526"/>
      <c r="I187" s="526"/>
      <c r="J187" s="526"/>
      <c r="K187" s="526"/>
      <c r="L187" s="526"/>
      <c r="M187" s="526"/>
      <c r="N187" s="526"/>
      <c r="O187" s="526"/>
      <c r="P187" s="526"/>
    </row>
    <row r="188" spans="1:16" ht="14.4">
      <c r="A188" s="400" t="s">
        <v>4138</v>
      </c>
      <c r="B188" s="401" t="s">
        <v>4139</v>
      </c>
      <c r="C188" s="527">
        <v>340</v>
      </c>
      <c r="D188" s="406">
        <v>0.1</v>
      </c>
      <c r="E188" s="528">
        <f t="shared" si="4"/>
        <v>34</v>
      </c>
      <c r="F188" s="528">
        <f t="shared" si="5"/>
        <v>306</v>
      </c>
      <c r="G188" s="526"/>
      <c r="H188" s="526"/>
      <c r="I188" s="526"/>
      <c r="J188" s="526"/>
      <c r="K188" s="526"/>
      <c r="L188" s="526"/>
      <c r="M188" s="526"/>
      <c r="N188" s="526"/>
      <c r="O188" s="526"/>
      <c r="P188" s="526"/>
    </row>
    <row r="189" spans="1:16" ht="14.4">
      <c r="A189" s="400" t="s">
        <v>4140</v>
      </c>
      <c r="B189" s="401" t="s">
        <v>4141</v>
      </c>
      <c r="C189" s="527">
        <v>297</v>
      </c>
      <c r="D189" s="406">
        <v>0.1</v>
      </c>
      <c r="E189" s="528">
        <f t="shared" si="4"/>
        <v>29.700000000000003</v>
      </c>
      <c r="F189" s="528">
        <f t="shared" si="5"/>
        <v>267.3</v>
      </c>
      <c r="G189" s="526"/>
      <c r="H189" s="526"/>
      <c r="I189" s="526"/>
      <c r="J189" s="526"/>
      <c r="K189" s="526"/>
      <c r="L189" s="526"/>
      <c r="M189" s="526"/>
      <c r="N189" s="526"/>
      <c r="O189" s="526"/>
      <c r="P189" s="526"/>
    </row>
    <row r="190" spans="1:16" ht="14.4">
      <c r="A190" s="400" t="s">
        <v>4142</v>
      </c>
      <c r="B190" s="401" t="s">
        <v>4143</v>
      </c>
      <c r="C190" s="527">
        <v>246</v>
      </c>
      <c r="D190" s="406">
        <v>0.1</v>
      </c>
      <c r="E190" s="528">
        <f t="shared" si="4"/>
        <v>24.6</v>
      </c>
      <c r="F190" s="528">
        <f t="shared" si="5"/>
        <v>221.4</v>
      </c>
      <c r="G190" s="526"/>
      <c r="H190" s="526"/>
      <c r="I190" s="526"/>
      <c r="J190" s="526"/>
      <c r="K190" s="526"/>
      <c r="L190" s="526"/>
      <c r="M190" s="526"/>
      <c r="N190" s="526"/>
      <c r="O190" s="526"/>
      <c r="P190" s="526"/>
    </row>
    <row r="191" spans="1:16" ht="14.4">
      <c r="A191" s="400" t="s">
        <v>4144</v>
      </c>
      <c r="B191" s="401" t="s">
        <v>4145</v>
      </c>
      <c r="C191" s="527">
        <v>241</v>
      </c>
      <c r="D191" s="406">
        <v>0.1</v>
      </c>
      <c r="E191" s="528">
        <f t="shared" si="4"/>
        <v>24.1</v>
      </c>
      <c r="F191" s="528">
        <f t="shared" si="5"/>
        <v>216.9</v>
      </c>
      <c r="G191" s="526"/>
      <c r="H191" s="526"/>
      <c r="I191" s="526"/>
      <c r="J191" s="526"/>
      <c r="K191" s="526"/>
      <c r="L191" s="526"/>
      <c r="M191" s="526"/>
      <c r="N191" s="526"/>
      <c r="O191" s="526"/>
      <c r="P191" s="526"/>
    </row>
    <row r="192" spans="1:16" ht="14.4">
      <c r="A192" s="400" t="s">
        <v>4146</v>
      </c>
      <c r="B192" s="401" t="s">
        <v>4147</v>
      </c>
      <c r="C192" s="527">
        <v>236</v>
      </c>
      <c r="D192" s="406">
        <v>0.1</v>
      </c>
      <c r="E192" s="528">
        <f t="shared" si="4"/>
        <v>23.6</v>
      </c>
      <c r="F192" s="528">
        <f t="shared" si="5"/>
        <v>212.4</v>
      </c>
      <c r="G192" s="526"/>
      <c r="H192" s="526"/>
      <c r="I192" s="526"/>
      <c r="J192" s="526"/>
      <c r="K192" s="526"/>
      <c r="L192" s="526"/>
      <c r="M192" s="526"/>
      <c r="N192" s="526"/>
      <c r="O192" s="526"/>
      <c r="P192" s="526"/>
    </row>
    <row r="193" spans="1:16" ht="14.4">
      <c r="A193" s="400" t="s">
        <v>4148</v>
      </c>
      <c r="B193" s="401" t="s">
        <v>4149</v>
      </c>
      <c r="C193" s="527">
        <v>572</v>
      </c>
      <c r="D193" s="406">
        <v>0.1</v>
      </c>
      <c r="E193" s="528">
        <f t="shared" si="4"/>
        <v>57.2</v>
      </c>
      <c r="F193" s="528">
        <f t="shared" si="5"/>
        <v>514.79999999999995</v>
      </c>
      <c r="G193" s="526"/>
      <c r="H193" s="526"/>
      <c r="I193" s="526"/>
      <c r="J193" s="526"/>
      <c r="K193" s="526"/>
      <c r="L193" s="526"/>
      <c r="M193" s="526"/>
      <c r="N193" s="526"/>
      <c r="O193" s="526"/>
      <c r="P193" s="526"/>
    </row>
    <row r="194" spans="1:16" ht="14.4">
      <c r="A194" s="400" t="s">
        <v>4150</v>
      </c>
      <c r="B194" s="401" t="s">
        <v>4151</v>
      </c>
      <c r="C194" s="527">
        <v>395</v>
      </c>
      <c r="D194" s="406">
        <v>0.1</v>
      </c>
      <c r="E194" s="528">
        <f t="shared" si="4"/>
        <v>39.5</v>
      </c>
      <c r="F194" s="528">
        <f t="shared" si="5"/>
        <v>355.5</v>
      </c>
      <c r="G194" s="526"/>
      <c r="H194" s="526"/>
      <c r="I194" s="526"/>
      <c r="J194" s="526"/>
      <c r="K194" s="526"/>
      <c r="L194" s="526"/>
      <c r="M194" s="526"/>
      <c r="N194" s="526"/>
      <c r="O194" s="526"/>
      <c r="P194" s="526"/>
    </row>
    <row r="195" spans="1:16" ht="14.4">
      <c r="A195" s="400" t="s">
        <v>4152</v>
      </c>
      <c r="B195" s="401" t="s">
        <v>4153</v>
      </c>
      <c r="C195" s="527">
        <v>340</v>
      </c>
      <c r="D195" s="406">
        <v>0.1</v>
      </c>
      <c r="E195" s="528">
        <f t="shared" ref="E195:E258" si="6">C195*D195</f>
        <v>34</v>
      </c>
      <c r="F195" s="528">
        <f t="shared" ref="F195:F258" si="7">C195-E195</f>
        <v>306</v>
      </c>
      <c r="G195" s="526"/>
      <c r="H195" s="526"/>
      <c r="I195" s="526"/>
      <c r="J195" s="526"/>
      <c r="K195" s="526"/>
      <c r="L195" s="526"/>
      <c r="M195" s="526"/>
      <c r="N195" s="526"/>
      <c r="O195" s="526"/>
      <c r="P195" s="526"/>
    </row>
    <row r="196" spans="1:16" ht="14.4">
      <c r="A196" s="400" t="s">
        <v>4154</v>
      </c>
      <c r="B196" s="401" t="s">
        <v>4155</v>
      </c>
      <c r="C196" s="527">
        <v>297</v>
      </c>
      <c r="D196" s="406">
        <v>0.1</v>
      </c>
      <c r="E196" s="528">
        <f t="shared" si="6"/>
        <v>29.700000000000003</v>
      </c>
      <c r="F196" s="528">
        <f t="shared" si="7"/>
        <v>267.3</v>
      </c>
      <c r="G196" s="526"/>
      <c r="H196" s="526"/>
      <c r="I196" s="526"/>
      <c r="J196" s="526"/>
      <c r="K196" s="526"/>
      <c r="L196" s="526"/>
      <c r="M196" s="526"/>
      <c r="N196" s="526"/>
      <c r="O196" s="526"/>
      <c r="P196" s="526"/>
    </row>
    <row r="197" spans="1:16" ht="14.4">
      <c r="A197" s="400" t="s">
        <v>4156</v>
      </c>
      <c r="B197" s="401" t="s">
        <v>4157</v>
      </c>
      <c r="C197" s="527">
        <v>246</v>
      </c>
      <c r="D197" s="406">
        <v>0.1</v>
      </c>
      <c r="E197" s="528">
        <f t="shared" si="6"/>
        <v>24.6</v>
      </c>
      <c r="F197" s="528">
        <f t="shared" si="7"/>
        <v>221.4</v>
      </c>
      <c r="G197" s="526"/>
      <c r="H197" s="526"/>
      <c r="I197" s="526"/>
      <c r="J197" s="526"/>
      <c r="K197" s="526"/>
      <c r="L197" s="526"/>
      <c r="M197" s="526"/>
      <c r="N197" s="526"/>
      <c r="O197" s="526"/>
      <c r="P197" s="526"/>
    </row>
    <row r="198" spans="1:16" ht="14.4">
      <c r="A198" s="400" t="s">
        <v>4158</v>
      </c>
      <c r="B198" s="401" t="s">
        <v>4159</v>
      </c>
      <c r="C198" s="527">
        <v>241</v>
      </c>
      <c r="D198" s="406">
        <v>0.1</v>
      </c>
      <c r="E198" s="528">
        <f t="shared" si="6"/>
        <v>24.1</v>
      </c>
      <c r="F198" s="528">
        <f t="shared" si="7"/>
        <v>216.9</v>
      </c>
      <c r="G198" s="526"/>
      <c r="H198" s="526"/>
      <c r="I198" s="526"/>
      <c r="J198" s="526"/>
      <c r="K198" s="526"/>
      <c r="L198" s="526"/>
      <c r="M198" s="526"/>
      <c r="N198" s="526"/>
      <c r="O198" s="526"/>
      <c r="P198" s="526"/>
    </row>
    <row r="199" spans="1:16" ht="14.4">
      <c r="A199" s="400" t="s">
        <v>4160</v>
      </c>
      <c r="B199" s="401" t="s">
        <v>4161</v>
      </c>
      <c r="C199" s="527">
        <v>236</v>
      </c>
      <c r="D199" s="406">
        <v>0.1</v>
      </c>
      <c r="E199" s="528">
        <f t="shared" si="6"/>
        <v>23.6</v>
      </c>
      <c r="F199" s="528">
        <f t="shared" si="7"/>
        <v>212.4</v>
      </c>
      <c r="G199" s="526"/>
      <c r="H199" s="526"/>
      <c r="I199" s="526"/>
      <c r="J199" s="526"/>
      <c r="K199" s="526"/>
      <c r="L199" s="526"/>
      <c r="M199" s="526"/>
      <c r="N199" s="526"/>
      <c r="O199" s="526"/>
      <c r="P199" s="526"/>
    </row>
    <row r="200" spans="1:16" ht="14.4">
      <c r="A200" s="400" t="s">
        <v>4162</v>
      </c>
      <c r="B200" s="401" t="s">
        <v>4163</v>
      </c>
      <c r="C200" s="527">
        <v>572</v>
      </c>
      <c r="D200" s="406">
        <v>0.1</v>
      </c>
      <c r="E200" s="528">
        <f t="shared" si="6"/>
        <v>57.2</v>
      </c>
      <c r="F200" s="528">
        <f t="shared" si="7"/>
        <v>514.79999999999995</v>
      </c>
      <c r="G200" s="526"/>
      <c r="H200" s="526"/>
      <c r="I200" s="526"/>
      <c r="J200" s="526"/>
      <c r="K200" s="526"/>
      <c r="L200" s="526"/>
      <c r="M200" s="526"/>
      <c r="N200" s="526"/>
      <c r="O200" s="526"/>
      <c r="P200" s="526"/>
    </row>
    <row r="201" spans="1:16" ht="14.4">
      <c r="A201" s="400" t="s">
        <v>4164</v>
      </c>
      <c r="B201" s="401" t="s">
        <v>4165</v>
      </c>
      <c r="C201" s="527">
        <v>395</v>
      </c>
      <c r="D201" s="406">
        <v>0.1</v>
      </c>
      <c r="E201" s="528">
        <f t="shared" si="6"/>
        <v>39.5</v>
      </c>
      <c r="F201" s="528">
        <f t="shared" si="7"/>
        <v>355.5</v>
      </c>
      <c r="G201" s="526"/>
      <c r="H201" s="526"/>
      <c r="I201" s="526"/>
      <c r="J201" s="526"/>
      <c r="K201" s="526"/>
      <c r="L201" s="526"/>
      <c r="M201" s="526"/>
      <c r="N201" s="526"/>
      <c r="O201" s="526"/>
      <c r="P201" s="526"/>
    </row>
    <row r="202" spans="1:16" ht="14.4">
      <c r="A202" s="400" t="s">
        <v>4166</v>
      </c>
      <c r="B202" s="401" t="s">
        <v>4167</v>
      </c>
      <c r="C202" s="527">
        <v>340</v>
      </c>
      <c r="D202" s="406">
        <v>0.1</v>
      </c>
      <c r="E202" s="528">
        <f t="shared" si="6"/>
        <v>34</v>
      </c>
      <c r="F202" s="528">
        <f t="shared" si="7"/>
        <v>306</v>
      </c>
      <c r="G202" s="526"/>
      <c r="H202" s="526"/>
      <c r="I202" s="526"/>
      <c r="J202" s="526"/>
      <c r="K202" s="526"/>
      <c r="L202" s="526"/>
      <c r="M202" s="526"/>
      <c r="N202" s="526"/>
      <c r="O202" s="526"/>
      <c r="P202" s="526"/>
    </row>
    <row r="203" spans="1:16" ht="14.4">
      <c r="A203" s="400" t="s">
        <v>4168</v>
      </c>
      <c r="B203" s="401" t="s">
        <v>4169</v>
      </c>
      <c r="C203" s="527">
        <v>297</v>
      </c>
      <c r="D203" s="406">
        <v>0.1</v>
      </c>
      <c r="E203" s="528">
        <f t="shared" si="6"/>
        <v>29.700000000000003</v>
      </c>
      <c r="F203" s="528">
        <f t="shared" si="7"/>
        <v>267.3</v>
      </c>
      <c r="G203" s="526"/>
      <c r="H203" s="526"/>
      <c r="I203" s="526"/>
      <c r="J203" s="526"/>
      <c r="K203" s="526"/>
      <c r="L203" s="526"/>
      <c r="M203" s="526"/>
      <c r="N203" s="526"/>
      <c r="O203" s="526"/>
      <c r="P203" s="526"/>
    </row>
    <row r="204" spans="1:16" ht="14.4">
      <c r="A204" s="400" t="s">
        <v>4170</v>
      </c>
      <c r="B204" s="401" t="s">
        <v>4171</v>
      </c>
      <c r="C204" s="527">
        <v>246</v>
      </c>
      <c r="D204" s="406">
        <v>0.1</v>
      </c>
      <c r="E204" s="528">
        <f t="shared" si="6"/>
        <v>24.6</v>
      </c>
      <c r="F204" s="528">
        <f t="shared" si="7"/>
        <v>221.4</v>
      </c>
      <c r="G204" s="526"/>
      <c r="H204" s="526"/>
      <c r="I204" s="526"/>
      <c r="J204" s="526"/>
      <c r="K204" s="526"/>
      <c r="L204" s="526"/>
      <c r="M204" s="526"/>
      <c r="N204" s="526"/>
      <c r="O204" s="526"/>
      <c r="P204" s="526"/>
    </row>
    <row r="205" spans="1:16" ht="14.4">
      <c r="A205" s="400" t="s">
        <v>4172</v>
      </c>
      <c r="B205" s="401" t="s">
        <v>4173</v>
      </c>
      <c r="C205" s="527">
        <v>241</v>
      </c>
      <c r="D205" s="406">
        <v>0.1</v>
      </c>
      <c r="E205" s="528">
        <f t="shared" si="6"/>
        <v>24.1</v>
      </c>
      <c r="F205" s="528">
        <f t="shared" si="7"/>
        <v>216.9</v>
      </c>
      <c r="G205" s="526"/>
      <c r="H205" s="526"/>
      <c r="I205" s="526"/>
      <c r="J205" s="526"/>
      <c r="K205" s="526"/>
      <c r="L205" s="526"/>
      <c r="M205" s="526"/>
      <c r="N205" s="526"/>
      <c r="O205" s="526"/>
      <c r="P205" s="526"/>
    </row>
    <row r="206" spans="1:16" ht="14.4">
      <c r="A206" s="400" t="s">
        <v>4174</v>
      </c>
      <c r="B206" s="401" t="s">
        <v>4175</v>
      </c>
      <c r="C206" s="527">
        <v>236</v>
      </c>
      <c r="D206" s="406">
        <v>0.1</v>
      </c>
      <c r="E206" s="528">
        <f t="shared" si="6"/>
        <v>23.6</v>
      </c>
      <c r="F206" s="528">
        <f t="shared" si="7"/>
        <v>212.4</v>
      </c>
      <c r="G206" s="526"/>
      <c r="H206" s="526"/>
      <c r="I206" s="526"/>
      <c r="J206" s="526"/>
      <c r="K206" s="526"/>
      <c r="L206" s="526"/>
      <c r="M206" s="526"/>
      <c r="N206" s="526"/>
      <c r="O206" s="526"/>
      <c r="P206" s="526"/>
    </row>
    <row r="207" spans="1:16" ht="14.4">
      <c r="A207" s="400" t="s">
        <v>4176</v>
      </c>
      <c r="B207" s="401" t="s">
        <v>4177</v>
      </c>
      <c r="C207" s="527">
        <v>572</v>
      </c>
      <c r="D207" s="406">
        <v>0.1</v>
      </c>
      <c r="E207" s="528">
        <f t="shared" si="6"/>
        <v>57.2</v>
      </c>
      <c r="F207" s="528">
        <f t="shared" si="7"/>
        <v>514.79999999999995</v>
      </c>
      <c r="G207" s="526"/>
      <c r="H207" s="526"/>
      <c r="I207" s="526"/>
      <c r="J207" s="526"/>
      <c r="K207" s="526"/>
      <c r="L207" s="526"/>
      <c r="M207" s="526"/>
      <c r="N207" s="526"/>
      <c r="O207" s="526"/>
      <c r="P207" s="526"/>
    </row>
    <row r="208" spans="1:16" ht="14.4">
      <c r="A208" s="400" t="s">
        <v>4178</v>
      </c>
      <c r="B208" s="401" t="s">
        <v>4179</v>
      </c>
      <c r="C208" s="527">
        <v>395</v>
      </c>
      <c r="D208" s="406">
        <v>0.1</v>
      </c>
      <c r="E208" s="528">
        <f t="shared" si="6"/>
        <v>39.5</v>
      </c>
      <c r="F208" s="528">
        <f t="shared" si="7"/>
        <v>355.5</v>
      </c>
      <c r="G208" s="526"/>
      <c r="H208" s="526"/>
      <c r="I208" s="526"/>
      <c r="J208" s="526"/>
      <c r="K208" s="526"/>
      <c r="L208" s="526"/>
      <c r="M208" s="526"/>
      <c r="N208" s="526"/>
      <c r="O208" s="526"/>
      <c r="P208" s="526"/>
    </row>
    <row r="209" spans="1:16" ht="14.4">
      <c r="A209" s="400" t="s">
        <v>4180</v>
      </c>
      <c r="B209" s="401" t="s">
        <v>4181</v>
      </c>
      <c r="C209" s="527">
        <v>340</v>
      </c>
      <c r="D209" s="406">
        <v>0.1</v>
      </c>
      <c r="E209" s="528">
        <f t="shared" si="6"/>
        <v>34</v>
      </c>
      <c r="F209" s="528">
        <f t="shared" si="7"/>
        <v>306</v>
      </c>
      <c r="G209" s="526"/>
      <c r="H209" s="526"/>
      <c r="I209" s="526"/>
      <c r="J209" s="526"/>
      <c r="K209" s="526"/>
      <c r="L209" s="526"/>
      <c r="M209" s="526"/>
      <c r="N209" s="526"/>
      <c r="O209" s="526"/>
      <c r="P209" s="526"/>
    </row>
    <row r="210" spans="1:16" ht="14.4">
      <c r="A210" s="400" t="s">
        <v>4182</v>
      </c>
      <c r="B210" s="401" t="s">
        <v>4183</v>
      </c>
      <c r="C210" s="527">
        <v>297</v>
      </c>
      <c r="D210" s="406">
        <v>0.1</v>
      </c>
      <c r="E210" s="528">
        <f t="shared" si="6"/>
        <v>29.700000000000003</v>
      </c>
      <c r="F210" s="528">
        <f t="shared" si="7"/>
        <v>267.3</v>
      </c>
      <c r="G210" s="526"/>
      <c r="H210" s="526"/>
      <c r="I210" s="526"/>
      <c r="J210" s="526"/>
      <c r="K210" s="526"/>
      <c r="L210" s="526"/>
      <c r="M210" s="526"/>
      <c r="N210" s="526"/>
      <c r="O210" s="526"/>
      <c r="P210" s="526"/>
    </row>
    <row r="211" spans="1:16" ht="14.4">
      <c r="A211" s="400" t="s">
        <v>4184</v>
      </c>
      <c r="B211" s="401" t="s">
        <v>4185</v>
      </c>
      <c r="C211" s="527">
        <v>246</v>
      </c>
      <c r="D211" s="406">
        <v>0.1</v>
      </c>
      <c r="E211" s="528">
        <f t="shared" si="6"/>
        <v>24.6</v>
      </c>
      <c r="F211" s="528">
        <f t="shared" si="7"/>
        <v>221.4</v>
      </c>
      <c r="G211" s="526"/>
      <c r="H211" s="526"/>
      <c r="I211" s="526"/>
      <c r="J211" s="526"/>
      <c r="K211" s="526"/>
      <c r="L211" s="526"/>
      <c r="M211" s="526"/>
      <c r="N211" s="526"/>
      <c r="O211" s="526"/>
      <c r="P211" s="526"/>
    </row>
    <row r="212" spans="1:16" ht="14.4">
      <c r="A212" s="400" t="s">
        <v>4186</v>
      </c>
      <c r="B212" s="401" t="s">
        <v>4187</v>
      </c>
      <c r="C212" s="527">
        <v>241</v>
      </c>
      <c r="D212" s="406">
        <v>0.1</v>
      </c>
      <c r="E212" s="528">
        <f t="shared" si="6"/>
        <v>24.1</v>
      </c>
      <c r="F212" s="528">
        <f t="shared" si="7"/>
        <v>216.9</v>
      </c>
      <c r="G212" s="526"/>
      <c r="H212" s="526"/>
      <c r="I212" s="526"/>
      <c r="J212" s="526"/>
      <c r="K212" s="526"/>
      <c r="L212" s="526"/>
      <c r="M212" s="526"/>
      <c r="N212" s="526"/>
      <c r="O212" s="526"/>
      <c r="P212" s="526"/>
    </row>
    <row r="213" spans="1:16" ht="14.4">
      <c r="A213" s="400" t="s">
        <v>4188</v>
      </c>
      <c r="B213" s="401" t="s">
        <v>4189</v>
      </c>
      <c r="C213" s="527">
        <v>236</v>
      </c>
      <c r="D213" s="406">
        <v>0.1</v>
      </c>
      <c r="E213" s="528">
        <f t="shared" si="6"/>
        <v>23.6</v>
      </c>
      <c r="F213" s="528">
        <f t="shared" si="7"/>
        <v>212.4</v>
      </c>
      <c r="G213" s="526"/>
      <c r="H213" s="526"/>
      <c r="I213" s="526"/>
      <c r="J213" s="526"/>
      <c r="K213" s="526"/>
      <c r="L213" s="526"/>
      <c r="M213" s="526"/>
      <c r="N213" s="526"/>
      <c r="O213" s="526"/>
      <c r="P213" s="526"/>
    </row>
    <row r="214" spans="1:16" ht="14.4">
      <c r="A214" s="400" t="s">
        <v>4190</v>
      </c>
      <c r="B214" s="401" t="s">
        <v>4191</v>
      </c>
      <c r="C214" s="527">
        <v>572</v>
      </c>
      <c r="D214" s="406">
        <v>0.1</v>
      </c>
      <c r="E214" s="528">
        <f t="shared" si="6"/>
        <v>57.2</v>
      </c>
      <c r="F214" s="528">
        <f t="shared" si="7"/>
        <v>514.79999999999995</v>
      </c>
      <c r="G214" s="526"/>
      <c r="H214" s="526"/>
      <c r="I214" s="526"/>
      <c r="J214" s="526"/>
      <c r="K214" s="526"/>
      <c r="L214" s="526"/>
      <c r="M214" s="526"/>
      <c r="N214" s="526"/>
      <c r="O214" s="526"/>
      <c r="P214" s="526"/>
    </row>
    <row r="215" spans="1:16" ht="14.4">
      <c r="A215" s="400" t="s">
        <v>4192</v>
      </c>
      <c r="B215" s="401" t="s">
        <v>4193</v>
      </c>
      <c r="C215" s="527">
        <v>395</v>
      </c>
      <c r="D215" s="406">
        <v>0.1</v>
      </c>
      <c r="E215" s="528">
        <f t="shared" si="6"/>
        <v>39.5</v>
      </c>
      <c r="F215" s="528">
        <f t="shared" si="7"/>
        <v>355.5</v>
      </c>
      <c r="G215" s="526"/>
      <c r="H215" s="526"/>
      <c r="I215" s="526"/>
      <c r="J215" s="526"/>
      <c r="K215" s="526"/>
      <c r="L215" s="526"/>
      <c r="M215" s="526"/>
      <c r="N215" s="526"/>
      <c r="O215" s="526"/>
      <c r="P215" s="526"/>
    </row>
    <row r="216" spans="1:16" ht="14.4">
      <c r="A216" s="400" t="s">
        <v>4194</v>
      </c>
      <c r="B216" s="401" t="s">
        <v>4195</v>
      </c>
      <c r="C216" s="527">
        <v>340</v>
      </c>
      <c r="D216" s="406">
        <v>0.1</v>
      </c>
      <c r="E216" s="528">
        <f t="shared" si="6"/>
        <v>34</v>
      </c>
      <c r="F216" s="528">
        <f t="shared" si="7"/>
        <v>306</v>
      </c>
      <c r="G216" s="526"/>
      <c r="H216" s="526"/>
      <c r="I216" s="526"/>
      <c r="J216" s="526"/>
      <c r="K216" s="526"/>
      <c r="L216" s="526"/>
      <c r="M216" s="526"/>
      <c r="N216" s="526"/>
      <c r="O216" s="526"/>
      <c r="P216" s="526"/>
    </row>
    <row r="217" spans="1:16" ht="14.4">
      <c r="A217" s="400" t="s">
        <v>4196</v>
      </c>
      <c r="B217" s="401" t="s">
        <v>4197</v>
      </c>
      <c r="C217" s="527">
        <v>297</v>
      </c>
      <c r="D217" s="406">
        <v>0.1</v>
      </c>
      <c r="E217" s="528">
        <f t="shared" si="6"/>
        <v>29.700000000000003</v>
      </c>
      <c r="F217" s="528">
        <f t="shared" si="7"/>
        <v>267.3</v>
      </c>
      <c r="G217" s="526"/>
      <c r="H217" s="526"/>
      <c r="I217" s="526"/>
      <c r="J217" s="526"/>
      <c r="K217" s="526"/>
      <c r="L217" s="526"/>
      <c r="M217" s="526"/>
      <c r="N217" s="526"/>
      <c r="O217" s="526"/>
      <c r="P217" s="526"/>
    </row>
    <row r="218" spans="1:16" ht="14.4">
      <c r="A218" s="400" t="s">
        <v>4198</v>
      </c>
      <c r="B218" s="401" t="s">
        <v>4199</v>
      </c>
      <c r="C218" s="527">
        <v>246</v>
      </c>
      <c r="D218" s="406">
        <v>0.1</v>
      </c>
      <c r="E218" s="528">
        <f t="shared" si="6"/>
        <v>24.6</v>
      </c>
      <c r="F218" s="528">
        <f t="shared" si="7"/>
        <v>221.4</v>
      </c>
      <c r="G218" s="526"/>
      <c r="H218" s="526"/>
      <c r="I218" s="526"/>
      <c r="J218" s="526"/>
      <c r="K218" s="526"/>
      <c r="L218" s="526"/>
      <c r="M218" s="526"/>
      <c r="N218" s="526"/>
      <c r="O218" s="526"/>
      <c r="P218" s="526"/>
    </row>
    <row r="219" spans="1:16" ht="14.4">
      <c r="A219" s="400" t="s">
        <v>4200</v>
      </c>
      <c r="B219" s="401" t="s">
        <v>4201</v>
      </c>
      <c r="C219" s="527">
        <v>241</v>
      </c>
      <c r="D219" s="406">
        <v>0.1</v>
      </c>
      <c r="E219" s="528">
        <f t="shared" si="6"/>
        <v>24.1</v>
      </c>
      <c r="F219" s="528">
        <f t="shared" si="7"/>
        <v>216.9</v>
      </c>
      <c r="G219" s="526"/>
      <c r="H219" s="526"/>
      <c r="I219" s="526"/>
      <c r="J219" s="526"/>
      <c r="K219" s="526"/>
      <c r="L219" s="526"/>
      <c r="M219" s="526"/>
      <c r="N219" s="526"/>
      <c r="O219" s="526"/>
      <c r="P219" s="526"/>
    </row>
    <row r="220" spans="1:16" ht="14.4">
      <c r="A220" s="400" t="s">
        <v>4202</v>
      </c>
      <c r="B220" s="401" t="s">
        <v>4203</v>
      </c>
      <c r="C220" s="527">
        <v>236</v>
      </c>
      <c r="D220" s="406">
        <v>0.1</v>
      </c>
      <c r="E220" s="528">
        <f t="shared" si="6"/>
        <v>23.6</v>
      </c>
      <c r="F220" s="528">
        <f t="shared" si="7"/>
        <v>212.4</v>
      </c>
      <c r="G220" s="526"/>
      <c r="H220" s="526"/>
      <c r="I220" s="526"/>
      <c r="J220" s="526"/>
      <c r="K220" s="526"/>
      <c r="L220" s="526"/>
      <c r="M220" s="526"/>
      <c r="N220" s="526"/>
      <c r="O220" s="526"/>
      <c r="P220" s="526"/>
    </row>
    <row r="221" spans="1:16" ht="14.4">
      <c r="A221" s="400" t="s">
        <v>4204</v>
      </c>
      <c r="B221" s="401" t="s">
        <v>4205</v>
      </c>
      <c r="C221" s="527">
        <v>572</v>
      </c>
      <c r="D221" s="406">
        <v>0.1</v>
      </c>
      <c r="E221" s="528">
        <f t="shared" si="6"/>
        <v>57.2</v>
      </c>
      <c r="F221" s="528">
        <f t="shared" si="7"/>
        <v>514.79999999999995</v>
      </c>
      <c r="G221" s="526"/>
      <c r="H221" s="526"/>
      <c r="I221" s="526"/>
      <c r="J221" s="526"/>
      <c r="K221" s="526"/>
      <c r="L221" s="526"/>
      <c r="M221" s="526"/>
      <c r="N221" s="526"/>
      <c r="O221" s="526"/>
      <c r="P221" s="526"/>
    </row>
    <row r="222" spans="1:16" ht="14.4">
      <c r="A222" s="400" t="s">
        <v>4206</v>
      </c>
      <c r="B222" s="401" t="s">
        <v>4207</v>
      </c>
      <c r="C222" s="527">
        <v>395</v>
      </c>
      <c r="D222" s="406">
        <v>0.1</v>
      </c>
      <c r="E222" s="528">
        <f t="shared" si="6"/>
        <v>39.5</v>
      </c>
      <c r="F222" s="528">
        <f t="shared" si="7"/>
        <v>355.5</v>
      </c>
      <c r="G222" s="526"/>
      <c r="H222" s="526"/>
      <c r="I222" s="526"/>
      <c r="J222" s="526"/>
      <c r="K222" s="526"/>
      <c r="L222" s="526"/>
      <c r="M222" s="526"/>
      <c r="N222" s="526"/>
      <c r="O222" s="526"/>
      <c r="P222" s="526"/>
    </row>
    <row r="223" spans="1:16" ht="14.4">
      <c r="A223" s="400" t="s">
        <v>4208</v>
      </c>
      <c r="B223" s="401" t="s">
        <v>4209</v>
      </c>
      <c r="C223" s="527">
        <v>340</v>
      </c>
      <c r="D223" s="406">
        <v>0.1</v>
      </c>
      <c r="E223" s="528">
        <f t="shared" si="6"/>
        <v>34</v>
      </c>
      <c r="F223" s="528">
        <f t="shared" si="7"/>
        <v>306</v>
      </c>
      <c r="G223" s="526"/>
      <c r="H223" s="526"/>
      <c r="I223" s="526"/>
      <c r="J223" s="526"/>
      <c r="K223" s="526"/>
      <c r="L223" s="526"/>
      <c r="M223" s="526"/>
      <c r="N223" s="526"/>
      <c r="O223" s="526"/>
      <c r="P223" s="526"/>
    </row>
    <row r="224" spans="1:16" ht="14.4">
      <c r="A224" s="400" t="s">
        <v>4210</v>
      </c>
      <c r="B224" s="401" t="s">
        <v>4211</v>
      </c>
      <c r="C224" s="527">
        <v>297</v>
      </c>
      <c r="D224" s="406">
        <v>0.1</v>
      </c>
      <c r="E224" s="528">
        <f t="shared" si="6"/>
        <v>29.700000000000003</v>
      </c>
      <c r="F224" s="528">
        <f t="shared" si="7"/>
        <v>267.3</v>
      </c>
      <c r="G224" s="526"/>
      <c r="H224" s="526"/>
      <c r="I224" s="526"/>
      <c r="J224" s="526"/>
      <c r="K224" s="526"/>
      <c r="L224" s="526"/>
      <c r="M224" s="526"/>
      <c r="N224" s="526"/>
      <c r="O224" s="526"/>
      <c r="P224" s="526"/>
    </row>
    <row r="225" spans="1:16" ht="14.4">
      <c r="A225" s="400" t="s">
        <v>4212</v>
      </c>
      <c r="B225" s="401" t="s">
        <v>4213</v>
      </c>
      <c r="C225" s="527">
        <v>246</v>
      </c>
      <c r="D225" s="406">
        <v>0.1</v>
      </c>
      <c r="E225" s="528">
        <f t="shared" si="6"/>
        <v>24.6</v>
      </c>
      <c r="F225" s="528">
        <f t="shared" si="7"/>
        <v>221.4</v>
      </c>
      <c r="G225" s="526"/>
      <c r="H225" s="526"/>
      <c r="I225" s="526"/>
      <c r="J225" s="526"/>
      <c r="K225" s="526"/>
      <c r="L225" s="526"/>
      <c r="M225" s="526"/>
      <c r="N225" s="526"/>
      <c r="O225" s="526"/>
      <c r="P225" s="526"/>
    </row>
    <row r="226" spans="1:16" ht="14.4">
      <c r="A226" s="400" t="s">
        <v>4214</v>
      </c>
      <c r="B226" s="401" t="s">
        <v>4215</v>
      </c>
      <c r="C226" s="527">
        <v>241</v>
      </c>
      <c r="D226" s="406">
        <v>0.1</v>
      </c>
      <c r="E226" s="528">
        <f t="shared" si="6"/>
        <v>24.1</v>
      </c>
      <c r="F226" s="528">
        <f t="shared" si="7"/>
        <v>216.9</v>
      </c>
      <c r="G226" s="526"/>
      <c r="H226" s="526"/>
      <c r="I226" s="526"/>
      <c r="J226" s="526"/>
      <c r="K226" s="526"/>
      <c r="L226" s="526"/>
      <c r="M226" s="526"/>
      <c r="N226" s="526"/>
      <c r="O226" s="526"/>
      <c r="P226" s="526"/>
    </row>
    <row r="227" spans="1:16" ht="14.4">
      <c r="A227" s="400" t="s">
        <v>4216</v>
      </c>
      <c r="B227" s="401" t="s">
        <v>4217</v>
      </c>
      <c r="C227" s="527">
        <v>236</v>
      </c>
      <c r="D227" s="406">
        <v>0.1</v>
      </c>
      <c r="E227" s="528">
        <f t="shared" si="6"/>
        <v>23.6</v>
      </c>
      <c r="F227" s="528">
        <f t="shared" si="7"/>
        <v>212.4</v>
      </c>
      <c r="G227" s="526"/>
      <c r="H227" s="526"/>
      <c r="I227" s="526"/>
      <c r="J227" s="526"/>
      <c r="K227" s="526"/>
      <c r="L227" s="526"/>
      <c r="M227" s="526"/>
      <c r="N227" s="526"/>
      <c r="O227" s="526"/>
      <c r="P227" s="526"/>
    </row>
    <row r="228" spans="1:16" ht="14.4">
      <c r="A228" s="400" t="s">
        <v>4218</v>
      </c>
      <c r="B228" s="401" t="s">
        <v>4219</v>
      </c>
      <c r="C228" s="527">
        <v>572</v>
      </c>
      <c r="D228" s="406">
        <v>0.1</v>
      </c>
      <c r="E228" s="528">
        <f t="shared" si="6"/>
        <v>57.2</v>
      </c>
      <c r="F228" s="528">
        <f t="shared" si="7"/>
        <v>514.79999999999995</v>
      </c>
      <c r="G228" s="526"/>
      <c r="H228" s="526"/>
      <c r="I228" s="526"/>
      <c r="J228" s="526"/>
      <c r="K228" s="526"/>
      <c r="L228" s="526"/>
      <c r="M228" s="526"/>
      <c r="N228" s="526"/>
      <c r="O228" s="526"/>
      <c r="P228" s="526"/>
    </row>
    <row r="229" spans="1:16" ht="14.4">
      <c r="A229" s="400" t="s">
        <v>4220</v>
      </c>
      <c r="B229" s="401" t="s">
        <v>4221</v>
      </c>
      <c r="C229" s="527">
        <v>395</v>
      </c>
      <c r="D229" s="406">
        <v>0.1</v>
      </c>
      <c r="E229" s="528">
        <f t="shared" si="6"/>
        <v>39.5</v>
      </c>
      <c r="F229" s="528">
        <f t="shared" si="7"/>
        <v>355.5</v>
      </c>
      <c r="G229" s="526"/>
      <c r="H229" s="526"/>
      <c r="I229" s="526"/>
      <c r="J229" s="526"/>
      <c r="K229" s="526"/>
      <c r="L229" s="526"/>
      <c r="M229" s="526"/>
      <c r="N229" s="526"/>
      <c r="O229" s="526"/>
      <c r="P229" s="526"/>
    </row>
    <row r="230" spans="1:16" ht="14.4">
      <c r="A230" s="400" t="s">
        <v>4222</v>
      </c>
      <c r="B230" s="401" t="s">
        <v>4223</v>
      </c>
      <c r="C230" s="527">
        <v>340</v>
      </c>
      <c r="D230" s="406">
        <v>0.1</v>
      </c>
      <c r="E230" s="528">
        <f t="shared" si="6"/>
        <v>34</v>
      </c>
      <c r="F230" s="528">
        <f t="shared" si="7"/>
        <v>306</v>
      </c>
      <c r="G230" s="526"/>
      <c r="H230" s="526"/>
      <c r="I230" s="526"/>
      <c r="J230" s="526"/>
      <c r="K230" s="526"/>
      <c r="L230" s="526"/>
      <c r="M230" s="526"/>
      <c r="N230" s="526"/>
      <c r="O230" s="526"/>
      <c r="P230" s="526"/>
    </row>
    <row r="231" spans="1:16" ht="14.4">
      <c r="A231" s="400" t="s">
        <v>4224</v>
      </c>
      <c r="B231" s="401" t="s">
        <v>4225</v>
      </c>
      <c r="C231" s="527">
        <v>297</v>
      </c>
      <c r="D231" s="406">
        <v>0.1</v>
      </c>
      <c r="E231" s="528">
        <f t="shared" si="6"/>
        <v>29.700000000000003</v>
      </c>
      <c r="F231" s="528">
        <f t="shared" si="7"/>
        <v>267.3</v>
      </c>
      <c r="G231" s="526"/>
      <c r="H231" s="526"/>
      <c r="I231" s="526"/>
      <c r="J231" s="526"/>
      <c r="K231" s="526"/>
      <c r="L231" s="526"/>
      <c r="M231" s="526"/>
      <c r="N231" s="526"/>
      <c r="O231" s="526"/>
      <c r="P231" s="526"/>
    </row>
    <row r="232" spans="1:16" ht="14.4">
      <c r="A232" s="400" t="s">
        <v>4226</v>
      </c>
      <c r="B232" s="401" t="s">
        <v>4227</v>
      </c>
      <c r="C232" s="527">
        <v>246</v>
      </c>
      <c r="D232" s="406">
        <v>0.1</v>
      </c>
      <c r="E232" s="528">
        <f t="shared" si="6"/>
        <v>24.6</v>
      </c>
      <c r="F232" s="528">
        <f t="shared" si="7"/>
        <v>221.4</v>
      </c>
      <c r="G232" s="526"/>
      <c r="H232" s="526"/>
      <c r="I232" s="526"/>
      <c r="J232" s="526"/>
      <c r="K232" s="526"/>
      <c r="L232" s="526"/>
      <c r="M232" s="526"/>
      <c r="N232" s="526"/>
      <c r="O232" s="526"/>
      <c r="P232" s="526"/>
    </row>
    <row r="233" spans="1:16" ht="14.4">
      <c r="A233" s="400" t="s">
        <v>4228</v>
      </c>
      <c r="B233" s="401" t="s">
        <v>4229</v>
      </c>
      <c r="C233" s="527">
        <v>241</v>
      </c>
      <c r="D233" s="406">
        <v>0.1</v>
      </c>
      <c r="E233" s="528">
        <f t="shared" si="6"/>
        <v>24.1</v>
      </c>
      <c r="F233" s="528">
        <f t="shared" si="7"/>
        <v>216.9</v>
      </c>
      <c r="G233" s="526"/>
      <c r="H233" s="526"/>
      <c r="I233" s="526"/>
      <c r="J233" s="526"/>
      <c r="K233" s="526"/>
      <c r="L233" s="526"/>
      <c r="M233" s="526"/>
      <c r="N233" s="526"/>
      <c r="O233" s="526"/>
      <c r="P233" s="526"/>
    </row>
    <row r="234" spans="1:16" ht="14.4">
      <c r="A234" s="400" t="s">
        <v>4230</v>
      </c>
      <c r="B234" s="401" t="s">
        <v>4231</v>
      </c>
      <c r="C234" s="527">
        <v>236</v>
      </c>
      <c r="D234" s="406">
        <v>0.1</v>
      </c>
      <c r="E234" s="528">
        <f t="shared" si="6"/>
        <v>23.6</v>
      </c>
      <c r="F234" s="528">
        <f t="shared" si="7"/>
        <v>212.4</v>
      </c>
      <c r="G234" s="526"/>
      <c r="H234" s="526"/>
      <c r="I234" s="526"/>
      <c r="J234" s="526"/>
      <c r="K234" s="526"/>
      <c r="L234" s="526"/>
      <c r="M234" s="526"/>
      <c r="N234" s="526"/>
      <c r="O234" s="526"/>
      <c r="P234" s="526"/>
    </row>
    <row r="235" spans="1:16" ht="14.4">
      <c r="A235" s="400" t="s">
        <v>4232</v>
      </c>
      <c r="B235" s="401" t="s">
        <v>4233</v>
      </c>
      <c r="C235" s="527">
        <v>572</v>
      </c>
      <c r="D235" s="406">
        <v>0.1</v>
      </c>
      <c r="E235" s="528">
        <f t="shared" si="6"/>
        <v>57.2</v>
      </c>
      <c r="F235" s="528">
        <f t="shared" si="7"/>
        <v>514.79999999999995</v>
      </c>
      <c r="G235" s="526"/>
      <c r="H235" s="526"/>
      <c r="I235" s="526"/>
      <c r="J235" s="526"/>
      <c r="K235" s="526"/>
      <c r="L235" s="526"/>
      <c r="M235" s="526"/>
      <c r="N235" s="526"/>
      <c r="O235" s="526"/>
      <c r="P235" s="526"/>
    </row>
    <row r="236" spans="1:16" ht="14.4">
      <c r="A236" s="400" t="s">
        <v>4234</v>
      </c>
      <c r="B236" s="401" t="s">
        <v>4235</v>
      </c>
      <c r="C236" s="527">
        <v>395</v>
      </c>
      <c r="D236" s="406">
        <v>0.1</v>
      </c>
      <c r="E236" s="528">
        <f t="shared" si="6"/>
        <v>39.5</v>
      </c>
      <c r="F236" s="528">
        <f t="shared" si="7"/>
        <v>355.5</v>
      </c>
      <c r="G236" s="526"/>
      <c r="H236" s="526"/>
      <c r="I236" s="526"/>
      <c r="J236" s="526"/>
      <c r="K236" s="526"/>
      <c r="L236" s="526"/>
      <c r="M236" s="526"/>
      <c r="N236" s="526"/>
      <c r="O236" s="526"/>
      <c r="P236" s="526"/>
    </row>
    <row r="237" spans="1:16" ht="14.4">
      <c r="A237" s="400" t="s">
        <v>4236</v>
      </c>
      <c r="B237" s="401" t="s">
        <v>4237</v>
      </c>
      <c r="C237" s="527">
        <v>340</v>
      </c>
      <c r="D237" s="406">
        <v>0.1</v>
      </c>
      <c r="E237" s="528">
        <f t="shared" si="6"/>
        <v>34</v>
      </c>
      <c r="F237" s="528">
        <f t="shared" si="7"/>
        <v>306</v>
      </c>
      <c r="G237" s="526"/>
      <c r="H237" s="526"/>
      <c r="I237" s="526"/>
      <c r="J237" s="526"/>
      <c r="K237" s="526"/>
      <c r="L237" s="526"/>
      <c r="M237" s="526"/>
      <c r="N237" s="526"/>
      <c r="O237" s="526"/>
      <c r="P237" s="526"/>
    </row>
    <row r="238" spans="1:16" ht="14.4">
      <c r="A238" s="400" t="s">
        <v>4238</v>
      </c>
      <c r="B238" s="401" t="s">
        <v>4239</v>
      </c>
      <c r="C238" s="527">
        <v>297</v>
      </c>
      <c r="D238" s="406">
        <v>0.1</v>
      </c>
      <c r="E238" s="528">
        <f t="shared" si="6"/>
        <v>29.700000000000003</v>
      </c>
      <c r="F238" s="528">
        <f t="shared" si="7"/>
        <v>267.3</v>
      </c>
      <c r="G238" s="526"/>
      <c r="H238" s="526"/>
      <c r="I238" s="526"/>
      <c r="J238" s="526"/>
      <c r="K238" s="526"/>
      <c r="L238" s="526"/>
      <c r="M238" s="526"/>
      <c r="N238" s="526"/>
      <c r="O238" s="526"/>
      <c r="P238" s="526"/>
    </row>
    <row r="239" spans="1:16" ht="14.4">
      <c r="A239" s="400" t="s">
        <v>4240</v>
      </c>
      <c r="B239" s="401" t="s">
        <v>4241</v>
      </c>
      <c r="C239" s="527">
        <v>246</v>
      </c>
      <c r="D239" s="406">
        <v>0.1</v>
      </c>
      <c r="E239" s="528">
        <f t="shared" si="6"/>
        <v>24.6</v>
      </c>
      <c r="F239" s="528">
        <f t="shared" si="7"/>
        <v>221.4</v>
      </c>
      <c r="G239" s="526"/>
      <c r="H239" s="526"/>
      <c r="I239" s="526"/>
      <c r="J239" s="526"/>
      <c r="K239" s="526"/>
      <c r="L239" s="526"/>
      <c r="M239" s="526"/>
      <c r="N239" s="526"/>
      <c r="O239" s="526"/>
      <c r="P239" s="526"/>
    </row>
    <row r="240" spans="1:16" ht="14.4">
      <c r="A240" s="400" t="s">
        <v>4242</v>
      </c>
      <c r="B240" s="401" t="s">
        <v>4243</v>
      </c>
      <c r="C240" s="527">
        <v>241</v>
      </c>
      <c r="D240" s="406">
        <v>0.1</v>
      </c>
      <c r="E240" s="528">
        <f t="shared" si="6"/>
        <v>24.1</v>
      </c>
      <c r="F240" s="528">
        <f t="shared" si="7"/>
        <v>216.9</v>
      </c>
      <c r="G240" s="526"/>
      <c r="H240" s="526"/>
      <c r="I240" s="526"/>
      <c r="J240" s="526"/>
      <c r="K240" s="526"/>
      <c r="L240" s="526"/>
      <c r="M240" s="526"/>
      <c r="N240" s="526"/>
      <c r="O240" s="526"/>
      <c r="P240" s="526"/>
    </row>
    <row r="241" spans="1:16" ht="14.4">
      <c r="A241" s="400" t="s">
        <v>4244</v>
      </c>
      <c r="B241" s="401" t="s">
        <v>4245</v>
      </c>
      <c r="C241" s="527">
        <v>236</v>
      </c>
      <c r="D241" s="406">
        <v>0.1</v>
      </c>
      <c r="E241" s="528">
        <f t="shared" si="6"/>
        <v>23.6</v>
      </c>
      <c r="F241" s="528">
        <f t="shared" si="7"/>
        <v>212.4</v>
      </c>
      <c r="G241" s="526"/>
      <c r="H241" s="526"/>
      <c r="I241" s="526"/>
      <c r="J241" s="526"/>
      <c r="K241" s="526"/>
      <c r="L241" s="526"/>
      <c r="M241" s="526"/>
      <c r="N241" s="526"/>
      <c r="O241" s="526"/>
      <c r="P241" s="526"/>
    </row>
    <row r="242" spans="1:16" ht="14.4">
      <c r="A242" s="400" t="s">
        <v>4088</v>
      </c>
      <c r="B242" s="401" t="s">
        <v>4089</v>
      </c>
      <c r="C242" s="527">
        <v>572</v>
      </c>
      <c r="D242" s="406">
        <v>0.1</v>
      </c>
      <c r="E242" s="528">
        <f t="shared" si="6"/>
        <v>57.2</v>
      </c>
      <c r="F242" s="528">
        <f t="shared" si="7"/>
        <v>514.79999999999995</v>
      </c>
      <c r="G242" s="526"/>
      <c r="H242" s="526"/>
      <c r="I242" s="526"/>
      <c r="J242" s="526"/>
      <c r="K242" s="526"/>
      <c r="L242" s="526"/>
      <c r="M242" s="526"/>
      <c r="N242" s="526"/>
      <c r="O242" s="526"/>
      <c r="P242" s="526"/>
    </row>
    <row r="243" spans="1:16" ht="14.4">
      <c r="A243" s="400" t="s">
        <v>4090</v>
      </c>
      <c r="B243" s="401" t="s">
        <v>4091</v>
      </c>
      <c r="C243" s="527">
        <v>395</v>
      </c>
      <c r="D243" s="406">
        <v>0.1</v>
      </c>
      <c r="E243" s="528">
        <f t="shared" si="6"/>
        <v>39.5</v>
      </c>
      <c r="F243" s="528">
        <f t="shared" si="7"/>
        <v>355.5</v>
      </c>
      <c r="G243" s="526"/>
      <c r="H243" s="526"/>
      <c r="I243" s="526"/>
      <c r="J243" s="526"/>
      <c r="K243" s="526"/>
      <c r="L243" s="526"/>
      <c r="M243" s="526"/>
      <c r="N243" s="526"/>
      <c r="O243" s="526"/>
      <c r="P243" s="526"/>
    </row>
    <row r="244" spans="1:16" ht="14.4">
      <c r="A244" s="400" t="s">
        <v>4092</v>
      </c>
      <c r="B244" s="401" t="s">
        <v>4093</v>
      </c>
      <c r="C244" s="527">
        <v>340</v>
      </c>
      <c r="D244" s="406">
        <v>0.1</v>
      </c>
      <c r="E244" s="528">
        <f t="shared" si="6"/>
        <v>34</v>
      </c>
      <c r="F244" s="528">
        <f t="shared" si="7"/>
        <v>306</v>
      </c>
      <c r="G244" s="526"/>
      <c r="H244" s="526"/>
      <c r="I244" s="526"/>
      <c r="J244" s="526"/>
      <c r="K244" s="526"/>
      <c r="L244" s="526"/>
      <c r="M244" s="526"/>
      <c r="N244" s="526"/>
      <c r="O244" s="526"/>
      <c r="P244" s="526"/>
    </row>
    <row r="245" spans="1:16" ht="14.4">
      <c r="A245" s="400" t="s">
        <v>4094</v>
      </c>
      <c r="B245" s="401" t="s">
        <v>4095</v>
      </c>
      <c r="C245" s="527">
        <v>297</v>
      </c>
      <c r="D245" s="406">
        <v>0.1</v>
      </c>
      <c r="E245" s="528">
        <f t="shared" si="6"/>
        <v>29.700000000000003</v>
      </c>
      <c r="F245" s="528">
        <f t="shared" si="7"/>
        <v>267.3</v>
      </c>
      <c r="G245" s="526"/>
      <c r="H245" s="526"/>
      <c r="I245" s="526"/>
      <c r="J245" s="526"/>
      <c r="K245" s="526"/>
      <c r="L245" s="526"/>
      <c r="M245" s="526"/>
      <c r="N245" s="526"/>
      <c r="O245" s="526"/>
      <c r="P245" s="526"/>
    </row>
    <row r="246" spans="1:16" ht="14.4">
      <c r="A246" s="400" t="s">
        <v>4096</v>
      </c>
      <c r="B246" s="401" t="s">
        <v>4097</v>
      </c>
      <c r="C246" s="527">
        <v>246</v>
      </c>
      <c r="D246" s="406">
        <v>0.1</v>
      </c>
      <c r="E246" s="528">
        <f t="shared" si="6"/>
        <v>24.6</v>
      </c>
      <c r="F246" s="528">
        <f t="shared" si="7"/>
        <v>221.4</v>
      </c>
      <c r="G246" s="526"/>
      <c r="H246" s="526"/>
      <c r="I246" s="526"/>
      <c r="J246" s="526"/>
      <c r="K246" s="526"/>
      <c r="L246" s="526"/>
      <c r="M246" s="526"/>
      <c r="N246" s="526"/>
      <c r="O246" s="526"/>
      <c r="P246" s="526"/>
    </row>
    <row r="247" spans="1:16" ht="14.4">
      <c r="A247" s="400" t="s">
        <v>4098</v>
      </c>
      <c r="B247" s="401" t="s">
        <v>4099</v>
      </c>
      <c r="C247" s="527">
        <v>241</v>
      </c>
      <c r="D247" s="406">
        <v>0.1</v>
      </c>
      <c r="E247" s="528">
        <f t="shared" si="6"/>
        <v>24.1</v>
      </c>
      <c r="F247" s="528">
        <f t="shared" si="7"/>
        <v>216.9</v>
      </c>
      <c r="G247" s="526"/>
      <c r="H247" s="526"/>
      <c r="I247" s="526"/>
      <c r="J247" s="526"/>
      <c r="K247" s="526"/>
      <c r="L247" s="526"/>
      <c r="M247" s="526"/>
      <c r="N247" s="526"/>
      <c r="O247" s="526"/>
      <c r="P247" s="526"/>
    </row>
    <row r="248" spans="1:16" ht="14.4">
      <c r="A248" s="400" t="s">
        <v>4100</v>
      </c>
      <c r="B248" s="401" t="s">
        <v>4101</v>
      </c>
      <c r="C248" s="527">
        <v>236</v>
      </c>
      <c r="D248" s="406">
        <v>0.1</v>
      </c>
      <c r="E248" s="528">
        <f t="shared" si="6"/>
        <v>23.6</v>
      </c>
      <c r="F248" s="528">
        <f t="shared" si="7"/>
        <v>212.4</v>
      </c>
      <c r="G248" s="526"/>
      <c r="H248" s="526"/>
      <c r="I248" s="526"/>
      <c r="J248" s="526"/>
      <c r="K248" s="526"/>
      <c r="L248" s="526"/>
      <c r="M248" s="526"/>
      <c r="N248" s="526"/>
      <c r="O248" s="526"/>
      <c r="P248" s="526"/>
    </row>
    <row r="249" spans="1:16" ht="14.4">
      <c r="A249" s="400" t="s">
        <v>4817</v>
      </c>
      <c r="B249" s="401" t="s">
        <v>4818</v>
      </c>
      <c r="C249" s="527">
        <v>292</v>
      </c>
      <c r="D249" s="406">
        <v>0.1</v>
      </c>
      <c r="E249" s="528">
        <f t="shared" si="6"/>
        <v>29.200000000000003</v>
      </c>
      <c r="F249" s="528">
        <f t="shared" si="7"/>
        <v>262.8</v>
      </c>
      <c r="G249" s="526"/>
      <c r="H249" s="526"/>
      <c r="I249" s="526"/>
      <c r="J249" s="526"/>
      <c r="K249" s="526"/>
      <c r="L249" s="526"/>
      <c r="M249" s="526"/>
      <c r="N249" s="526"/>
      <c r="O249" s="526"/>
      <c r="P249" s="526"/>
    </row>
    <row r="250" spans="1:16" ht="14.4">
      <c r="A250" s="400" t="s">
        <v>4819</v>
      </c>
      <c r="B250" s="401" t="s">
        <v>4820</v>
      </c>
      <c r="C250" s="527">
        <v>201</v>
      </c>
      <c r="D250" s="406">
        <v>0.1</v>
      </c>
      <c r="E250" s="528">
        <f t="shared" si="6"/>
        <v>20.100000000000001</v>
      </c>
      <c r="F250" s="528">
        <f t="shared" si="7"/>
        <v>180.9</v>
      </c>
      <c r="G250" s="526"/>
      <c r="H250" s="526"/>
      <c r="I250" s="526"/>
      <c r="J250" s="526"/>
      <c r="K250" s="526"/>
      <c r="L250" s="526"/>
      <c r="M250" s="526"/>
      <c r="N250" s="526"/>
      <c r="O250" s="526"/>
      <c r="P250" s="526"/>
    </row>
    <row r="251" spans="1:16" ht="14.4">
      <c r="A251" s="400" t="s">
        <v>4821</v>
      </c>
      <c r="B251" s="401" t="s">
        <v>4822</v>
      </c>
      <c r="C251" s="527">
        <v>174</v>
      </c>
      <c r="D251" s="406">
        <v>0.1</v>
      </c>
      <c r="E251" s="528">
        <f t="shared" si="6"/>
        <v>17.400000000000002</v>
      </c>
      <c r="F251" s="528">
        <f t="shared" si="7"/>
        <v>156.6</v>
      </c>
      <c r="G251" s="526"/>
      <c r="H251" s="526"/>
      <c r="I251" s="526"/>
      <c r="J251" s="526"/>
      <c r="K251" s="526"/>
      <c r="L251" s="526"/>
      <c r="M251" s="526"/>
      <c r="N251" s="526"/>
      <c r="O251" s="526"/>
      <c r="P251" s="526"/>
    </row>
    <row r="252" spans="1:16" ht="14.4">
      <c r="A252" s="400" t="s">
        <v>4823</v>
      </c>
      <c r="B252" s="401" t="s">
        <v>4824</v>
      </c>
      <c r="C252" s="527">
        <v>151</v>
      </c>
      <c r="D252" s="406">
        <v>0.1</v>
      </c>
      <c r="E252" s="528">
        <f t="shared" si="6"/>
        <v>15.100000000000001</v>
      </c>
      <c r="F252" s="528">
        <f t="shared" si="7"/>
        <v>135.9</v>
      </c>
      <c r="G252" s="526"/>
      <c r="H252" s="526"/>
      <c r="I252" s="526"/>
      <c r="J252" s="526"/>
      <c r="K252" s="526"/>
      <c r="L252" s="526"/>
      <c r="M252" s="526"/>
      <c r="N252" s="526"/>
      <c r="O252" s="526"/>
      <c r="P252" s="526"/>
    </row>
    <row r="253" spans="1:16" ht="14.4">
      <c r="A253" s="400" t="s">
        <v>4825</v>
      </c>
      <c r="B253" s="401" t="s">
        <v>4826</v>
      </c>
      <c r="C253" s="527">
        <v>127</v>
      </c>
      <c r="D253" s="406">
        <v>0.1</v>
      </c>
      <c r="E253" s="528">
        <f t="shared" si="6"/>
        <v>12.700000000000001</v>
      </c>
      <c r="F253" s="528">
        <f t="shared" si="7"/>
        <v>114.3</v>
      </c>
      <c r="G253" s="526"/>
      <c r="H253" s="526"/>
      <c r="I253" s="526"/>
      <c r="J253" s="526"/>
      <c r="K253" s="526"/>
      <c r="L253" s="526"/>
      <c r="M253" s="526"/>
      <c r="N253" s="526"/>
      <c r="O253" s="526"/>
      <c r="P253" s="526"/>
    </row>
    <row r="254" spans="1:16" ht="14.4">
      <c r="A254" s="400" t="s">
        <v>4827</v>
      </c>
      <c r="B254" s="401" t="s">
        <v>4828</v>
      </c>
      <c r="C254" s="527">
        <v>124</v>
      </c>
      <c r="D254" s="406">
        <v>0.1</v>
      </c>
      <c r="E254" s="528">
        <f t="shared" si="6"/>
        <v>12.4</v>
      </c>
      <c r="F254" s="528">
        <f t="shared" si="7"/>
        <v>111.6</v>
      </c>
      <c r="G254" s="526"/>
      <c r="H254" s="526"/>
      <c r="I254" s="526"/>
      <c r="J254" s="526"/>
      <c r="K254" s="526"/>
      <c r="L254" s="526"/>
      <c r="M254" s="526"/>
      <c r="N254" s="526"/>
      <c r="O254" s="526"/>
      <c r="P254" s="526"/>
    </row>
    <row r="255" spans="1:16" ht="14.4">
      <c r="A255" s="400" t="s">
        <v>4829</v>
      </c>
      <c r="B255" s="401" t="s">
        <v>4830</v>
      </c>
      <c r="C255" s="527">
        <v>121</v>
      </c>
      <c r="D255" s="406">
        <v>0.1</v>
      </c>
      <c r="E255" s="528">
        <f t="shared" si="6"/>
        <v>12.100000000000001</v>
      </c>
      <c r="F255" s="528">
        <f t="shared" si="7"/>
        <v>108.9</v>
      </c>
      <c r="G255" s="526"/>
      <c r="H255" s="526"/>
      <c r="I255" s="526"/>
      <c r="J255" s="526"/>
      <c r="K255" s="526"/>
      <c r="L255" s="526"/>
      <c r="M255" s="526"/>
      <c r="N255" s="526"/>
      <c r="O255" s="526"/>
      <c r="P255" s="526"/>
    </row>
    <row r="256" spans="1:16" ht="14.4">
      <c r="A256" s="400" t="s">
        <v>4831</v>
      </c>
      <c r="B256" s="401" t="s">
        <v>4832</v>
      </c>
      <c r="C256" s="527">
        <v>572</v>
      </c>
      <c r="D256" s="406">
        <v>0.1</v>
      </c>
      <c r="E256" s="528">
        <f t="shared" si="6"/>
        <v>57.2</v>
      </c>
      <c r="F256" s="528">
        <f t="shared" si="7"/>
        <v>514.79999999999995</v>
      </c>
      <c r="G256" s="526"/>
      <c r="H256" s="526"/>
      <c r="I256" s="526"/>
      <c r="J256" s="526"/>
      <c r="K256" s="526"/>
      <c r="L256" s="526"/>
      <c r="M256" s="526"/>
      <c r="N256" s="526"/>
      <c r="O256" s="526"/>
      <c r="P256" s="526"/>
    </row>
    <row r="257" spans="1:16" ht="14.4">
      <c r="A257" s="400" t="s">
        <v>4833</v>
      </c>
      <c r="B257" s="401" t="s">
        <v>4834</v>
      </c>
      <c r="C257" s="527">
        <v>395</v>
      </c>
      <c r="D257" s="406">
        <v>0.1</v>
      </c>
      <c r="E257" s="528">
        <f t="shared" si="6"/>
        <v>39.5</v>
      </c>
      <c r="F257" s="528">
        <f t="shared" si="7"/>
        <v>355.5</v>
      </c>
      <c r="G257" s="526"/>
      <c r="H257" s="526"/>
      <c r="I257" s="526"/>
      <c r="J257" s="526"/>
      <c r="K257" s="526"/>
      <c r="L257" s="526"/>
      <c r="M257" s="526"/>
      <c r="N257" s="526"/>
      <c r="O257" s="526"/>
      <c r="P257" s="526"/>
    </row>
    <row r="258" spans="1:16" ht="14.4">
      <c r="A258" s="400" t="s">
        <v>4835</v>
      </c>
      <c r="B258" s="401" t="s">
        <v>4836</v>
      </c>
      <c r="C258" s="527">
        <v>340</v>
      </c>
      <c r="D258" s="406">
        <v>0.1</v>
      </c>
      <c r="E258" s="528">
        <f t="shared" si="6"/>
        <v>34</v>
      </c>
      <c r="F258" s="528">
        <f t="shared" si="7"/>
        <v>306</v>
      </c>
      <c r="G258" s="526"/>
      <c r="H258" s="526"/>
      <c r="I258" s="526"/>
      <c r="J258" s="526"/>
      <c r="K258" s="526"/>
      <c r="L258" s="526"/>
      <c r="M258" s="526"/>
      <c r="N258" s="526"/>
      <c r="O258" s="526"/>
      <c r="P258" s="526"/>
    </row>
    <row r="259" spans="1:16" ht="14.4">
      <c r="A259" s="400" t="s">
        <v>4837</v>
      </c>
      <c r="B259" s="401" t="s">
        <v>4838</v>
      </c>
      <c r="C259" s="527">
        <v>297</v>
      </c>
      <c r="D259" s="406">
        <v>0.1</v>
      </c>
      <c r="E259" s="528">
        <f t="shared" ref="E259:E322" si="8">C259*D259</f>
        <v>29.700000000000003</v>
      </c>
      <c r="F259" s="528">
        <f t="shared" ref="F259:F322" si="9">C259-E259</f>
        <v>267.3</v>
      </c>
      <c r="G259" s="526"/>
      <c r="H259" s="526"/>
      <c r="I259" s="526"/>
      <c r="J259" s="526"/>
      <c r="K259" s="526"/>
      <c r="L259" s="526"/>
      <c r="M259" s="526"/>
      <c r="N259" s="526"/>
      <c r="O259" s="526"/>
      <c r="P259" s="526"/>
    </row>
    <row r="260" spans="1:16" ht="14.4">
      <c r="A260" s="400" t="s">
        <v>4839</v>
      </c>
      <c r="B260" s="401" t="s">
        <v>4840</v>
      </c>
      <c r="C260" s="527">
        <v>246</v>
      </c>
      <c r="D260" s="406">
        <v>0.1</v>
      </c>
      <c r="E260" s="528">
        <f t="shared" si="8"/>
        <v>24.6</v>
      </c>
      <c r="F260" s="528">
        <f t="shared" si="9"/>
        <v>221.4</v>
      </c>
      <c r="G260" s="526"/>
      <c r="H260" s="526"/>
      <c r="I260" s="526"/>
      <c r="J260" s="526"/>
      <c r="K260" s="526"/>
      <c r="L260" s="526"/>
      <c r="M260" s="526"/>
      <c r="N260" s="526"/>
      <c r="O260" s="526"/>
      <c r="P260" s="526"/>
    </row>
    <row r="261" spans="1:16" ht="14.4">
      <c r="A261" s="400" t="s">
        <v>4841</v>
      </c>
      <c r="B261" s="401" t="s">
        <v>4842</v>
      </c>
      <c r="C261" s="527">
        <v>241</v>
      </c>
      <c r="D261" s="406">
        <v>0.1</v>
      </c>
      <c r="E261" s="528">
        <f t="shared" si="8"/>
        <v>24.1</v>
      </c>
      <c r="F261" s="528">
        <f t="shared" si="9"/>
        <v>216.9</v>
      </c>
      <c r="G261" s="526"/>
      <c r="H261" s="526"/>
      <c r="I261" s="526"/>
      <c r="J261" s="526"/>
      <c r="K261" s="526"/>
      <c r="L261" s="526"/>
      <c r="M261" s="526"/>
      <c r="N261" s="526"/>
      <c r="O261" s="526"/>
      <c r="P261" s="526"/>
    </row>
    <row r="262" spans="1:16" ht="14.4">
      <c r="A262" s="400" t="s">
        <v>4843</v>
      </c>
      <c r="B262" s="401" t="s">
        <v>4844</v>
      </c>
      <c r="C262" s="527">
        <v>236</v>
      </c>
      <c r="D262" s="406">
        <v>0.1</v>
      </c>
      <c r="E262" s="528">
        <f t="shared" si="8"/>
        <v>23.6</v>
      </c>
      <c r="F262" s="528">
        <f t="shared" si="9"/>
        <v>212.4</v>
      </c>
      <c r="G262" s="526"/>
      <c r="H262" s="526"/>
      <c r="I262" s="526"/>
      <c r="J262" s="526"/>
      <c r="K262" s="526"/>
      <c r="L262" s="526"/>
      <c r="M262" s="526"/>
      <c r="N262" s="526"/>
      <c r="O262" s="526"/>
      <c r="P262" s="526"/>
    </row>
    <row r="263" spans="1:16" ht="14.4">
      <c r="A263" s="400" t="s">
        <v>4845</v>
      </c>
      <c r="B263" s="401" t="s">
        <v>4846</v>
      </c>
      <c r="C263" s="527">
        <v>572</v>
      </c>
      <c r="D263" s="406">
        <v>0.1</v>
      </c>
      <c r="E263" s="528">
        <f t="shared" si="8"/>
        <v>57.2</v>
      </c>
      <c r="F263" s="528">
        <f t="shared" si="9"/>
        <v>514.79999999999995</v>
      </c>
      <c r="G263" s="526"/>
      <c r="H263" s="526"/>
      <c r="I263" s="526"/>
      <c r="J263" s="526"/>
      <c r="K263" s="526"/>
      <c r="L263" s="526"/>
      <c r="M263" s="526"/>
      <c r="N263" s="526"/>
      <c r="O263" s="526"/>
      <c r="P263" s="526"/>
    </row>
    <row r="264" spans="1:16" ht="14.4">
      <c r="A264" s="400" t="s">
        <v>4847</v>
      </c>
      <c r="B264" s="401" t="s">
        <v>4848</v>
      </c>
      <c r="C264" s="527">
        <v>395</v>
      </c>
      <c r="D264" s="406">
        <v>0.1</v>
      </c>
      <c r="E264" s="528">
        <f t="shared" si="8"/>
        <v>39.5</v>
      </c>
      <c r="F264" s="528">
        <f t="shared" si="9"/>
        <v>355.5</v>
      </c>
      <c r="G264" s="526"/>
      <c r="H264" s="526"/>
      <c r="I264" s="526"/>
      <c r="J264" s="526"/>
      <c r="K264" s="526"/>
      <c r="L264" s="526"/>
      <c r="M264" s="526"/>
      <c r="N264" s="526"/>
      <c r="O264" s="526"/>
      <c r="P264" s="526"/>
    </row>
    <row r="265" spans="1:16" ht="14.4">
      <c r="A265" s="400" t="s">
        <v>4849</v>
      </c>
      <c r="B265" s="401" t="s">
        <v>4850</v>
      </c>
      <c r="C265" s="527">
        <v>340</v>
      </c>
      <c r="D265" s="406">
        <v>0.1</v>
      </c>
      <c r="E265" s="528">
        <f t="shared" si="8"/>
        <v>34</v>
      </c>
      <c r="F265" s="528">
        <f t="shared" si="9"/>
        <v>306</v>
      </c>
      <c r="G265" s="526"/>
      <c r="H265" s="526"/>
      <c r="I265" s="526"/>
      <c r="J265" s="526"/>
      <c r="K265" s="526"/>
      <c r="L265" s="526"/>
      <c r="M265" s="526"/>
      <c r="N265" s="526"/>
      <c r="O265" s="526"/>
      <c r="P265" s="526"/>
    </row>
    <row r="266" spans="1:16" ht="14.4">
      <c r="A266" s="400" t="s">
        <v>4851</v>
      </c>
      <c r="B266" s="401" t="s">
        <v>4852</v>
      </c>
      <c r="C266" s="527">
        <v>297</v>
      </c>
      <c r="D266" s="406">
        <v>0.1</v>
      </c>
      <c r="E266" s="528">
        <f t="shared" si="8"/>
        <v>29.700000000000003</v>
      </c>
      <c r="F266" s="528">
        <f t="shared" si="9"/>
        <v>267.3</v>
      </c>
      <c r="G266" s="526"/>
      <c r="H266" s="526"/>
      <c r="I266" s="526"/>
      <c r="J266" s="526"/>
      <c r="K266" s="526"/>
      <c r="L266" s="526"/>
      <c r="M266" s="526"/>
      <c r="N266" s="526"/>
      <c r="O266" s="526"/>
      <c r="P266" s="526"/>
    </row>
    <row r="267" spans="1:16" ht="14.4">
      <c r="A267" s="400" t="s">
        <v>4853</v>
      </c>
      <c r="B267" s="401" t="s">
        <v>4854</v>
      </c>
      <c r="C267" s="527">
        <v>246</v>
      </c>
      <c r="D267" s="406">
        <v>0.1</v>
      </c>
      <c r="E267" s="528">
        <f t="shared" si="8"/>
        <v>24.6</v>
      </c>
      <c r="F267" s="528">
        <f t="shared" si="9"/>
        <v>221.4</v>
      </c>
      <c r="G267" s="526"/>
      <c r="H267" s="526"/>
      <c r="I267" s="526"/>
      <c r="J267" s="526"/>
      <c r="K267" s="526"/>
      <c r="L267" s="526"/>
      <c r="M267" s="526"/>
      <c r="N267" s="526"/>
      <c r="O267" s="526"/>
      <c r="P267" s="526"/>
    </row>
    <row r="268" spans="1:16" ht="14.4">
      <c r="A268" s="400" t="s">
        <v>4855</v>
      </c>
      <c r="B268" s="401" t="s">
        <v>4856</v>
      </c>
      <c r="C268" s="527">
        <v>241</v>
      </c>
      <c r="D268" s="406">
        <v>0.1</v>
      </c>
      <c r="E268" s="528">
        <f t="shared" si="8"/>
        <v>24.1</v>
      </c>
      <c r="F268" s="528">
        <f t="shared" si="9"/>
        <v>216.9</v>
      </c>
      <c r="G268" s="526"/>
      <c r="H268" s="526"/>
      <c r="I268" s="526"/>
      <c r="J268" s="526"/>
      <c r="K268" s="526"/>
      <c r="L268" s="526"/>
      <c r="M268" s="526"/>
      <c r="N268" s="526"/>
      <c r="O268" s="526"/>
      <c r="P268" s="526"/>
    </row>
    <row r="269" spans="1:16" ht="14.4">
      <c r="A269" s="400" t="s">
        <v>4857</v>
      </c>
      <c r="B269" s="401" t="s">
        <v>4858</v>
      </c>
      <c r="C269" s="527">
        <v>236</v>
      </c>
      <c r="D269" s="406">
        <v>0.1</v>
      </c>
      <c r="E269" s="528">
        <f t="shared" si="8"/>
        <v>23.6</v>
      </c>
      <c r="F269" s="528">
        <f t="shared" si="9"/>
        <v>212.4</v>
      </c>
      <c r="G269" s="526"/>
      <c r="H269" s="526"/>
      <c r="I269" s="526"/>
      <c r="J269" s="526"/>
      <c r="K269" s="526"/>
      <c r="L269" s="526"/>
      <c r="M269" s="526"/>
      <c r="N269" s="526"/>
      <c r="O269" s="526"/>
      <c r="P269" s="526"/>
    </row>
    <row r="270" spans="1:16" ht="14.4">
      <c r="A270" s="400" t="s">
        <v>4859</v>
      </c>
      <c r="B270" s="401" t="s">
        <v>4860</v>
      </c>
      <c r="C270" s="527">
        <v>572</v>
      </c>
      <c r="D270" s="406">
        <v>0.1</v>
      </c>
      <c r="E270" s="528">
        <f t="shared" si="8"/>
        <v>57.2</v>
      </c>
      <c r="F270" s="528">
        <f t="shared" si="9"/>
        <v>514.79999999999995</v>
      </c>
      <c r="G270" s="526"/>
      <c r="H270" s="526"/>
      <c r="I270" s="526"/>
      <c r="J270" s="526"/>
      <c r="K270" s="526"/>
      <c r="L270" s="526"/>
      <c r="M270" s="526"/>
      <c r="N270" s="526"/>
      <c r="O270" s="526"/>
      <c r="P270" s="526"/>
    </row>
    <row r="271" spans="1:16" ht="14.4">
      <c r="A271" s="400" t="s">
        <v>4861</v>
      </c>
      <c r="B271" s="401" t="s">
        <v>4862</v>
      </c>
      <c r="C271" s="527">
        <v>395</v>
      </c>
      <c r="D271" s="406">
        <v>0.1</v>
      </c>
      <c r="E271" s="528">
        <f t="shared" si="8"/>
        <v>39.5</v>
      </c>
      <c r="F271" s="528">
        <f t="shared" si="9"/>
        <v>355.5</v>
      </c>
      <c r="G271" s="526"/>
      <c r="H271" s="526"/>
      <c r="I271" s="526"/>
      <c r="J271" s="526"/>
      <c r="K271" s="526"/>
      <c r="L271" s="526"/>
      <c r="M271" s="526"/>
      <c r="N271" s="526"/>
      <c r="O271" s="526"/>
      <c r="P271" s="526"/>
    </row>
    <row r="272" spans="1:16" ht="14.4">
      <c r="A272" s="400" t="s">
        <v>4863</v>
      </c>
      <c r="B272" s="401" t="s">
        <v>4864</v>
      </c>
      <c r="C272" s="527">
        <v>340</v>
      </c>
      <c r="D272" s="406">
        <v>0.1</v>
      </c>
      <c r="E272" s="528">
        <f t="shared" si="8"/>
        <v>34</v>
      </c>
      <c r="F272" s="528">
        <f t="shared" si="9"/>
        <v>306</v>
      </c>
      <c r="G272" s="526"/>
      <c r="H272" s="526"/>
      <c r="I272" s="526"/>
      <c r="J272" s="526"/>
      <c r="K272" s="526"/>
      <c r="L272" s="526"/>
      <c r="M272" s="526"/>
      <c r="N272" s="526"/>
      <c r="O272" s="526"/>
      <c r="P272" s="526"/>
    </row>
    <row r="273" spans="1:16" ht="14.4">
      <c r="A273" s="400" t="s">
        <v>4865</v>
      </c>
      <c r="B273" s="401" t="s">
        <v>4866</v>
      </c>
      <c r="C273" s="527">
        <v>297</v>
      </c>
      <c r="D273" s="406">
        <v>0.1</v>
      </c>
      <c r="E273" s="528">
        <f t="shared" si="8"/>
        <v>29.700000000000003</v>
      </c>
      <c r="F273" s="528">
        <f t="shared" si="9"/>
        <v>267.3</v>
      </c>
      <c r="G273" s="526"/>
      <c r="H273" s="526"/>
      <c r="I273" s="526"/>
      <c r="J273" s="526"/>
      <c r="K273" s="526"/>
      <c r="L273" s="526"/>
      <c r="M273" s="526"/>
      <c r="N273" s="526"/>
      <c r="O273" s="526"/>
      <c r="P273" s="526"/>
    </row>
    <row r="274" spans="1:16" ht="14.4">
      <c r="A274" s="400" t="s">
        <v>4867</v>
      </c>
      <c r="B274" s="401" t="s">
        <v>4868</v>
      </c>
      <c r="C274" s="527">
        <v>246</v>
      </c>
      <c r="D274" s="406">
        <v>0.1</v>
      </c>
      <c r="E274" s="528">
        <f t="shared" si="8"/>
        <v>24.6</v>
      </c>
      <c r="F274" s="528">
        <f t="shared" si="9"/>
        <v>221.4</v>
      </c>
      <c r="G274" s="526"/>
      <c r="H274" s="526"/>
      <c r="I274" s="526"/>
      <c r="J274" s="526"/>
      <c r="K274" s="526"/>
      <c r="L274" s="526"/>
      <c r="M274" s="526"/>
      <c r="N274" s="526"/>
      <c r="O274" s="526"/>
      <c r="P274" s="526"/>
    </row>
    <row r="275" spans="1:16" ht="14.4">
      <c r="A275" s="400" t="s">
        <v>4869</v>
      </c>
      <c r="B275" s="401" t="s">
        <v>4870</v>
      </c>
      <c r="C275" s="527">
        <v>241</v>
      </c>
      <c r="D275" s="406">
        <v>0.1</v>
      </c>
      <c r="E275" s="528">
        <f t="shared" si="8"/>
        <v>24.1</v>
      </c>
      <c r="F275" s="528">
        <f t="shared" si="9"/>
        <v>216.9</v>
      </c>
      <c r="G275" s="526"/>
      <c r="H275" s="526"/>
      <c r="I275" s="526"/>
      <c r="J275" s="526"/>
      <c r="K275" s="526"/>
      <c r="L275" s="526"/>
      <c r="M275" s="526"/>
      <c r="N275" s="526"/>
      <c r="O275" s="526"/>
      <c r="P275" s="526"/>
    </row>
    <row r="276" spans="1:16" ht="14.4">
      <c r="A276" s="400" t="s">
        <v>4871</v>
      </c>
      <c r="B276" s="401" t="s">
        <v>4872</v>
      </c>
      <c r="C276" s="527">
        <v>236</v>
      </c>
      <c r="D276" s="406">
        <v>0.1</v>
      </c>
      <c r="E276" s="528">
        <f t="shared" si="8"/>
        <v>23.6</v>
      </c>
      <c r="F276" s="528">
        <f t="shared" si="9"/>
        <v>212.4</v>
      </c>
      <c r="G276" s="526"/>
      <c r="H276" s="526"/>
      <c r="I276" s="526"/>
      <c r="J276" s="526"/>
      <c r="K276" s="526"/>
      <c r="L276" s="526"/>
      <c r="M276" s="526"/>
      <c r="N276" s="526"/>
      <c r="O276" s="526"/>
      <c r="P276" s="526"/>
    </row>
    <row r="277" spans="1:16" ht="14.4">
      <c r="A277" s="400" t="s">
        <v>4873</v>
      </c>
      <c r="B277" s="401" t="s">
        <v>4874</v>
      </c>
      <c r="C277" s="527">
        <v>572</v>
      </c>
      <c r="D277" s="406">
        <v>0.1</v>
      </c>
      <c r="E277" s="528">
        <f t="shared" si="8"/>
        <v>57.2</v>
      </c>
      <c r="F277" s="528">
        <f t="shared" si="9"/>
        <v>514.79999999999995</v>
      </c>
      <c r="G277" s="526"/>
      <c r="H277" s="526"/>
      <c r="I277" s="526"/>
      <c r="J277" s="526"/>
      <c r="K277" s="526"/>
      <c r="L277" s="526"/>
      <c r="M277" s="526"/>
      <c r="N277" s="526"/>
      <c r="O277" s="526"/>
      <c r="P277" s="526"/>
    </row>
    <row r="278" spans="1:16" ht="14.4">
      <c r="A278" s="400" t="s">
        <v>4875</v>
      </c>
      <c r="B278" s="401" t="s">
        <v>4876</v>
      </c>
      <c r="C278" s="527">
        <v>395</v>
      </c>
      <c r="D278" s="406">
        <v>0.1</v>
      </c>
      <c r="E278" s="528">
        <f t="shared" si="8"/>
        <v>39.5</v>
      </c>
      <c r="F278" s="528">
        <f t="shared" si="9"/>
        <v>355.5</v>
      </c>
      <c r="G278" s="526"/>
      <c r="H278" s="526"/>
      <c r="I278" s="526"/>
      <c r="J278" s="526"/>
      <c r="K278" s="526"/>
      <c r="L278" s="526"/>
      <c r="M278" s="526"/>
      <c r="N278" s="526"/>
      <c r="O278" s="526"/>
      <c r="P278" s="526"/>
    </row>
    <row r="279" spans="1:16" ht="14.4">
      <c r="A279" s="400" t="s">
        <v>4877</v>
      </c>
      <c r="B279" s="401" t="s">
        <v>4878</v>
      </c>
      <c r="C279" s="527">
        <v>340</v>
      </c>
      <c r="D279" s="406">
        <v>0.1</v>
      </c>
      <c r="E279" s="528">
        <f t="shared" si="8"/>
        <v>34</v>
      </c>
      <c r="F279" s="528">
        <f t="shared" si="9"/>
        <v>306</v>
      </c>
      <c r="G279" s="526"/>
      <c r="H279" s="526"/>
      <c r="I279" s="526"/>
      <c r="J279" s="526"/>
      <c r="K279" s="526"/>
      <c r="L279" s="526"/>
      <c r="M279" s="526"/>
      <c r="N279" s="526"/>
      <c r="O279" s="526"/>
      <c r="P279" s="526"/>
    </row>
    <row r="280" spans="1:16" ht="14.4">
      <c r="A280" s="400" t="s">
        <v>4879</v>
      </c>
      <c r="B280" s="401" t="s">
        <v>4880</v>
      </c>
      <c r="C280" s="527">
        <v>297</v>
      </c>
      <c r="D280" s="406">
        <v>0.1</v>
      </c>
      <c r="E280" s="528">
        <f t="shared" si="8"/>
        <v>29.700000000000003</v>
      </c>
      <c r="F280" s="528">
        <f t="shared" si="9"/>
        <v>267.3</v>
      </c>
      <c r="G280" s="526"/>
      <c r="H280" s="526"/>
      <c r="I280" s="526"/>
      <c r="J280" s="526"/>
      <c r="K280" s="526"/>
      <c r="L280" s="526"/>
      <c r="M280" s="526"/>
      <c r="N280" s="526"/>
      <c r="O280" s="526"/>
      <c r="P280" s="526"/>
    </row>
    <row r="281" spans="1:16" ht="14.4">
      <c r="A281" s="400" t="s">
        <v>4881</v>
      </c>
      <c r="B281" s="401" t="s">
        <v>4882</v>
      </c>
      <c r="C281" s="527">
        <v>246</v>
      </c>
      <c r="D281" s="406">
        <v>0.1</v>
      </c>
      <c r="E281" s="528">
        <f t="shared" si="8"/>
        <v>24.6</v>
      </c>
      <c r="F281" s="528">
        <f t="shared" si="9"/>
        <v>221.4</v>
      </c>
      <c r="G281" s="526"/>
      <c r="H281" s="526"/>
      <c r="I281" s="526"/>
      <c r="J281" s="526"/>
      <c r="K281" s="526"/>
      <c r="L281" s="526"/>
      <c r="M281" s="526"/>
      <c r="N281" s="526"/>
      <c r="O281" s="526"/>
      <c r="P281" s="526"/>
    </row>
    <row r="282" spans="1:16" ht="14.4">
      <c r="A282" s="400" t="s">
        <v>4883</v>
      </c>
      <c r="B282" s="401" t="s">
        <v>4884</v>
      </c>
      <c r="C282" s="527">
        <v>241</v>
      </c>
      <c r="D282" s="406">
        <v>0.1</v>
      </c>
      <c r="E282" s="528">
        <f t="shared" si="8"/>
        <v>24.1</v>
      </c>
      <c r="F282" s="528">
        <f t="shared" si="9"/>
        <v>216.9</v>
      </c>
      <c r="G282" s="526"/>
      <c r="H282" s="526"/>
      <c r="I282" s="526"/>
      <c r="J282" s="526"/>
      <c r="K282" s="526"/>
      <c r="L282" s="526"/>
      <c r="M282" s="526"/>
      <c r="N282" s="526"/>
      <c r="O282" s="526"/>
      <c r="P282" s="526"/>
    </row>
    <row r="283" spans="1:16" ht="14.4">
      <c r="A283" s="400" t="s">
        <v>4885</v>
      </c>
      <c r="B283" s="401" t="s">
        <v>4886</v>
      </c>
      <c r="C283" s="527">
        <v>236</v>
      </c>
      <c r="D283" s="406">
        <v>0.1</v>
      </c>
      <c r="E283" s="528">
        <f t="shared" si="8"/>
        <v>23.6</v>
      </c>
      <c r="F283" s="528">
        <f t="shared" si="9"/>
        <v>212.4</v>
      </c>
      <c r="G283" s="526"/>
      <c r="H283" s="526"/>
      <c r="I283" s="526"/>
      <c r="J283" s="526"/>
      <c r="K283" s="526"/>
      <c r="L283" s="526"/>
      <c r="M283" s="526"/>
      <c r="N283" s="526"/>
      <c r="O283" s="526"/>
      <c r="P283" s="526"/>
    </row>
    <row r="284" spans="1:16" ht="14.4">
      <c r="A284" s="400" t="s">
        <v>4887</v>
      </c>
      <c r="B284" s="401" t="s">
        <v>4888</v>
      </c>
      <c r="C284" s="527">
        <v>572</v>
      </c>
      <c r="D284" s="406">
        <v>0.1</v>
      </c>
      <c r="E284" s="528">
        <f t="shared" si="8"/>
        <v>57.2</v>
      </c>
      <c r="F284" s="528">
        <f t="shared" si="9"/>
        <v>514.79999999999995</v>
      </c>
      <c r="G284" s="526"/>
      <c r="H284" s="526"/>
      <c r="I284" s="526"/>
      <c r="J284" s="526"/>
      <c r="K284" s="526"/>
      <c r="L284" s="526"/>
      <c r="M284" s="526"/>
      <c r="N284" s="526"/>
      <c r="O284" s="526"/>
      <c r="P284" s="526"/>
    </row>
    <row r="285" spans="1:16" ht="14.4">
      <c r="A285" s="400" t="s">
        <v>4889</v>
      </c>
      <c r="B285" s="401" t="s">
        <v>4890</v>
      </c>
      <c r="C285" s="527">
        <v>395</v>
      </c>
      <c r="D285" s="406">
        <v>0.1</v>
      </c>
      <c r="E285" s="528">
        <f t="shared" si="8"/>
        <v>39.5</v>
      </c>
      <c r="F285" s="528">
        <f t="shared" si="9"/>
        <v>355.5</v>
      </c>
      <c r="G285" s="526"/>
      <c r="H285" s="526"/>
      <c r="I285" s="526"/>
      <c r="J285" s="526"/>
      <c r="K285" s="526"/>
      <c r="L285" s="526"/>
      <c r="M285" s="526"/>
      <c r="N285" s="526"/>
      <c r="O285" s="526"/>
      <c r="P285" s="526"/>
    </row>
    <row r="286" spans="1:16" ht="14.4">
      <c r="A286" s="400" t="s">
        <v>4891</v>
      </c>
      <c r="B286" s="401" t="s">
        <v>4892</v>
      </c>
      <c r="C286" s="527">
        <v>340</v>
      </c>
      <c r="D286" s="406">
        <v>0.1</v>
      </c>
      <c r="E286" s="528">
        <f t="shared" si="8"/>
        <v>34</v>
      </c>
      <c r="F286" s="528">
        <f t="shared" si="9"/>
        <v>306</v>
      </c>
      <c r="G286" s="526"/>
      <c r="H286" s="526"/>
      <c r="I286" s="526"/>
      <c r="J286" s="526"/>
      <c r="K286" s="526"/>
      <c r="L286" s="526"/>
      <c r="M286" s="526"/>
      <c r="N286" s="526"/>
      <c r="O286" s="526"/>
      <c r="P286" s="526"/>
    </row>
    <row r="287" spans="1:16" ht="14.4">
      <c r="A287" s="400" t="s">
        <v>4893</v>
      </c>
      <c r="B287" s="401" t="s">
        <v>4894</v>
      </c>
      <c r="C287" s="527">
        <v>297</v>
      </c>
      <c r="D287" s="406">
        <v>0.1</v>
      </c>
      <c r="E287" s="528">
        <f t="shared" si="8"/>
        <v>29.700000000000003</v>
      </c>
      <c r="F287" s="528">
        <f t="shared" si="9"/>
        <v>267.3</v>
      </c>
      <c r="G287" s="526"/>
      <c r="H287" s="526"/>
      <c r="I287" s="526"/>
      <c r="J287" s="526"/>
      <c r="K287" s="526"/>
      <c r="L287" s="526"/>
      <c r="M287" s="526"/>
      <c r="N287" s="526"/>
      <c r="O287" s="526"/>
      <c r="P287" s="526"/>
    </row>
    <row r="288" spans="1:16" ht="14.4">
      <c r="A288" s="400" t="s">
        <v>4895</v>
      </c>
      <c r="B288" s="401" t="s">
        <v>4896</v>
      </c>
      <c r="C288" s="527">
        <v>246</v>
      </c>
      <c r="D288" s="406">
        <v>0.1</v>
      </c>
      <c r="E288" s="528">
        <f t="shared" si="8"/>
        <v>24.6</v>
      </c>
      <c r="F288" s="528">
        <f t="shared" si="9"/>
        <v>221.4</v>
      </c>
      <c r="G288" s="526"/>
      <c r="H288" s="526"/>
      <c r="I288" s="526"/>
      <c r="J288" s="526"/>
      <c r="K288" s="526"/>
      <c r="L288" s="526"/>
      <c r="M288" s="526"/>
      <c r="N288" s="526"/>
      <c r="O288" s="526"/>
      <c r="P288" s="526"/>
    </row>
    <row r="289" spans="1:16" ht="14.4">
      <c r="A289" s="400" t="s">
        <v>4897</v>
      </c>
      <c r="B289" s="401" t="s">
        <v>4898</v>
      </c>
      <c r="C289" s="527">
        <v>241</v>
      </c>
      <c r="D289" s="406">
        <v>0.1</v>
      </c>
      <c r="E289" s="528">
        <f t="shared" si="8"/>
        <v>24.1</v>
      </c>
      <c r="F289" s="528">
        <f t="shared" si="9"/>
        <v>216.9</v>
      </c>
      <c r="G289" s="526"/>
      <c r="H289" s="526"/>
      <c r="I289" s="526"/>
      <c r="J289" s="526"/>
      <c r="K289" s="526"/>
      <c r="L289" s="526"/>
      <c r="M289" s="526"/>
      <c r="N289" s="526"/>
      <c r="O289" s="526"/>
      <c r="P289" s="526"/>
    </row>
    <row r="290" spans="1:16" ht="14.4">
      <c r="A290" s="400" t="s">
        <v>4899</v>
      </c>
      <c r="B290" s="401" t="s">
        <v>4900</v>
      </c>
      <c r="C290" s="527">
        <v>236</v>
      </c>
      <c r="D290" s="406">
        <v>0.1</v>
      </c>
      <c r="E290" s="528">
        <f t="shared" si="8"/>
        <v>23.6</v>
      </c>
      <c r="F290" s="528">
        <f t="shared" si="9"/>
        <v>212.4</v>
      </c>
      <c r="G290" s="526"/>
      <c r="H290" s="526"/>
      <c r="I290" s="526"/>
      <c r="J290" s="526"/>
      <c r="K290" s="526"/>
      <c r="L290" s="526"/>
      <c r="M290" s="526"/>
      <c r="N290" s="526"/>
      <c r="O290" s="526"/>
      <c r="P290" s="526"/>
    </row>
    <row r="291" spans="1:16" ht="14.4">
      <c r="A291" s="400" t="s">
        <v>4901</v>
      </c>
      <c r="B291" s="401" t="s">
        <v>4902</v>
      </c>
      <c r="C291" s="527">
        <v>572</v>
      </c>
      <c r="D291" s="406">
        <v>0.1</v>
      </c>
      <c r="E291" s="528">
        <f t="shared" si="8"/>
        <v>57.2</v>
      </c>
      <c r="F291" s="528">
        <f t="shared" si="9"/>
        <v>514.79999999999995</v>
      </c>
      <c r="G291" s="526"/>
      <c r="H291" s="526"/>
      <c r="I291" s="526"/>
      <c r="J291" s="526"/>
      <c r="K291" s="526"/>
      <c r="L291" s="526"/>
      <c r="M291" s="526"/>
      <c r="N291" s="526"/>
      <c r="O291" s="526"/>
      <c r="P291" s="526"/>
    </row>
    <row r="292" spans="1:16" ht="14.4">
      <c r="A292" s="400" t="s">
        <v>4903</v>
      </c>
      <c r="B292" s="401" t="s">
        <v>4904</v>
      </c>
      <c r="C292" s="527">
        <v>395</v>
      </c>
      <c r="D292" s="406">
        <v>0.1</v>
      </c>
      <c r="E292" s="528">
        <f t="shared" si="8"/>
        <v>39.5</v>
      </c>
      <c r="F292" s="528">
        <f t="shared" si="9"/>
        <v>355.5</v>
      </c>
      <c r="G292" s="526"/>
      <c r="H292" s="526"/>
      <c r="I292" s="526"/>
      <c r="J292" s="526"/>
      <c r="K292" s="526"/>
      <c r="L292" s="526"/>
      <c r="M292" s="526"/>
      <c r="N292" s="526"/>
      <c r="O292" s="526"/>
      <c r="P292" s="526"/>
    </row>
    <row r="293" spans="1:16" ht="14.4">
      <c r="A293" s="400" t="s">
        <v>4905</v>
      </c>
      <c r="B293" s="401" t="s">
        <v>4906</v>
      </c>
      <c r="C293" s="527">
        <v>340</v>
      </c>
      <c r="D293" s="406">
        <v>0.1</v>
      </c>
      <c r="E293" s="528">
        <f t="shared" si="8"/>
        <v>34</v>
      </c>
      <c r="F293" s="528">
        <f t="shared" si="9"/>
        <v>306</v>
      </c>
      <c r="G293" s="526"/>
      <c r="H293" s="526"/>
      <c r="I293" s="526"/>
      <c r="J293" s="526"/>
      <c r="K293" s="526"/>
      <c r="L293" s="526"/>
      <c r="M293" s="526"/>
      <c r="N293" s="526"/>
      <c r="O293" s="526"/>
      <c r="P293" s="526"/>
    </row>
    <row r="294" spans="1:16" ht="14.4">
      <c r="A294" s="400" t="s">
        <v>4907</v>
      </c>
      <c r="B294" s="401" t="s">
        <v>4908</v>
      </c>
      <c r="C294" s="527">
        <v>297</v>
      </c>
      <c r="D294" s="406">
        <v>0.1</v>
      </c>
      <c r="E294" s="528">
        <f t="shared" si="8"/>
        <v>29.700000000000003</v>
      </c>
      <c r="F294" s="528">
        <f t="shared" si="9"/>
        <v>267.3</v>
      </c>
      <c r="G294" s="526"/>
      <c r="H294" s="526"/>
      <c r="I294" s="526"/>
      <c r="J294" s="526"/>
      <c r="K294" s="526"/>
      <c r="L294" s="526"/>
      <c r="M294" s="526"/>
      <c r="N294" s="526"/>
      <c r="O294" s="526"/>
      <c r="P294" s="526"/>
    </row>
    <row r="295" spans="1:16" ht="14.4">
      <c r="A295" s="400" t="s">
        <v>4909</v>
      </c>
      <c r="B295" s="401" t="s">
        <v>4910</v>
      </c>
      <c r="C295" s="527">
        <v>246</v>
      </c>
      <c r="D295" s="406">
        <v>0.1</v>
      </c>
      <c r="E295" s="528">
        <f t="shared" si="8"/>
        <v>24.6</v>
      </c>
      <c r="F295" s="528">
        <f t="shared" si="9"/>
        <v>221.4</v>
      </c>
      <c r="G295" s="526"/>
      <c r="H295" s="526"/>
      <c r="I295" s="526"/>
      <c r="J295" s="526"/>
      <c r="K295" s="526"/>
      <c r="L295" s="526"/>
      <c r="M295" s="526"/>
      <c r="N295" s="526"/>
      <c r="O295" s="526"/>
      <c r="P295" s="526"/>
    </row>
    <row r="296" spans="1:16" ht="14.4">
      <c r="A296" s="400" t="s">
        <v>4911</v>
      </c>
      <c r="B296" s="401" t="s">
        <v>4912</v>
      </c>
      <c r="C296" s="527">
        <v>241</v>
      </c>
      <c r="D296" s="406">
        <v>0.1</v>
      </c>
      <c r="E296" s="528">
        <f t="shared" si="8"/>
        <v>24.1</v>
      </c>
      <c r="F296" s="528">
        <f t="shared" si="9"/>
        <v>216.9</v>
      </c>
      <c r="G296" s="526"/>
      <c r="H296" s="526"/>
      <c r="I296" s="526"/>
      <c r="J296" s="526"/>
      <c r="K296" s="526"/>
      <c r="L296" s="526"/>
      <c r="M296" s="526"/>
      <c r="N296" s="526"/>
      <c r="O296" s="526"/>
      <c r="P296" s="526"/>
    </row>
    <row r="297" spans="1:16" ht="14.4">
      <c r="A297" s="400" t="s">
        <v>4913</v>
      </c>
      <c r="B297" s="401" t="s">
        <v>4914</v>
      </c>
      <c r="C297" s="527">
        <v>236</v>
      </c>
      <c r="D297" s="406">
        <v>0.1</v>
      </c>
      <c r="E297" s="528">
        <f t="shared" si="8"/>
        <v>23.6</v>
      </c>
      <c r="F297" s="528">
        <f t="shared" si="9"/>
        <v>212.4</v>
      </c>
      <c r="G297" s="526"/>
      <c r="H297" s="526"/>
      <c r="I297" s="526"/>
      <c r="J297" s="526"/>
      <c r="K297" s="526"/>
      <c r="L297" s="526"/>
      <c r="M297" s="526"/>
      <c r="N297" s="526"/>
      <c r="O297" s="526"/>
      <c r="P297" s="526"/>
    </row>
    <row r="298" spans="1:16" ht="14.4">
      <c r="A298" s="400" t="s">
        <v>4102</v>
      </c>
      <c r="B298" s="401" t="s">
        <v>4103</v>
      </c>
      <c r="C298" s="527">
        <v>292</v>
      </c>
      <c r="D298" s="406">
        <v>0.1</v>
      </c>
      <c r="E298" s="528">
        <f t="shared" si="8"/>
        <v>29.200000000000003</v>
      </c>
      <c r="F298" s="528">
        <f t="shared" si="9"/>
        <v>262.8</v>
      </c>
      <c r="G298" s="526"/>
      <c r="H298" s="526"/>
      <c r="I298" s="526"/>
      <c r="J298" s="526"/>
      <c r="K298" s="526"/>
      <c r="L298" s="526"/>
      <c r="M298" s="526"/>
      <c r="N298" s="526"/>
      <c r="O298" s="526"/>
      <c r="P298" s="526"/>
    </row>
    <row r="299" spans="1:16" ht="14.4">
      <c r="A299" s="400" t="s">
        <v>4104</v>
      </c>
      <c r="B299" s="401" t="s">
        <v>4105</v>
      </c>
      <c r="C299" s="527">
        <v>201</v>
      </c>
      <c r="D299" s="406">
        <v>0.1</v>
      </c>
      <c r="E299" s="528">
        <f t="shared" si="8"/>
        <v>20.100000000000001</v>
      </c>
      <c r="F299" s="528">
        <f t="shared" si="9"/>
        <v>180.9</v>
      </c>
      <c r="G299" s="526"/>
      <c r="H299" s="526"/>
      <c r="I299" s="526"/>
      <c r="J299" s="526"/>
      <c r="K299" s="526"/>
      <c r="L299" s="526"/>
      <c r="M299" s="526"/>
      <c r="N299" s="526"/>
      <c r="O299" s="526"/>
      <c r="P299" s="526"/>
    </row>
    <row r="300" spans="1:16" ht="14.4">
      <c r="A300" s="400" t="s">
        <v>4106</v>
      </c>
      <c r="B300" s="401" t="s">
        <v>4107</v>
      </c>
      <c r="C300" s="527">
        <v>174</v>
      </c>
      <c r="D300" s="406">
        <v>0.1</v>
      </c>
      <c r="E300" s="528">
        <f t="shared" si="8"/>
        <v>17.400000000000002</v>
      </c>
      <c r="F300" s="528">
        <f t="shared" si="9"/>
        <v>156.6</v>
      </c>
      <c r="G300" s="526"/>
      <c r="H300" s="526"/>
      <c r="I300" s="526"/>
      <c r="J300" s="526"/>
      <c r="K300" s="526"/>
      <c r="L300" s="526"/>
      <c r="M300" s="526"/>
      <c r="N300" s="526"/>
      <c r="O300" s="526"/>
      <c r="P300" s="526"/>
    </row>
    <row r="301" spans="1:16" ht="14.4">
      <c r="A301" s="400" t="s">
        <v>4108</v>
      </c>
      <c r="B301" s="401" t="s">
        <v>4109</v>
      </c>
      <c r="C301" s="527">
        <v>151</v>
      </c>
      <c r="D301" s="406">
        <v>0.1</v>
      </c>
      <c r="E301" s="528">
        <f t="shared" si="8"/>
        <v>15.100000000000001</v>
      </c>
      <c r="F301" s="528">
        <f t="shared" si="9"/>
        <v>135.9</v>
      </c>
      <c r="G301" s="526"/>
      <c r="H301" s="526"/>
      <c r="I301" s="526"/>
      <c r="J301" s="526"/>
      <c r="K301" s="526"/>
      <c r="L301" s="526"/>
      <c r="M301" s="526"/>
      <c r="N301" s="526"/>
      <c r="O301" s="526"/>
      <c r="P301" s="526"/>
    </row>
    <row r="302" spans="1:16" ht="14.4">
      <c r="A302" s="400" t="s">
        <v>4110</v>
      </c>
      <c r="B302" s="401" t="s">
        <v>4111</v>
      </c>
      <c r="C302" s="527">
        <v>127</v>
      </c>
      <c r="D302" s="406">
        <v>0.1</v>
      </c>
      <c r="E302" s="528">
        <f t="shared" si="8"/>
        <v>12.700000000000001</v>
      </c>
      <c r="F302" s="528">
        <f t="shared" si="9"/>
        <v>114.3</v>
      </c>
      <c r="G302" s="526"/>
      <c r="H302" s="526"/>
      <c r="I302" s="526"/>
      <c r="J302" s="526"/>
      <c r="K302" s="526"/>
      <c r="L302" s="526"/>
      <c r="M302" s="526"/>
      <c r="N302" s="526"/>
      <c r="O302" s="526"/>
      <c r="P302" s="526"/>
    </row>
    <row r="303" spans="1:16" ht="14.4">
      <c r="A303" s="400" t="s">
        <v>4112</v>
      </c>
      <c r="B303" s="401" t="s">
        <v>4113</v>
      </c>
      <c r="C303" s="527">
        <v>124</v>
      </c>
      <c r="D303" s="406">
        <v>0.1</v>
      </c>
      <c r="E303" s="528">
        <f t="shared" si="8"/>
        <v>12.4</v>
      </c>
      <c r="F303" s="528">
        <f t="shared" si="9"/>
        <v>111.6</v>
      </c>
      <c r="G303" s="526"/>
      <c r="H303" s="526"/>
      <c r="I303" s="526"/>
      <c r="J303" s="526"/>
      <c r="K303" s="526"/>
      <c r="L303" s="526"/>
      <c r="M303" s="526"/>
      <c r="N303" s="526"/>
      <c r="O303" s="526"/>
      <c r="P303" s="526"/>
    </row>
    <row r="304" spans="1:16" ht="14.4">
      <c r="A304" s="400" t="s">
        <v>4114</v>
      </c>
      <c r="B304" s="401" t="s">
        <v>4115</v>
      </c>
      <c r="C304" s="527">
        <v>121</v>
      </c>
      <c r="D304" s="406">
        <v>0.1</v>
      </c>
      <c r="E304" s="528">
        <f t="shared" si="8"/>
        <v>12.100000000000001</v>
      </c>
      <c r="F304" s="528">
        <f t="shared" si="9"/>
        <v>108.9</v>
      </c>
      <c r="G304" s="526"/>
      <c r="H304" s="526"/>
      <c r="I304" s="526"/>
      <c r="J304" s="526"/>
      <c r="K304" s="526"/>
      <c r="L304" s="526"/>
      <c r="M304" s="526"/>
      <c r="N304" s="526"/>
      <c r="O304" s="526"/>
      <c r="P304" s="526"/>
    </row>
    <row r="305" spans="1:16" ht="14.4">
      <c r="A305" s="400" t="s">
        <v>4116</v>
      </c>
      <c r="B305" s="401" t="s">
        <v>4117</v>
      </c>
      <c r="C305" s="527">
        <v>292</v>
      </c>
      <c r="D305" s="406">
        <v>0.1</v>
      </c>
      <c r="E305" s="528">
        <f t="shared" si="8"/>
        <v>29.200000000000003</v>
      </c>
      <c r="F305" s="528">
        <f t="shared" si="9"/>
        <v>262.8</v>
      </c>
      <c r="G305" s="526"/>
      <c r="H305" s="526"/>
      <c r="I305" s="526"/>
      <c r="J305" s="526"/>
      <c r="K305" s="526"/>
      <c r="L305" s="526"/>
      <c r="M305" s="526"/>
      <c r="N305" s="526"/>
      <c r="O305" s="526"/>
      <c r="P305" s="526"/>
    </row>
    <row r="306" spans="1:16" ht="14.4">
      <c r="A306" s="400" t="s">
        <v>4118</v>
      </c>
      <c r="B306" s="401" t="s">
        <v>4119</v>
      </c>
      <c r="C306" s="527">
        <v>201</v>
      </c>
      <c r="D306" s="406">
        <v>0.1</v>
      </c>
      <c r="E306" s="528">
        <f t="shared" si="8"/>
        <v>20.100000000000001</v>
      </c>
      <c r="F306" s="528">
        <f t="shared" si="9"/>
        <v>180.9</v>
      </c>
      <c r="G306" s="526"/>
      <c r="H306" s="526"/>
      <c r="I306" s="526"/>
      <c r="J306" s="526"/>
      <c r="K306" s="526"/>
      <c r="L306" s="526"/>
      <c r="M306" s="526"/>
      <c r="N306" s="526"/>
      <c r="O306" s="526"/>
      <c r="P306" s="526"/>
    </row>
    <row r="307" spans="1:16" ht="14.4">
      <c r="A307" s="400" t="s">
        <v>4246</v>
      </c>
      <c r="B307" s="401" t="s">
        <v>4247</v>
      </c>
      <c r="C307" s="527">
        <v>174</v>
      </c>
      <c r="D307" s="406">
        <v>0.1</v>
      </c>
      <c r="E307" s="528">
        <f t="shared" si="8"/>
        <v>17.400000000000002</v>
      </c>
      <c r="F307" s="528">
        <f t="shared" si="9"/>
        <v>156.6</v>
      </c>
      <c r="G307" s="526"/>
      <c r="H307" s="526"/>
      <c r="I307" s="526"/>
      <c r="J307" s="526"/>
      <c r="K307" s="526"/>
      <c r="L307" s="526"/>
      <c r="M307" s="526"/>
      <c r="N307" s="526"/>
      <c r="O307" s="526"/>
      <c r="P307" s="526"/>
    </row>
    <row r="308" spans="1:16" ht="14.4">
      <c r="A308" s="400" t="s">
        <v>4248</v>
      </c>
      <c r="B308" s="401" t="s">
        <v>4249</v>
      </c>
      <c r="C308" s="527">
        <v>151</v>
      </c>
      <c r="D308" s="406">
        <v>0.1</v>
      </c>
      <c r="E308" s="528">
        <f t="shared" si="8"/>
        <v>15.100000000000001</v>
      </c>
      <c r="F308" s="528">
        <f t="shared" si="9"/>
        <v>135.9</v>
      </c>
      <c r="G308" s="526"/>
      <c r="H308" s="526"/>
      <c r="I308" s="526"/>
      <c r="J308" s="526"/>
      <c r="K308" s="526"/>
      <c r="L308" s="526"/>
      <c r="M308" s="526"/>
      <c r="N308" s="526"/>
      <c r="O308" s="526"/>
      <c r="P308" s="526"/>
    </row>
    <row r="309" spans="1:16" ht="14.4">
      <c r="A309" s="400" t="s">
        <v>4250</v>
      </c>
      <c r="B309" s="401" t="s">
        <v>4251</v>
      </c>
      <c r="C309" s="527">
        <v>127</v>
      </c>
      <c r="D309" s="406">
        <v>0.1</v>
      </c>
      <c r="E309" s="528">
        <f t="shared" si="8"/>
        <v>12.700000000000001</v>
      </c>
      <c r="F309" s="528">
        <f t="shared" si="9"/>
        <v>114.3</v>
      </c>
      <c r="G309" s="526"/>
      <c r="H309" s="526"/>
      <c r="I309" s="526"/>
      <c r="J309" s="526"/>
      <c r="K309" s="526"/>
      <c r="L309" s="526"/>
      <c r="M309" s="526"/>
      <c r="N309" s="526"/>
      <c r="O309" s="526"/>
      <c r="P309" s="526"/>
    </row>
    <row r="310" spans="1:16" ht="14.4">
      <c r="A310" s="400" t="s">
        <v>4252</v>
      </c>
      <c r="B310" s="401" t="s">
        <v>4253</v>
      </c>
      <c r="C310" s="527">
        <v>124</v>
      </c>
      <c r="D310" s="406">
        <v>0.1</v>
      </c>
      <c r="E310" s="528">
        <f t="shared" si="8"/>
        <v>12.4</v>
      </c>
      <c r="F310" s="528">
        <f t="shared" si="9"/>
        <v>111.6</v>
      </c>
      <c r="G310" s="526"/>
      <c r="H310" s="526"/>
      <c r="I310" s="526"/>
      <c r="J310" s="526"/>
      <c r="K310" s="526"/>
      <c r="L310" s="526"/>
      <c r="M310" s="526"/>
      <c r="N310" s="526"/>
      <c r="O310" s="526"/>
      <c r="P310" s="526"/>
    </row>
    <row r="311" spans="1:16" ht="14.4">
      <c r="A311" s="400" t="s">
        <v>4254</v>
      </c>
      <c r="B311" s="401" t="s">
        <v>4255</v>
      </c>
      <c r="C311" s="527">
        <v>121</v>
      </c>
      <c r="D311" s="406">
        <v>0.1</v>
      </c>
      <c r="E311" s="528">
        <f t="shared" si="8"/>
        <v>12.100000000000001</v>
      </c>
      <c r="F311" s="528">
        <f t="shared" si="9"/>
        <v>108.9</v>
      </c>
      <c r="G311" s="526"/>
      <c r="H311" s="526"/>
      <c r="I311" s="526"/>
      <c r="J311" s="526"/>
      <c r="K311" s="526"/>
      <c r="L311" s="526"/>
      <c r="M311" s="526"/>
      <c r="N311" s="526"/>
      <c r="O311" s="526"/>
      <c r="P311" s="526"/>
    </row>
    <row r="312" spans="1:16" ht="14.4">
      <c r="A312" s="400" t="s">
        <v>4915</v>
      </c>
      <c r="B312" s="401" t="s">
        <v>4916</v>
      </c>
      <c r="C312" s="527">
        <v>292</v>
      </c>
      <c r="D312" s="406">
        <v>0.1</v>
      </c>
      <c r="E312" s="528">
        <f t="shared" si="8"/>
        <v>29.200000000000003</v>
      </c>
      <c r="F312" s="528">
        <f t="shared" si="9"/>
        <v>262.8</v>
      </c>
      <c r="G312" s="526"/>
      <c r="H312" s="526"/>
      <c r="I312" s="526"/>
      <c r="J312" s="526"/>
      <c r="K312" s="526"/>
      <c r="L312" s="526"/>
      <c r="M312" s="526"/>
      <c r="N312" s="526"/>
      <c r="O312" s="526"/>
      <c r="P312" s="526"/>
    </row>
    <row r="313" spans="1:16" ht="14.4">
      <c r="A313" s="400" t="s">
        <v>4917</v>
      </c>
      <c r="B313" s="401" t="s">
        <v>4918</v>
      </c>
      <c r="C313" s="527">
        <v>201</v>
      </c>
      <c r="D313" s="406">
        <v>0.1</v>
      </c>
      <c r="E313" s="528">
        <f t="shared" si="8"/>
        <v>20.100000000000001</v>
      </c>
      <c r="F313" s="528">
        <f t="shared" si="9"/>
        <v>180.9</v>
      </c>
      <c r="G313" s="526"/>
      <c r="H313" s="526"/>
      <c r="I313" s="526"/>
      <c r="J313" s="526"/>
      <c r="K313" s="526"/>
      <c r="L313" s="526"/>
      <c r="M313" s="526"/>
      <c r="N313" s="526"/>
      <c r="O313" s="526"/>
      <c r="P313" s="526"/>
    </row>
    <row r="314" spans="1:16" ht="14.4">
      <c r="A314" s="400" t="s">
        <v>4919</v>
      </c>
      <c r="B314" s="401" t="s">
        <v>4920</v>
      </c>
      <c r="C314" s="527">
        <v>174</v>
      </c>
      <c r="D314" s="406">
        <v>0.1</v>
      </c>
      <c r="E314" s="528">
        <f t="shared" si="8"/>
        <v>17.400000000000002</v>
      </c>
      <c r="F314" s="528">
        <f t="shared" si="9"/>
        <v>156.6</v>
      </c>
      <c r="G314" s="526"/>
      <c r="H314" s="526"/>
      <c r="I314" s="526"/>
      <c r="J314" s="526"/>
      <c r="K314" s="526"/>
      <c r="L314" s="526"/>
      <c r="M314" s="526"/>
      <c r="N314" s="526"/>
      <c r="O314" s="526"/>
      <c r="P314" s="526"/>
    </row>
    <row r="315" spans="1:16" ht="14.4">
      <c r="A315" s="400" t="s">
        <v>4921</v>
      </c>
      <c r="B315" s="401" t="s">
        <v>4922</v>
      </c>
      <c r="C315" s="527">
        <v>151</v>
      </c>
      <c r="D315" s="406">
        <v>0.1</v>
      </c>
      <c r="E315" s="528">
        <f t="shared" si="8"/>
        <v>15.100000000000001</v>
      </c>
      <c r="F315" s="528">
        <f t="shared" si="9"/>
        <v>135.9</v>
      </c>
      <c r="G315" s="526"/>
      <c r="H315" s="526"/>
      <c r="I315" s="526"/>
      <c r="J315" s="526"/>
      <c r="K315" s="526"/>
      <c r="L315" s="526"/>
      <c r="M315" s="526"/>
      <c r="N315" s="526"/>
      <c r="O315" s="526"/>
      <c r="P315" s="526"/>
    </row>
    <row r="316" spans="1:16" ht="14.4">
      <c r="A316" s="400" t="s">
        <v>4923</v>
      </c>
      <c r="B316" s="401" t="s">
        <v>4924</v>
      </c>
      <c r="C316" s="527">
        <v>127</v>
      </c>
      <c r="D316" s="406">
        <v>0.1</v>
      </c>
      <c r="E316" s="528">
        <f t="shared" si="8"/>
        <v>12.700000000000001</v>
      </c>
      <c r="F316" s="528">
        <f t="shared" si="9"/>
        <v>114.3</v>
      </c>
      <c r="G316" s="526"/>
      <c r="H316" s="526"/>
      <c r="I316" s="526"/>
      <c r="J316" s="526"/>
      <c r="K316" s="526"/>
      <c r="L316" s="526"/>
      <c r="M316" s="526"/>
      <c r="N316" s="526"/>
      <c r="O316" s="526"/>
      <c r="P316" s="526"/>
    </row>
    <row r="317" spans="1:16" ht="14.4">
      <c r="A317" s="400" t="s">
        <v>4925</v>
      </c>
      <c r="B317" s="401" t="s">
        <v>4926</v>
      </c>
      <c r="C317" s="527">
        <v>124</v>
      </c>
      <c r="D317" s="406">
        <v>0.1</v>
      </c>
      <c r="E317" s="528">
        <f t="shared" si="8"/>
        <v>12.4</v>
      </c>
      <c r="F317" s="528">
        <f t="shared" si="9"/>
        <v>111.6</v>
      </c>
      <c r="G317" s="526"/>
      <c r="H317" s="526"/>
      <c r="I317" s="526"/>
      <c r="J317" s="526"/>
      <c r="K317" s="526"/>
      <c r="L317" s="526"/>
      <c r="M317" s="526"/>
      <c r="N317" s="526"/>
      <c r="O317" s="526"/>
      <c r="P317" s="526"/>
    </row>
    <row r="318" spans="1:16" ht="14.4">
      <c r="A318" s="400" t="s">
        <v>4927</v>
      </c>
      <c r="B318" s="401" t="s">
        <v>4928</v>
      </c>
      <c r="C318" s="527">
        <v>121</v>
      </c>
      <c r="D318" s="406">
        <v>0.1</v>
      </c>
      <c r="E318" s="528">
        <f t="shared" si="8"/>
        <v>12.100000000000001</v>
      </c>
      <c r="F318" s="528">
        <f t="shared" si="9"/>
        <v>108.9</v>
      </c>
      <c r="G318" s="526"/>
      <c r="H318" s="526"/>
      <c r="I318" s="526"/>
      <c r="J318" s="526"/>
      <c r="K318" s="526"/>
      <c r="L318" s="526"/>
      <c r="M318" s="526"/>
      <c r="N318" s="526"/>
      <c r="O318" s="526"/>
      <c r="P318" s="526"/>
    </row>
    <row r="319" spans="1:16" ht="14.4">
      <c r="A319" s="400" t="s">
        <v>4256</v>
      </c>
      <c r="B319" s="401" t="s">
        <v>4257</v>
      </c>
      <c r="C319" s="527">
        <v>292</v>
      </c>
      <c r="D319" s="406">
        <v>0.1</v>
      </c>
      <c r="E319" s="528">
        <f t="shared" si="8"/>
        <v>29.200000000000003</v>
      </c>
      <c r="F319" s="528">
        <f t="shared" si="9"/>
        <v>262.8</v>
      </c>
      <c r="G319" s="526"/>
      <c r="H319" s="526"/>
      <c r="I319" s="526"/>
      <c r="J319" s="526"/>
      <c r="K319" s="526"/>
      <c r="L319" s="526"/>
      <c r="M319" s="526"/>
      <c r="N319" s="526"/>
      <c r="O319" s="526"/>
      <c r="P319" s="526"/>
    </row>
    <row r="320" spans="1:16" ht="14.4">
      <c r="A320" s="400" t="s">
        <v>4258</v>
      </c>
      <c r="B320" s="401" t="s">
        <v>4259</v>
      </c>
      <c r="C320" s="527">
        <v>201</v>
      </c>
      <c r="D320" s="406">
        <v>0.1</v>
      </c>
      <c r="E320" s="528">
        <f t="shared" si="8"/>
        <v>20.100000000000001</v>
      </c>
      <c r="F320" s="528">
        <f t="shared" si="9"/>
        <v>180.9</v>
      </c>
      <c r="G320" s="526"/>
      <c r="H320" s="526"/>
      <c r="I320" s="526"/>
      <c r="J320" s="526"/>
      <c r="K320" s="526"/>
      <c r="L320" s="526"/>
      <c r="M320" s="526"/>
      <c r="N320" s="526"/>
      <c r="O320" s="526"/>
      <c r="P320" s="526"/>
    </row>
    <row r="321" spans="1:16" ht="14.4">
      <c r="A321" s="400" t="s">
        <v>4260</v>
      </c>
      <c r="B321" s="401" t="s">
        <v>4261</v>
      </c>
      <c r="C321" s="527">
        <v>174</v>
      </c>
      <c r="D321" s="406">
        <v>0.1</v>
      </c>
      <c r="E321" s="528">
        <f t="shared" si="8"/>
        <v>17.400000000000002</v>
      </c>
      <c r="F321" s="528">
        <f t="shared" si="9"/>
        <v>156.6</v>
      </c>
      <c r="G321" s="526"/>
      <c r="H321" s="526"/>
      <c r="I321" s="526"/>
      <c r="J321" s="526"/>
      <c r="K321" s="526"/>
      <c r="L321" s="526"/>
      <c r="M321" s="526"/>
      <c r="N321" s="526"/>
      <c r="O321" s="526"/>
      <c r="P321" s="526"/>
    </row>
    <row r="322" spans="1:16" ht="14.4">
      <c r="A322" s="400" t="s">
        <v>4262</v>
      </c>
      <c r="B322" s="401" t="s">
        <v>4263</v>
      </c>
      <c r="C322" s="527">
        <v>151</v>
      </c>
      <c r="D322" s="406">
        <v>0.1</v>
      </c>
      <c r="E322" s="528">
        <f t="shared" si="8"/>
        <v>15.100000000000001</v>
      </c>
      <c r="F322" s="528">
        <f t="shared" si="9"/>
        <v>135.9</v>
      </c>
      <c r="G322" s="526"/>
      <c r="H322" s="526"/>
      <c r="I322" s="526"/>
      <c r="J322" s="526"/>
      <c r="K322" s="526"/>
      <c r="L322" s="526"/>
      <c r="M322" s="526"/>
      <c r="N322" s="526"/>
      <c r="O322" s="526"/>
      <c r="P322" s="526"/>
    </row>
    <row r="323" spans="1:16" ht="14.4">
      <c r="A323" s="400" t="s">
        <v>4264</v>
      </c>
      <c r="B323" s="401" t="s">
        <v>4265</v>
      </c>
      <c r="C323" s="527">
        <v>127</v>
      </c>
      <c r="D323" s="406">
        <v>0.1</v>
      </c>
      <c r="E323" s="528">
        <f t="shared" ref="E323:E386" si="10">C323*D323</f>
        <v>12.700000000000001</v>
      </c>
      <c r="F323" s="528">
        <f t="shared" ref="F323:F386" si="11">C323-E323</f>
        <v>114.3</v>
      </c>
      <c r="G323" s="526"/>
      <c r="H323" s="526"/>
      <c r="I323" s="526"/>
      <c r="J323" s="526"/>
      <c r="K323" s="526"/>
      <c r="L323" s="526"/>
      <c r="M323" s="526"/>
      <c r="N323" s="526"/>
      <c r="O323" s="526"/>
      <c r="P323" s="526"/>
    </row>
    <row r="324" spans="1:16" ht="14.4">
      <c r="A324" s="400" t="s">
        <v>4266</v>
      </c>
      <c r="B324" s="401" t="s">
        <v>4267</v>
      </c>
      <c r="C324" s="527">
        <v>124</v>
      </c>
      <c r="D324" s="406">
        <v>0.1</v>
      </c>
      <c r="E324" s="528">
        <f t="shared" si="10"/>
        <v>12.4</v>
      </c>
      <c r="F324" s="528">
        <f t="shared" si="11"/>
        <v>111.6</v>
      </c>
      <c r="G324" s="526"/>
      <c r="H324" s="526"/>
      <c r="I324" s="526"/>
      <c r="J324" s="526"/>
      <c r="K324" s="526"/>
      <c r="L324" s="526"/>
      <c r="M324" s="526"/>
      <c r="N324" s="526"/>
      <c r="O324" s="526"/>
      <c r="P324" s="526"/>
    </row>
    <row r="325" spans="1:16" ht="14.4">
      <c r="A325" s="400" t="s">
        <v>4268</v>
      </c>
      <c r="B325" s="401" t="s">
        <v>4269</v>
      </c>
      <c r="C325" s="527">
        <v>121</v>
      </c>
      <c r="D325" s="406">
        <v>0.1</v>
      </c>
      <c r="E325" s="528">
        <f t="shared" si="10"/>
        <v>12.100000000000001</v>
      </c>
      <c r="F325" s="528">
        <f t="shared" si="11"/>
        <v>108.9</v>
      </c>
      <c r="G325" s="526"/>
      <c r="H325" s="526"/>
      <c r="I325" s="526"/>
      <c r="J325" s="526"/>
      <c r="K325" s="526"/>
      <c r="L325" s="526"/>
      <c r="M325" s="526"/>
      <c r="N325" s="526"/>
      <c r="O325" s="526"/>
      <c r="P325" s="526"/>
    </row>
    <row r="326" spans="1:16" ht="14.4">
      <c r="A326" s="400" t="s">
        <v>4270</v>
      </c>
      <c r="B326" s="401" t="s">
        <v>4271</v>
      </c>
      <c r="C326" s="527">
        <v>292</v>
      </c>
      <c r="D326" s="406">
        <v>0.1</v>
      </c>
      <c r="E326" s="528">
        <f t="shared" si="10"/>
        <v>29.200000000000003</v>
      </c>
      <c r="F326" s="528">
        <f t="shared" si="11"/>
        <v>262.8</v>
      </c>
      <c r="G326" s="526"/>
      <c r="H326" s="526"/>
      <c r="I326" s="526"/>
      <c r="J326" s="526"/>
      <c r="K326" s="526"/>
      <c r="L326" s="526"/>
      <c r="M326" s="526"/>
      <c r="N326" s="526"/>
      <c r="O326" s="526"/>
      <c r="P326" s="526"/>
    </row>
    <row r="327" spans="1:16" ht="14.4">
      <c r="A327" s="400" t="s">
        <v>4272</v>
      </c>
      <c r="B327" s="401" t="s">
        <v>4273</v>
      </c>
      <c r="C327" s="527">
        <v>201</v>
      </c>
      <c r="D327" s="406">
        <v>0.1</v>
      </c>
      <c r="E327" s="528">
        <f t="shared" si="10"/>
        <v>20.100000000000001</v>
      </c>
      <c r="F327" s="528">
        <f t="shared" si="11"/>
        <v>180.9</v>
      </c>
      <c r="G327" s="526"/>
      <c r="H327" s="526"/>
      <c r="I327" s="526"/>
      <c r="J327" s="526"/>
      <c r="K327" s="526"/>
      <c r="L327" s="526"/>
      <c r="M327" s="526"/>
      <c r="N327" s="526"/>
      <c r="O327" s="526"/>
      <c r="P327" s="526"/>
    </row>
    <row r="328" spans="1:16" ht="14.4">
      <c r="A328" s="400" t="s">
        <v>4274</v>
      </c>
      <c r="B328" s="401" t="s">
        <v>4275</v>
      </c>
      <c r="C328" s="527">
        <v>174</v>
      </c>
      <c r="D328" s="406">
        <v>0.1</v>
      </c>
      <c r="E328" s="528">
        <f t="shared" si="10"/>
        <v>17.400000000000002</v>
      </c>
      <c r="F328" s="528">
        <f t="shared" si="11"/>
        <v>156.6</v>
      </c>
      <c r="G328" s="526"/>
      <c r="H328" s="526"/>
      <c r="I328" s="526"/>
      <c r="J328" s="526"/>
      <c r="K328" s="526"/>
      <c r="L328" s="526"/>
      <c r="M328" s="526"/>
      <c r="N328" s="526"/>
      <c r="O328" s="526"/>
      <c r="P328" s="526"/>
    </row>
    <row r="329" spans="1:16" ht="14.4">
      <c r="A329" s="400" t="s">
        <v>4276</v>
      </c>
      <c r="B329" s="401" t="s">
        <v>4277</v>
      </c>
      <c r="C329" s="527">
        <v>151</v>
      </c>
      <c r="D329" s="406">
        <v>0.1</v>
      </c>
      <c r="E329" s="528">
        <f t="shared" si="10"/>
        <v>15.100000000000001</v>
      </c>
      <c r="F329" s="528">
        <f t="shared" si="11"/>
        <v>135.9</v>
      </c>
      <c r="G329" s="526"/>
      <c r="H329" s="526"/>
      <c r="I329" s="526"/>
      <c r="J329" s="526"/>
      <c r="K329" s="526"/>
      <c r="L329" s="526"/>
      <c r="M329" s="526"/>
      <c r="N329" s="526"/>
      <c r="O329" s="526"/>
      <c r="P329" s="526"/>
    </row>
    <row r="330" spans="1:16" ht="14.4">
      <c r="A330" s="400" t="s">
        <v>4278</v>
      </c>
      <c r="B330" s="401" t="s">
        <v>4279</v>
      </c>
      <c r="C330" s="527">
        <v>127</v>
      </c>
      <c r="D330" s="406">
        <v>0.1</v>
      </c>
      <c r="E330" s="528">
        <f t="shared" si="10"/>
        <v>12.700000000000001</v>
      </c>
      <c r="F330" s="528">
        <f t="shared" si="11"/>
        <v>114.3</v>
      </c>
      <c r="G330" s="526"/>
      <c r="H330" s="526"/>
      <c r="I330" s="526"/>
      <c r="J330" s="526"/>
      <c r="K330" s="526"/>
      <c r="L330" s="526"/>
      <c r="M330" s="526"/>
      <c r="N330" s="526"/>
      <c r="O330" s="526"/>
      <c r="P330" s="526"/>
    </row>
    <row r="331" spans="1:16" ht="14.4">
      <c r="A331" s="400" t="s">
        <v>4280</v>
      </c>
      <c r="B331" s="401" t="s">
        <v>4281</v>
      </c>
      <c r="C331" s="527">
        <v>124</v>
      </c>
      <c r="D331" s="406">
        <v>0.1</v>
      </c>
      <c r="E331" s="528">
        <f t="shared" si="10"/>
        <v>12.4</v>
      </c>
      <c r="F331" s="528">
        <f t="shared" si="11"/>
        <v>111.6</v>
      </c>
      <c r="G331" s="526"/>
      <c r="H331" s="526"/>
      <c r="I331" s="526"/>
      <c r="J331" s="526"/>
      <c r="K331" s="526"/>
      <c r="L331" s="526"/>
      <c r="M331" s="526"/>
      <c r="N331" s="526"/>
      <c r="O331" s="526"/>
      <c r="P331" s="526"/>
    </row>
    <row r="332" spans="1:16" ht="14.4">
      <c r="A332" s="400" t="s">
        <v>4282</v>
      </c>
      <c r="B332" s="401" t="s">
        <v>4283</v>
      </c>
      <c r="C332" s="527">
        <v>121</v>
      </c>
      <c r="D332" s="406">
        <v>0.1</v>
      </c>
      <c r="E332" s="528">
        <f t="shared" si="10"/>
        <v>12.100000000000001</v>
      </c>
      <c r="F332" s="528">
        <f t="shared" si="11"/>
        <v>108.9</v>
      </c>
      <c r="G332" s="526"/>
      <c r="H332" s="526"/>
      <c r="I332" s="526"/>
      <c r="J332" s="526"/>
      <c r="K332" s="526"/>
      <c r="L332" s="526"/>
      <c r="M332" s="526"/>
      <c r="N332" s="526"/>
      <c r="O332" s="526"/>
      <c r="P332" s="526"/>
    </row>
    <row r="333" spans="1:16" ht="14.4">
      <c r="A333" s="400" t="s">
        <v>4929</v>
      </c>
      <c r="B333" s="401" t="s">
        <v>4930</v>
      </c>
      <c r="C333" s="527">
        <v>292</v>
      </c>
      <c r="D333" s="406">
        <v>0.1</v>
      </c>
      <c r="E333" s="528">
        <f t="shared" si="10"/>
        <v>29.200000000000003</v>
      </c>
      <c r="F333" s="528">
        <f t="shared" si="11"/>
        <v>262.8</v>
      </c>
      <c r="G333" s="526"/>
      <c r="H333" s="526"/>
      <c r="I333" s="526"/>
      <c r="J333" s="526"/>
      <c r="K333" s="526"/>
      <c r="L333" s="526"/>
      <c r="M333" s="526"/>
      <c r="N333" s="526"/>
      <c r="O333" s="526"/>
      <c r="P333" s="526"/>
    </row>
    <row r="334" spans="1:16" ht="14.4">
      <c r="A334" s="400" t="s">
        <v>4931</v>
      </c>
      <c r="B334" s="401" t="s">
        <v>4932</v>
      </c>
      <c r="C334" s="527">
        <v>201</v>
      </c>
      <c r="D334" s="406">
        <v>0.1</v>
      </c>
      <c r="E334" s="528">
        <f t="shared" si="10"/>
        <v>20.100000000000001</v>
      </c>
      <c r="F334" s="528">
        <f t="shared" si="11"/>
        <v>180.9</v>
      </c>
      <c r="G334" s="526"/>
      <c r="H334" s="526"/>
      <c r="I334" s="526"/>
      <c r="J334" s="526"/>
      <c r="K334" s="526"/>
      <c r="L334" s="526"/>
      <c r="M334" s="526"/>
      <c r="N334" s="526"/>
      <c r="O334" s="526"/>
      <c r="P334" s="526"/>
    </row>
    <row r="335" spans="1:16" ht="14.4">
      <c r="A335" s="400" t="s">
        <v>4933</v>
      </c>
      <c r="B335" s="401" t="s">
        <v>4934</v>
      </c>
      <c r="C335" s="527">
        <v>174</v>
      </c>
      <c r="D335" s="406">
        <v>0.1</v>
      </c>
      <c r="E335" s="528">
        <f t="shared" si="10"/>
        <v>17.400000000000002</v>
      </c>
      <c r="F335" s="528">
        <f t="shared" si="11"/>
        <v>156.6</v>
      </c>
      <c r="G335" s="526"/>
      <c r="H335" s="526"/>
      <c r="I335" s="526"/>
      <c r="J335" s="526"/>
      <c r="K335" s="526"/>
      <c r="L335" s="526"/>
      <c r="M335" s="526"/>
      <c r="N335" s="526"/>
      <c r="O335" s="526"/>
      <c r="P335" s="526"/>
    </row>
    <row r="336" spans="1:16" ht="14.4">
      <c r="A336" s="400" t="s">
        <v>4935</v>
      </c>
      <c r="B336" s="401" t="s">
        <v>4936</v>
      </c>
      <c r="C336" s="527">
        <v>151</v>
      </c>
      <c r="D336" s="406">
        <v>0.1</v>
      </c>
      <c r="E336" s="528">
        <f t="shared" si="10"/>
        <v>15.100000000000001</v>
      </c>
      <c r="F336" s="528">
        <f t="shared" si="11"/>
        <v>135.9</v>
      </c>
      <c r="G336" s="526"/>
      <c r="H336" s="526"/>
      <c r="I336" s="526"/>
      <c r="J336" s="526"/>
      <c r="K336" s="526"/>
      <c r="L336" s="526"/>
      <c r="M336" s="526"/>
      <c r="N336" s="526"/>
      <c r="O336" s="526"/>
      <c r="P336" s="526"/>
    </row>
    <row r="337" spans="1:16" ht="14.4">
      <c r="A337" s="400" t="s">
        <v>4937</v>
      </c>
      <c r="B337" s="401" t="s">
        <v>4938</v>
      </c>
      <c r="C337" s="527">
        <v>127</v>
      </c>
      <c r="D337" s="406">
        <v>0.1</v>
      </c>
      <c r="E337" s="528">
        <f t="shared" si="10"/>
        <v>12.700000000000001</v>
      </c>
      <c r="F337" s="528">
        <f t="shared" si="11"/>
        <v>114.3</v>
      </c>
      <c r="G337" s="526"/>
      <c r="H337" s="526"/>
      <c r="I337" s="526"/>
      <c r="J337" s="526"/>
      <c r="K337" s="526"/>
      <c r="L337" s="526"/>
      <c r="M337" s="526"/>
      <c r="N337" s="526"/>
      <c r="O337" s="526"/>
      <c r="P337" s="526"/>
    </row>
    <row r="338" spans="1:16" ht="14.4">
      <c r="A338" s="400" t="s">
        <v>4939</v>
      </c>
      <c r="B338" s="401" t="s">
        <v>4940</v>
      </c>
      <c r="C338" s="527">
        <v>124</v>
      </c>
      <c r="D338" s="406">
        <v>0.1</v>
      </c>
      <c r="E338" s="528">
        <f t="shared" si="10"/>
        <v>12.4</v>
      </c>
      <c r="F338" s="528">
        <f t="shared" si="11"/>
        <v>111.6</v>
      </c>
      <c r="G338" s="526"/>
      <c r="H338" s="526"/>
      <c r="I338" s="526"/>
      <c r="J338" s="526"/>
      <c r="K338" s="526"/>
      <c r="L338" s="526"/>
      <c r="M338" s="526"/>
      <c r="N338" s="526"/>
      <c r="O338" s="526"/>
      <c r="P338" s="526"/>
    </row>
    <row r="339" spans="1:16" ht="14.4">
      <c r="A339" s="400" t="s">
        <v>4941</v>
      </c>
      <c r="B339" s="401" t="s">
        <v>4942</v>
      </c>
      <c r="C339" s="527">
        <v>121</v>
      </c>
      <c r="D339" s="406">
        <v>0.1</v>
      </c>
      <c r="E339" s="528">
        <f t="shared" si="10"/>
        <v>12.100000000000001</v>
      </c>
      <c r="F339" s="528">
        <f t="shared" si="11"/>
        <v>108.9</v>
      </c>
      <c r="G339" s="526"/>
      <c r="H339" s="526"/>
      <c r="I339" s="526"/>
      <c r="J339" s="526"/>
      <c r="K339" s="526"/>
      <c r="L339" s="526"/>
      <c r="M339" s="526"/>
      <c r="N339" s="526"/>
      <c r="O339" s="526"/>
      <c r="P339" s="526"/>
    </row>
    <row r="340" spans="1:16" ht="14.4">
      <c r="A340" s="400" t="s">
        <v>4284</v>
      </c>
      <c r="B340" s="401" t="s">
        <v>4285</v>
      </c>
      <c r="C340" s="527">
        <v>135</v>
      </c>
      <c r="D340" s="406">
        <v>0.1</v>
      </c>
      <c r="E340" s="528">
        <f t="shared" si="10"/>
        <v>13.5</v>
      </c>
      <c r="F340" s="528">
        <f t="shared" si="11"/>
        <v>121.5</v>
      </c>
      <c r="G340" s="526"/>
      <c r="H340" s="526"/>
      <c r="I340" s="526"/>
      <c r="J340" s="526"/>
      <c r="K340" s="526"/>
      <c r="L340" s="526"/>
      <c r="M340" s="526"/>
      <c r="N340" s="526"/>
      <c r="O340" s="526"/>
      <c r="P340" s="526"/>
    </row>
    <row r="341" spans="1:16" ht="14.4">
      <c r="A341" s="400" t="s">
        <v>4286</v>
      </c>
      <c r="B341" s="401" t="s">
        <v>4287</v>
      </c>
      <c r="C341" s="527">
        <v>135</v>
      </c>
      <c r="D341" s="406">
        <v>0.1</v>
      </c>
      <c r="E341" s="528">
        <f t="shared" si="10"/>
        <v>13.5</v>
      </c>
      <c r="F341" s="528">
        <f t="shared" si="11"/>
        <v>121.5</v>
      </c>
      <c r="G341" s="526"/>
      <c r="H341" s="526"/>
      <c r="I341" s="526"/>
      <c r="J341" s="526"/>
      <c r="K341" s="526"/>
      <c r="L341" s="526"/>
      <c r="M341" s="526"/>
      <c r="N341" s="526"/>
      <c r="O341" s="526"/>
      <c r="P341" s="526"/>
    </row>
    <row r="342" spans="1:16" ht="14.4">
      <c r="A342" s="400" t="s">
        <v>4288</v>
      </c>
      <c r="B342" s="401" t="s">
        <v>4289</v>
      </c>
      <c r="C342" s="527">
        <v>135</v>
      </c>
      <c r="D342" s="406">
        <v>0.1</v>
      </c>
      <c r="E342" s="528">
        <f t="shared" si="10"/>
        <v>13.5</v>
      </c>
      <c r="F342" s="528">
        <f t="shared" si="11"/>
        <v>121.5</v>
      </c>
      <c r="G342" s="526"/>
      <c r="H342" s="526"/>
      <c r="I342" s="526"/>
      <c r="J342" s="526"/>
      <c r="K342" s="526"/>
      <c r="L342" s="526"/>
      <c r="M342" s="526"/>
      <c r="N342" s="526"/>
      <c r="O342" s="526"/>
      <c r="P342" s="526"/>
    </row>
    <row r="343" spans="1:16" ht="14.4">
      <c r="A343" s="400" t="s">
        <v>4290</v>
      </c>
      <c r="B343" s="401" t="s">
        <v>4291</v>
      </c>
      <c r="C343" s="527">
        <v>135</v>
      </c>
      <c r="D343" s="406">
        <v>0.1</v>
      </c>
      <c r="E343" s="528">
        <f t="shared" si="10"/>
        <v>13.5</v>
      </c>
      <c r="F343" s="528">
        <f t="shared" si="11"/>
        <v>121.5</v>
      </c>
      <c r="G343" s="526"/>
      <c r="H343" s="526"/>
      <c r="I343" s="526"/>
      <c r="J343" s="526"/>
      <c r="K343" s="526"/>
      <c r="L343" s="526"/>
      <c r="M343" s="526"/>
      <c r="N343" s="526"/>
      <c r="O343" s="526"/>
      <c r="P343" s="526"/>
    </row>
    <row r="344" spans="1:16" ht="14.4">
      <c r="A344" s="400" t="s">
        <v>4292</v>
      </c>
      <c r="B344" s="401" t="s">
        <v>4293</v>
      </c>
      <c r="C344" s="527">
        <v>135</v>
      </c>
      <c r="D344" s="406">
        <v>0.1</v>
      </c>
      <c r="E344" s="528">
        <f t="shared" si="10"/>
        <v>13.5</v>
      </c>
      <c r="F344" s="528">
        <f t="shared" si="11"/>
        <v>121.5</v>
      </c>
      <c r="G344" s="526"/>
      <c r="H344" s="526"/>
      <c r="I344" s="526"/>
      <c r="J344" s="526"/>
      <c r="K344" s="526"/>
      <c r="L344" s="526"/>
      <c r="M344" s="526"/>
      <c r="N344" s="526"/>
      <c r="O344" s="526"/>
      <c r="P344" s="526"/>
    </row>
    <row r="345" spans="1:16" ht="14.4">
      <c r="A345" s="400" t="s">
        <v>4294</v>
      </c>
      <c r="B345" s="401" t="s">
        <v>4295</v>
      </c>
      <c r="C345" s="527">
        <v>135</v>
      </c>
      <c r="D345" s="406">
        <v>0.1</v>
      </c>
      <c r="E345" s="528">
        <f t="shared" si="10"/>
        <v>13.5</v>
      </c>
      <c r="F345" s="528">
        <f t="shared" si="11"/>
        <v>121.5</v>
      </c>
      <c r="G345" s="526"/>
      <c r="H345" s="526"/>
      <c r="I345" s="526"/>
      <c r="J345" s="526"/>
      <c r="K345" s="526"/>
      <c r="L345" s="526"/>
      <c r="M345" s="526"/>
      <c r="N345" s="526"/>
      <c r="O345" s="526"/>
      <c r="P345" s="526"/>
    </row>
    <row r="346" spans="1:16" ht="14.4">
      <c r="A346" s="400" t="s">
        <v>4296</v>
      </c>
      <c r="B346" s="401" t="s">
        <v>4297</v>
      </c>
      <c r="C346" s="527">
        <v>135</v>
      </c>
      <c r="D346" s="406">
        <v>0.1</v>
      </c>
      <c r="E346" s="528">
        <f t="shared" si="10"/>
        <v>13.5</v>
      </c>
      <c r="F346" s="528">
        <f t="shared" si="11"/>
        <v>121.5</v>
      </c>
      <c r="G346" s="526"/>
      <c r="H346" s="526"/>
      <c r="I346" s="526"/>
      <c r="J346" s="526"/>
      <c r="K346" s="526"/>
      <c r="L346" s="526"/>
      <c r="M346" s="526"/>
      <c r="N346" s="526"/>
      <c r="O346" s="526"/>
      <c r="P346" s="526"/>
    </row>
    <row r="347" spans="1:16" ht="14.4">
      <c r="A347" s="400" t="s">
        <v>4298</v>
      </c>
      <c r="B347" s="401" t="s">
        <v>4299</v>
      </c>
      <c r="C347" s="527">
        <v>135</v>
      </c>
      <c r="D347" s="406">
        <v>0.1</v>
      </c>
      <c r="E347" s="528">
        <f t="shared" si="10"/>
        <v>13.5</v>
      </c>
      <c r="F347" s="528">
        <f t="shared" si="11"/>
        <v>121.5</v>
      </c>
      <c r="G347" s="526"/>
      <c r="H347" s="526"/>
      <c r="I347" s="526"/>
      <c r="J347" s="526"/>
      <c r="K347" s="526"/>
      <c r="L347" s="526"/>
      <c r="M347" s="526"/>
      <c r="N347" s="526"/>
      <c r="O347" s="526"/>
      <c r="P347" s="526"/>
    </row>
    <row r="348" spans="1:16" ht="14.4">
      <c r="A348" s="400" t="s">
        <v>4943</v>
      </c>
      <c r="B348" s="401" t="s">
        <v>4944</v>
      </c>
      <c r="C348" s="527">
        <v>135</v>
      </c>
      <c r="D348" s="406">
        <v>0.1</v>
      </c>
      <c r="E348" s="528">
        <f t="shared" si="10"/>
        <v>13.5</v>
      </c>
      <c r="F348" s="528">
        <f t="shared" si="11"/>
        <v>121.5</v>
      </c>
      <c r="G348" s="526"/>
      <c r="H348" s="526"/>
      <c r="I348" s="526"/>
      <c r="J348" s="526"/>
      <c r="K348" s="526"/>
      <c r="L348" s="526"/>
      <c r="M348" s="526"/>
      <c r="N348" s="526"/>
      <c r="O348" s="526"/>
      <c r="P348" s="526"/>
    </row>
    <row r="349" spans="1:16" ht="14.4">
      <c r="A349" s="400" t="s">
        <v>4300</v>
      </c>
      <c r="B349" s="401" t="s">
        <v>4301</v>
      </c>
      <c r="C349" s="527">
        <v>135</v>
      </c>
      <c r="D349" s="406">
        <v>0.1</v>
      </c>
      <c r="E349" s="528">
        <f t="shared" si="10"/>
        <v>13.5</v>
      </c>
      <c r="F349" s="528">
        <f t="shared" si="11"/>
        <v>121.5</v>
      </c>
      <c r="G349" s="526"/>
      <c r="H349" s="526"/>
      <c r="I349" s="526"/>
      <c r="J349" s="526"/>
      <c r="K349" s="526"/>
      <c r="L349" s="526"/>
      <c r="M349" s="526"/>
      <c r="N349" s="526"/>
      <c r="O349" s="526"/>
      <c r="P349" s="526"/>
    </row>
    <row r="350" spans="1:16" ht="14.4">
      <c r="A350" s="400" t="s">
        <v>4302</v>
      </c>
      <c r="B350" s="401" t="s">
        <v>4303</v>
      </c>
      <c r="C350" s="527">
        <v>135</v>
      </c>
      <c r="D350" s="406">
        <v>0.1</v>
      </c>
      <c r="E350" s="528">
        <f t="shared" si="10"/>
        <v>13.5</v>
      </c>
      <c r="F350" s="528">
        <f t="shared" si="11"/>
        <v>121.5</v>
      </c>
      <c r="G350" s="526"/>
      <c r="H350" s="526"/>
      <c r="I350" s="526"/>
      <c r="J350" s="526"/>
      <c r="K350" s="526"/>
      <c r="L350" s="526"/>
      <c r="M350" s="526"/>
      <c r="N350" s="526"/>
      <c r="O350" s="526"/>
      <c r="P350" s="526"/>
    </row>
    <row r="351" spans="1:16" ht="14.4">
      <c r="A351" s="400" t="s">
        <v>4304</v>
      </c>
      <c r="B351" s="401" t="s">
        <v>4305</v>
      </c>
      <c r="C351" s="527">
        <v>135</v>
      </c>
      <c r="D351" s="406">
        <v>0.1</v>
      </c>
      <c r="E351" s="528">
        <f t="shared" si="10"/>
        <v>13.5</v>
      </c>
      <c r="F351" s="528">
        <f t="shared" si="11"/>
        <v>121.5</v>
      </c>
      <c r="G351" s="526"/>
      <c r="H351" s="526"/>
      <c r="I351" s="526"/>
      <c r="J351" s="526"/>
      <c r="K351" s="526"/>
      <c r="L351" s="526"/>
      <c r="M351" s="526"/>
      <c r="N351" s="526"/>
      <c r="O351" s="526"/>
      <c r="P351" s="526"/>
    </row>
    <row r="352" spans="1:16" ht="14.4">
      <c r="A352" s="400" t="s">
        <v>4306</v>
      </c>
      <c r="B352" s="401" t="s">
        <v>4307</v>
      </c>
      <c r="C352" s="527">
        <v>135</v>
      </c>
      <c r="D352" s="406">
        <v>0.1</v>
      </c>
      <c r="E352" s="528">
        <f t="shared" si="10"/>
        <v>13.5</v>
      </c>
      <c r="F352" s="528">
        <f t="shared" si="11"/>
        <v>121.5</v>
      </c>
      <c r="G352" s="526"/>
      <c r="H352" s="526"/>
      <c r="I352" s="526"/>
      <c r="J352" s="526"/>
      <c r="K352" s="526"/>
      <c r="L352" s="526"/>
      <c r="M352" s="526"/>
      <c r="N352" s="526"/>
      <c r="O352" s="526"/>
      <c r="P352" s="526"/>
    </row>
    <row r="353" spans="1:16" ht="14.4">
      <c r="A353" s="400" t="s">
        <v>4308</v>
      </c>
      <c r="B353" s="401" t="s">
        <v>4309</v>
      </c>
      <c r="C353" s="527">
        <v>135</v>
      </c>
      <c r="D353" s="406">
        <v>0.1</v>
      </c>
      <c r="E353" s="528">
        <f t="shared" si="10"/>
        <v>13.5</v>
      </c>
      <c r="F353" s="528">
        <f t="shared" si="11"/>
        <v>121.5</v>
      </c>
      <c r="G353" s="526"/>
      <c r="H353" s="526"/>
      <c r="I353" s="526"/>
      <c r="J353" s="526"/>
      <c r="K353" s="526"/>
      <c r="L353" s="526"/>
      <c r="M353" s="526"/>
      <c r="N353" s="526"/>
      <c r="O353" s="526"/>
      <c r="P353" s="526"/>
    </row>
    <row r="354" spans="1:16" ht="14.4">
      <c r="A354" s="400" t="s">
        <v>4310</v>
      </c>
      <c r="B354" s="401" t="s">
        <v>4311</v>
      </c>
      <c r="C354" s="527">
        <v>135</v>
      </c>
      <c r="D354" s="406">
        <v>0.1</v>
      </c>
      <c r="E354" s="528">
        <f t="shared" si="10"/>
        <v>13.5</v>
      </c>
      <c r="F354" s="528">
        <f t="shared" si="11"/>
        <v>121.5</v>
      </c>
      <c r="G354" s="526"/>
      <c r="H354" s="526"/>
      <c r="I354" s="526"/>
      <c r="J354" s="526"/>
      <c r="K354" s="526"/>
      <c r="L354" s="526"/>
      <c r="M354" s="526"/>
      <c r="N354" s="526"/>
      <c r="O354" s="526"/>
      <c r="P354" s="526"/>
    </row>
    <row r="355" spans="1:16" ht="14.4">
      <c r="A355" s="400" t="s">
        <v>4312</v>
      </c>
      <c r="B355" s="401" t="s">
        <v>4313</v>
      </c>
      <c r="C355" s="527">
        <v>135</v>
      </c>
      <c r="D355" s="406">
        <v>0.1</v>
      </c>
      <c r="E355" s="528">
        <f t="shared" si="10"/>
        <v>13.5</v>
      </c>
      <c r="F355" s="528">
        <f t="shared" si="11"/>
        <v>121.5</v>
      </c>
      <c r="G355" s="526"/>
      <c r="H355" s="526"/>
      <c r="I355" s="526"/>
      <c r="J355" s="526"/>
      <c r="K355" s="526"/>
      <c r="L355" s="526"/>
      <c r="M355" s="526"/>
      <c r="N355" s="526"/>
      <c r="O355" s="526"/>
      <c r="P355" s="526"/>
    </row>
    <row r="356" spans="1:16" ht="14.4">
      <c r="A356" s="400" t="s">
        <v>4314</v>
      </c>
      <c r="B356" s="401" t="s">
        <v>4315</v>
      </c>
      <c r="C356" s="527">
        <v>52</v>
      </c>
      <c r="D356" s="406">
        <v>0.1</v>
      </c>
      <c r="E356" s="528">
        <f t="shared" si="10"/>
        <v>5.2</v>
      </c>
      <c r="F356" s="528">
        <f t="shared" si="11"/>
        <v>46.8</v>
      </c>
      <c r="G356" s="526"/>
      <c r="H356" s="526"/>
      <c r="I356" s="526"/>
      <c r="J356" s="526"/>
      <c r="K356" s="526"/>
      <c r="L356" s="526"/>
      <c r="M356" s="526"/>
      <c r="N356" s="526"/>
      <c r="O356" s="526"/>
      <c r="P356" s="526"/>
    </row>
    <row r="357" spans="1:16" ht="14.4">
      <c r="A357" s="400" t="s">
        <v>4316</v>
      </c>
      <c r="B357" s="401" t="s">
        <v>4317</v>
      </c>
      <c r="C357" s="527">
        <v>52</v>
      </c>
      <c r="D357" s="406">
        <v>0.1</v>
      </c>
      <c r="E357" s="528">
        <f t="shared" si="10"/>
        <v>5.2</v>
      </c>
      <c r="F357" s="528">
        <f t="shared" si="11"/>
        <v>46.8</v>
      </c>
      <c r="G357" s="526"/>
      <c r="H357" s="526"/>
      <c r="I357" s="526"/>
      <c r="J357" s="526"/>
      <c r="K357" s="526"/>
      <c r="L357" s="526"/>
      <c r="M357" s="526"/>
      <c r="N357" s="526"/>
      <c r="O357" s="526"/>
      <c r="P357" s="526"/>
    </row>
    <row r="358" spans="1:16" ht="14.4">
      <c r="A358" s="400" t="s">
        <v>4318</v>
      </c>
      <c r="B358" s="401" t="s">
        <v>4319</v>
      </c>
      <c r="C358" s="527">
        <v>52</v>
      </c>
      <c r="D358" s="406">
        <v>0.1</v>
      </c>
      <c r="E358" s="528">
        <f t="shared" si="10"/>
        <v>5.2</v>
      </c>
      <c r="F358" s="528">
        <f t="shared" si="11"/>
        <v>46.8</v>
      </c>
      <c r="G358" s="526"/>
      <c r="H358" s="526"/>
      <c r="I358" s="526"/>
      <c r="J358" s="526"/>
      <c r="K358" s="526"/>
      <c r="L358" s="526"/>
      <c r="M358" s="526"/>
      <c r="N358" s="526"/>
      <c r="O358" s="526"/>
      <c r="P358" s="526"/>
    </row>
    <row r="359" spans="1:16" ht="14.4">
      <c r="A359" s="400" t="s">
        <v>4945</v>
      </c>
      <c r="B359" s="401" t="s">
        <v>4946</v>
      </c>
      <c r="C359" s="527">
        <v>52</v>
      </c>
      <c r="D359" s="406">
        <v>0.1</v>
      </c>
      <c r="E359" s="528">
        <f t="shared" si="10"/>
        <v>5.2</v>
      </c>
      <c r="F359" s="528">
        <f t="shared" si="11"/>
        <v>46.8</v>
      </c>
      <c r="G359" s="526"/>
      <c r="H359" s="526"/>
      <c r="I359" s="526"/>
      <c r="J359" s="526"/>
      <c r="K359" s="526"/>
      <c r="L359" s="526"/>
      <c r="M359" s="526"/>
      <c r="N359" s="526"/>
      <c r="O359" s="526"/>
      <c r="P359" s="526"/>
    </row>
    <row r="360" spans="1:16" ht="14.4">
      <c r="A360" s="400" t="s">
        <v>4318</v>
      </c>
      <c r="B360" s="401" t="s">
        <v>4320</v>
      </c>
      <c r="C360" s="527">
        <v>52</v>
      </c>
      <c r="D360" s="406">
        <v>0.1</v>
      </c>
      <c r="E360" s="528">
        <f t="shared" si="10"/>
        <v>5.2</v>
      </c>
      <c r="F360" s="528">
        <f t="shared" si="11"/>
        <v>46.8</v>
      </c>
      <c r="G360" s="526"/>
      <c r="H360" s="526"/>
      <c r="I360" s="526"/>
      <c r="J360" s="526"/>
      <c r="K360" s="526"/>
      <c r="L360" s="526"/>
      <c r="M360" s="526"/>
      <c r="N360" s="526"/>
      <c r="O360" s="526"/>
      <c r="P360" s="526"/>
    </row>
    <row r="361" spans="1:16" ht="14.4">
      <c r="A361" s="400" t="s">
        <v>4947</v>
      </c>
      <c r="B361" s="401" t="s">
        <v>4948</v>
      </c>
      <c r="C361" s="527">
        <v>52</v>
      </c>
      <c r="D361" s="406">
        <v>0.1</v>
      </c>
      <c r="E361" s="528">
        <f t="shared" si="10"/>
        <v>5.2</v>
      </c>
      <c r="F361" s="528">
        <f t="shared" si="11"/>
        <v>46.8</v>
      </c>
      <c r="G361" s="526"/>
      <c r="H361" s="526"/>
      <c r="I361" s="526"/>
      <c r="J361" s="526"/>
      <c r="K361" s="526"/>
      <c r="L361" s="526"/>
      <c r="M361" s="526"/>
      <c r="N361" s="526"/>
      <c r="O361" s="526"/>
      <c r="P361" s="526"/>
    </row>
    <row r="362" spans="1:16" ht="14.4">
      <c r="A362" s="400" t="s">
        <v>4321</v>
      </c>
      <c r="B362" s="401" t="s">
        <v>4322</v>
      </c>
      <c r="C362" s="527">
        <v>52</v>
      </c>
      <c r="D362" s="406">
        <v>0.1</v>
      </c>
      <c r="E362" s="528">
        <f t="shared" si="10"/>
        <v>5.2</v>
      </c>
      <c r="F362" s="528">
        <f t="shared" si="11"/>
        <v>46.8</v>
      </c>
      <c r="G362" s="526"/>
      <c r="H362" s="526"/>
      <c r="I362" s="526"/>
      <c r="J362" s="526"/>
      <c r="K362" s="526"/>
      <c r="L362" s="526"/>
      <c r="M362" s="526"/>
      <c r="N362" s="526"/>
      <c r="O362" s="526"/>
      <c r="P362" s="526"/>
    </row>
    <row r="363" spans="1:16" ht="14.4">
      <c r="A363" s="400" t="s">
        <v>4949</v>
      </c>
      <c r="B363" s="401" t="s">
        <v>4323</v>
      </c>
      <c r="C363" s="527">
        <v>135</v>
      </c>
      <c r="D363" s="406">
        <v>0.1</v>
      </c>
      <c r="E363" s="528">
        <f t="shared" si="10"/>
        <v>13.5</v>
      </c>
      <c r="F363" s="528">
        <f t="shared" si="11"/>
        <v>121.5</v>
      </c>
      <c r="G363" s="526"/>
      <c r="H363" s="526"/>
      <c r="I363" s="526"/>
      <c r="J363" s="526"/>
      <c r="K363" s="526"/>
      <c r="L363" s="526"/>
      <c r="M363" s="526"/>
      <c r="N363" s="526"/>
      <c r="O363" s="526"/>
      <c r="P363" s="526"/>
    </row>
    <row r="364" spans="1:16" ht="14.4">
      <c r="A364" s="400" t="s">
        <v>4950</v>
      </c>
      <c r="B364" s="401" t="s">
        <v>4324</v>
      </c>
      <c r="C364" s="527">
        <v>2332</v>
      </c>
      <c r="D364" s="406">
        <v>0.1</v>
      </c>
      <c r="E364" s="528">
        <f t="shared" si="10"/>
        <v>233.20000000000002</v>
      </c>
      <c r="F364" s="528">
        <f t="shared" si="11"/>
        <v>2098.8000000000002</v>
      </c>
      <c r="G364" s="526"/>
      <c r="H364" s="526"/>
      <c r="I364" s="526"/>
      <c r="J364" s="526"/>
      <c r="K364" s="526"/>
      <c r="L364" s="526"/>
      <c r="M364" s="526"/>
      <c r="N364" s="526"/>
      <c r="O364" s="526"/>
      <c r="P364" s="526"/>
    </row>
    <row r="365" spans="1:16" ht="14.4">
      <c r="A365" s="400" t="s">
        <v>4951</v>
      </c>
      <c r="B365" s="401" t="s">
        <v>4325</v>
      </c>
      <c r="C365" s="527">
        <v>4665</v>
      </c>
      <c r="D365" s="406">
        <v>0.1</v>
      </c>
      <c r="E365" s="528">
        <f t="shared" si="10"/>
        <v>466.5</v>
      </c>
      <c r="F365" s="528">
        <f t="shared" si="11"/>
        <v>4198.5</v>
      </c>
      <c r="G365" s="526"/>
      <c r="H365" s="526"/>
      <c r="I365" s="526"/>
      <c r="J365" s="526"/>
      <c r="K365" s="526"/>
      <c r="L365" s="526"/>
      <c r="M365" s="526"/>
      <c r="N365" s="526"/>
      <c r="O365" s="526"/>
      <c r="P365" s="526"/>
    </row>
    <row r="366" spans="1:16" ht="14.4">
      <c r="A366" s="400" t="s">
        <v>4952</v>
      </c>
      <c r="B366" s="401" t="s">
        <v>4326</v>
      </c>
      <c r="C366" s="527">
        <v>4665</v>
      </c>
      <c r="D366" s="406">
        <v>0.1</v>
      </c>
      <c r="E366" s="528">
        <f t="shared" si="10"/>
        <v>466.5</v>
      </c>
      <c r="F366" s="528">
        <f t="shared" si="11"/>
        <v>4198.5</v>
      </c>
      <c r="G366" s="526"/>
      <c r="H366" s="526"/>
      <c r="I366" s="526"/>
      <c r="J366" s="526"/>
      <c r="K366" s="526"/>
      <c r="L366" s="526"/>
      <c r="M366" s="526"/>
      <c r="N366" s="526"/>
      <c r="O366" s="526"/>
      <c r="P366" s="526"/>
    </row>
    <row r="367" spans="1:16" ht="14.4">
      <c r="A367" s="400" t="s">
        <v>4953</v>
      </c>
      <c r="B367" s="401" t="s">
        <v>4327</v>
      </c>
      <c r="C367" s="527">
        <v>162</v>
      </c>
      <c r="D367" s="406">
        <v>0.1</v>
      </c>
      <c r="E367" s="528">
        <f t="shared" si="10"/>
        <v>16.2</v>
      </c>
      <c r="F367" s="528">
        <f t="shared" si="11"/>
        <v>145.80000000000001</v>
      </c>
      <c r="G367" s="526"/>
      <c r="H367" s="526"/>
      <c r="I367" s="526"/>
      <c r="J367" s="526"/>
      <c r="K367" s="526"/>
      <c r="L367" s="526"/>
      <c r="M367" s="526"/>
      <c r="N367" s="526"/>
      <c r="O367" s="526"/>
      <c r="P367" s="526"/>
    </row>
    <row r="368" spans="1:16" ht="14.4">
      <c r="A368" s="400" t="s">
        <v>4954</v>
      </c>
      <c r="B368" s="401" t="s">
        <v>4328</v>
      </c>
      <c r="C368" s="527">
        <v>112</v>
      </c>
      <c r="D368" s="406">
        <v>0.1</v>
      </c>
      <c r="E368" s="528">
        <f t="shared" si="10"/>
        <v>11.200000000000001</v>
      </c>
      <c r="F368" s="528">
        <f t="shared" si="11"/>
        <v>100.8</v>
      </c>
      <c r="G368" s="526"/>
      <c r="H368" s="526"/>
      <c r="I368" s="526"/>
      <c r="J368" s="526"/>
      <c r="K368" s="526"/>
      <c r="L368" s="526"/>
      <c r="M368" s="526"/>
      <c r="N368" s="526"/>
      <c r="O368" s="526"/>
      <c r="P368" s="526"/>
    </row>
    <row r="369" spans="1:16" ht="14.4">
      <c r="A369" s="400" t="s">
        <v>4955</v>
      </c>
      <c r="B369" s="401" t="s">
        <v>4956</v>
      </c>
      <c r="C369" s="527">
        <v>2591</v>
      </c>
      <c r="D369" s="406">
        <v>0.1</v>
      </c>
      <c r="E369" s="528">
        <f t="shared" si="10"/>
        <v>259.10000000000002</v>
      </c>
      <c r="F369" s="528">
        <f t="shared" si="11"/>
        <v>2331.9</v>
      </c>
      <c r="G369" s="526"/>
      <c r="H369" s="526"/>
      <c r="I369" s="526"/>
      <c r="J369" s="526"/>
      <c r="K369" s="526"/>
      <c r="L369" s="526"/>
      <c r="M369" s="526"/>
      <c r="N369" s="526"/>
      <c r="O369" s="526"/>
      <c r="P369" s="526"/>
    </row>
    <row r="370" spans="1:16" ht="14.4">
      <c r="A370" s="400" t="s">
        <v>4957</v>
      </c>
      <c r="B370" s="401" t="s">
        <v>4958</v>
      </c>
      <c r="C370" s="527">
        <v>1037</v>
      </c>
      <c r="D370" s="406">
        <v>0.1</v>
      </c>
      <c r="E370" s="528">
        <f t="shared" si="10"/>
        <v>103.7</v>
      </c>
      <c r="F370" s="528">
        <f t="shared" si="11"/>
        <v>933.3</v>
      </c>
      <c r="G370" s="526"/>
      <c r="H370" s="526"/>
      <c r="I370" s="526"/>
      <c r="J370" s="526"/>
      <c r="K370" s="526"/>
      <c r="L370" s="526"/>
      <c r="M370" s="526"/>
      <c r="N370" s="526"/>
      <c r="O370" s="526"/>
      <c r="P370" s="526"/>
    </row>
    <row r="371" spans="1:16" ht="14.4">
      <c r="A371" s="400" t="s">
        <v>4959</v>
      </c>
      <c r="B371" s="401" t="s">
        <v>4960</v>
      </c>
      <c r="C371" s="527">
        <v>2073</v>
      </c>
      <c r="D371" s="406">
        <v>0.1</v>
      </c>
      <c r="E371" s="528">
        <f t="shared" si="10"/>
        <v>207.3</v>
      </c>
      <c r="F371" s="528">
        <f t="shared" si="11"/>
        <v>1865.7</v>
      </c>
      <c r="G371" s="526"/>
      <c r="H371" s="526"/>
      <c r="I371" s="526"/>
      <c r="J371" s="526"/>
      <c r="K371" s="526"/>
      <c r="L371" s="526"/>
      <c r="M371" s="526"/>
      <c r="N371" s="526"/>
      <c r="O371" s="526"/>
      <c r="P371" s="526"/>
    </row>
    <row r="372" spans="1:16" ht="14.4">
      <c r="A372" s="404" t="s">
        <v>4961</v>
      </c>
      <c r="B372" s="401" t="s">
        <v>4329</v>
      </c>
      <c r="C372" s="529">
        <v>208</v>
      </c>
      <c r="D372" s="406">
        <v>0.1</v>
      </c>
      <c r="E372" s="528">
        <f t="shared" si="10"/>
        <v>20.8</v>
      </c>
      <c r="F372" s="528">
        <f t="shared" si="11"/>
        <v>187.2</v>
      </c>
      <c r="G372" s="526"/>
      <c r="H372" s="526"/>
      <c r="I372" s="526"/>
      <c r="J372" s="526"/>
      <c r="K372" s="526"/>
      <c r="L372" s="526"/>
      <c r="M372" s="526"/>
      <c r="N372" s="526"/>
      <c r="O372" s="526"/>
      <c r="P372" s="526"/>
    </row>
    <row r="373" spans="1:16" ht="14.4">
      <c r="A373" s="400" t="s">
        <v>4962</v>
      </c>
      <c r="B373" s="401" t="s">
        <v>4963</v>
      </c>
      <c r="C373" s="527">
        <v>513</v>
      </c>
      <c r="D373" s="406">
        <v>0.1</v>
      </c>
      <c r="E373" s="528">
        <f t="shared" si="10"/>
        <v>51.300000000000004</v>
      </c>
      <c r="F373" s="528">
        <f t="shared" si="11"/>
        <v>461.7</v>
      </c>
      <c r="G373" s="526"/>
      <c r="H373" s="526"/>
      <c r="I373" s="526"/>
      <c r="J373" s="526"/>
      <c r="K373" s="526"/>
      <c r="L373" s="526"/>
      <c r="M373" s="526"/>
      <c r="N373" s="526"/>
      <c r="O373" s="526"/>
      <c r="P373" s="526"/>
    </row>
    <row r="374" spans="1:16" ht="14.4">
      <c r="A374" s="530" t="s">
        <v>4964</v>
      </c>
      <c r="B374" s="526"/>
      <c r="C374" s="527"/>
      <c r="D374" s="406">
        <v>0.1</v>
      </c>
      <c r="E374" s="528">
        <f t="shared" si="10"/>
        <v>0</v>
      </c>
      <c r="F374" s="528">
        <f t="shared" si="11"/>
        <v>0</v>
      </c>
    </row>
    <row r="375" spans="1:16" ht="14.4">
      <c r="A375" s="400" t="s">
        <v>4965</v>
      </c>
      <c r="B375" s="401" t="s">
        <v>4966</v>
      </c>
      <c r="C375" s="527">
        <v>777</v>
      </c>
      <c r="D375" s="406">
        <v>0.1</v>
      </c>
      <c r="E375" s="528">
        <f t="shared" si="10"/>
        <v>77.7</v>
      </c>
      <c r="F375" s="528">
        <f t="shared" si="11"/>
        <v>699.3</v>
      </c>
      <c r="G375" s="526"/>
      <c r="H375" s="526"/>
      <c r="I375" s="526"/>
      <c r="J375" s="526"/>
      <c r="K375" s="526"/>
      <c r="L375" s="526"/>
      <c r="M375" s="526"/>
      <c r="N375" s="526"/>
      <c r="O375" s="526"/>
      <c r="P375" s="526"/>
    </row>
    <row r="376" spans="1:16" ht="27.6">
      <c r="A376" s="531" t="s">
        <v>4967</v>
      </c>
      <c r="B376" s="526"/>
      <c r="C376" s="527"/>
      <c r="D376" s="406">
        <v>0.1</v>
      </c>
      <c r="E376" s="528">
        <f t="shared" si="10"/>
        <v>0</v>
      </c>
      <c r="F376" s="528">
        <f t="shared" si="11"/>
        <v>0</v>
      </c>
      <c r="G376" s="526"/>
      <c r="H376" s="526"/>
      <c r="I376" s="526"/>
      <c r="J376" s="526"/>
      <c r="K376" s="526"/>
      <c r="L376" s="526"/>
      <c r="M376" s="526"/>
      <c r="N376" s="526"/>
      <c r="O376" s="526"/>
      <c r="P376" s="526"/>
    </row>
    <row r="377" spans="1:16" ht="14.4">
      <c r="A377" s="400" t="s">
        <v>4968</v>
      </c>
      <c r="B377" s="401" t="s">
        <v>4969</v>
      </c>
      <c r="C377" s="527">
        <v>3109</v>
      </c>
      <c r="D377" s="406">
        <v>0.1</v>
      </c>
      <c r="E377" s="528">
        <f t="shared" si="10"/>
        <v>310.90000000000003</v>
      </c>
      <c r="F377" s="528">
        <f t="shared" si="11"/>
        <v>2798.1</v>
      </c>
      <c r="G377" s="526"/>
      <c r="H377" s="526"/>
      <c r="I377" s="526"/>
      <c r="J377" s="526"/>
      <c r="K377" s="526"/>
      <c r="L377" s="526"/>
      <c r="M377" s="526"/>
      <c r="N377" s="526"/>
      <c r="O377" s="526"/>
      <c r="P377" s="526"/>
    </row>
    <row r="378" spans="1:16" ht="14.4">
      <c r="A378" s="530" t="s">
        <v>4970</v>
      </c>
      <c r="B378" s="526"/>
      <c r="C378" s="527"/>
      <c r="D378" s="406">
        <v>0.1</v>
      </c>
      <c r="E378" s="528">
        <f t="shared" si="10"/>
        <v>0</v>
      </c>
      <c r="F378" s="528">
        <f t="shared" si="11"/>
        <v>0</v>
      </c>
      <c r="G378" s="526"/>
      <c r="H378" s="526"/>
      <c r="I378" s="526"/>
      <c r="J378" s="526"/>
      <c r="K378" s="526"/>
      <c r="L378" s="526"/>
      <c r="M378" s="526"/>
      <c r="N378" s="526"/>
      <c r="O378" s="526"/>
      <c r="P378" s="526"/>
    </row>
    <row r="379" spans="1:16" ht="14.4">
      <c r="A379" s="400" t="s">
        <v>4971</v>
      </c>
      <c r="B379" s="401" t="s">
        <v>4972</v>
      </c>
      <c r="C379" s="527">
        <v>39</v>
      </c>
      <c r="D379" s="406">
        <v>0.1</v>
      </c>
      <c r="E379" s="528">
        <f t="shared" si="10"/>
        <v>3.9000000000000004</v>
      </c>
      <c r="F379" s="528">
        <f t="shared" si="11"/>
        <v>35.1</v>
      </c>
      <c r="G379" s="526"/>
      <c r="H379" s="526"/>
      <c r="I379" s="526"/>
      <c r="J379" s="526"/>
      <c r="K379" s="526"/>
      <c r="L379" s="526"/>
      <c r="M379" s="526"/>
      <c r="N379" s="526"/>
      <c r="O379" s="526"/>
      <c r="P379" s="526"/>
    </row>
    <row r="380" spans="1:16" ht="13.8">
      <c r="A380" s="532" t="s">
        <v>4973</v>
      </c>
      <c r="B380" s="526"/>
      <c r="C380" s="533"/>
      <c r="D380" s="406">
        <v>0.1</v>
      </c>
      <c r="E380" s="528">
        <f t="shared" si="10"/>
        <v>0</v>
      </c>
      <c r="F380" s="528">
        <f t="shared" si="11"/>
        <v>0</v>
      </c>
      <c r="G380" s="526"/>
      <c r="H380" s="526"/>
      <c r="I380" s="526"/>
      <c r="J380" s="526"/>
      <c r="K380" s="526"/>
      <c r="L380" s="526"/>
      <c r="M380" s="526"/>
      <c r="N380" s="526"/>
      <c r="O380" s="526"/>
      <c r="P380" s="526"/>
    </row>
    <row r="381" spans="1:16" ht="14.4">
      <c r="A381" s="400" t="s">
        <v>4974</v>
      </c>
      <c r="B381" s="401" t="s">
        <v>4975</v>
      </c>
      <c r="C381" s="527">
        <v>78</v>
      </c>
      <c r="D381" s="406">
        <v>0.1</v>
      </c>
      <c r="E381" s="528">
        <f t="shared" si="10"/>
        <v>7.8000000000000007</v>
      </c>
      <c r="F381" s="528">
        <f t="shared" si="11"/>
        <v>70.2</v>
      </c>
      <c r="G381" s="526"/>
      <c r="H381" s="526"/>
      <c r="I381" s="526"/>
      <c r="J381" s="526"/>
      <c r="K381" s="526"/>
      <c r="L381" s="526"/>
      <c r="M381" s="526"/>
      <c r="N381" s="526"/>
      <c r="O381" s="526"/>
      <c r="P381" s="526"/>
    </row>
    <row r="382" spans="1:16" ht="13.8">
      <c r="A382" s="532" t="s">
        <v>4976</v>
      </c>
      <c r="B382" s="526"/>
      <c r="C382" s="533"/>
      <c r="D382" s="406">
        <v>0.1</v>
      </c>
      <c r="E382" s="528">
        <f t="shared" si="10"/>
        <v>0</v>
      </c>
      <c r="F382" s="528">
        <f t="shared" si="11"/>
        <v>0</v>
      </c>
      <c r="G382" s="526"/>
      <c r="H382" s="526"/>
      <c r="I382" s="526"/>
      <c r="J382" s="526"/>
      <c r="K382" s="526"/>
      <c r="L382" s="526"/>
      <c r="M382" s="526"/>
      <c r="N382" s="526"/>
      <c r="O382" s="526"/>
      <c r="P382" s="526"/>
    </row>
    <row r="383" spans="1:16" ht="14.4">
      <c r="A383" s="400" t="s">
        <v>4977</v>
      </c>
      <c r="B383" s="401" t="s">
        <v>4978</v>
      </c>
      <c r="C383" s="527">
        <v>290</v>
      </c>
      <c r="D383" s="406">
        <v>0.1</v>
      </c>
      <c r="E383" s="528">
        <f t="shared" si="10"/>
        <v>29</v>
      </c>
      <c r="F383" s="528">
        <f t="shared" si="11"/>
        <v>261</v>
      </c>
      <c r="G383" s="526"/>
      <c r="H383" s="526"/>
      <c r="I383" s="526"/>
      <c r="J383" s="526"/>
      <c r="K383" s="526"/>
      <c r="L383" s="526"/>
      <c r="M383" s="526"/>
      <c r="N383" s="526"/>
      <c r="O383" s="526"/>
      <c r="P383" s="526"/>
    </row>
    <row r="384" spans="1:16" ht="14.4">
      <c r="A384" s="532" t="s">
        <v>4979</v>
      </c>
      <c r="B384" s="526"/>
      <c r="C384" s="527"/>
      <c r="D384" s="406">
        <v>0.1</v>
      </c>
      <c r="E384" s="528">
        <f t="shared" si="10"/>
        <v>0</v>
      </c>
      <c r="F384" s="528">
        <f t="shared" si="11"/>
        <v>0</v>
      </c>
      <c r="G384" s="526"/>
      <c r="H384" s="526"/>
      <c r="I384" s="526"/>
      <c r="J384" s="526"/>
      <c r="K384" s="526"/>
      <c r="L384" s="526"/>
      <c r="M384" s="526"/>
      <c r="N384" s="526"/>
      <c r="O384" s="526"/>
      <c r="P384" s="526"/>
    </row>
    <row r="385" spans="1:16" ht="14.4">
      <c r="A385" s="404" t="s">
        <v>4980</v>
      </c>
      <c r="B385" s="401" t="s">
        <v>4981</v>
      </c>
      <c r="C385" s="529">
        <v>510</v>
      </c>
      <c r="D385" s="406">
        <v>0.1</v>
      </c>
      <c r="E385" s="528">
        <f t="shared" si="10"/>
        <v>51</v>
      </c>
      <c r="F385" s="528">
        <f t="shared" si="11"/>
        <v>459</v>
      </c>
      <c r="G385" s="526"/>
      <c r="H385" s="526"/>
      <c r="I385" s="526"/>
      <c r="J385" s="526"/>
      <c r="K385" s="526"/>
      <c r="L385" s="526"/>
      <c r="M385" s="526"/>
      <c r="N385" s="526"/>
      <c r="O385" s="526"/>
      <c r="P385" s="526"/>
    </row>
    <row r="386" spans="1:16" ht="14.4">
      <c r="A386" s="404" t="s">
        <v>4982</v>
      </c>
      <c r="B386" s="401" t="s">
        <v>4983</v>
      </c>
      <c r="C386" s="529">
        <v>51</v>
      </c>
      <c r="D386" s="406">
        <v>0.1</v>
      </c>
      <c r="E386" s="528">
        <f t="shared" si="10"/>
        <v>5.1000000000000005</v>
      </c>
      <c r="F386" s="528">
        <f t="shared" si="11"/>
        <v>45.9</v>
      </c>
      <c r="G386" s="526"/>
      <c r="H386" s="526"/>
      <c r="I386" s="526"/>
      <c r="J386" s="526"/>
      <c r="K386" s="526"/>
      <c r="L386" s="526"/>
      <c r="M386" s="526"/>
      <c r="N386" s="526"/>
      <c r="O386" s="526"/>
      <c r="P386" s="526"/>
    </row>
    <row r="387" spans="1:16" ht="14.4">
      <c r="A387" s="404" t="s">
        <v>4984</v>
      </c>
      <c r="B387" s="401" t="s">
        <v>4985</v>
      </c>
      <c r="C387" s="529">
        <v>31</v>
      </c>
      <c r="D387" s="406">
        <v>0.1</v>
      </c>
      <c r="E387" s="528">
        <f t="shared" ref="E387:E450" si="12">C387*D387</f>
        <v>3.1</v>
      </c>
      <c r="F387" s="528">
        <f t="shared" ref="F387:F450" si="13">C387-E387</f>
        <v>27.9</v>
      </c>
      <c r="G387" s="526"/>
      <c r="H387" s="526"/>
      <c r="I387" s="526"/>
      <c r="J387" s="526"/>
      <c r="K387" s="526"/>
      <c r="L387" s="526"/>
      <c r="M387" s="526"/>
      <c r="N387" s="526"/>
      <c r="O387" s="526"/>
      <c r="P387" s="526"/>
    </row>
    <row r="388" spans="1:16" ht="14.4">
      <c r="A388" s="404" t="s">
        <v>4986</v>
      </c>
      <c r="B388" s="401" t="s">
        <v>4987</v>
      </c>
      <c r="C388" s="529">
        <v>15</v>
      </c>
      <c r="D388" s="406">
        <v>0.1</v>
      </c>
      <c r="E388" s="528">
        <f t="shared" si="12"/>
        <v>1.5</v>
      </c>
      <c r="F388" s="528">
        <f t="shared" si="13"/>
        <v>13.5</v>
      </c>
      <c r="G388" s="526"/>
      <c r="H388" s="526"/>
      <c r="I388" s="526"/>
      <c r="J388" s="526"/>
      <c r="K388" s="526"/>
      <c r="L388" s="526"/>
      <c r="M388" s="526"/>
      <c r="N388" s="526"/>
      <c r="O388" s="526"/>
      <c r="P388" s="526"/>
    </row>
    <row r="389" spans="1:16" ht="14.4">
      <c r="A389" s="404" t="s">
        <v>4988</v>
      </c>
      <c r="B389" s="401" t="s">
        <v>4989</v>
      </c>
      <c r="C389" s="529">
        <v>13</v>
      </c>
      <c r="D389" s="406">
        <v>0.1</v>
      </c>
      <c r="E389" s="528">
        <f t="shared" si="12"/>
        <v>1.3</v>
      </c>
      <c r="F389" s="528">
        <f t="shared" si="13"/>
        <v>11.7</v>
      </c>
      <c r="G389" s="526"/>
      <c r="H389" s="526"/>
      <c r="I389" s="526"/>
      <c r="J389" s="526"/>
      <c r="K389" s="526"/>
      <c r="L389" s="526"/>
      <c r="M389" s="526"/>
      <c r="N389" s="526"/>
      <c r="O389" s="526"/>
      <c r="P389" s="526"/>
    </row>
    <row r="390" spans="1:16" ht="14.4">
      <c r="A390" s="404" t="s">
        <v>4990</v>
      </c>
      <c r="B390" s="401" t="s">
        <v>4991</v>
      </c>
      <c r="C390" s="529">
        <v>2400</v>
      </c>
      <c r="D390" s="406">
        <v>0.1</v>
      </c>
      <c r="E390" s="528">
        <f t="shared" si="12"/>
        <v>240</v>
      </c>
      <c r="F390" s="528">
        <f t="shared" si="13"/>
        <v>2160</v>
      </c>
      <c r="G390" s="526"/>
      <c r="H390" s="526"/>
      <c r="I390" s="526"/>
      <c r="J390" s="526"/>
      <c r="K390" s="526"/>
      <c r="L390" s="526"/>
      <c r="M390" s="526"/>
      <c r="N390" s="526"/>
      <c r="O390" s="526"/>
      <c r="P390" s="526"/>
    </row>
    <row r="391" spans="1:16" ht="14.4">
      <c r="A391" s="404" t="s">
        <v>4992</v>
      </c>
      <c r="B391" s="401" t="s">
        <v>4993</v>
      </c>
      <c r="C391" s="529">
        <v>2400</v>
      </c>
      <c r="D391" s="406">
        <v>0.1</v>
      </c>
      <c r="E391" s="528">
        <f t="shared" si="12"/>
        <v>240</v>
      </c>
      <c r="F391" s="528">
        <f t="shared" si="13"/>
        <v>2160</v>
      </c>
      <c r="G391" s="526"/>
      <c r="H391" s="526"/>
      <c r="I391" s="526"/>
      <c r="J391" s="526"/>
      <c r="K391" s="526"/>
      <c r="L391" s="526"/>
      <c r="M391" s="526"/>
      <c r="N391" s="526"/>
      <c r="O391" s="526"/>
      <c r="P391" s="526"/>
    </row>
    <row r="392" spans="1:16" ht="14.4">
      <c r="A392" s="404" t="s">
        <v>4994</v>
      </c>
      <c r="B392" s="401" t="s">
        <v>4995</v>
      </c>
      <c r="C392" s="529">
        <v>2400</v>
      </c>
      <c r="D392" s="406">
        <v>0.1</v>
      </c>
      <c r="E392" s="528">
        <f t="shared" si="12"/>
        <v>240</v>
      </c>
      <c r="F392" s="528">
        <f t="shared" si="13"/>
        <v>2160</v>
      </c>
      <c r="G392" s="526"/>
      <c r="H392" s="526"/>
      <c r="I392" s="526"/>
      <c r="J392" s="526"/>
      <c r="K392" s="526"/>
      <c r="L392" s="526"/>
      <c r="M392" s="526"/>
      <c r="N392" s="526"/>
      <c r="O392" s="526"/>
      <c r="P392" s="526"/>
    </row>
    <row r="393" spans="1:16" ht="14.4">
      <c r="A393" s="404" t="s">
        <v>4996</v>
      </c>
      <c r="B393" s="401" t="s">
        <v>4997</v>
      </c>
      <c r="C393" s="529">
        <v>2400</v>
      </c>
      <c r="D393" s="406">
        <v>0.1</v>
      </c>
      <c r="E393" s="528">
        <f t="shared" si="12"/>
        <v>240</v>
      </c>
      <c r="F393" s="528">
        <f t="shared" si="13"/>
        <v>2160</v>
      </c>
      <c r="G393" s="526"/>
      <c r="H393" s="526"/>
      <c r="I393" s="526"/>
      <c r="J393" s="526"/>
      <c r="K393" s="526"/>
      <c r="L393" s="526"/>
      <c r="M393" s="526"/>
      <c r="N393" s="526"/>
      <c r="O393" s="526"/>
      <c r="P393" s="526"/>
    </row>
    <row r="394" spans="1:16" ht="14.4">
      <c r="A394" s="404" t="s">
        <v>4998</v>
      </c>
      <c r="B394" s="401" t="s">
        <v>4999</v>
      </c>
      <c r="C394" s="529">
        <v>2400</v>
      </c>
      <c r="D394" s="406">
        <v>0.1</v>
      </c>
      <c r="E394" s="528">
        <f t="shared" si="12"/>
        <v>240</v>
      </c>
      <c r="F394" s="528">
        <f t="shared" si="13"/>
        <v>2160</v>
      </c>
      <c r="G394" s="526"/>
      <c r="H394" s="526"/>
      <c r="I394" s="526"/>
      <c r="J394" s="526"/>
      <c r="K394" s="526"/>
      <c r="L394" s="526"/>
      <c r="M394" s="526"/>
      <c r="N394" s="526"/>
      <c r="O394" s="526"/>
      <c r="P394" s="526"/>
    </row>
    <row r="395" spans="1:16" ht="14.4">
      <c r="A395" s="404" t="s">
        <v>5000</v>
      </c>
      <c r="B395" s="401" t="s">
        <v>5001</v>
      </c>
      <c r="C395" s="529">
        <v>2400</v>
      </c>
      <c r="D395" s="406">
        <v>0.1</v>
      </c>
      <c r="E395" s="528">
        <f t="shared" si="12"/>
        <v>240</v>
      </c>
      <c r="F395" s="528">
        <f t="shared" si="13"/>
        <v>2160</v>
      </c>
      <c r="G395" s="526"/>
      <c r="H395" s="526"/>
      <c r="I395" s="526"/>
      <c r="J395" s="526"/>
      <c r="K395" s="526"/>
      <c r="L395" s="526"/>
      <c r="M395" s="526"/>
      <c r="N395" s="526"/>
      <c r="O395" s="526"/>
      <c r="P395" s="526"/>
    </row>
    <row r="396" spans="1:16" ht="14.4">
      <c r="A396" s="404" t="s">
        <v>5002</v>
      </c>
      <c r="B396" s="401" t="s">
        <v>5003</v>
      </c>
      <c r="C396" s="529">
        <v>2400</v>
      </c>
      <c r="D396" s="406">
        <v>0.1</v>
      </c>
      <c r="E396" s="528">
        <f t="shared" si="12"/>
        <v>240</v>
      </c>
      <c r="F396" s="528">
        <f t="shared" si="13"/>
        <v>2160</v>
      </c>
      <c r="G396" s="526"/>
      <c r="H396" s="526"/>
      <c r="I396" s="526"/>
      <c r="J396" s="526"/>
      <c r="K396" s="526"/>
      <c r="L396" s="526"/>
      <c r="M396" s="526"/>
      <c r="N396" s="526"/>
      <c r="O396" s="526"/>
      <c r="P396" s="526"/>
    </row>
    <row r="397" spans="1:16" ht="14.4">
      <c r="A397" s="404" t="s">
        <v>5004</v>
      </c>
      <c r="B397" s="401" t="s">
        <v>5005</v>
      </c>
      <c r="C397" s="529">
        <v>2400</v>
      </c>
      <c r="D397" s="406">
        <v>0.1</v>
      </c>
      <c r="E397" s="528">
        <f t="shared" si="12"/>
        <v>240</v>
      </c>
      <c r="F397" s="528">
        <f t="shared" si="13"/>
        <v>2160</v>
      </c>
      <c r="G397" s="526"/>
      <c r="H397" s="526"/>
      <c r="I397" s="526"/>
      <c r="J397" s="526"/>
      <c r="K397" s="526"/>
      <c r="L397" s="526"/>
      <c r="M397" s="526"/>
      <c r="N397" s="526"/>
      <c r="O397" s="526"/>
      <c r="P397" s="526"/>
    </row>
    <row r="398" spans="1:16" ht="14.4">
      <c r="A398" s="404" t="s">
        <v>5006</v>
      </c>
      <c r="B398" s="401" t="s">
        <v>5007</v>
      </c>
      <c r="C398" s="529">
        <v>2400</v>
      </c>
      <c r="D398" s="406">
        <v>0.1</v>
      </c>
      <c r="E398" s="528">
        <f t="shared" si="12"/>
        <v>240</v>
      </c>
      <c r="F398" s="528">
        <f t="shared" si="13"/>
        <v>2160</v>
      </c>
      <c r="G398" s="526"/>
      <c r="H398" s="526"/>
      <c r="I398" s="526"/>
      <c r="J398" s="526"/>
      <c r="K398" s="526"/>
      <c r="L398" s="526"/>
      <c r="M398" s="526"/>
      <c r="N398" s="526"/>
      <c r="O398" s="526"/>
      <c r="P398" s="526"/>
    </row>
    <row r="399" spans="1:16" ht="14.4">
      <c r="A399" s="404" t="s">
        <v>5008</v>
      </c>
      <c r="B399" s="401" t="s">
        <v>5009</v>
      </c>
      <c r="C399" s="529">
        <v>3500</v>
      </c>
      <c r="D399" s="406">
        <v>0.1</v>
      </c>
      <c r="E399" s="528">
        <f t="shared" si="12"/>
        <v>350</v>
      </c>
      <c r="F399" s="528">
        <f t="shared" si="13"/>
        <v>3150</v>
      </c>
      <c r="G399" s="526"/>
      <c r="H399" s="526"/>
      <c r="I399" s="526"/>
      <c r="J399" s="526"/>
      <c r="K399" s="526"/>
      <c r="L399" s="526"/>
      <c r="M399" s="526"/>
      <c r="N399" s="526"/>
      <c r="O399" s="526"/>
      <c r="P399" s="526"/>
    </row>
    <row r="400" spans="1:16" ht="14.4">
      <c r="A400" s="404" t="s">
        <v>5010</v>
      </c>
      <c r="B400" s="401" t="s">
        <v>5011</v>
      </c>
      <c r="C400" s="529">
        <v>3500</v>
      </c>
      <c r="D400" s="406">
        <v>0.1</v>
      </c>
      <c r="E400" s="528">
        <f t="shared" si="12"/>
        <v>350</v>
      </c>
      <c r="F400" s="528">
        <f t="shared" si="13"/>
        <v>3150</v>
      </c>
      <c r="G400" s="526"/>
      <c r="H400" s="526"/>
      <c r="I400" s="526"/>
      <c r="J400" s="526"/>
      <c r="K400" s="526"/>
      <c r="L400" s="526"/>
      <c r="M400" s="526"/>
      <c r="N400" s="526"/>
      <c r="O400" s="526"/>
      <c r="P400" s="526"/>
    </row>
    <row r="401" spans="1:16" ht="14.4">
      <c r="A401" s="404" t="s">
        <v>5012</v>
      </c>
      <c r="B401" s="401" t="s">
        <v>5013</v>
      </c>
      <c r="C401" s="529">
        <v>3500</v>
      </c>
      <c r="D401" s="406">
        <v>0.1</v>
      </c>
      <c r="E401" s="528">
        <f t="shared" si="12"/>
        <v>350</v>
      </c>
      <c r="F401" s="528">
        <f t="shared" si="13"/>
        <v>3150</v>
      </c>
      <c r="G401" s="526"/>
      <c r="H401" s="526"/>
      <c r="I401" s="526"/>
      <c r="J401" s="526"/>
      <c r="K401" s="526"/>
      <c r="L401" s="526"/>
      <c r="M401" s="526"/>
      <c r="N401" s="526"/>
      <c r="O401" s="526"/>
      <c r="P401" s="526"/>
    </row>
    <row r="402" spans="1:16" ht="14.4">
      <c r="A402" s="404" t="s">
        <v>5014</v>
      </c>
      <c r="B402" s="401" t="s">
        <v>5015</v>
      </c>
      <c r="C402" s="529">
        <v>3500</v>
      </c>
      <c r="D402" s="406">
        <v>0.1</v>
      </c>
      <c r="E402" s="528">
        <f t="shared" si="12"/>
        <v>350</v>
      </c>
      <c r="F402" s="528">
        <f t="shared" si="13"/>
        <v>3150</v>
      </c>
      <c r="G402" s="526"/>
      <c r="H402" s="526"/>
      <c r="I402" s="526"/>
      <c r="J402" s="526"/>
      <c r="K402" s="526"/>
      <c r="L402" s="526"/>
      <c r="M402" s="526"/>
      <c r="N402" s="526"/>
      <c r="O402" s="526"/>
      <c r="P402" s="526"/>
    </row>
    <row r="403" spans="1:16" ht="14.4">
      <c r="A403" s="404" t="s">
        <v>5016</v>
      </c>
      <c r="B403" s="401" t="s">
        <v>5017</v>
      </c>
      <c r="C403" s="529">
        <v>3500</v>
      </c>
      <c r="D403" s="406">
        <v>0.1</v>
      </c>
      <c r="E403" s="528">
        <f t="shared" si="12"/>
        <v>350</v>
      </c>
      <c r="F403" s="528">
        <f t="shared" si="13"/>
        <v>3150</v>
      </c>
      <c r="G403" s="526"/>
      <c r="H403" s="526"/>
      <c r="I403" s="526"/>
      <c r="J403" s="526"/>
      <c r="K403" s="526"/>
      <c r="L403" s="526"/>
      <c r="M403" s="526"/>
      <c r="N403" s="526"/>
      <c r="O403" s="526"/>
      <c r="P403" s="526"/>
    </row>
    <row r="404" spans="1:16" ht="14.4">
      <c r="A404" s="404" t="s">
        <v>5018</v>
      </c>
      <c r="B404" s="401" t="s">
        <v>5019</v>
      </c>
      <c r="C404" s="529">
        <v>3500</v>
      </c>
      <c r="D404" s="406">
        <v>0.1</v>
      </c>
      <c r="E404" s="528">
        <f t="shared" si="12"/>
        <v>350</v>
      </c>
      <c r="F404" s="528">
        <f t="shared" si="13"/>
        <v>3150</v>
      </c>
      <c r="G404" s="526"/>
      <c r="H404" s="526"/>
      <c r="I404" s="526"/>
      <c r="J404" s="526"/>
      <c r="K404" s="526"/>
      <c r="L404" s="526"/>
      <c r="M404" s="526"/>
      <c r="N404" s="526"/>
      <c r="O404" s="526"/>
      <c r="P404" s="526"/>
    </row>
    <row r="405" spans="1:16" ht="14.4">
      <c r="A405" s="404" t="s">
        <v>5020</v>
      </c>
      <c r="B405" s="401" t="s">
        <v>5021</v>
      </c>
      <c r="C405" s="529">
        <v>3500</v>
      </c>
      <c r="D405" s="406">
        <v>0.1</v>
      </c>
      <c r="E405" s="528">
        <f t="shared" si="12"/>
        <v>350</v>
      </c>
      <c r="F405" s="528">
        <f t="shared" si="13"/>
        <v>3150</v>
      </c>
      <c r="G405" s="526"/>
      <c r="H405" s="526"/>
      <c r="I405" s="526"/>
      <c r="J405" s="526"/>
      <c r="K405" s="526"/>
      <c r="L405" s="526"/>
      <c r="M405" s="526"/>
      <c r="N405" s="526"/>
      <c r="O405" s="526"/>
      <c r="P405" s="526"/>
    </row>
    <row r="406" spans="1:16" ht="14.4">
      <c r="A406" s="404" t="s">
        <v>5022</v>
      </c>
      <c r="B406" s="401" t="s">
        <v>5023</v>
      </c>
      <c r="C406" s="529">
        <v>3500</v>
      </c>
      <c r="D406" s="406">
        <v>0.1</v>
      </c>
      <c r="E406" s="528">
        <f t="shared" si="12"/>
        <v>350</v>
      </c>
      <c r="F406" s="528">
        <f t="shared" si="13"/>
        <v>3150</v>
      </c>
      <c r="G406" s="526"/>
      <c r="H406" s="526"/>
      <c r="I406" s="526"/>
      <c r="J406" s="526"/>
      <c r="K406" s="526"/>
      <c r="L406" s="526"/>
      <c r="M406" s="526"/>
      <c r="N406" s="526"/>
      <c r="O406" s="526"/>
      <c r="P406" s="526"/>
    </row>
    <row r="407" spans="1:16" ht="14.4">
      <c r="A407" s="404" t="s">
        <v>5024</v>
      </c>
      <c r="B407" s="401" t="s">
        <v>5025</v>
      </c>
      <c r="C407" s="529">
        <v>3500</v>
      </c>
      <c r="D407" s="406">
        <v>0.1</v>
      </c>
      <c r="E407" s="528">
        <f t="shared" si="12"/>
        <v>350</v>
      </c>
      <c r="F407" s="528">
        <f t="shared" si="13"/>
        <v>3150</v>
      </c>
      <c r="G407" s="526"/>
      <c r="H407" s="526"/>
      <c r="I407" s="526"/>
      <c r="J407" s="526"/>
      <c r="K407" s="526"/>
      <c r="L407" s="526"/>
      <c r="M407" s="526"/>
      <c r="N407" s="526"/>
      <c r="O407" s="526"/>
      <c r="P407" s="526"/>
    </row>
    <row r="408" spans="1:16" ht="14.4">
      <c r="A408" s="404" t="s">
        <v>5026</v>
      </c>
      <c r="B408" s="401" t="s">
        <v>5027</v>
      </c>
      <c r="C408" s="529">
        <v>3500</v>
      </c>
      <c r="D408" s="406">
        <v>0.1</v>
      </c>
      <c r="E408" s="528">
        <f t="shared" si="12"/>
        <v>350</v>
      </c>
      <c r="F408" s="528">
        <f t="shared" si="13"/>
        <v>3150</v>
      </c>
      <c r="G408" s="526"/>
      <c r="H408" s="526"/>
      <c r="I408" s="526"/>
      <c r="J408" s="526"/>
      <c r="K408" s="526"/>
      <c r="L408" s="526"/>
      <c r="M408" s="526"/>
      <c r="N408" s="526"/>
      <c r="O408" s="526"/>
      <c r="P408" s="526"/>
    </row>
    <row r="409" spans="1:16" ht="14.4">
      <c r="A409" s="404" t="s">
        <v>5028</v>
      </c>
      <c r="B409" s="401" t="s">
        <v>5029</v>
      </c>
      <c r="C409" s="529">
        <v>4900</v>
      </c>
      <c r="D409" s="406">
        <v>0.1</v>
      </c>
      <c r="E409" s="528">
        <f t="shared" si="12"/>
        <v>490</v>
      </c>
      <c r="F409" s="528">
        <f t="shared" si="13"/>
        <v>4410</v>
      </c>
      <c r="G409" s="526"/>
      <c r="H409" s="526"/>
      <c r="I409" s="526"/>
      <c r="J409" s="526"/>
      <c r="K409" s="526"/>
      <c r="L409" s="526"/>
      <c r="M409" s="526"/>
      <c r="N409" s="526"/>
      <c r="O409" s="526"/>
      <c r="P409" s="526"/>
    </row>
    <row r="410" spans="1:16" ht="14.4">
      <c r="A410" s="404" t="s">
        <v>5030</v>
      </c>
      <c r="B410" s="401" t="s">
        <v>5031</v>
      </c>
      <c r="C410" s="529">
        <v>4900</v>
      </c>
      <c r="D410" s="406">
        <v>0.1</v>
      </c>
      <c r="E410" s="528">
        <f t="shared" si="12"/>
        <v>490</v>
      </c>
      <c r="F410" s="528">
        <f t="shared" si="13"/>
        <v>4410</v>
      </c>
      <c r="G410" s="526"/>
      <c r="H410" s="526"/>
      <c r="I410" s="526"/>
      <c r="J410" s="526"/>
      <c r="K410" s="526"/>
      <c r="L410" s="526"/>
      <c r="M410" s="526"/>
      <c r="N410" s="526"/>
      <c r="O410" s="526"/>
      <c r="P410" s="526"/>
    </row>
    <row r="411" spans="1:16" ht="14.4">
      <c r="A411" s="404" t="s">
        <v>5032</v>
      </c>
      <c r="B411" s="401" t="s">
        <v>5033</v>
      </c>
      <c r="C411" s="529">
        <v>4900</v>
      </c>
      <c r="D411" s="406">
        <v>0.1</v>
      </c>
      <c r="E411" s="528">
        <f t="shared" si="12"/>
        <v>490</v>
      </c>
      <c r="F411" s="528">
        <f t="shared" si="13"/>
        <v>4410</v>
      </c>
      <c r="G411" s="526"/>
      <c r="H411" s="526"/>
      <c r="I411" s="526"/>
      <c r="J411" s="526"/>
      <c r="K411" s="526"/>
      <c r="L411" s="526"/>
      <c r="M411" s="526"/>
      <c r="N411" s="526"/>
      <c r="O411" s="526"/>
      <c r="P411" s="526"/>
    </row>
    <row r="412" spans="1:16" ht="14.4">
      <c r="A412" s="404" t="s">
        <v>5034</v>
      </c>
      <c r="B412" s="401" t="s">
        <v>5035</v>
      </c>
      <c r="C412" s="529">
        <v>4900</v>
      </c>
      <c r="D412" s="406">
        <v>0.1</v>
      </c>
      <c r="E412" s="528">
        <f t="shared" si="12"/>
        <v>490</v>
      </c>
      <c r="F412" s="528">
        <f t="shared" si="13"/>
        <v>4410</v>
      </c>
      <c r="G412" s="526"/>
      <c r="H412" s="526"/>
      <c r="I412" s="526"/>
      <c r="J412" s="526"/>
      <c r="K412" s="526"/>
      <c r="L412" s="526"/>
      <c r="M412" s="526"/>
      <c r="N412" s="526"/>
      <c r="O412" s="526"/>
      <c r="P412" s="526"/>
    </row>
    <row r="413" spans="1:16" ht="14.4">
      <c r="A413" s="404" t="s">
        <v>5036</v>
      </c>
      <c r="B413" s="401" t="s">
        <v>5037</v>
      </c>
      <c r="C413" s="529">
        <v>4900</v>
      </c>
      <c r="D413" s="406">
        <v>0.1</v>
      </c>
      <c r="E413" s="528">
        <f t="shared" si="12"/>
        <v>490</v>
      </c>
      <c r="F413" s="528">
        <f t="shared" si="13"/>
        <v>4410</v>
      </c>
      <c r="G413" s="526"/>
      <c r="H413" s="526"/>
      <c r="I413" s="526"/>
      <c r="J413" s="526"/>
      <c r="K413" s="526"/>
      <c r="L413" s="526"/>
      <c r="M413" s="526"/>
      <c r="N413" s="526"/>
      <c r="O413" s="526"/>
      <c r="P413" s="526"/>
    </row>
    <row r="414" spans="1:16" ht="14.4">
      <c r="A414" s="404" t="s">
        <v>5038</v>
      </c>
      <c r="B414" s="401" t="s">
        <v>5039</v>
      </c>
      <c r="C414" s="529">
        <v>4900</v>
      </c>
      <c r="D414" s="406">
        <v>0.1</v>
      </c>
      <c r="E414" s="528">
        <f t="shared" si="12"/>
        <v>490</v>
      </c>
      <c r="F414" s="528">
        <f t="shared" si="13"/>
        <v>4410</v>
      </c>
      <c r="G414" s="526"/>
      <c r="H414" s="526"/>
      <c r="I414" s="526"/>
      <c r="J414" s="526"/>
      <c r="K414" s="526"/>
      <c r="L414" s="526"/>
      <c r="M414" s="526"/>
      <c r="N414" s="526"/>
      <c r="O414" s="526"/>
      <c r="P414" s="526"/>
    </row>
    <row r="415" spans="1:16" ht="14.4">
      <c r="A415" s="404" t="s">
        <v>5040</v>
      </c>
      <c r="B415" s="401" t="s">
        <v>5041</v>
      </c>
      <c r="C415" s="529">
        <v>4900</v>
      </c>
      <c r="D415" s="406">
        <v>0.1</v>
      </c>
      <c r="E415" s="528">
        <f t="shared" si="12"/>
        <v>490</v>
      </c>
      <c r="F415" s="528">
        <f t="shared" si="13"/>
        <v>4410</v>
      </c>
      <c r="G415" s="526"/>
      <c r="H415" s="526"/>
      <c r="I415" s="526"/>
      <c r="J415" s="526"/>
      <c r="K415" s="526"/>
      <c r="L415" s="526"/>
      <c r="M415" s="526"/>
      <c r="N415" s="526"/>
      <c r="O415" s="526"/>
      <c r="P415" s="526"/>
    </row>
    <row r="416" spans="1:16" ht="14.4">
      <c r="A416" s="404" t="s">
        <v>5042</v>
      </c>
      <c r="B416" s="401" t="s">
        <v>5043</v>
      </c>
      <c r="C416" s="529">
        <v>409</v>
      </c>
      <c r="D416" s="406">
        <v>0.1</v>
      </c>
      <c r="E416" s="528">
        <f t="shared" si="12"/>
        <v>40.900000000000006</v>
      </c>
      <c r="F416" s="528">
        <f t="shared" si="13"/>
        <v>368.1</v>
      </c>
      <c r="G416" s="526"/>
      <c r="H416" s="526"/>
      <c r="I416" s="526"/>
      <c r="J416" s="526"/>
      <c r="K416" s="526"/>
      <c r="L416" s="526"/>
      <c r="M416" s="526"/>
      <c r="N416" s="526"/>
      <c r="O416" s="526"/>
      <c r="P416" s="526"/>
    </row>
    <row r="417" spans="1:16" ht="14.4">
      <c r="A417" s="404" t="s">
        <v>5044</v>
      </c>
      <c r="B417" s="401" t="s">
        <v>5045</v>
      </c>
      <c r="C417" s="529">
        <v>34</v>
      </c>
      <c r="D417" s="406">
        <v>0.1</v>
      </c>
      <c r="E417" s="528">
        <f t="shared" si="12"/>
        <v>3.4000000000000004</v>
      </c>
      <c r="F417" s="528">
        <f t="shared" si="13"/>
        <v>30.6</v>
      </c>
      <c r="G417" s="526"/>
      <c r="H417" s="526"/>
      <c r="I417" s="526"/>
      <c r="J417" s="526"/>
      <c r="K417" s="526"/>
      <c r="L417" s="526"/>
      <c r="M417" s="526"/>
      <c r="N417" s="526"/>
      <c r="O417" s="526"/>
      <c r="P417" s="526"/>
    </row>
    <row r="418" spans="1:16" ht="14.4">
      <c r="A418" s="404" t="s">
        <v>5046</v>
      </c>
      <c r="B418" s="401" t="s">
        <v>5047</v>
      </c>
      <c r="C418" s="529">
        <v>270</v>
      </c>
      <c r="D418" s="406">
        <v>0.1</v>
      </c>
      <c r="E418" s="528">
        <f t="shared" si="12"/>
        <v>27</v>
      </c>
      <c r="F418" s="528">
        <f t="shared" si="13"/>
        <v>243</v>
      </c>
      <c r="G418" s="526"/>
      <c r="H418" s="526"/>
      <c r="I418" s="526"/>
      <c r="J418" s="526"/>
      <c r="K418" s="526"/>
      <c r="L418" s="526"/>
      <c r="M418" s="526"/>
      <c r="N418" s="526"/>
      <c r="O418" s="526"/>
      <c r="P418" s="526"/>
    </row>
    <row r="419" spans="1:16" ht="14.4">
      <c r="A419" s="404" t="s">
        <v>5048</v>
      </c>
      <c r="B419" s="401" t="s">
        <v>5049</v>
      </c>
      <c r="C419" s="529">
        <v>23</v>
      </c>
      <c r="D419" s="406">
        <v>0.1</v>
      </c>
      <c r="E419" s="528">
        <f t="shared" si="12"/>
        <v>2.3000000000000003</v>
      </c>
      <c r="F419" s="528">
        <f t="shared" si="13"/>
        <v>20.7</v>
      </c>
      <c r="G419" s="526"/>
      <c r="H419" s="526"/>
      <c r="I419" s="526"/>
      <c r="J419" s="526"/>
      <c r="K419" s="526"/>
      <c r="L419" s="526"/>
      <c r="M419" s="526"/>
      <c r="N419" s="526"/>
      <c r="O419" s="526"/>
      <c r="P419" s="526"/>
    </row>
    <row r="420" spans="1:16" ht="14.4">
      <c r="A420" s="404" t="s">
        <v>5050</v>
      </c>
      <c r="B420" s="401" t="s">
        <v>5051</v>
      </c>
      <c r="C420" s="529">
        <v>233</v>
      </c>
      <c r="D420" s="406">
        <v>0.1</v>
      </c>
      <c r="E420" s="528">
        <f t="shared" si="12"/>
        <v>23.3</v>
      </c>
      <c r="F420" s="528">
        <f t="shared" si="13"/>
        <v>209.7</v>
      </c>
      <c r="G420" s="526"/>
      <c r="H420" s="526"/>
      <c r="I420" s="526"/>
      <c r="J420" s="526"/>
      <c r="K420" s="526"/>
      <c r="L420" s="526"/>
      <c r="M420" s="526"/>
      <c r="N420" s="526"/>
      <c r="O420" s="526"/>
      <c r="P420" s="526"/>
    </row>
    <row r="421" spans="1:16" ht="14.4">
      <c r="A421" s="404" t="s">
        <v>5052</v>
      </c>
      <c r="B421" s="401" t="s">
        <v>5053</v>
      </c>
      <c r="C421" s="529">
        <v>19</v>
      </c>
      <c r="D421" s="406">
        <v>0.1</v>
      </c>
      <c r="E421" s="528">
        <f t="shared" si="12"/>
        <v>1.9000000000000001</v>
      </c>
      <c r="F421" s="528">
        <f t="shared" si="13"/>
        <v>17.100000000000001</v>
      </c>
      <c r="G421" s="526"/>
      <c r="H421" s="526"/>
      <c r="I421" s="526"/>
      <c r="J421" s="526"/>
      <c r="K421" s="526"/>
      <c r="L421" s="526"/>
      <c r="M421" s="526"/>
      <c r="N421" s="526"/>
      <c r="O421" s="526"/>
      <c r="P421" s="526"/>
    </row>
    <row r="422" spans="1:16" ht="14.4">
      <c r="A422" s="404" t="s">
        <v>5054</v>
      </c>
      <c r="B422" s="401" t="s">
        <v>5055</v>
      </c>
      <c r="C422" s="529">
        <v>199</v>
      </c>
      <c r="D422" s="406">
        <v>0.1</v>
      </c>
      <c r="E422" s="528">
        <f t="shared" si="12"/>
        <v>19.900000000000002</v>
      </c>
      <c r="F422" s="528">
        <f t="shared" si="13"/>
        <v>179.1</v>
      </c>
      <c r="G422" s="526"/>
      <c r="H422" s="526"/>
      <c r="I422" s="526"/>
      <c r="J422" s="526"/>
      <c r="K422" s="526"/>
      <c r="L422" s="526"/>
      <c r="M422" s="526"/>
      <c r="N422" s="526"/>
      <c r="O422" s="526"/>
      <c r="P422" s="526"/>
    </row>
    <row r="423" spans="1:16" ht="14.4">
      <c r="A423" s="404" t="s">
        <v>5056</v>
      </c>
      <c r="B423" s="401" t="s">
        <v>5057</v>
      </c>
      <c r="C423" s="529">
        <v>17</v>
      </c>
      <c r="D423" s="406">
        <v>0.1</v>
      </c>
      <c r="E423" s="528">
        <f t="shared" si="12"/>
        <v>1.7000000000000002</v>
      </c>
      <c r="F423" s="528">
        <f t="shared" si="13"/>
        <v>15.3</v>
      </c>
      <c r="G423" s="526"/>
      <c r="H423" s="526"/>
      <c r="I423" s="526"/>
      <c r="J423" s="526"/>
      <c r="K423" s="526"/>
      <c r="L423" s="526"/>
      <c r="M423" s="526"/>
      <c r="N423" s="526"/>
      <c r="O423" s="526"/>
      <c r="P423" s="526"/>
    </row>
    <row r="424" spans="1:16" ht="14.4">
      <c r="A424" s="404" t="s">
        <v>5058</v>
      </c>
      <c r="B424" s="401" t="s">
        <v>5059</v>
      </c>
      <c r="C424" s="529">
        <v>167</v>
      </c>
      <c r="D424" s="406">
        <v>0.1</v>
      </c>
      <c r="E424" s="528">
        <f t="shared" si="12"/>
        <v>16.7</v>
      </c>
      <c r="F424" s="528">
        <f t="shared" si="13"/>
        <v>150.30000000000001</v>
      </c>
      <c r="G424" s="526"/>
      <c r="H424" s="526"/>
      <c r="I424" s="526"/>
      <c r="J424" s="526"/>
      <c r="K424" s="526"/>
      <c r="L424" s="526"/>
      <c r="M424" s="526"/>
      <c r="N424" s="526"/>
      <c r="O424" s="526"/>
      <c r="P424" s="526"/>
    </row>
    <row r="425" spans="1:16" ht="14.4">
      <c r="A425" s="404" t="s">
        <v>5060</v>
      </c>
      <c r="B425" s="401" t="s">
        <v>5061</v>
      </c>
      <c r="C425" s="529">
        <v>14</v>
      </c>
      <c r="D425" s="406">
        <v>0.1</v>
      </c>
      <c r="E425" s="528">
        <f t="shared" si="12"/>
        <v>1.4000000000000001</v>
      </c>
      <c r="F425" s="528">
        <f t="shared" si="13"/>
        <v>12.6</v>
      </c>
      <c r="G425" s="526"/>
      <c r="H425" s="526"/>
      <c r="I425" s="526"/>
      <c r="J425" s="526"/>
      <c r="K425" s="526"/>
      <c r="L425" s="526"/>
      <c r="M425" s="526"/>
      <c r="N425" s="526"/>
      <c r="O425" s="526"/>
      <c r="P425" s="526"/>
    </row>
    <row r="426" spans="1:16" ht="14.4">
      <c r="A426" s="404" t="s">
        <v>5062</v>
      </c>
      <c r="B426" s="401" t="s">
        <v>5063</v>
      </c>
      <c r="C426" s="529">
        <v>164</v>
      </c>
      <c r="D426" s="406">
        <v>0.1</v>
      </c>
      <c r="E426" s="528">
        <f t="shared" si="12"/>
        <v>16.400000000000002</v>
      </c>
      <c r="F426" s="528">
        <f t="shared" si="13"/>
        <v>147.6</v>
      </c>
      <c r="G426" s="526"/>
      <c r="H426" s="526"/>
      <c r="I426" s="526"/>
      <c r="J426" s="526"/>
      <c r="K426" s="526"/>
      <c r="L426" s="526"/>
      <c r="M426" s="526"/>
      <c r="N426" s="526"/>
      <c r="O426" s="526"/>
      <c r="P426" s="526"/>
    </row>
    <row r="427" spans="1:16" ht="14.4">
      <c r="A427" s="404" t="s">
        <v>5064</v>
      </c>
      <c r="B427" s="401" t="s">
        <v>5065</v>
      </c>
      <c r="C427" s="529">
        <v>14</v>
      </c>
      <c r="D427" s="406">
        <v>0.1</v>
      </c>
      <c r="E427" s="528">
        <f t="shared" si="12"/>
        <v>1.4000000000000001</v>
      </c>
      <c r="F427" s="528">
        <f t="shared" si="13"/>
        <v>12.6</v>
      </c>
      <c r="G427" s="526"/>
      <c r="H427" s="526"/>
      <c r="I427" s="526"/>
      <c r="J427" s="526"/>
      <c r="K427" s="526"/>
      <c r="L427" s="526"/>
      <c r="M427" s="526"/>
      <c r="N427" s="526"/>
      <c r="O427" s="526"/>
      <c r="P427" s="526"/>
    </row>
    <row r="428" spans="1:16" ht="14.4">
      <c r="A428" s="404" t="s">
        <v>5066</v>
      </c>
      <c r="B428" s="401" t="s">
        <v>5067</v>
      </c>
      <c r="C428" s="529">
        <v>161</v>
      </c>
      <c r="D428" s="406">
        <v>0.1</v>
      </c>
      <c r="E428" s="528">
        <f t="shared" si="12"/>
        <v>16.100000000000001</v>
      </c>
      <c r="F428" s="528">
        <f t="shared" si="13"/>
        <v>144.9</v>
      </c>
      <c r="G428" s="526"/>
      <c r="H428" s="526"/>
      <c r="I428" s="526"/>
      <c r="J428" s="526"/>
      <c r="K428" s="526"/>
      <c r="L428" s="526"/>
      <c r="M428" s="526"/>
      <c r="N428" s="526"/>
      <c r="O428" s="526"/>
      <c r="P428" s="526"/>
    </row>
    <row r="429" spans="1:16" ht="14.4">
      <c r="A429" s="404" t="s">
        <v>5066</v>
      </c>
      <c r="B429" s="401" t="s">
        <v>5068</v>
      </c>
      <c r="C429" s="529">
        <v>13</v>
      </c>
      <c r="D429" s="406">
        <v>0.1</v>
      </c>
      <c r="E429" s="528">
        <f t="shared" si="12"/>
        <v>1.3</v>
      </c>
      <c r="F429" s="528">
        <f t="shared" si="13"/>
        <v>11.7</v>
      </c>
      <c r="G429" s="526"/>
      <c r="H429" s="526"/>
      <c r="I429" s="526"/>
      <c r="J429" s="526"/>
      <c r="K429" s="526"/>
      <c r="L429" s="526"/>
      <c r="M429" s="526"/>
      <c r="N429" s="526"/>
      <c r="O429" s="526"/>
      <c r="P429" s="526"/>
    </row>
    <row r="430" spans="1:16" ht="14.4">
      <c r="A430" s="404" t="s">
        <v>5069</v>
      </c>
      <c r="B430" s="401" t="s">
        <v>5070</v>
      </c>
      <c r="C430" s="529">
        <v>179</v>
      </c>
      <c r="D430" s="406">
        <v>0.1</v>
      </c>
      <c r="E430" s="528">
        <f t="shared" si="12"/>
        <v>17.900000000000002</v>
      </c>
      <c r="F430" s="528">
        <f t="shared" si="13"/>
        <v>161.1</v>
      </c>
      <c r="G430" s="526"/>
      <c r="H430" s="526"/>
      <c r="I430" s="526"/>
      <c r="J430" s="526"/>
      <c r="K430" s="526"/>
      <c r="L430" s="526"/>
      <c r="M430" s="526"/>
      <c r="N430" s="526"/>
      <c r="O430" s="526"/>
      <c r="P430" s="526"/>
    </row>
    <row r="431" spans="1:16" ht="14.4">
      <c r="A431" s="404" t="s">
        <v>5071</v>
      </c>
      <c r="B431" s="401" t="s">
        <v>5072</v>
      </c>
      <c r="C431" s="529">
        <v>15</v>
      </c>
      <c r="D431" s="406">
        <v>0.1</v>
      </c>
      <c r="E431" s="528">
        <f t="shared" si="12"/>
        <v>1.5</v>
      </c>
      <c r="F431" s="528">
        <f t="shared" si="13"/>
        <v>13.5</v>
      </c>
      <c r="G431" s="526"/>
      <c r="H431" s="526"/>
      <c r="I431" s="526"/>
      <c r="J431" s="526"/>
      <c r="K431" s="526"/>
      <c r="L431" s="526"/>
      <c r="M431" s="526"/>
      <c r="N431" s="526"/>
      <c r="O431" s="526"/>
      <c r="P431" s="526"/>
    </row>
    <row r="432" spans="1:16" ht="14.4">
      <c r="A432" s="404" t="s">
        <v>5073</v>
      </c>
      <c r="B432" s="401" t="s">
        <v>5074</v>
      </c>
      <c r="C432" s="529">
        <v>119</v>
      </c>
      <c r="D432" s="406">
        <v>0.1</v>
      </c>
      <c r="E432" s="528">
        <f t="shared" si="12"/>
        <v>11.9</v>
      </c>
      <c r="F432" s="528">
        <f t="shared" si="13"/>
        <v>107.1</v>
      </c>
      <c r="G432" s="526"/>
      <c r="H432" s="526"/>
      <c r="I432" s="526"/>
      <c r="J432" s="526"/>
      <c r="K432" s="526"/>
      <c r="L432" s="526"/>
      <c r="M432" s="526"/>
      <c r="N432" s="526"/>
      <c r="O432" s="526"/>
      <c r="P432" s="526"/>
    </row>
    <row r="433" spans="1:16" ht="14.4">
      <c r="A433" s="404" t="s">
        <v>5075</v>
      </c>
      <c r="B433" s="401" t="s">
        <v>5076</v>
      </c>
      <c r="C433" s="529">
        <v>10</v>
      </c>
      <c r="D433" s="406">
        <v>0.1</v>
      </c>
      <c r="E433" s="528">
        <f t="shared" si="12"/>
        <v>1</v>
      </c>
      <c r="F433" s="528">
        <f t="shared" si="13"/>
        <v>9</v>
      </c>
      <c r="G433" s="526"/>
      <c r="H433" s="526"/>
      <c r="I433" s="526"/>
      <c r="J433" s="526"/>
      <c r="K433" s="526"/>
      <c r="L433" s="526"/>
      <c r="M433" s="526"/>
      <c r="N433" s="526"/>
      <c r="O433" s="526"/>
      <c r="P433" s="526"/>
    </row>
    <row r="434" spans="1:16" ht="14.4">
      <c r="A434" s="404" t="s">
        <v>5077</v>
      </c>
      <c r="B434" s="401" t="s">
        <v>5078</v>
      </c>
      <c r="C434" s="529">
        <v>102</v>
      </c>
      <c r="D434" s="406">
        <v>0.1</v>
      </c>
      <c r="E434" s="528">
        <f t="shared" si="12"/>
        <v>10.200000000000001</v>
      </c>
      <c r="F434" s="528">
        <f t="shared" si="13"/>
        <v>91.8</v>
      </c>
      <c r="G434" s="526"/>
      <c r="H434" s="526"/>
      <c r="I434" s="526"/>
      <c r="J434" s="526"/>
      <c r="K434" s="526"/>
      <c r="L434" s="526"/>
      <c r="M434" s="526"/>
      <c r="N434" s="526"/>
      <c r="O434" s="526"/>
      <c r="P434" s="526"/>
    </row>
    <row r="435" spans="1:16" ht="14.4">
      <c r="A435" s="404" t="s">
        <v>5079</v>
      </c>
      <c r="B435" s="401" t="s">
        <v>5080</v>
      </c>
      <c r="C435" s="529">
        <v>9</v>
      </c>
      <c r="D435" s="406">
        <v>0.1</v>
      </c>
      <c r="E435" s="528">
        <f t="shared" si="12"/>
        <v>0.9</v>
      </c>
      <c r="F435" s="528">
        <f t="shared" si="13"/>
        <v>8.1</v>
      </c>
      <c r="G435" s="526"/>
      <c r="H435" s="526"/>
      <c r="I435" s="526"/>
      <c r="J435" s="526"/>
      <c r="K435" s="526"/>
      <c r="L435" s="526"/>
      <c r="M435" s="526"/>
      <c r="N435" s="526"/>
      <c r="O435" s="526"/>
      <c r="P435" s="526"/>
    </row>
    <row r="436" spans="1:16" ht="14.4">
      <c r="A436" s="404" t="s">
        <v>5081</v>
      </c>
      <c r="B436" s="401" t="s">
        <v>5082</v>
      </c>
      <c r="C436" s="529">
        <v>87</v>
      </c>
      <c r="D436" s="406">
        <v>0.1</v>
      </c>
      <c r="E436" s="528">
        <f t="shared" si="12"/>
        <v>8.7000000000000011</v>
      </c>
      <c r="F436" s="528">
        <f t="shared" si="13"/>
        <v>78.3</v>
      </c>
      <c r="G436" s="526"/>
      <c r="H436" s="526"/>
      <c r="I436" s="526"/>
      <c r="J436" s="526"/>
      <c r="K436" s="526"/>
      <c r="L436" s="526"/>
      <c r="M436" s="526"/>
      <c r="N436" s="526"/>
      <c r="O436" s="526"/>
      <c r="P436" s="526"/>
    </row>
    <row r="437" spans="1:16" ht="14.4">
      <c r="A437" s="404" t="s">
        <v>5083</v>
      </c>
      <c r="B437" s="401" t="s">
        <v>5084</v>
      </c>
      <c r="C437" s="529">
        <v>7</v>
      </c>
      <c r="D437" s="406">
        <v>0.1</v>
      </c>
      <c r="E437" s="528">
        <f t="shared" si="12"/>
        <v>0.70000000000000007</v>
      </c>
      <c r="F437" s="528">
        <f t="shared" si="13"/>
        <v>6.3</v>
      </c>
      <c r="G437" s="526"/>
      <c r="H437" s="526"/>
      <c r="I437" s="526"/>
      <c r="J437" s="526"/>
      <c r="K437" s="526"/>
      <c r="L437" s="526"/>
      <c r="M437" s="526"/>
      <c r="N437" s="526"/>
      <c r="O437" s="526"/>
      <c r="P437" s="526"/>
    </row>
    <row r="438" spans="1:16" ht="14.4">
      <c r="A438" s="404" t="s">
        <v>5085</v>
      </c>
      <c r="B438" s="401" t="s">
        <v>5086</v>
      </c>
      <c r="C438" s="529">
        <v>73</v>
      </c>
      <c r="D438" s="406">
        <v>0.1</v>
      </c>
      <c r="E438" s="528">
        <f t="shared" si="12"/>
        <v>7.3000000000000007</v>
      </c>
      <c r="F438" s="528">
        <f t="shared" si="13"/>
        <v>65.7</v>
      </c>
      <c r="G438" s="526"/>
      <c r="H438" s="526"/>
      <c r="I438" s="526"/>
      <c r="J438" s="526"/>
      <c r="K438" s="526"/>
      <c r="L438" s="526"/>
      <c r="M438" s="526"/>
      <c r="N438" s="526"/>
      <c r="O438" s="526"/>
      <c r="P438" s="526"/>
    </row>
    <row r="439" spans="1:16" ht="14.4">
      <c r="A439" s="404" t="s">
        <v>5087</v>
      </c>
      <c r="B439" s="401" t="s">
        <v>5088</v>
      </c>
      <c r="C439" s="529">
        <v>6</v>
      </c>
      <c r="D439" s="406">
        <v>0.1</v>
      </c>
      <c r="E439" s="528">
        <f t="shared" si="12"/>
        <v>0.60000000000000009</v>
      </c>
      <c r="F439" s="528">
        <f t="shared" si="13"/>
        <v>5.4</v>
      </c>
      <c r="G439" s="526"/>
      <c r="H439" s="526"/>
      <c r="I439" s="526"/>
      <c r="J439" s="526"/>
      <c r="K439" s="526"/>
      <c r="L439" s="526"/>
      <c r="M439" s="526"/>
      <c r="N439" s="526"/>
      <c r="O439" s="526"/>
      <c r="P439" s="526"/>
    </row>
    <row r="440" spans="1:16" ht="14.4">
      <c r="A440" s="404" t="s">
        <v>5089</v>
      </c>
      <c r="B440" s="401" t="s">
        <v>5090</v>
      </c>
      <c r="C440" s="529">
        <v>72</v>
      </c>
      <c r="D440" s="406">
        <v>0.1</v>
      </c>
      <c r="E440" s="528">
        <f t="shared" si="12"/>
        <v>7.2</v>
      </c>
      <c r="F440" s="528">
        <f t="shared" si="13"/>
        <v>64.8</v>
      </c>
      <c r="G440" s="526"/>
      <c r="H440" s="526"/>
      <c r="I440" s="526"/>
      <c r="J440" s="526"/>
      <c r="K440" s="526"/>
      <c r="L440" s="526"/>
      <c r="M440" s="526"/>
      <c r="N440" s="526"/>
      <c r="O440" s="526"/>
      <c r="P440" s="526"/>
    </row>
    <row r="441" spans="1:16" ht="14.4">
      <c r="A441" s="404" t="s">
        <v>5091</v>
      </c>
      <c r="B441" s="401" t="s">
        <v>5092</v>
      </c>
      <c r="C441" s="529">
        <v>6</v>
      </c>
      <c r="D441" s="406">
        <v>0.1</v>
      </c>
      <c r="E441" s="528">
        <f t="shared" si="12"/>
        <v>0.60000000000000009</v>
      </c>
      <c r="F441" s="528">
        <f t="shared" si="13"/>
        <v>5.4</v>
      </c>
      <c r="G441" s="526"/>
      <c r="H441" s="526"/>
      <c r="I441" s="526"/>
      <c r="J441" s="526"/>
      <c r="K441" s="526"/>
      <c r="L441" s="526"/>
      <c r="M441" s="526"/>
      <c r="N441" s="526"/>
      <c r="O441" s="526"/>
      <c r="P441" s="526"/>
    </row>
    <row r="442" spans="1:16" ht="14.4">
      <c r="A442" s="404" t="s">
        <v>5093</v>
      </c>
      <c r="B442" s="401" t="s">
        <v>5094</v>
      </c>
      <c r="C442" s="529">
        <v>71</v>
      </c>
      <c r="D442" s="406">
        <v>0.1</v>
      </c>
      <c r="E442" s="528">
        <f t="shared" si="12"/>
        <v>7.1000000000000005</v>
      </c>
      <c r="F442" s="528">
        <f t="shared" si="13"/>
        <v>63.9</v>
      </c>
      <c r="G442" s="526"/>
      <c r="H442" s="526"/>
      <c r="I442" s="526"/>
      <c r="J442" s="526"/>
      <c r="K442" s="526"/>
      <c r="L442" s="526"/>
      <c r="M442" s="526"/>
      <c r="N442" s="526"/>
      <c r="O442" s="526"/>
      <c r="P442" s="526"/>
    </row>
    <row r="443" spans="1:16" ht="14.4">
      <c r="A443" s="404" t="s">
        <v>5095</v>
      </c>
      <c r="B443" s="401" t="s">
        <v>5096</v>
      </c>
      <c r="C443" s="529">
        <v>6</v>
      </c>
      <c r="D443" s="406">
        <v>0.1</v>
      </c>
      <c r="E443" s="528">
        <f t="shared" si="12"/>
        <v>0.60000000000000009</v>
      </c>
      <c r="F443" s="528">
        <f t="shared" si="13"/>
        <v>5.4</v>
      </c>
      <c r="G443" s="526"/>
      <c r="H443" s="526"/>
      <c r="I443" s="526"/>
      <c r="J443" s="526"/>
      <c r="K443" s="526"/>
      <c r="L443" s="526"/>
      <c r="M443" s="526"/>
      <c r="N443" s="526"/>
      <c r="O443" s="526"/>
      <c r="P443" s="526"/>
    </row>
    <row r="444" spans="1:16" ht="14.4">
      <c r="A444" s="404" t="s">
        <v>5097</v>
      </c>
      <c r="B444" s="401" t="s">
        <v>5098</v>
      </c>
      <c r="C444" s="529">
        <v>102</v>
      </c>
      <c r="D444" s="406">
        <v>0.1</v>
      </c>
      <c r="E444" s="528">
        <f t="shared" si="12"/>
        <v>10.200000000000001</v>
      </c>
      <c r="F444" s="528">
        <f t="shared" si="13"/>
        <v>91.8</v>
      </c>
      <c r="G444" s="526"/>
      <c r="H444" s="526"/>
      <c r="I444" s="526"/>
      <c r="J444" s="526"/>
      <c r="K444" s="526"/>
      <c r="L444" s="526"/>
      <c r="M444" s="526"/>
      <c r="N444" s="526"/>
      <c r="O444" s="526"/>
      <c r="P444" s="526"/>
    </row>
    <row r="445" spans="1:16" ht="14.4">
      <c r="A445" s="404" t="s">
        <v>5099</v>
      </c>
      <c r="B445" s="401" t="s">
        <v>5100</v>
      </c>
      <c r="C445" s="529">
        <v>9</v>
      </c>
      <c r="D445" s="406">
        <v>0.1</v>
      </c>
      <c r="E445" s="528">
        <f t="shared" si="12"/>
        <v>0.9</v>
      </c>
      <c r="F445" s="528">
        <f t="shared" si="13"/>
        <v>8.1</v>
      </c>
      <c r="G445" s="526"/>
      <c r="H445" s="526"/>
      <c r="I445" s="526"/>
      <c r="J445" s="526"/>
      <c r="K445" s="526"/>
      <c r="L445" s="526"/>
      <c r="M445" s="526"/>
      <c r="N445" s="526"/>
      <c r="O445" s="526"/>
      <c r="P445" s="526"/>
    </row>
    <row r="446" spans="1:16" ht="14.4">
      <c r="A446" s="404" t="s">
        <v>5101</v>
      </c>
      <c r="B446" s="401" t="s">
        <v>5102</v>
      </c>
      <c r="C446" s="529">
        <v>67</v>
      </c>
      <c r="D446" s="406">
        <v>0.1</v>
      </c>
      <c r="E446" s="528">
        <f t="shared" si="12"/>
        <v>6.7</v>
      </c>
      <c r="F446" s="528">
        <f t="shared" si="13"/>
        <v>60.3</v>
      </c>
      <c r="G446" s="526"/>
      <c r="H446" s="526"/>
      <c r="I446" s="526"/>
      <c r="J446" s="526"/>
      <c r="K446" s="526"/>
      <c r="L446" s="526"/>
      <c r="M446" s="526"/>
      <c r="N446" s="526"/>
      <c r="O446" s="526"/>
      <c r="P446" s="526"/>
    </row>
    <row r="447" spans="1:16" ht="14.4">
      <c r="A447" s="404" t="s">
        <v>5103</v>
      </c>
      <c r="B447" s="401" t="s">
        <v>5104</v>
      </c>
      <c r="C447" s="529">
        <v>6</v>
      </c>
      <c r="D447" s="406">
        <v>0.1</v>
      </c>
      <c r="E447" s="528">
        <f t="shared" si="12"/>
        <v>0.60000000000000009</v>
      </c>
      <c r="F447" s="528">
        <f t="shared" si="13"/>
        <v>5.4</v>
      </c>
      <c r="G447" s="526"/>
      <c r="H447" s="526"/>
      <c r="I447" s="526"/>
      <c r="J447" s="526"/>
      <c r="K447" s="526"/>
      <c r="L447" s="526"/>
      <c r="M447" s="526"/>
      <c r="N447" s="526"/>
      <c r="O447" s="526"/>
      <c r="P447" s="526"/>
    </row>
    <row r="448" spans="1:16" ht="14.4">
      <c r="A448" s="404" t="s">
        <v>5105</v>
      </c>
      <c r="B448" s="401" t="s">
        <v>5106</v>
      </c>
      <c r="C448" s="529">
        <v>58</v>
      </c>
      <c r="D448" s="406">
        <v>0.1</v>
      </c>
      <c r="E448" s="528">
        <f t="shared" si="12"/>
        <v>5.8000000000000007</v>
      </c>
      <c r="F448" s="528">
        <f t="shared" si="13"/>
        <v>52.2</v>
      </c>
      <c r="G448" s="526"/>
      <c r="H448" s="526"/>
      <c r="I448" s="526"/>
      <c r="J448" s="526"/>
      <c r="K448" s="526"/>
      <c r="L448" s="526"/>
      <c r="M448" s="526"/>
      <c r="N448" s="526"/>
      <c r="O448" s="526"/>
      <c r="P448" s="526"/>
    </row>
    <row r="449" spans="1:16" ht="14.4">
      <c r="A449" s="404" t="s">
        <v>5107</v>
      </c>
      <c r="B449" s="401" t="s">
        <v>5108</v>
      </c>
      <c r="C449" s="529">
        <v>5</v>
      </c>
      <c r="D449" s="406">
        <v>0.1</v>
      </c>
      <c r="E449" s="528">
        <f t="shared" si="12"/>
        <v>0.5</v>
      </c>
      <c r="F449" s="528">
        <f t="shared" si="13"/>
        <v>4.5</v>
      </c>
      <c r="G449" s="526"/>
      <c r="H449" s="526"/>
      <c r="I449" s="526"/>
      <c r="J449" s="526"/>
      <c r="K449" s="526"/>
      <c r="L449" s="526"/>
      <c r="M449" s="526"/>
      <c r="N449" s="526"/>
      <c r="O449" s="526"/>
      <c r="P449" s="526"/>
    </row>
    <row r="450" spans="1:16" ht="14.4">
      <c r="A450" s="404" t="s">
        <v>5109</v>
      </c>
      <c r="B450" s="401" t="s">
        <v>5110</v>
      </c>
      <c r="C450" s="529">
        <v>50</v>
      </c>
      <c r="D450" s="406">
        <v>0.1</v>
      </c>
      <c r="E450" s="528">
        <f t="shared" si="12"/>
        <v>5</v>
      </c>
      <c r="F450" s="528">
        <f t="shared" si="13"/>
        <v>45</v>
      </c>
      <c r="G450" s="526"/>
      <c r="H450" s="526"/>
      <c r="I450" s="526"/>
      <c r="J450" s="526"/>
      <c r="K450" s="526"/>
      <c r="L450" s="526"/>
      <c r="M450" s="526"/>
      <c r="N450" s="526"/>
      <c r="O450" s="526"/>
      <c r="P450" s="526"/>
    </row>
    <row r="451" spans="1:16" ht="14.4">
      <c r="A451" s="404" t="s">
        <v>5111</v>
      </c>
      <c r="B451" s="401" t="s">
        <v>5112</v>
      </c>
      <c r="C451" s="529">
        <v>4</v>
      </c>
      <c r="D451" s="406">
        <v>0.1</v>
      </c>
      <c r="E451" s="528">
        <f t="shared" ref="E451:E460" si="14">C451*D451</f>
        <v>0.4</v>
      </c>
      <c r="F451" s="528">
        <f t="shared" ref="F451:F460" si="15">C451-E451</f>
        <v>3.6</v>
      </c>
      <c r="G451" s="526"/>
      <c r="H451" s="526"/>
      <c r="I451" s="526"/>
      <c r="J451" s="526"/>
      <c r="K451" s="526"/>
      <c r="L451" s="526"/>
      <c r="M451" s="526"/>
      <c r="N451" s="526"/>
      <c r="O451" s="526"/>
      <c r="P451" s="526"/>
    </row>
    <row r="452" spans="1:16" ht="14.4">
      <c r="A452" s="404" t="s">
        <v>5113</v>
      </c>
      <c r="B452" s="401" t="s">
        <v>5114</v>
      </c>
      <c r="C452" s="529">
        <v>42</v>
      </c>
      <c r="D452" s="406">
        <v>0.1</v>
      </c>
      <c r="E452" s="528">
        <f t="shared" si="14"/>
        <v>4.2</v>
      </c>
      <c r="F452" s="528">
        <f t="shared" si="15"/>
        <v>37.799999999999997</v>
      </c>
      <c r="G452" s="526"/>
      <c r="H452" s="526"/>
      <c r="I452" s="526"/>
      <c r="J452" s="526"/>
      <c r="K452" s="526"/>
      <c r="L452" s="526"/>
      <c r="M452" s="526"/>
      <c r="N452" s="526"/>
      <c r="O452" s="526"/>
      <c r="P452" s="526"/>
    </row>
    <row r="453" spans="1:16" ht="14.4">
      <c r="A453" s="404" t="s">
        <v>5115</v>
      </c>
      <c r="B453" s="401" t="s">
        <v>5116</v>
      </c>
      <c r="C453" s="529">
        <v>4</v>
      </c>
      <c r="D453" s="406">
        <v>0.1</v>
      </c>
      <c r="E453" s="528">
        <f t="shared" si="14"/>
        <v>0.4</v>
      </c>
      <c r="F453" s="528">
        <f t="shared" si="15"/>
        <v>3.6</v>
      </c>
      <c r="G453" s="526"/>
      <c r="H453" s="526"/>
      <c r="I453" s="526"/>
      <c r="J453" s="526"/>
      <c r="K453" s="526"/>
      <c r="L453" s="526"/>
      <c r="M453" s="526"/>
      <c r="N453" s="526"/>
      <c r="O453" s="526"/>
      <c r="P453" s="526"/>
    </row>
    <row r="454" spans="1:16" ht="14.4">
      <c r="A454" s="404" t="s">
        <v>5117</v>
      </c>
      <c r="B454" s="401" t="s">
        <v>5118</v>
      </c>
      <c r="C454" s="529">
        <v>41</v>
      </c>
      <c r="D454" s="406">
        <v>0.1</v>
      </c>
      <c r="E454" s="528">
        <f t="shared" si="14"/>
        <v>4.1000000000000005</v>
      </c>
      <c r="F454" s="528">
        <f t="shared" si="15"/>
        <v>36.9</v>
      </c>
      <c r="G454" s="526"/>
      <c r="H454" s="526"/>
      <c r="I454" s="526"/>
      <c r="J454" s="526"/>
      <c r="K454" s="526"/>
      <c r="L454" s="526"/>
      <c r="M454" s="526"/>
      <c r="N454" s="526"/>
      <c r="O454" s="526"/>
      <c r="P454" s="526"/>
    </row>
    <row r="455" spans="1:16" ht="14.4">
      <c r="A455" s="404" t="s">
        <v>5119</v>
      </c>
      <c r="B455" s="401" t="s">
        <v>5120</v>
      </c>
      <c r="C455" s="529">
        <v>3</v>
      </c>
      <c r="D455" s="406">
        <v>0.1</v>
      </c>
      <c r="E455" s="528">
        <f t="shared" si="14"/>
        <v>0.30000000000000004</v>
      </c>
      <c r="F455" s="528">
        <f t="shared" si="15"/>
        <v>2.7</v>
      </c>
      <c r="G455" s="526"/>
      <c r="H455" s="526"/>
      <c r="I455" s="526"/>
      <c r="J455" s="526"/>
      <c r="K455" s="526"/>
      <c r="L455" s="526"/>
      <c r="M455" s="526"/>
      <c r="N455" s="526"/>
      <c r="O455" s="526"/>
      <c r="P455" s="526"/>
    </row>
    <row r="456" spans="1:16" ht="14.4">
      <c r="A456" s="404" t="s">
        <v>5121</v>
      </c>
      <c r="B456" s="401" t="s">
        <v>5122</v>
      </c>
      <c r="C456" s="529">
        <v>40</v>
      </c>
      <c r="D456" s="406">
        <v>0.1</v>
      </c>
      <c r="E456" s="528">
        <f t="shared" si="14"/>
        <v>4</v>
      </c>
      <c r="F456" s="528">
        <f t="shared" si="15"/>
        <v>36</v>
      </c>
      <c r="G456" s="526"/>
      <c r="H456" s="526"/>
      <c r="I456" s="526"/>
      <c r="J456" s="526"/>
      <c r="K456" s="526"/>
      <c r="L456" s="526"/>
      <c r="M456" s="526"/>
      <c r="N456" s="526"/>
      <c r="O456" s="526"/>
      <c r="P456" s="526"/>
    </row>
    <row r="457" spans="1:16" ht="14.4">
      <c r="A457" s="404" t="s">
        <v>5123</v>
      </c>
      <c r="B457" s="401" t="s">
        <v>5124</v>
      </c>
      <c r="C457" s="529">
        <v>3</v>
      </c>
      <c r="D457" s="406">
        <v>0.1</v>
      </c>
      <c r="E457" s="528">
        <f t="shared" si="14"/>
        <v>0.30000000000000004</v>
      </c>
      <c r="F457" s="528">
        <f t="shared" si="15"/>
        <v>2.7</v>
      </c>
      <c r="G457" s="526"/>
      <c r="H457" s="526"/>
      <c r="I457" s="526"/>
      <c r="J457" s="526"/>
      <c r="K457" s="526"/>
      <c r="L457" s="526"/>
      <c r="M457" s="526"/>
      <c r="N457" s="526"/>
      <c r="O457" s="526"/>
      <c r="P457" s="526"/>
    </row>
    <row r="458" spans="1:16" ht="14.4">
      <c r="A458" s="404" t="s">
        <v>3214</v>
      </c>
      <c r="B458" s="402" t="s">
        <v>3215</v>
      </c>
      <c r="C458" s="534">
        <v>298</v>
      </c>
      <c r="D458" s="406">
        <v>0.1</v>
      </c>
      <c r="E458" s="528">
        <f t="shared" si="14"/>
        <v>29.8</v>
      </c>
      <c r="F458" s="528">
        <f t="shared" si="15"/>
        <v>268.2</v>
      </c>
    </row>
    <row r="459" spans="1:16" ht="14.4">
      <c r="A459" s="404" t="s">
        <v>5125</v>
      </c>
      <c r="B459" s="402" t="s">
        <v>5126</v>
      </c>
      <c r="C459" s="534">
        <v>498</v>
      </c>
      <c r="D459" s="406">
        <v>0.1</v>
      </c>
      <c r="E459" s="528">
        <f t="shared" si="14"/>
        <v>49.800000000000004</v>
      </c>
      <c r="F459" s="528">
        <f t="shared" si="15"/>
        <v>448.2</v>
      </c>
    </row>
    <row r="460" spans="1:16" ht="14.4">
      <c r="A460" s="404" t="s">
        <v>3216</v>
      </c>
      <c r="B460" s="402" t="s">
        <v>3217</v>
      </c>
      <c r="C460" s="534">
        <v>325</v>
      </c>
      <c r="D460" s="406">
        <v>0.1</v>
      </c>
      <c r="E460" s="528">
        <f t="shared" si="14"/>
        <v>32.5</v>
      </c>
      <c r="F460" s="528">
        <f t="shared" si="15"/>
        <v>292.5</v>
      </c>
    </row>
    <row r="461" spans="1:16" ht="13.8">
      <c r="A461" s="526"/>
      <c r="B461" s="526"/>
      <c r="C461" s="526"/>
      <c r="D461" s="535"/>
      <c r="E461" s="526"/>
      <c r="F461" s="526"/>
      <c r="G461" s="526"/>
      <c r="H461" s="526"/>
      <c r="I461" s="526"/>
      <c r="J461" s="526"/>
      <c r="K461" s="526"/>
      <c r="L461" s="526"/>
      <c r="M461" s="526"/>
      <c r="N461" s="526"/>
      <c r="O461" s="526"/>
      <c r="P461" s="526"/>
    </row>
    <row r="462" spans="1:16" ht="13.8">
      <c r="A462" s="526"/>
      <c r="B462" s="526"/>
      <c r="C462" s="526"/>
      <c r="D462" s="535"/>
      <c r="E462" s="526"/>
      <c r="F462" s="526"/>
      <c r="G462" s="526"/>
      <c r="H462" s="526"/>
      <c r="I462" s="526"/>
      <c r="J462" s="526"/>
      <c r="K462" s="526"/>
      <c r="L462" s="526"/>
      <c r="M462" s="526"/>
      <c r="N462" s="526"/>
      <c r="O462" s="526"/>
      <c r="P462" s="526"/>
    </row>
    <row r="463" spans="1:16" ht="13.8">
      <c r="A463" s="526"/>
      <c r="B463" s="526"/>
      <c r="C463" s="526"/>
      <c r="D463" s="535"/>
      <c r="E463" s="526"/>
      <c r="F463" s="526"/>
      <c r="G463" s="526"/>
      <c r="H463" s="526"/>
      <c r="I463" s="526"/>
      <c r="J463" s="526"/>
      <c r="K463" s="526"/>
      <c r="L463" s="526"/>
      <c r="M463" s="526"/>
      <c r="N463" s="526"/>
      <c r="O463" s="526"/>
      <c r="P463" s="526"/>
    </row>
    <row r="464" spans="1:16" ht="13.8">
      <c r="A464" s="595"/>
      <c r="B464" s="595"/>
      <c r="D464" s="407"/>
      <c r="E464" s="408"/>
      <c r="F464" s="526"/>
      <c r="G464" s="526"/>
      <c r="H464" s="526"/>
      <c r="I464" s="526"/>
      <c r="J464" s="526"/>
      <c r="K464" s="526"/>
      <c r="L464" s="526"/>
      <c r="M464" s="526"/>
      <c r="N464" s="526"/>
      <c r="O464" s="526"/>
      <c r="P464" s="526"/>
    </row>
    <row r="465" spans="1:16" ht="14.4">
      <c r="A465" s="404" t="s">
        <v>3219</v>
      </c>
      <c r="B465" s="404" t="s">
        <v>3220</v>
      </c>
      <c r="C465" s="536">
        <v>250</v>
      </c>
      <c r="D465" s="406">
        <v>0.1</v>
      </c>
      <c r="E465" s="407">
        <f t="shared" ref="E465" si="16">C465*(1-D465)</f>
        <v>225</v>
      </c>
      <c r="F465" s="403" t="s">
        <v>3221</v>
      </c>
      <c r="G465" s="526"/>
      <c r="H465" s="526"/>
      <c r="I465" s="526"/>
      <c r="J465" s="526"/>
      <c r="K465" s="526"/>
      <c r="L465" s="526"/>
      <c r="M465" s="526"/>
      <c r="N465" s="526"/>
      <c r="O465" s="526"/>
      <c r="P465" s="526"/>
    </row>
    <row r="466" spans="1:16" ht="14.4">
      <c r="A466" s="404" t="s">
        <v>3222</v>
      </c>
      <c r="B466" s="404" t="s">
        <v>3223</v>
      </c>
      <c r="C466" s="536"/>
      <c r="F466" s="403" t="s">
        <v>3224</v>
      </c>
      <c r="G466" s="526"/>
      <c r="H466" s="526"/>
      <c r="I466" s="526"/>
      <c r="J466" s="526"/>
      <c r="K466" s="526"/>
      <c r="L466" s="526"/>
      <c r="M466" s="526"/>
      <c r="N466" s="526"/>
      <c r="O466" s="526"/>
      <c r="P466" s="526"/>
    </row>
    <row r="467" spans="1:16" ht="14.4">
      <c r="A467" s="404" t="s">
        <v>5127</v>
      </c>
      <c r="B467" s="404" t="s">
        <v>5128</v>
      </c>
      <c r="C467" s="537"/>
      <c r="F467" s="403" t="s">
        <v>5129</v>
      </c>
      <c r="G467" s="526"/>
      <c r="H467" s="526"/>
      <c r="I467" s="526"/>
      <c r="J467" s="526"/>
      <c r="K467" s="526"/>
      <c r="L467" s="526"/>
      <c r="M467" s="526"/>
      <c r="N467" s="526"/>
      <c r="O467" s="526"/>
      <c r="P467" s="526"/>
    </row>
    <row r="468" spans="1:16" ht="14.4">
      <c r="A468" s="404" t="s">
        <v>5130</v>
      </c>
      <c r="B468" s="404" t="s">
        <v>5131</v>
      </c>
      <c r="C468" s="537"/>
      <c r="F468" s="403" t="s">
        <v>5132</v>
      </c>
      <c r="G468" s="526"/>
      <c r="H468" s="526"/>
      <c r="I468" s="526"/>
      <c r="J468" s="526"/>
      <c r="K468" s="526"/>
      <c r="L468" s="526"/>
      <c r="M468" s="526"/>
      <c r="N468" s="526"/>
      <c r="O468" s="526"/>
      <c r="P468" s="526"/>
    </row>
    <row r="469" spans="1:16" ht="14.4">
      <c r="A469" s="404" t="s">
        <v>5133</v>
      </c>
      <c r="B469" s="404" t="s">
        <v>5134</v>
      </c>
      <c r="C469" s="537"/>
      <c r="F469" s="403" t="s">
        <v>5135</v>
      </c>
      <c r="G469" s="526"/>
      <c r="H469" s="526"/>
      <c r="I469" s="526"/>
      <c r="J469" s="526"/>
      <c r="K469" s="526"/>
      <c r="L469" s="526"/>
      <c r="M469" s="526"/>
      <c r="N469" s="526"/>
      <c r="O469" s="526"/>
      <c r="P469" s="526"/>
    </row>
    <row r="470" spans="1:16" ht="14.4">
      <c r="A470" s="404" t="s">
        <v>5136</v>
      </c>
      <c r="B470" s="404" t="s">
        <v>5137</v>
      </c>
      <c r="C470" s="537"/>
      <c r="F470" s="403" t="s">
        <v>5138</v>
      </c>
      <c r="G470" s="526"/>
      <c r="H470" s="526"/>
      <c r="I470" s="526"/>
      <c r="J470" s="526"/>
      <c r="K470" s="526"/>
      <c r="L470" s="526"/>
      <c r="M470" s="526"/>
      <c r="N470" s="526"/>
      <c r="O470" s="526"/>
      <c r="P470" s="526"/>
    </row>
    <row r="471" spans="1:16" ht="13.8">
      <c r="A471" s="526"/>
      <c r="B471" s="526"/>
      <c r="C471" s="526"/>
      <c r="D471" s="535"/>
      <c r="E471" s="526"/>
      <c r="F471" s="526"/>
      <c r="G471" s="526"/>
      <c r="H471" s="526"/>
      <c r="I471" s="526"/>
      <c r="J471" s="526"/>
      <c r="K471" s="526"/>
      <c r="L471" s="526"/>
      <c r="M471" s="526"/>
      <c r="N471" s="526"/>
      <c r="O471" s="526"/>
      <c r="P471" s="526"/>
    </row>
    <row r="472" spans="1:16" ht="13.8">
      <c r="A472" s="526"/>
      <c r="B472" s="526"/>
      <c r="C472" s="526"/>
      <c r="D472" s="535"/>
      <c r="E472" s="526"/>
      <c r="F472" s="526"/>
      <c r="G472" s="526"/>
      <c r="H472" s="526"/>
      <c r="I472" s="526"/>
      <c r="J472" s="526"/>
      <c r="K472" s="526"/>
      <c r="L472" s="526"/>
      <c r="M472" s="526"/>
      <c r="N472" s="526"/>
      <c r="O472" s="526"/>
      <c r="P472" s="526"/>
    </row>
    <row r="473" spans="1:16" ht="13.8">
      <c r="A473" s="526"/>
      <c r="B473" s="526"/>
      <c r="C473" s="526"/>
      <c r="D473" s="535"/>
      <c r="E473" s="526"/>
      <c r="F473" s="526"/>
      <c r="G473" s="526"/>
      <c r="H473" s="526"/>
      <c r="I473" s="526"/>
      <c r="J473" s="526"/>
      <c r="K473" s="526"/>
      <c r="L473" s="526"/>
      <c r="M473" s="526"/>
      <c r="N473" s="526"/>
      <c r="O473" s="526"/>
      <c r="P473" s="526"/>
    </row>
    <row r="474" spans="1:16" ht="13.8">
      <c r="A474" s="526"/>
      <c r="B474" s="526"/>
      <c r="C474" s="526"/>
      <c r="D474" s="535"/>
      <c r="E474" s="526"/>
      <c r="F474" s="526"/>
      <c r="G474" s="526"/>
      <c r="H474" s="526"/>
      <c r="I474" s="526"/>
      <c r="J474" s="526"/>
      <c r="K474" s="526"/>
      <c r="L474" s="526"/>
      <c r="M474" s="526"/>
      <c r="N474" s="526"/>
      <c r="O474" s="526"/>
      <c r="P474" s="526"/>
    </row>
    <row r="475" spans="1:16" ht="13.8">
      <c r="A475" s="526"/>
      <c r="B475" s="526"/>
      <c r="C475" s="526"/>
      <c r="D475" s="535"/>
      <c r="E475" s="526"/>
      <c r="F475" s="526"/>
      <c r="G475" s="526"/>
      <c r="H475" s="526"/>
      <c r="I475" s="526"/>
      <c r="J475" s="526"/>
      <c r="K475" s="526"/>
      <c r="L475" s="526"/>
      <c r="M475" s="526"/>
      <c r="N475" s="526"/>
      <c r="O475" s="526"/>
      <c r="P475" s="526"/>
    </row>
    <row r="476" spans="1:16" ht="13.8">
      <c r="A476" s="526"/>
      <c r="B476" s="526"/>
      <c r="C476" s="526"/>
      <c r="D476" s="535"/>
      <c r="E476" s="526"/>
      <c r="F476" s="526"/>
      <c r="G476" s="526"/>
      <c r="H476" s="526"/>
      <c r="I476" s="526"/>
      <c r="J476" s="526"/>
      <c r="K476" s="526"/>
      <c r="L476" s="526"/>
      <c r="M476" s="526"/>
      <c r="N476" s="526"/>
      <c r="O476" s="526"/>
      <c r="P476" s="526"/>
    </row>
    <row r="477" spans="1:16" ht="13.8">
      <c r="A477" s="526"/>
      <c r="B477" s="526"/>
      <c r="C477" s="526"/>
      <c r="D477" s="535"/>
      <c r="E477" s="526"/>
      <c r="F477" s="526"/>
      <c r="G477" s="526"/>
      <c r="H477" s="526"/>
      <c r="I477" s="526"/>
      <c r="J477" s="526"/>
      <c r="K477" s="526"/>
      <c r="L477" s="526"/>
      <c r="M477" s="526"/>
      <c r="N477" s="526"/>
      <c r="O477" s="526"/>
      <c r="P477" s="526"/>
    </row>
    <row r="478" spans="1:16" ht="13.8">
      <c r="A478" s="526"/>
      <c r="B478" s="526"/>
      <c r="C478" s="526"/>
      <c r="D478" s="535"/>
      <c r="E478" s="526"/>
      <c r="F478" s="526"/>
      <c r="G478" s="526"/>
      <c r="H478" s="526"/>
      <c r="I478" s="526"/>
      <c r="J478" s="526"/>
      <c r="K478" s="526"/>
      <c r="L478" s="526"/>
      <c r="M478" s="526"/>
      <c r="N478" s="526"/>
      <c r="O478" s="526"/>
      <c r="P478" s="526"/>
    </row>
    <row r="479" spans="1:16" ht="13.8">
      <c r="A479" s="526"/>
      <c r="B479" s="526"/>
      <c r="C479" s="526"/>
      <c r="D479" s="535"/>
      <c r="E479" s="526"/>
      <c r="F479" s="526"/>
      <c r="G479" s="526"/>
      <c r="H479" s="526"/>
      <c r="I479" s="526"/>
      <c r="J479" s="526"/>
      <c r="K479" s="526"/>
      <c r="L479" s="526"/>
      <c r="M479" s="526"/>
      <c r="N479" s="526"/>
      <c r="O479" s="526"/>
      <c r="P479" s="526"/>
    </row>
    <row r="480" spans="1:16" ht="13.8">
      <c r="A480" s="526"/>
      <c r="B480" s="526"/>
      <c r="C480" s="526"/>
      <c r="D480" s="535"/>
      <c r="E480" s="526"/>
      <c r="F480" s="526"/>
      <c r="G480" s="526"/>
      <c r="H480" s="526"/>
      <c r="I480" s="526"/>
      <c r="J480" s="526"/>
      <c r="K480" s="526"/>
      <c r="L480" s="526"/>
      <c r="M480" s="526"/>
      <c r="N480" s="526"/>
      <c r="O480" s="526"/>
      <c r="P480" s="526"/>
    </row>
    <row r="481" spans="1:16" ht="13.8">
      <c r="A481" s="526"/>
      <c r="B481" s="526"/>
      <c r="C481" s="526"/>
      <c r="D481" s="535"/>
      <c r="E481" s="526"/>
      <c r="F481" s="526"/>
      <c r="G481" s="526"/>
      <c r="H481" s="526"/>
      <c r="I481" s="526"/>
      <c r="J481" s="526"/>
      <c r="K481" s="526"/>
      <c r="L481" s="526"/>
      <c r="M481" s="526"/>
      <c r="N481" s="526"/>
      <c r="O481" s="526"/>
      <c r="P481" s="526"/>
    </row>
    <row r="482" spans="1:16" ht="13.8">
      <c r="A482" s="526"/>
      <c r="B482" s="526"/>
      <c r="C482" s="526"/>
      <c r="D482" s="535"/>
      <c r="E482" s="526"/>
      <c r="F482" s="526"/>
      <c r="G482" s="526"/>
      <c r="H482" s="526"/>
      <c r="I482" s="526"/>
      <c r="J482" s="526"/>
      <c r="K482" s="526"/>
      <c r="L482" s="526"/>
      <c r="M482" s="526"/>
      <c r="N482" s="526"/>
      <c r="O482" s="526"/>
      <c r="P482" s="526"/>
    </row>
    <row r="483" spans="1:16" ht="13.8">
      <c r="A483" s="526"/>
      <c r="B483" s="526"/>
      <c r="C483" s="526"/>
      <c r="D483" s="535"/>
      <c r="E483" s="526"/>
      <c r="F483" s="526"/>
      <c r="G483" s="526"/>
      <c r="H483" s="526"/>
      <c r="I483" s="526"/>
      <c r="J483" s="526"/>
      <c r="K483" s="526"/>
      <c r="L483" s="526"/>
      <c r="M483" s="526"/>
      <c r="N483" s="526"/>
      <c r="O483" s="526"/>
      <c r="P483" s="526"/>
    </row>
    <row r="484" spans="1:16" ht="13.8">
      <c r="A484" s="526"/>
      <c r="B484" s="526"/>
      <c r="C484" s="526"/>
      <c r="D484" s="535"/>
      <c r="E484" s="526"/>
      <c r="F484" s="526"/>
      <c r="G484" s="526"/>
      <c r="H484" s="526"/>
      <c r="I484" s="526"/>
      <c r="J484" s="526"/>
      <c r="K484" s="526"/>
      <c r="L484" s="526"/>
      <c r="M484" s="526"/>
      <c r="N484" s="526"/>
      <c r="O484" s="526"/>
      <c r="P484" s="526"/>
    </row>
    <row r="485" spans="1:16" ht="13.8">
      <c r="A485" s="526"/>
      <c r="B485" s="526"/>
      <c r="C485" s="526"/>
      <c r="D485" s="535"/>
      <c r="E485" s="526"/>
      <c r="F485" s="526"/>
      <c r="G485" s="526"/>
      <c r="H485" s="526"/>
      <c r="I485" s="526"/>
      <c r="J485" s="526"/>
      <c r="K485" s="526"/>
      <c r="L485" s="526"/>
      <c r="M485" s="526"/>
      <c r="N485" s="526"/>
      <c r="O485" s="526"/>
      <c r="P485" s="526"/>
    </row>
    <row r="486" spans="1:16" ht="13.8">
      <c r="A486" s="526"/>
      <c r="B486" s="526"/>
      <c r="C486" s="526"/>
      <c r="D486" s="535"/>
      <c r="E486" s="526"/>
      <c r="F486" s="526"/>
      <c r="G486" s="526"/>
      <c r="H486" s="526"/>
      <c r="I486" s="526"/>
      <c r="J486" s="526"/>
      <c r="K486" s="526"/>
      <c r="L486" s="526"/>
      <c r="M486" s="526"/>
      <c r="N486" s="526"/>
      <c r="O486" s="526"/>
      <c r="P486" s="526"/>
    </row>
    <row r="487" spans="1:16" ht="13.8">
      <c r="A487" s="526"/>
      <c r="B487" s="526"/>
      <c r="C487" s="526"/>
      <c r="D487" s="535"/>
      <c r="E487" s="526"/>
      <c r="F487" s="526"/>
      <c r="G487" s="526"/>
      <c r="H487" s="526"/>
      <c r="I487" s="526"/>
      <c r="J487" s="526"/>
      <c r="K487" s="526"/>
      <c r="L487" s="526"/>
      <c r="M487" s="526"/>
      <c r="N487" s="526"/>
      <c r="O487" s="526"/>
      <c r="P487" s="526"/>
    </row>
    <row r="488" spans="1:16" ht="13.8">
      <c r="A488" s="526"/>
      <c r="B488" s="526"/>
      <c r="C488" s="526"/>
      <c r="D488" s="535"/>
      <c r="E488" s="526"/>
      <c r="F488" s="526"/>
      <c r="G488" s="526"/>
      <c r="H488" s="526"/>
      <c r="I488" s="526"/>
      <c r="J488" s="526"/>
      <c r="K488" s="526"/>
      <c r="L488" s="526"/>
      <c r="M488" s="526"/>
      <c r="N488" s="526"/>
      <c r="O488" s="526"/>
      <c r="P488" s="526"/>
    </row>
    <row r="489" spans="1:16" ht="13.8">
      <c r="A489" s="526"/>
      <c r="B489" s="526"/>
      <c r="C489" s="526"/>
      <c r="D489" s="535"/>
      <c r="E489" s="526"/>
      <c r="F489" s="526"/>
      <c r="G489" s="526"/>
      <c r="H489" s="526"/>
      <c r="I489" s="526"/>
      <c r="J489" s="526"/>
      <c r="K489" s="526"/>
      <c r="L489" s="526"/>
      <c r="M489" s="526"/>
      <c r="N489" s="526"/>
      <c r="O489" s="526"/>
      <c r="P489" s="526"/>
    </row>
    <row r="490" spans="1:16" ht="13.8">
      <c r="A490" s="526"/>
      <c r="B490" s="526"/>
      <c r="C490" s="526"/>
      <c r="D490" s="535"/>
      <c r="E490" s="526"/>
      <c r="F490" s="526"/>
      <c r="G490" s="526"/>
      <c r="H490" s="526"/>
      <c r="I490" s="526"/>
      <c r="J490" s="526"/>
      <c r="K490" s="526"/>
      <c r="L490" s="526"/>
      <c r="M490" s="526"/>
      <c r="N490" s="526"/>
      <c r="O490" s="526"/>
      <c r="P490" s="526"/>
    </row>
    <row r="491" spans="1:16" ht="13.8">
      <c r="A491" s="526"/>
      <c r="B491" s="526"/>
      <c r="C491" s="526"/>
      <c r="D491" s="535"/>
      <c r="E491" s="526"/>
      <c r="F491" s="526"/>
      <c r="G491" s="526"/>
      <c r="H491" s="526"/>
      <c r="I491" s="526"/>
      <c r="J491" s="526"/>
      <c r="K491" s="526"/>
      <c r="L491" s="526"/>
      <c r="M491" s="526"/>
      <c r="N491" s="526"/>
      <c r="O491" s="526"/>
      <c r="P491" s="526"/>
    </row>
    <row r="492" spans="1:16" ht="13.8">
      <c r="A492" s="526"/>
      <c r="B492" s="526"/>
      <c r="C492" s="526"/>
      <c r="D492" s="535"/>
      <c r="E492" s="526"/>
      <c r="F492" s="526"/>
      <c r="G492" s="526"/>
      <c r="H492" s="526"/>
      <c r="I492" s="526"/>
      <c r="J492" s="526"/>
      <c r="K492" s="526"/>
      <c r="L492" s="526"/>
      <c r="M492" s="526"/>
      <c r="N492" s="526"/>
      <c r="O492" s="526"/>
      <c r="P492" s="526"/>
    </row>
    <row r="493" spans="1:16" ht="13.8">
      <c r="A493" s="526"/>
      <c r="B493" s="526"/>
      <c r="C493" s="526"/>
      <c r="D493" s="535"/>
      <c r="E493" s="526"/>
      <c r="F493" s="526"/>
      <c r="G493" s="526"/>
      <c r="H493" s="526"/>
      <c r="I493" s="526"/>
      <c r="J493" s="526"/>
      <c r="K493" s="526"/>
      <c r="L493" s="526"/>
      <c r="M493" s="526"/>
      <c r="N493" s="526"/>
      <c r="O493" s="526"/>
      <c r="P493" s="526"/>
    </row>
    <row r="494" spans="1:16" ht="13.8">
      <c r="A494" s="526"/>
      <c r="B494" s="526"/>
      <c r="C494" s="526"/>
      <c r="D494" s="535"/>
      <c r="E494" s="526"/>
      <c r="F494" s="526"/>
      <c r="G494" s="526"/>
      <c r="H494" s="526"/>
      <c r="I494" s="526"/>
      <c r="J494" s="526"/>
      <c r="K494" s="526"/>
      <c r="L494" s="526"/>
      <c r="M494" s="526"/>
      <c r="N494" s="526"/>
      <c r="O494" s="526"/>
      <c r="P494" s="526"/>
    </row>
    <row r="495" spans="1:16" ht="13.8">
      <c r="A495" s="526"/>
      <c r="B495" s="526"/>
      <c r="C495" s="526"/>
      <c r="D495" s="535"/>
      <c r="E495" s="526"/>
      <c r="F495" s="526"/>
      <c r="G495" s="526"/>
      <c r="H495" s="526"/>
      <c r="I495" s="526"/>
      <c r="J495" s="526"/>
      <c r="K495" s="526"/>
      <c r="L495" s="526"/>
      <c r="M495" s="526"/>
      <c r="N495" s="526"/>
      <c r="O495" s="526"/>
      <c r="P495" s="526"/>
    </row>
    <row r="496" spans="1:16" ht="13.8">
      <c r="A496" s="526"/>
      <c r="B496" s="526"/>
      <c r="C496" s="526"/>
      <c r="D496" s="535"/>
      <c r="E496" s="526"/>
      <c r="F496" s="526"/>
      <c r="G496" s="526"/>
      <c r="H496" s="526"/>
      <c r="I496" s="526"/>
      <c r="J496" s="526"/>
      <c r="K496" s="526"/>
      <c r="L496" s="526"/>
      <c r="M496" s="526"/>
      <c r="N496" s="526"/>
      <c r="O496" s="526"/>
      <c r="P496" s="526"/>
    </row>
    <row r="497" spans="1:16" ht="13.8">
      <c r="A497" s="526"/>
      <c r="B497" s="526"/>
      <c r="C497" s="526"/>
      <c r="D497" s="535"/>
      <c r="E497" s="526"/>
      <c r="F497" s="526"/>
      <c r="G497" s="526"/>
      <c r="H497" s="526"/>
      <c r="I497" s="526"/>
      <c r="J497" s="526"/>
      <c r="K497" s="526"/>
      <c r="L497" s="526"/>
      <c r="M497" s="526"/>
      <c r="N497" s="526"/>
      <c r="O497" s="526"/>
      <c r="P497" s="526"/>
    </row>
    <row r="498" spans="1:16" ht="13.8">
      <c r="A498" s="526"/>
      <c r="B498" s="526"/>
      <c r="C498" s="526"/>
      <c r="D498" s="535"/>
      <c r="E498" s="526"/>
      <c r="F498" s="526"/>
      <c r="G498" s="526"/>
      <c r="H498" s="526"/>
      <c r="I498" s="526"/>
      <c r="J498" s="526"/>
      <c r="K498" s="526"/>
      <c r="L498" s="526"/>
      <c r="M498" s="526"/>
      <c r="N498" s="526"/>
      <c r="O498" s="526"/>
      <c r="P498" s="526"/>
    </row>
    <row r="499" spans="1:16" ht="13.8">
      <c r="A499" s="526"/>
      <c r="B499" s="526"/>
      <c r="C499" s="526"/>
      <c r="D499" s="535"/>
      <c r="E499" s="526"/>
      <c r="F499" s="526"/>
      <c r="G499" s="526"/>
      <c r="H499" s="526"/>
      <c r="I499" s="526"/>
      <c r="J499" s="526"/>
      <c r="K499" s="526"/>
      <c r="L499" s="526"/>
      <c r="M499" s="526"/>
      <c r="N499" s="526"/>
      <c r="O499" s="526"/>
      <c r="P499" s="526"/>
    </row>
    <row r="500" spans="1:16" ht="13.8">
      <c r="A500" s="526"/>
      <c r="B500" s="526"/>
      <c r="C500" s="526"/>
      <c r="D500" s="535"/>
      <c r="E500" s="526"/>
      <c r="F500" s="526"/>
      <c r="G500" s="526"/>
      <c r="H500" s="526"/>
      <c r="I500" s="526"/>
      <c r="J500" s="526"/>
      <c r="K500" s="526"/>
      <c r="L500" s="526"/>
      <c r="M500" s="526"/>
      <c r="N500" s="526"/>
      <c r="O500" s="526"/>
      <c r="P500" s="526"/>
    </row>
    <row r="501" spans="1:16" ht="13.8">
      <c r="A501" s="526"/>
      <c r="B501" s="526"/>
      <c r="C501" s="526"/>
      <c r="D501" s="535"/>
      <c r="E501" s="526"/>
      <c r="F501" s="526"/>
      <c r="G501" s="526"/>
      <c r="H501" s="526"/>
      <c r="I501" s="526"/>
      <c r="J501" s="526"/>
      <c r="K501" s="526"/>
      <c r="L501" s="526"/>
      <c r="M501" s="526"/>
      <c r="N501" s="526"/>
      <c r="O501" s="526"/>
      <c r="P501" s="526"/>
    </row>
    <row r="502" spans="1:16" ht="13.8">
      <c r="A502" s="526"/>
      <c r="B502" s="526"/>
      <c r="C502" s="526"/>
      <c r="D502" s="535"/>
      <c r="E502" s="526"/>
      <c r="F502" s="526"/>
      <c r="G502" s="526"/>
      <c r="H502" s="526"/>
      <c r="I502" s="526"/>
      <c r="J502" s="526"/>
      <c r="K502" s="526"/>
      <c r="L502" s="526"/>
      <c r="M502" s="526"/>
      <c r="N502" s="526"/>
      <c r="O502" s="526"/>
      <c r="P502" s="526"/>
    </row>
    <row r="503" spans="1:16" ht="13.8">
      <c r="A503" s="526"/>
      <c r="B503" s="526"/>
      <c r="C503" s="526"/>
      <c r="D503" s="535"/>
      <c r="E503" s="526"/>
      <c r="F503" s="526"/>
      <c r="G503" s="526"/>
      <c r="H503" s="526"/>
      <c r="I503" s="526"/>
      <c r="J503" s="526"/>
      <c r="K503" s="526"/>
      <c r="L503" s="526"/>
      <c r="M503" s="526"/>
      <c r="N503" s="526"/>
      <c r="O503" s="526"/>
      <c r="P503" s="526"/>
    </row>
    <row r="504" spans="1:16" ht="13.8">
      <c r="A504" s="526"/>
      <c r="B504" s="526"/>
      <c r="C504" s="526"/>
      <c r="D504" s="535"/>
      <c r="E504" s="526"/>
      <c r="F504" s="526"/>
      <c r="G504" s="526"/>
      <c r="H504" s="526"/>
      <c r="I504" s="526"/>
      <c r="J504" s="526"/>
      <c r="K504" s="526"/>
      <c r="L504" s="526"/>
      <c r="M504" s="526"/>
      <c r="N504" s="526"/>
      <c r="O504" s="526"/>
      <c r="P504" s="526"/>
    </row>
    <row r="505" spans="1:16" ht="13.8">
      <c r="A505" s="526"/>
      <c r="B505" s="526"/>
      <c r="C505" s="526"/>
      <c r="D505" s="535"/>
      <c r="E505" s="526"/>
      <c r="F505" s="526"/>
      <c r="G505" s="526"/>
      <c r="H505" s="526"/>
      <c r="I505" s="526"/>
      <c r="J505" s="526"/>
      <c r="K505" s="526"/>
      <c r="L505" s="526"/>
      <c r="M505" s="526"/>
      <c r="N505" s="526"/>
      <c r="O505" s="526"/>
      <c r="P505" s="526"/>
    </row>
    <row r="506" spans="1:16" ht="13.8">
      <c r="A506" s="526"/>
      <c r="B506" s="526"/>
      <c r="C506" s="526"/>
      <c r="D506" s="535"/>
      <c r="E506" s="526"/>
      <c r="F506" s="526"/>
      <c r="G506" s="526"/>
      <c r="H506" s="526"/>
      <c r="I506" s="526"/>
      <c r="J506" s="526"/>
      <c r="K506" s="526"/>
      <c r="L506" s="526"/>
      <c r="M506" s="526"/>
      <c r="N506" s="526"/>
      <c r="O506" s="526"/>
      <c r="P506" s="526"/>
    </row>
    <row r="507" spans="1:16" ht="13.8">
      <c r="A507" s="526"/>
      <c r="B507" s="526"/>
      <c r="C507" s="526"/>
      <c r="D507" s="535"/>
      <c r="E507" s="526"/>
      <c r="F507" s="526"/>
      <c r="G507" s="526"/>
      <c r="H507" s="526"/>
      <c r="I507" s="526"/>
      <c r="J507" s="526"/>
      <c r="K507" s="526"/>
      <c r="L507" s="526"/>
      <c r="M507" s="526"/>
      <c r="N507" s="526"/>
      <c r="O507" s="526"/>
      <c r="P507" s="526"/>
    </row>
    <row r="508" spans="1:16" ht="13.8">
      <c r="A508" s="526"/>
      <c r="B508" s="526"/>
      <c r="C508" s="526"/>
      <c r="D508" s="535"/>
      <c r="E508" s="526"/>
      <c r="F508" s="526"/>
      <c r="G508" s="526"/>
      <c r="H508" s="526"/>
      <c r="I508" s="526"/>
      <c r="J508" s="526"/>
      <c r="K508" s="526"/>
      <c r="L508" s="526"/>
      <c r="M508" s="526"/>
      <c r="N508" s="526"/>
      <c r="O508" s="526"/>
      <c r="P508" s="526"/>
    </row>
    <row r="509" spans="1:16" ht="13.8">
      <c r="A509" s="526"/>
      <c r="B509" s="526"/>
      <c r="C509" s="526"/>
      <c r="D509" s="535"/>
      <c r="E509" s="526"/>
      <c r="F509" s="526"/>
      <c r="G509" s="526"/>
      <c r="H509" s="526"/>
      <c r="I509" s="526"/>
      <c r="J509" s="526"/>
      <c r="K509" s="526"/>
      <c r="L509" s="526"/>
      <c r="M509" s="526"/>
      <c r="N509" s="526"/>
      <c r="O509" s="526"/>
      <c r="P509" s="526"/>
    </row>
    <row r="510" spans="1:16" ht="13.8">
      <c r="A510" s="526"/>
      <c r="B510" s="526"/>
      <c r="C510" s="526"/>
      <c r="D510" s="535"/>
      <c r="E510" s="526"/>
      <c r="F510" s="526"/>
      <c r="G510" s="526"/>
      <c r="H510" s="526"/>
      <c r="I510" s="526"/>
      <c r="J510" s="526"/>
      <c r="K510" s="526"/>
      <c r="L510" s="526"/>
      <c r="M510" s="526"/>
      <c r="N510" s="526"/>
      <c r="O510" s="526"/>
      <c r="P510" s="526"/>
    </row>
    <row r="511" spans="1:16" ht="13.8">
      <c r="A511" s="526"/>
      <c r="B511" s="526"/>
      <c r="C511" s="526"/>
      <c r="D511" s="535"/>
      <c r="E511" s="526"/>
      <c r="F511" s="526"/>
      <c r="G511" s="526"/>
      <c r="H511" s="526"/>
      <c r="I511" s="526"/>
      <c r="J511" s="526"/>
      <c r="K511" s="526"/>
      <c r="L511" s="526"/>
      <c r="M511" s="526"/>
      <c r="N511" s="526"/>
      <c r="O511" s="526"/>
      <c r="P511" s="526"/>
    </row>
    <row r="512" spans="1:16" ht="13.8">
      <c r="A512" s="526"/>
      <c r="B512" s="526"/>
      <c r="C512" s="526"/>
      <c r="D512" s="535"/>
      <c r="E512" s="526"/>
      <c r="F512" s="526"/>
      <c r="G512" s="526"/>
      <c r="H512" s="526"/>
      <c r="I512" s="526"/>
      <c r="J512" s="526"/>
      <c r="K512" s="526"/>
      <c r="L512" s="526"/>
      <c r="M512" s="526"/>
      <c r="N512" s="526"/>
      <c r="O512" s="526"/>
      <c r="P512" s="526"/>
    </row>
    <row r="513" spans="1:16" ht="13.8">
      <c r="A513" s="526"/>
      <c r="B513" s="526"/>
      <c r="C513" s="526"/>
      <c r="D513" s="535"/>
      <c r="E513" s="526"/>
      <c r="F513" s="526"/>
      <c r="G513" s="526"/>
      <c r="H513" s="526"/>
      <c r="I513" s="526"/>
      <c r="J513" s="526"/>
      <c r="K513" s="526"/>
      <c r="L513" s="526"/>
      <c r="M513" s="526"/>
      <c r="N513" s="526"/>
      <c r="O513" s="526"/>
      <c r="P513" s="526"/>
    </row>
    <row r="514" spans="1:16" ht="13.8">
      <c r="A514" s="526"/>
      <c r="B514" s="526"/>
      <c r="C514" s="526"/>
      <c r="D514" s="535"/>
      <c r="E514" s="526"/>
      <c r="F514" s="526"/>
      <c r="G514" s="526"/>
      <c r="H514" s="526"/>
      <c r="I514" s="526"/>
      <c r="J514" s="526"/>
      <c r="K514" s="526"/>
      <c r="L514" s="526"/>
      <c r="M514" s="526"/>
      <c r="N514" s="526"/>
      <c r="O514" s="526"/>
      <c r="P514" s="526"/>
    </row>
    <row r="515" spans="1:16" ht="13.8">
      <c r="A515" s="526"/>
      <c r="B515" s="526"/>
      <c r="C515" s="526"/>
      <c r="D515" s="535"/>
      <c r="E515" s="526"/>
      <c r="F515" s="526"/>
      <c r="G515" s="526"/>
      <c r="H515" s="526"/>
      <c r="I515" s="526"/>
      <c r="J515" s="526"/>
      <c r="K515" s="526"/>
      <c r="L515" s="526"/>
      <c r="M515" s="526"/>
      <c r="N515" s="526"/>
      <c r="O515" s="526"/>
      <c r="P515" s="526"/>
    </row>
    <row r="516" spans="1:16" ht="13.8">
      <c r="A516" s="526"/>
      <c r="B516" s="526"/>
      <c r="C516" s="526"/>
      <c r="D516" s="535"/>
      <c r="E516" s="526"/>
      <c r="F516" s="526"/>
      <c r="G516" s="526"/>
      <c r="H516" s="526"/>
      <c r="I516" s="526"/>
      <c r="J516" s="526"/>
      <c r="K516" s="526"/>
      <c r="L516" s="526"/>
      <c r="M516" s="526"/>
      <c r="N516" s="526"/>
      <c r="O516" s="526"/>
      <c r="P516" s="526"/>
    </row>
    <row r="517" spans="1:16" ht="13.8">
      <c r="A517" s="526"/>
      <c r="B517" s="526"/>
      <c r="C517" s="526"/>
      <c r="D517" s="535"/>
      <c r="E517" s="526"/>
      <c r="F517" s="526"/>
      <c r="G517" s="526"/>
      <c r="H517" s="526"/>
      <c r="I517" s="526"/>
      <c r="J517" s="526"/>
      <c r="K517" s="526"/>
      <c r="L517" s="526"/>
      <c r="M517" s="526"/>
      <c r="N517" s="526"/>
      <c r="O517" s="526"/>
      <c r="P517" s="526"/>
    </row>
    <row r="518" spans="1:16" ht="13.8">
      <c r="A518" s="526"/>
      <c r="B518" s="526"/>
      <c r="C518" s="526"/>
      <c r="D518" s="535"/>
      <c r="E518" s="526"/>
      <c r="F518" s="526"/>
      <c r="G518" s="526"/>
      <c r="H518" s="526"/>
      <c r="I518" s="526"/>
      <c r="J518" s="526"/>
      <c r="K518" s="526"/>
      <c r="L518" s="526"/>
      <c r="M518" s="526"/>
      <c r="N518" s="526"/>
      <c r="O518" s="526"/>
      <c r="P518" s="526"/>
    </row>
    <row r="519" spans="1:16" ht="13.8">
      <c r="A519" s="526"/>
      <c r="B519" s="526"/>
      <c r="C519" s="526"/>
      <c r="D519" s="535"/>
      <c r="E519" s="526"/>
      <c r="F519" s="526"/>
      <c r="G519" s="526"/>
      <c r="H519" s="526"/>
      <c r="I519" s="526"/>
      <c r="J519" s="526"/>
      <c r="K519" s="526"/>
      <c r="L519" s="526"/>
      <c r="M519" s="526"/>
      <c r="N519" s="526"/>
      <c r="O519" s="526"/>
      <c r="P519" s="526"/>
    </row>
    <row r="520" spans="1:16" ht="13.8">
      <c r="A520" s="526"/>
      <c r="B520" s="526"/>
      <c r="C520" s="526"/>
      <c r="D520" s="535"/>
      <c r="E520" s="526"/>
      <c r="F520" s="526"/>
      <c r="G520" s="526"/>
      <c r="H520" s="526"/>
      <c r="I520" s="526"/>
      <c r="J520" s="526"/>
      <c r="K520" s="526"/>
      <c r="L520" s="526"/>
      <c r="M520" s="526"/>
      <c r="N520" s="526"/>
      <c r="O520" s="526"/>
      <c r="P520" s="526"/>
    </row>
    <row r="521" spans="1:16" ht="13.8">
      <c r="A521" s="526"/>
      <c r="B521" s="526"/>
      <c r="C521" s="526"/>
      <c r="D521" s="535"/>
      <c r="E521" s="526"/>
      <c r="F521" s="526"/>
      <c r="G521" s="526"/>
      <c r="H521" s="526"/>
      <c r="I521" s="526"/>
      <c r="J521" s="526"/>
      <c r="K521" s="526"/>
      <c r="L521" s="526"/>
      <c r="M521" s="526"/>
      <c r="N521" s="526"/>
      <c r="O521" s="526"/>
      <c r="P521" s="526"/>
    </row>
    <row r="522" spans="1:16" ht="13.8">
      <c r="A522" s="526"/>
      <c r="B522" s="526"/>
      <c r="C522" s="526"/>
      <c r="D522" s="535"/>
      <c r="E522" s="526"/>
      <c r="F522" s="526"/>
      <c r="G522" s="526"/>
      <c r="H522" s="526"/>
      <c r="I522" s="526"/>
      <c r="J522" s="526"/>
      <c r="K522" s="526"/>
      <c r="L522" s="526"/>
      <c r="M522" s="526"/>
      <c r="N522" s="526"/>
      <c r="O522" s="526"/>
      <c r="P522" s="526"/>
    </row>
    <row r="523" spans="1:16" ht="13.8">
      <c r="A523" s="526"/>
      <c r="B523" s="526"/>
      <c r="C523" s="526"/>
      <c r="D523" s="535"/>
      <c r="E523" s="526"/>
      <c r="F523" s="526"/>
      <c r="G523" s="526"/>
      <c r="H523" s="526"/>
      <c r="I523" s="526"/>
      <c r="J523" s="526"/>
      <c r="K523" s="526"/>
      <c r="L523" s="526"/>
      <c r="M523" s="526"/>
      <c r="N523" s="526"/>
      <c r="O523" s="526"/>
      <c r="P523" s="526"/>
    </row>
    <row r="524" spans="1:16" ht="13.8">
      <c r="A524" s="526"/>
      <c r="B524" s="526"/>
      <c r="C524" s="526"/>
      <c r="D524" s="535"/>
      <c r="E524" s="526"/>
      <c r="F524" s="526"/>
      <c r="G524" s="526"/>
      <c r="H524" s="526"/>
      <c r="I524" s="526"/>
      <c r="J524" s="526"/>
      <c r="K524" s="526"/>
      <c r="L524" s="526"/>
      <c r="M524" s="526"/>
      <c r="N524" s="526"/>
      <c r="O524" s="526"/>
      <c r="P524" s="526"/>
    </row>
    <row r="525" spans="1:16" ht="13.8">
      <c r="A525" s="526"/>
      <c r="B525" s="526"/>
      <c r="C525" s="526"/>
      <c r="D525" s="535"/>
      <c r="E525" s="526"/>
      <c r="F525" s="526"/>
      <c r="G525" s="526"/>
      <c r="H525" s="526"/>
      <c r="I525" s="526"/>
      <c r="J525" s="526"/>
      <c r="K525" s="526"/>
      <c r="L525" s="526"/>
      <c r="M525" s="526"/>
      <c r="N525" s="526"/>
      <c r="O525" s="526"/>
      <c r="P525" s="526"/>
    </row>
    <row r="526" spans="1:16" ht="13.8">
      <c r="A526" s="526"/>
      <c r="B526" s="526"/>
      <c r="C526" s="526"/>
      <c r="D526" s="535"/>
      <c r="E526" s="526"/>
      <c r="F526" s="526"/>
      <c r="G526" s="526"/>
      <c r="H526" s="526"/>
      <c r="I526" s="526"/>
      <c r="J526" s="526"/>
      <c r="K526" s="526"/>
      <c r="L526" s="526"/>
      <c r="M526" s="526"/>
      <c r="N526" s="526"/>
      <c r="O526" s="526"/>
      <c r="P526" s="526"/>
    </row>
    <row r="527" spans="1:16" ht="13.8">
      <c r="A527" s="526"/>
      <c r="B527" s="526"/>
      <c r="C527" s="526"/>
      <c r="D527" s="535"/>
      <c r="E527" s="526"/>
      <c r="F527" s="526"/>
      <c r="G527" s="526"/>
      <c r="H527" s="526"/>
      <c r="I527" s="526"/>
      <c r="J527" s="526"/>
      <c r="K527" s="526"/>
      <c r="L527" s="526"/>
      <c r="M527" s="526"/>
      <c r="N527" s="526"/>
      <c r="O527" s="526"/>
      <c r="P527" s="526"/>
    </row>
    <row r="528" spans="1:16" ht="13.8">
      <c r="A528" s="526"/>
      <c r="B528" s="526"/>
      <c r="C528" s="526"/>
      <c r="D528" s="535"/>
      <c r="E528" s="526"/>
      <c r="F528" s="526"/>
      <c r="G528" s="526"/>
      <c r="H528" s="526"/>
      <c r="I528" s="526"/>
      <c r="J528" s="526"/>
      <c r="K528" s="526"/>
      <c r="L528" s="526"/>
      <c r="M528" s="526"/>
      <c r="N528" s="526"/>
      <c r="O528" s="526"/>
      <c r="P528" s="526"/>
    </row>
    <row r="529" spans="1:16" ht="13.8">
      <c r="A529" s="526"/>
      <c r="B529" s="526"/>
      <c r="C529" s="526"/>
      <c r="D529" s="535"/>
      <c r="E529" s="526"/>
      <c r="F529" s="526"/>
      <c r="G529" s="526"/>
      <c r="H529" s="526"/>
      <c r="I529" s="526"/>
      <c r="J529" s="526"/>
      <c r="K529" s="526"/>
      <c r="L529" s="526"/>
      <c r="M529" s="526"/>
      <c r="N529" s="526"/>
      <c r="O529" s="526"/>
      <c r="P529" s="526"/>
    </row>
    <row r="530" spans="1:16" ht="13.8">
      <c r="A530" s="526"/>
      <c r="B530" s="526"/>
      <c r="C530" s="526"/>
      <c r="D530" s="535"/>
      <c r="E530" s="526"/>
      <c r="F530" s="526"/>
      <c r="G530" s="526"/>
      <c r="H530" s="526"/>
      <c r="I530" s="526"/>
      <c r="J530" s="526"/>
      <c r="K530" s="526"/>
      <c r="L530" s="526"/>
      <c r="M530" s="526"/>
      <c r="N530" s="526"/>
      <c r="O530" s="526"/>
      <c r="P530" s="526"/>
    </row>
    <row r="531" spans="1:16" ht="13.8">
      <c r="A531" s="526"/>
      <c r="B531" s="526"/>
      <c r="C531" s="526"/>
      <c r="D531" s="535"/>
      <c r="E531" s="526"/>
      <c r="F531" s="526"/>
      <c r="G531" s="526"/>
      <c r="H531" s="526"/>
      <c r="I531" s="526"/>
      <c r="J531" s="526"/>
      <c r="K531" s="526"/>
      <c r="L531" s="526"/>
      <c r="M531" s="526"/>
      <c r="N531" s="526"/>
      <c r="O531" s="526"/>
      <c r="P531" s="526"/>
    </row>
    <row r="532" spans="1:16" ht="13.8">
      <c r="A532" s="526"/>
      <c r="B532" s="526"/>
      <c r="C532" s="526"/>
      <c r="D532" s="535"/>
      <c r="E532" s="526"/>
      <c r="F532" s="526"/>
      <c r="G532" s="526"/>
      <c r="H532" s="526"/>
      <c r="I532" s="526"/>
      <c r="J532" s="526"/>
      <c r="K532" s="526"/>
      <c r="L532" s="526"/>
      <c r="M532" s="526"/>
      <c r="N532" s="526"/>
      <c r="O532" s="526"/>
      <c r="P532" s="526"/>
    </row>
    <row r="533" spans="1:16" ht="13.8">
      <c r="A533" s="526"/>
      <c r="B533" s="526"/>
      <c r="C533" s="526"/>
      <c r="D533" s="535"/>
      <c r="E533" s="526"/>
      <c r="F533" s="526"/>
      <c r="G533" s="526"/>
      <c r="H533" s="526"/>
      <c r="I533" s="526"/>
      <c r="J533" s="526"/>
      <c r="K533" s="526"/>
      <c r="L533" s="526"/>
      <c r="M533" s="526"/>
      <c r="N533" s="526"/>
      <c r="O533" s="526"/>
      <c r="P533" s="526"/>
    </row>
    <row r="534" spans="1:16" ht="13.8">
      <c r="A534" s="526"/>
      <c r="B534" s="526"/>
      <c r="C534" s="526"/>
      <c r="D534" s="535"/>
      <c r="E534" s="526"/>
      <c r="F534" s="526"/>
      <c r="G534" s="526"/>
      <c r="H534" s="526"/>
      <c r="I534" s="526"/>
      <c r="J534" s="526"/>
      <c r="K534" s="526"/>
      <c r="L534" s="526"/>
      <c r="M534" s="526"/>
      <c r="N534" s="526"/>
      <c r="O534" s="526"/>
      <c r="P534" s="526"/>
    </row>
    <row r="535" spans="1:16" ht="13.8">
      <c r="A535" s="526"/>
      <c r="B535" s="526"/>
      <c r="C535" s="526"/>
      <c r="D535" s="535"/>
      <c r="E535" s="526"/>
      <c r="F535" s="526"/>
      <c r="G535" s="526"/>
      <c r="H535" s="526"/>
      <c r="I535" s="526"/>
      <c r="J535" s="526"/>
      <c r="K535" s="526"/>
      <c r="L535" s="526"/>
      <c r="M535" s="526"/>
      <c r="N535" s="526"/>
      <c r="O535" s="526"/>
      <c r="P535" s="526"/>
    </row>
    <row r="536" spans="1:16" ht="13.8">
      <c r="A536" s="526"/>
      <c r="B536" s="526"/>
      <c r="C536" s="526"/>
      <c r="D536" s="535"/>
      <c r="E536" s="526"/>
      <c r="F536" s="526"/>
      <c r="G536" s="526"/>
      <c r="H536" s="526"/>
      <c r="I536" s="526"/>
      <c r="J536" s="526"/>
      <c r="K536" s="526"/>
      <c r="L536" s="526"/>
      <c r="M536" s="526"/>
      <c r="N536" s="526"/>
      <c r="O536" s="526"/>
      <c r="P536" s="526"/>
    </row>
    <row r="537" spans="1:16" ht="13.8">
      <c r="A537" s="526"/>
      <c r="B537" s="526"/>
      <c r="C537" s="526"/>
      <c r="D537" s="535"/>
      <c r="E537" s="526"/>
      <c r="F537" s="526"/>
      <c r="G537" s="526"/>
      <c r="H537" s="526"/>
      <c r="I537" s="526"/>
      <c r="J537" s="526"/>
      <c r="K537" s="526"/>
      <c r="L537" s="526"/>
      <c r="M537" s="526"/>
      <c r="N537" s="526"/>
      <c r="O537" s="526"/>
      <c r="P537" s="526"/>
    </row>
    <row r="538" spans="1:16" ht="13.8">
      <c r="A538" s="526"/>
      <c r="B538" s="526"/>
      <c r="C538" s="526"/>
      <c r="D538" s="535"/>
      <c r="E538" s="526"/>
      <c r="F538" s="526"/>
      <c r="G538" s="526"/>
      <c r="H538" s="526"/>
      <c r="I538" s="526"/>
      <c r="J538" s="526"/>
      <c r="K538" s="526"/>
      <c r="L538" s="526"/>
      <c r="M538" s="526"/>
      <c r="N538" s="526"/>
      <c r="O538" s="526"/>
      <c r="P538" s="526"/>
    </row>
    <row r="539" spans="1:16" ht="13.8">
      <c r="A539" s="526"/>
      <c r="B539" s="526"/>
      <c r="C539" s="526"/>
      <c r="D539" s="535"/>
      <c r="E539" s="526"/>
      <c r="F539" s="526"/>
      <c r="G539" s="526"/>
      <c r="H539" s="526"/>
      <c r="I539" s="526"/>
      <c r="J539" s="526"/>
      <c r="K539" s="526"/>
      <c r="L539" s="526"/>
      <c r="M539" s="526"/>
      <c r="N539" s="526"/>
      <c r="O539" s="526"/>
      <c r="P539" s="526"/>
    </row>
    <row r="540" spans="1:16" ht="13.8">
      <c r="A540" s="526"/>
      <c r="B540" s="526"/>
      <c r="C540" s="526"/>
      <c r="D540" s="535"/>
      <c r="E540" s="526"/>
      <c r="F540" s="526"/>
      <c r="G540" s="526"/>
      <c r="H540" s="526"/>
      <c r="I540" s="526"/>
      <c r="J540" s="526"/>
      <c r="K540" s="526"/>
      <c r="L540" s="526"/>
      <c r="M540" s="526"/>
      <c r="N540" s="526"/>
      <c r="O540" s="526"/>
      <c r="P540" s="526"/>
    </row>
    <row r="541" spans="1:16" ht="13.8">
      <c r="A541" s="526"/>
      <c r="B541" s="526"/>
      <c r="C541" s="526"/>
      <c r="D541" s="535"/>
      <c r="E541" s="526"/>
      <c r="F541" s="526"/>
      <c r="G541" s="526"/>
      <c r="H541" s="526"/>
      <c r="I541" s="526"/>
      <c r="J541" s="526"/>
      <c r="K541" s="526"/>
      <c r="L541" s="526"/>
      <c r="M541" s="526"/>
      <c r="N541" s="526"/>
      <c r="O541" s="526"/>
      <c r="P541" s="526"/>
    </row>
    <row r="542" spans="1:16" ht="13.8">
      <c r="A542" s="526"/>
      <c r="B542" s="526"/>
      <c r="C542" s="526"/>
      <c r="D542" s="535"/>
      <c r="E542" s="526"/>
      <c r="F542" s="526"/>
      <c r="G542" s="526"/>
      <c r="H542" s="526"/>
      <c r="I542" s="526"/>
      <c r="J542" s="526"/>
      <c r="K542" s="526"/>
      <c r="L542" s="526"/>
      <c r="M542" s="526"/>
      <c r="N542" s="526"/>
      <c r="O542" s="526"/>
      <c r="P542" s="526"/>
    </row>
    <row r="543" spans="1:16" ht="13.8">
      <c r="A543" s="526"/>
      <c r="B543" s="526"/>
      <c r="C543" s="526"/>
      <c r="D543" s="535"/>
      <c r="E543" s="526"/>
      <c r="F543" s="526"/>
      <c r="G543" s="526"/>
      <c r="H543" s="526"/>
      <c r="I543" s="526"/>
      <c r="J543" s="526"/>
      <c r="K543" s="526"/>
      <c r="L543" s="526"/>
      <c r="M543" s="526"/>
      <c r="N543" s="526"/>
      <c r="O543" s="526"/>
      <c r="P543" s="526"/>
    </row>
    <row r="544" spans="1:16" ht="13.8">
      <c r="A544" s="526"/>
      <c r="B544" s="526"/>
      <c r="C544" s="526"/>
      <c r="D544" s="535"/>
      <c r="E544" s="526"/>
      <c r="F544" s="526"/>
      <c r="G544" s="526"/>
      <c r="H544" s="526"/>
      <c r="I544" s="526"/>
      <c r="J544" s="526"/>
      <c r="K544" s="526"/>
      <c r="L544" s="526"/>
      <c r="M544" s="526"/>
      <c r="N544" s="526"/>
      <c r="O544" s="526"/>
      <c r="P544" s="526"/>
    </row>
    <row r="545" spans="1:16" ht="13.8">
      <c r="A545" s="526"/>
      <c r="B545" s="526"/>
      <c r="C545" s="526"/>
      <c r="D545" s="535"/>
      <c r="E545" s="526"/>
      <c r="F545" s="526"/>
      <c r="G545" s="526"/>
      <c r="H545" s="526"/>
      <c r="I545" s="526"/>
      <c r="J545" s="526"/>
      <c r="K545" s="526"/>
      <c r="L545" s="526"/>
      <c r="M545" s="526"/>
      <c r="N545" s="526"/>
      <c r="O545" s="526"/>
      <c r="P545" s="526"/>
    </row>
    <row r="546" spans="1:16" ht="13.8">
      <c r="A546" s="526"/>
      <c r="B546" s="526"/>
      <c r="C546" s="526"/>
      <c r="D546" s="535"/>
      <c r="E546" s="526"/>
      <c r="F546" s="526"/>
      <c r="G546" s="526"/>
      <c r="H546" s="526"/>
      <c r="I546" s="526"/>
      <c r="J546" s="526"/>
      <c r="K546" s="526"/>
      <c r="L546" s="526"/>
      <c r="M546" s="526"/>
      <c r="N546" s="526"/>
      <c r="O546" s="526"/>
      <c r="P546" s="526"/>
    </row>
    <row r="547" spans="1:16" ht="13.8">
      <c r="A547" s="526"/>
      <c r="B547" s="526"/>
      <c r="C547" s="526"/>
      <c r="D547" s="535"/>
      <c r="E547" s="526"/>
      <c r="F547" s="526"/>
      <c r="G547" s="526"/>
      <c r="H547" s="526"/>
      <c r="I547" s="526"/>
      <c r="J547" s="526"/>
      <c r="K547" s="526"/>
      <c r="L547" s="526"/>
      <c r="M547" s="526"/>
      <c r="N547" s="526"/>
      <c r="O547" s="526"/>
      <c r="P547" s="526"/>
    </row>
    <row r="548" spans="1:16" ht="13.8">
      <c r="A548" s="526"/>
      <c r="B548" s="526"/>
      <c r="C548" s="526"/>
      <c r="D548" s="535"/>
      <c r="E548" s="526"/>
      <c r="F548" s="526"/>
      <c r="G548" s="526"/>
      <c r="H548" s="526"/>
      <c r="I548" s="526"/>
      <c r="J548" s="526"/>
      <c r="K548" s="526"/>
      <c r="L548" s="526"/>
      <c r="M548" s="526"/>
      <c r="N548" s="526"/>
      <c r="O548" s="526"/>
      <c r="P548" s="526"/>
    </row>
    <row r="549" spans="1:16" ht="13.8">
      <c r="A549" s="526"/>
      <c r="B549" s="526"/>
      <c r="C549" s="526"/>
      <c r="D549" s="535"/>
      <c r="E549" s="526"/>
      <c r="F549" s="526"/>
      <c r="G549" s="526"/>
      <c r="H549" s="526"/>
      <c r="I549" s="526"/>
      <c r="J549" s="526"/>
      <c r="K549" s="526"/>
      <c r="L549" s="526"/>
      <c r="M549" s="526"/>
      <c r="N549" s="526"/>
      <c r="O549" s="526"/>
      <c r="P549" s="526"/>
    </row>
    <row r="550" spans="1:16" ht="13.8">
      <c r="A550" s="526"/>
      <c r="B550" s="526"/>
      <c r="C550" s="526"/>
      <c r="D550" s="535"/>
      <c r="E550" s="526"/>
      <c r="F550" s="526"/>
      <c r="G550" s="526"/>
      <c r="H550" s="526"/>
      <c r="I550" s="526"/>
      <c r="J550" s="526"/>
      <c r="K550" s="526"/>
      <c r="L550" s="526"/>
      <c r="M550" s="526"/>
      <c r="N550" s="526"/>
      <c r="O550" s="526"/>
      <c r="P550" s="526"/>
    </row>
    <row r="551" spans="1:16" ht="13.8">
      <c r="A551" s="526"/>
      <c r="B551" s="526"/>
      <c r="C551" s="526"/>
      <c r="D551" s="535"/>
      <c r="E551" s="526"/>
      <c r="F551" s="526"/>
      <c r="G551" s="526"/>
      <c r="H551" s="526"/>
      <c r="I551" s="526"/>
      <c r="J551" s="526"/>
      <c r="K551" s="526"/>
      <c r="L551" s="526"/>
      <c r="M551" s="526"/>
      <c r="N551" s="526"/>
      <c r="O551" s="526"/>
      <c r="P551" s="526"/>
    </row>
    <row r="552" spans="1:16" ht="13.8">
      <c r="A552" s="526"/>
      <c r="B552" s="526"/>
      <c r="C552" s="526"/>
      <c r="D552" s="535"/>
      <c r="E552" s="526"/>
      <c r="F552" s="526"/>
      <c r="G552" s="526"/>
      <c r="H552" s="526"/>
      <c r="I552" s="526"/>
      <c r="J552" s="526"/>
      <c r="K552" s="526"/>
      <c r="L552" s="526"/>
      <c r="M552" s="526"/>
      <c r="N552" s="526"/>
      <c r="O552" s="526"/>
      <c r="P552" s="526"/>
    </row>
    <row r="553" spans="1:16" ht="13.8">
      <c r="A553" s="526"/>
      <c r="B553" s="526"/>
      <c r="C553" s="526"/>
      <c r="D553" s="535"/>
      <c r="E553" s="526"/>
      <c r="F553" s="526"/>
      <c r="G553" s="526"/>
      <c r="H553" s="526"/>
      <c r="I553" s="526"/>
      <c r="J553" s="526"/>
      <c r="K553" s="526"/>
      <c r="L553" s="526"/>
      <c r="M553" s="526"/>
      <c r="N553" s="526"/>
      <c r="O553" s="526"/>
      <c r="P553" s="526"/>
    </row>
    <row r="554" spans="1:16" ht="13.8">
      <c r="A554" s="526"/>
      <c r="B554" s="526"/>
      <c r="C554" s="526"/>
      <c r="D554" s="535"/>
      <c r="E554" s="526"/>
      <c r="F554" s="526"/>
      <c r="G554" s="526"/>
      <c r="H554" s="526"/>
      <c r="I554" s="526"/>
      <c r="J554" s="526"/>
      <c r="K554" s="526"/>
      <c r="L554" s="526"/>
      <c r="M554" s="526"/>
      <c r="N554" s="526"/>
      <c r="O554" s="526"/>
      <c r="P554" s="526"/>
    </row>
    <row r="555" spans="1:16" ht="13.8">
      <c r="A555" s="526"/>
      <c r="B555" s="526"/>
      <c r="C555" s="526"/>
      <c r="D555" s="535"/>
      <c r="E555" s="526"/>
      <c r="F555" s="526"/>
      <c r="G555" s="526"/>
      <c r="H555" s="526"/>
      <c r="I555" s="526"/>
      <c r="J555" s="526"/>
      <c r="K555" s="526"/>
      <c r="L555" s="526"/>
      <c r="M555" s="526"/>
      <c r="N555" s="526"/>
      <c r="O555" s="526"/>
      <c r="P555" s="526"/>
    </row>
    <row r="556" spans="1:16" ht="13.8">
      <c r="A556" s="526"/>
      <c r="B556" s="526"/>
      <c r="C556" s="526"/>
      <c r="D556" s="535"/>
      <c r="E556" s="526"/>
      <c r="F556" s="526"/>
      <c r="G556" s="526"/>
      <c r="H556" s="526"/>
      <c r="I556" s="526"/>
      <c r="J556" s="526"/>
      <c r="K556" s="526"/>
      <c r="L556" s="526"/>
      <c r="M556" s="526"/>
      <c r="N556" s="526"/>
      <c r="O556" s="526"/>
      <c r="P556" s="526"/>
    </row>
    <row r="557" spans="1:16" ht="13.8">
      <c r="A557" s="526"/>
      <c r="B557" s="526"/>
      <c r="C557" s="526"/>
      <c r="D557" s="535"/>
      <c r="E557" s="526"/>
      <c r="F557" s="526"/>
      <c r="G557" s="526"/>
      <c r="H557" s="526"/>
      <c r="I557" s="526"/>
      <c r="J557" s="526"/>
      <c r="K557" s="526"/>
      <c r="L557" s="526"/>
      <c r="M557" s="526"/>
      <c r="N557" s="526"/>
      <c r="O557" s="526"/>
      <c r="P557" s="526"/>
    </row>
    <row r="558" spans="1:16" ht="13.8">
      <c r="A558" s="526"/>
      <c r="B558" s="526"/>
      <c r="C558" s="526"/>
      <c r="D558" s="535"/>
      <c r="E558" s="526"/>
      <c r="F558" s="526"/>
      <c r="G558" s="526"/>
      <c r="H558" s="526"/>
      <c r="I558" s="526"/>
      <c r="J558" s="526"/>
      <c r="K558" s="526"/>
      <c r="L558" s="526"/>
      <c r="M558" s="526"/>
      <c r="N558" s="526"/>
      <c r="O558" s="526"/>
      <c r="P558" s="526"/>
    </row>
    <row r="559" spans="1:16" ht="13.8">
      <c r="A559" s="526"/>
      <c r="B559" s="526"/>
      <c r="C559" s="526"/>
      <c r="D559" s="535"/>
      <c r="E559" s="526"/>
      <c r="F559" s="526"/>
      <c r="G559" s="526"/>
      <c r="H559" s="526"/>
      <c r="I559" s="526"/>
      <c r="J559" s="526"/>
      <c r="K559" s="526"/>
      <c r="L559" s="526"/>
      <c r="M559" s="526"/>
      <c r="N559" s="526"/>
      <c r="O559" s="526"/>
      <c r="P559" s="526"/>
    </row>
    <row r="560" spans="1:16" ht="13.8">
      <c r="A560" s="526"/>
      <c r="B560" s="526"/>
      <c r="C560" s="526"/>
      <c r="D560" s="535"/>
      <c r="E560" s="526"/>
      <c r="F560" s="526"/>
      <c r="G560" s="526"/>
      <c r="H560" s="526"/>
      <c r="I560" s="526"/>
      <c r="J560" s="526"/>
      <c r="K560" s="526"/>
      <c r="L560" s="526"/>
      <c r="M560" s="526"/>
      <c r="N560" s="526"/>
      <c r="O560" s="526"/>
      <c r="P560" s="526"/>
    </row>
    <row r="561" spans="1:16" ht="13.8">
      <c r="A561" s="526"/>
      <c r="B561" s="526"/>
      <c r="C561" s="526"/>
      <c r="D561" s="535"/>
      <c r="E561" s="526"/>
      <c r="F561" s="526"/>
      <c r="G561" s="526"/>
      <c r="H561" s="526"/>
      <c r="I561" s="526"/>
      <c r="J561" s="526"/>
      <c r="K561" s="526"/>
      <c r="L561" s="526"/>
      <c r="M561" s="526"/>
      <c r="N561" s="526"/>
      <c r="O561" s="526"/>
      <c r="P561" s="526"/>
    </row>
    <row r="562" spans="1:16" ht="13.8">
      <c r="A562" s="526"/>
      <c r="B562" s="526"/>
      <c r="C562" s="526"/>
      <c r="D562" s="535"/>
      <c r="E562" s="526"/>
      <c r="F562" s="526"/>
      <c r="G562" s="526"/>
      <c r="H562" s="526"/>
      <c r="I562" s="526"/>
      <c r="J562" s="526"/>
      <c r="K562" s="526"/>
      <c r="L562" s="526"/>
      <c r="M562" s="526"/>
      <c r="N562" s="526"/>
      <c r="O562" s="526"/>
      <c r="P562" s="526"/>
    </row>
    <row r="563" spans="1:16" ht="13.8">
      <c r="A563" s="526"/>
      <c r="B563" s="526"/>
      <c r="C563" s="526"/>
      <c r="D563" s="535"/>
      <c r="E563" s="526"/>
      <c r="F563" s="526"/>
      <c r="G563" s="526"/>
      <c r="H563" s="526"/>
      <c r="I563" s="526"/>
      <c r="J563" s="526"/>
      <c r="K563" s="526"/>
      <c r="L563" s="526"/>
      <c r="M563" s="526"/>
      <c r="N563" s="526"/>
      <c r="O563" s="526"/>
      <c r="P563" s="526"/>
    </row>
    <row r="564" spans="1:16" ht="13.8">
      <c r="A564" s="526"/>
      <c r="B564" s="526"/>
      <c r="C564" s="526"/>
      <c r="D564" s="535"/>
      <c r="E564" s="526"/>
      <c r="F564" s="526"/>
      <c r="G564" s="526"/>
      <c r="H564" s="526"/>
      <c r="I564" s="526"/>
      <c r="J564" s="526"/>
      <c r="K564" s="526"/>
      <c r="L564" s="526"/>
      <c r="M564" s="526"/>
      <c r="N564" s="526"/>
      <c r="O564" s="526"/>
      <c r="P564" s="526"/>
    </row>
    <row r="565" spans="1:16" ht="13.8">
      <c r="A565" s="526"/>
      <c r="B565" s="526"/>
      <c r="C565" s="526"/>
      <c r="D565" s="535"/>
      <c r="E565" s="526"/>
      <c r="F565" s="526"/>
      <c r="G565" s="526"/>
      <c r="H565" s="526"/>
      <c r="I565" s="526"/>
      <c r="J565" s="526"/>
      <c r="K565" s="526"/>
      <c r="L565" s="526"/>
      <c r="M565" s="526"/>
      <c r="N565" s="526"/>
      <c r="O565" s="526"/>
      <c r="P565" s="526"/>
    </row>
    <row r="566" spans="1:16" ht="13.8">
      <c r="A566" s="526"/>
      <c r="B566" s="526"/>
      <c r="C566" s="526"/>
      <c r="D566" s="535"/>
      <c r="E566" s="526"/>
      <c r="F566" s="526"/>
      <c r="G566" s="526"/>
      <c r="H566" s="526"/>
      <c r="I566" s="526"/>
      <c r="J566" s="526"/>
      <c r="K566" s="526"/>
      <c r="L566" s="526"/>
      <c r="M566" s="526"/>
      <c r="N566" s="526"/>
      <c r="O566" s="526"/>
      <c r="P566" s="526"/>
    </row>
    <row r="567" spans="1:16" ht="13.8">
      <c r="A567" s="526"/>
      <c r="B567" s="526"/>
      <c r="C567" s="526"/>
      <c r="D567" s="535"/>
      <c r="E567" s="526"/>
      <c r="F567" s="526"/>
      <c r="G567" s="526"/>
      <c r="H567" s="526"/>
      <c r="I567" s="526"/>
      <c r="J567" s="526"/>
      <c r="K567" s="526"/>
      <c r="L567" s="526"/>
      <c r="M567" s="526"/>
      <c r="N567" s="526"/>
      <c r="O567" s="526"/>
      <c r="P567" s="526"/>
    </row>
    <row r="568" spans="1:16" ht="13.8">
      <c r="A568" s="526"/>
      <c r="B568" s="526"/>
      <c r="C568" s="526"/>
      <c r="D568" s="535"/>
      <c r="E568" s="526"/>
      <c r="F568" s="526"/>
      <c r="G568" s="526"/>
      <c r="H568" s="526"/>
      <c r="I568" s="526"/>
      <c r="J568" s="526"/>
      <c r="K568" s="526"/>
      <c r="L568" s="526"/>
      <c r="M568" s="526"/>
      <c r="N568" s="526"/>
      <c r="O568" s="526"/>
      <c r="P568" s="526"/>
    </row>
    <row r="569" spans="1:16" ht="13.8">
      <c r="A569" s="526"/>
      <c r="B569" s="526"/>
      <c r="C569" s="526"/>
      <c r="D569" s="535"/>
      <c r="E569" s="526"/>
      <c r="F569" s="526"/>
      <c r="G569" s="526"/>
      <c r="H569" s="526"/>
      <c r="I569" s="526"/>
      <c r="J569" s="526"/>
      <c r="K569" s="526"/>
      <c r="L569" s="526"/>
      <c r="M569" s="526"/>
      <c r="N569" s="526"/>
      <c r="O569" s="526"/>
      <c r="P569" s="526"/>
    </row>
    <row r="570" spans="1:16" ht="13.8">
      <c r="A570" s="526"/>
      <c r="B570" s="526"/>
      <c r="C570" s="526"/>
      <c r="D570" s="535"/>
      <c r="E570" s="526"/>
      <c r="F570" s="526"/>
      <c r="G570" s="526"/>
      <c r="H570" s="526"/>
      <c r="I570" s="526"/>
      <c r="J570" s="526"/>
      <c r="K570" s="526"/>
      <c r="L570" s="526"/>
      <c r="M570" s="526"/>
      <c r="N570" s="526"/>
      <c r="O570" s="526"/>
      <c r="P570" s="526"/>
    </row>
    <row r="571" spans="1:16" ht="13.8">
      <c r="A571" s="526"/>
      <c r="B571" s="526"/>
      <c r="C571" s="526"/>
      <c r="D571" s="535"/>
      <c r="E571" s="526"/>
      <c r="F571" s="526"/>
      <c r="G571" s="526"/>
      <c r="H571" s="526"/>
      <c r="I571" s="526"/>
      <c r="J571" s="526"/>
      <c r="K571" s="526"/>
      <c r="L571" s="526"/>
      <c r="M571" s="526"/>
      <c r="N571" s="526"/>
      <c r="O571" s="526"/>
      <c r="P571" s="526"/>
    </row>
    <row r="572" spans="1:16" ht="13.8">
      <c r="A572" s="526"/>
      <c r="B572" s="526"/>
      <c r="C572" s="526"/>
      <c r="D572" s="535"/>
      <c r="E572" s="526"/>
      <c r="F572" s="526"/>
      <c r="G572" s="526"/>
      <c r="H572" s="526"/>
      <c r="I572" s="526"/>
      <c r="J572" s="526"/>
      <c r="K572" s="526"/>
      <c r="L572" s="526"/>
      <c r="M572" s="526"/>
      <c r="N572" s="526"/>
      <c r="O572" s="526"/>
      <c r="P572" s="526"/>
    </row>
    <row r="573" spans="1:16" ht="13.8">
      <c r="A573" s="526"/>
      <c r="B573" s="526"/>
      <c r="C573" s="526"/>
      <c r="D573" s="535"/>
      <c r="E573" s="526"/>
      <c r="F573" s="526"/>
      <c r="G573" s="526"/>
      <c r="H573" s="526"/>
      <c r="I573" s="526"/>
      <c r="J573" s="526"/>
      <c r="K573" s="526"/>
      <c r="L573" s="526"/>
      <c r="M573" s="526"/>
      <c r="N573" s="526"/>
      <c r="O573" s="526"/>
      <c r="P573" s="526"/>
    </row>
    <row r="574" spans="1:16" ht="13.8">
      <c r="A574" s="526"/>
      <c r="B574" s="526"/>
      <c r="C574" s="526"/>
      <c r="D574" s="535"/>
      <c r="E574" s="526"/>
      <c r="F574" s="526"/>
      <c r="G574" s="526"/>
      <c r="H574" s="526"/>
      <c r="I574" s="526"/>
      <c r="J574" s="526"/>
      <c r="K574" s="526"/>
      <c r="L574" s="526"/>
      <c r="M574" s="526"/>
      <c r="N574" s="526"/>
      <c r="O574" s="526"/>
      <c r="P574" s="526"/>
    </row>
    <row r="575" spans="1:16" ht="13.8">
      <c r="A575" s="526"/>
      <c r="B575" s="526"/>
      <c r="C575" s="526"/>
      <c r="D575" s="535"/>
      <c r="E575" s="526"/>
      <c r="F575" s="526"/>
      <c r="G575" s="526"/>
      <c r="H575" s="526"/>
      <c r="I575" s="526"/>
      <c r="J575" s="526"/>
      <c r="K575" s="526"/>
      <c r="L575" s="526"/>
      <c r="M575" s="526"/>
      <c r="N575" s="526"/>
      <c r="O575" s="526"/>
      <c r="P575" s="526"/>
    </row>
    <row r="576" spans="1:16" ht="13.8">
      <c r="A576" s="526"/>
      <c r="B576" s="526"/>
      <c r="C576" s="526"/>
      <c r="D576" s="535"/>
      <c r="E576" s="526"/>
      <c r="F576" s="526"/>
      <c r="G576" s="526"/>
      <c r="H576" s="526"/>
      <c r="I576" s="526"/>
      <c r="J576" s="526"/>
      <c r="K576" s="526"/>
      <c r="L576" s="526"/>
      <c r="M576" s="526"/>
      <c r="N576" s="526"/>
      <c r="O576" s="526"/>
      <c r="P576" s="526"/>
    </row>
    <row r="577" spans="1:16" ht="13.8">
      <c r="A577" s="526"/>
      <c r="B577" s="526"/>
      <c r="C577" s="526"/>
      <c r="D577" s="535"/>
      <c r="E577" s="526"/>
      <c r="F577" s="526"/>
      <c r="G577" s="526"/>
      <c r="H577" s="526"/>
      <c r="I577" s="526"/>
      <c r="J577" s="526"/>
      <c r="K577" s="526"/>
      <c r="L577" s="526"/>
      <c r="M577" s="526"/>
      <c r="N577" s="526"/>
      <c r="O577" s="526"/>
      <c r="P577" s="526"/>
    </row>
    <row r="578" spans="1:16" ht="13.8">
      <c r="A578" s="526"/>
      <c r="B578" s="526"/>
      <c r="C578" s="526"/>
      <c r="D578" s="535"/>
      <c r="E578" s="526"/>
      <c r="F578" s="526"/>
      <c r="G578" s="526"/>
      <c r="H578" s="526"/>
      <c r="I578" s="526"/>
      <c r="J578" s="526"/>
      <c r="K578" s="526"/>
      <c r="L578" s="526"/>
      <c r="M578" s="526"/>
      <c r="N578" s="526"/>
      <c r="O578" s="526"/>
      <c r="P578" s="526"/>
    </row>
    <row r="579" spans="1:16" ht="13.8">
      <c r="A579" s="526"/>
      <c r="B579" s="526"/>
      <c r="C579" s="526"/>
      <c r="D579" s="535"/>
      <c r="E579" s="526"/>
      <c r="F579" s="526"/>
      <c r="G579" s="526"/>
      <c r="H579" s="526"/>
      <c r="I579" s="526"/>
      <c r="J579" s="526"/>
      <c r="K579" s="526"/>
      <c r="L579" s="526"/>
      <c r="M579" s="526"/>
      <c r="N579" s="526"/>
      <c r="O579" s="526"/>
      <c r="P579" s="526"/>
    </row>
    <row r="580" spans="1:16" ht="13.8">
      <c r="A580" s="526"/>
      <c r="B580" s="526"/>
      <c r="C580" s="526"/>
      <c r="D580" s="535"/>
      <c r="E580" s="526"/>
      <c r="F580" s="526"/>
      <c r="G580" s="526"/>
      <c r="H580" s="526"/>
      <c r="I580" s="526"/>
      <c r="J580" s="526"/>
      <c r="K580" s="526"/>
      <c r="L580" s="526"/>
      <c r="M580" s="526"/>
      <c r="N580" s="526"/>
      <c r="O580" s="526"/>
      <c r="P580" s="526"/>
    </row>
    <row r="581" spans="1:16" ht="13.8">
      <c r="A581" s="526"/>
      <c r="B581" s="526"/>
      <c r="C581" s="526"/>
      <c r="D581" s="535"/>
      <c r="E581" s="526"/>
      <c r="F581" s="526"/>
      <c r="G581" s="526"/>
      <c r="H581" s="526"/>
      <c r="I581" s="526"/>
      <c r="J581" s="526"/>
      <c r="K581" s="526"/>
      <c r="L581" s="526"/>
      <c r="M581" s="526"/>
      <c r="N581" s="526"/>
      <c r="O581" s="526"/>
      <c r="P581" s="526"/>
    </row>
    <row r="582" spans="1:16" ht="13.8">
      <c r="A582" s="526"/>
      <c r="B582" s="526"/>
      <c r="C582" s="526"/>
      <c r="D582" s="535"/>
      <c r="E582" s="526"/>
      <c r="F582" s="526"/>
      <c r="G582" s="526"/>
      <c r="H582" s="526"/>
      <c r="I582" s="526"/>
      <c r="J582" s="526"/>
      <c r="K582" s="526"/>
      <c r="L582" s="526"/>
      <c r="M582" s="526"/>
      <c r="N582" s="526"/>
      <c r="O582" s="526"/>
      <c r="P582" s="526"/>
    </row>
    <row r="583" spans="1:16" ht="13.8">
      <c r="A583" s="526"/>
      <c r="B583" s="526"/>
      <c r="C583" s="526"/>
      <c r="D583" s="535"/>
      <c r="E583" s="526"/>
      <c r="F583" s="526"/>
      <c r="G583" s="526"/>
      <c r="H583" s="526"/>
      <c r="I583" s="526"/>
      <c r="J583" s="526"/>
      <c r="K583" s="526"/>
      <c r="L583" s="526"/>
      <c r="M583" s="526"/>
      <c r="N583" s="526"/>
      <c r="O583" s="526"/>
      <c r="P583" s="526"/>
    </row>
    <row r="584" spans="1:16" ht="13.8">
      <c r="A584" s="526"/>
      <c r="B584" s="526"/>
      <c r="C584" s="526"/>
      <c r="D584" s="535"/>
      <c r="E584" s="526"/>
      <c r="F584" s="526"/>
      <c r="G584" s="526"/>
      <c r="H584" s="526"/>
      <c r="I584" s="526"/>
      <c r="J584" s="526"/>
      <c r="K584" s="526"/>
      <c r="L584" s="526"/>
      <c r="M584" s="526"/>
      <c r="N584" s="526"/>
      <c r="O584" s="526"/>
      <c r="P584" s="526"/>
    </row>
    <row r="585" spans="1:16" ht="13.8">
      <c r="A585" s="526"/>
      <c r="B585" s="526"/>
      <c r="C585" s="526"/>
      <c r="D585" s="535"/>
      <c r="E585" s="526"/>
      <c r="F585" s="526"/>
      <c r="G585" s="526"/>
      <c r="H585" s="526"/>
      <c r="I585" s="526"/>
      <c r="J585" s="526"/>
      <c r="K585" s="526"/>
      <c r="L585" s="526"/>
      <c r="M585" s="526"/>
      <c r="N585" s="526"/>
      <c r="O585" s="526"/>
      <c r="P585" s="526"/>
    </row>
    <row r="586" spans="1:16" ht="13.8">
      <c r="A586" s="526"/>
      <c r="B586" s="526"/>
      <c r="C586" s="526"/>
      <c r="D586" s="535"/>
      <c r="E586" s="526"/>
      <c r="F586" s="526"/>
      <c r="G586" s="526"/>
      <c r="H586" s="526"/>
      <c r="I586" s="526"/>
      <c r="J586" s="526"/>
      <c r="K586" s="526"/>
      <c r="L586" s="526"/>
      <c r="M586" s="526"/>
      <c r="N586" s="526"/>
      <c r="O586" s="526"/>
      <c r="P586" s="526"/>
    </row>
    <row r="587" spans="1:16" ht="13.8">
      <c r="A587" s="526"/>
      <c r="B587" s="526"/>
      <c r="C587" s="526"/>
      <c r="D587" s="535"/>
      <c r="E587" s="526"/>
      <c r="F587" s="526"/>
      <c r="G587" s="526"/>
      <c r="H587" s="526"/>
      <c r="I587" s="526"/>
      <c r="J587" s="526"/>
      <c r="K587" s="526"/>
      <c r="L587" s="526"/>
      <c r="M587" s="526"/>
      <c r="N587" s="526"/>
      <c r="O587" s="526"/>
      <c r="P587" s="526"/>
    </row>
    <row r="588" spans="1:16" ht="13.8">
      <c r="A588" s="526"/>
      <c r="B588" s="526"/>
      <c r="C588" s="526"/>
      <c r="D588" s="535"/>
      <c r="E588" s="526"/>
      <c r="F588" s="526"/>
      <c r="G588" s="526"/>
      <c r="H588" s="526"/>
      <c r="I588" s="526"/>
      <c r="J588" s="526"/>
      <c r="K588" s="526"/>
      <c r="L588" s="526"/>
      <c r="M588" s="526"/>
      <c r="N588" s="526"/>
      <c r="O588" s="526"/>
      <c r="P588" s="526"/>
    </row>
    <row r="589" spans="1:16" ht="13.8">
      <c r="A589" s="526"/>
      <c r="B589" s="526"/>
      <c r="C589" s="526"/>
      <c r="D589" s="535"/>
      <c r="E589" s="526"/>
      <c r="F589" s="526"/>
      <c r="G589" s="526"/>
      <c r="H589" s="526"/>
      <c r="I589" s="526"/>
      <c r="J589" s="526"/>
      <c r="K589" s="526"/>
      <c r="L589" s="526"/>
      <c r="M589" s="526"/>
      <c r="N589" s="526"/>
      <c r="O589" s="526"/>
      <c r="P589" s="526"/>
    </row>
    <row r="590" spans="1:16" ht="13.8">
      <c r="A590" s="526"/>
      <c r="B590" s="526"/>
      <c r="C590" s="526"/>
      <c r="D590" s="535"/>
      <c r="E590" s="526"/>
      <c r="F590" s="526"/>
      <c r="G590" s="526"/>
      <c r="H590" s="526"/>
      <c r="I590" s="526"/>
      <c r="J590" s="526"/>
      <c r="K590" s="526"/>
      <c r="L590" s="526"/>
      <c r="M590" s="526"/>
      <c r="N590" s="526"/>
      <c r="O590" s="526"/>
      <c r="P590" s="526"/>
    </row>
    <row r="591" spans="1:16" ht="13.8">
      <c r="A591" s="526"/>
      <c r="B591" s="526"/>
      <c r="C591" s="526"/>
      <c r="D591" s="535"/>
      <c r="E591" s="526"/>
      <c r="F591" s="526"/>
      <c r="G591" s="526"/>
      <c r="H591" s="526"/>
      <c r="I591" s="526"/>
      <c r="J591" s="526"/>
      <c r="K591" s="526"/>
      <c r="L591" s="526"/>
      <c r="M591" s="526"/>
      <c r="N591" s="526"/>
      <c r="O591" s="526"/>
      <c r="P591" s="526"/>
    </row>
    <row r="592" spans="1:16" ht="13.8">
      <c r="A592" s="526"/>
      <c r="B592" s="526"/>
      <c r="C592" s="526"/>
      <c r="D592" s="535"/>
      <c r="E592" s="526"/>
      <c r="F592" s="526"/>
      <c r="G592" s="526"/>
      <c r="H592" s="526"/>
      <c r="I592" s="526"/>
      <c r="J592" s="526"/>
      <c r="K592" s="526"/>
      <c r="L592" s="526"/>
      <c r="M592" s="526"/>
      <c r="N592" s="526"/>
      <c r="O592" s="526"/>
      <c r="P592" s="526"/>
    </row>
    <row r="593" spans="1:16" ht="13.8">
      <c r="A593" s="526"/>
      <c r="B593" s="526"/>
      <c r="C593" s="526"/>
      <c r="D593" s="535"/>
      <c r="E593" s="526"/>
      <c r="F593" s="526"/>
      <c r="G593" s="526"/>
      <c r="H593" s="526"/>
      <c r="I593" s="526"/>
      <c r="J593" s="526"/>
      <c r="K593" s="526"/>
      <c r="L593" s="526"/>
      <c r="M593" s="526"/>
      <c r="N593" s="526"/>
      <c r="O593" s="526"/>
      <c r="P593" s="526"/>
    </row>
    <row r="594" spans="1:16" ht="13.8">
      <c r="A594" s="526"/>
      <c r="B594" s="526"/>
      <c r="C594" s="526"/>
      <c r="D594" s="535"/>
      <c r="E594" s="526"/>
      <c r="F594" s="526"/>
      <c r="G594" s="526"/>
      <c r="H594" s="526"/>
      <c r="I594" s="526"/>
      <c r="J594" s="526"/>
      <c r="K594" s="526"/>
      <c r="L594" s="526"/>
      <c r="M594" s="526"/>
      <c r="N594" s="526"/>
      <c r="O594" s="526"/>
      <c r="P594" s="526"/>
    </row>
    <row r="595" spans="1:16" ht="13.8">
      <c r="A595" s="526"/>
      <c r="B595" s="526"/>
      <c r="C595" s="526"/>
      <c r="D595" s="535"/>
      <c r="E595" s="526"/>
      <c r="F595" s="526"/>
      <c r="G595" s="526"/>
      <c r="H595" s="526"/>
      <c r="I595" s="526"/>
      <c r="J595" s="526"/>
      <c r="K595" s="526"/>
      <c r="L595" s="526"/>
      <c r="M595" s="526"/>
      <c r="N595" s="526"/>
      <c r="O595" s="526"/>
      <c r="P595" s="526"/>
    </row>
    <row r="596" spans="1:16" ht="13.8">
      <c r="A596" s="526"/>
      <c r="B596" s="526"/>
      <c r="C596" s="526"/>
      <c r="D596" s="535"/>
      <c r="E596" s="526"/>
      <c r="F596" s="526"/>
      <c r="G596" s="526"/>
      <c r="H596" s="526"/>
      <c r="I596" s="526"/>
      <c r="J596" s="526"/>
      <c r="K596" s="526"/>
      <c r="L596" s="526"/>
      <c r="M596" s="526"/>
      <c r="N596" s="526"/>
      <c r="O596" s="526"/>
      <c r="P596" s="526"/>
    </row>
    <row r="597" spans="1:16" ht="13.8">
      <c r="A597" s="526"/>
      <c r="B597" s="526"/>
      <c r="C597" s="526"/>
      <c r="D597" s="535"/>
      <c r="E597" s="526"/>
      <c r="F597" s="526"/>
      <c r="G597" s="526"/>
      <c r="H597" s="526"/>
      <c r="I597" s="526"/>
      <c r="J597" s="526"/>
      <c r="K597" s="526"/>
      <c r="L597" s="526"/>
      <c r="M597" s="526"/>
      <c r="N597" s="526"/>
      <c r="O597" s="526"/>
      <c r="P597" s="526"/>
    </row>
    <row r="598" spans="1:16" ht="13.8">
      <c r="A598" s="526"/>
      <c r="B598" s="526"/>
      <c r="C598" s="526"/>
      <c r="D598" s="535"/>
      <c r="E598" s="526"/>
      <c r="F598" s="526"/>
      <c r="G598" s="526"/>
      <c r="H598" s="526"/>
      <c r="I598" s="526"/>
      <c r="J598" s="526"/>
      <c r="K598" s="526"/>
      <c r="L598" s="526"/>
      <c r="M598" s="526"/>
      <c r="N598" s="526"/>
      <c r="O598" s="526"/>
      <c r="P598" s="526"/>
    </row>
    <row r="599" spans="1:16" ht="13.8">
      <c r="A599" s="526"/>
      <c r="B599" s="526"/>
      <c r="C599" s="526"/>
      <c r="D599" s="535"/>
      <c r="E599" s="526"/>
      <c r="F599" s="526"/>
      <c r="G599" s="526"/>
      <c r="H599" s="526"/>
      <c r="I599" s="526"/>
      <c r="J599" s="526"/>
      <c r="K599" s="526"/>
      <c r="L599" s="526"/>
      <c r="M599" s="526"/>
      <c r="N599" s="526"/>
      <c r="O599" s="526"/>
      <c r="P599" s="526"/>
    </row>
    <row r="600" spans="1:16" ht="13.8">
      <c r="A600" s="526"/>
      <c r="B600" s="526"/>
      <c r="C600" s="526"/>
      <c r="D600" s="535"/>
      <c r="E600" s="526"/>
      <c r="F600" s="526"/>
      <c r="G600" s="526"/>
      <c r="H600" s="526"/>
      <c r="I600" s="526"/>
      <c r="J600" s="526"/>
      <c r="K600" s="526"/>
      <c r="L600" s="526"/>
      <c r="M600" s="526"/>
      <c r="N600" s="526"/>
      <c r="O600" s="526"/>
      <c r="P600" s="526"/>
    </row>
    <row r="601" spans="1:16" ht="13.8">
      <c r="A601" s="526"/>
      <c r="B601" s="526"/>
      <c r="C601" s="526"/>
      <c r="D601" s="535"/>
      <c r="E601" s="526"/>
      <c r="F601" s="526"/>
      <c r="G601" s="526"/>
      <c r="H601" s="526"/>
      <c r="I601" s="526"/>
      <c r="J601" s="526"/>
      <c r="K601" s="526"/>
      <c r="L601" s="526"/>
      <c r="M601" s="526"/>
      <c r="N601" s="526"/>
      <c r="O601" s="526"/>
      <c r="P601" s="526"/>
    </row>
    <row r="602" spans="1:16" ht="13.8">
      <c r="A602" s="526"/>
      <c r="B602" s="526"/>
      <c r="C602" s="526"/>
      <c r="D602" s="535"/>
      <c r="E602" s="526"/>
      <c r="F602" s="526"/>
      <c r="G602" s="526"/>
      <c r="H602" s="526"/>
      <c r="I602" s="526"/>
      <c r="J602" s="526"/>
      <c r="K602" s="526"/>
      <c r="L602" s="526"/>
      <c r="M602" s="526"/>
      <c r="N602" s="526"/>
      <c r="O602" s="526"/>
      <c r="P602" s="526"/>
    </row>
    <row r="603" spans="1:16" ht="13.8">
      <c r="A603" s="526"/>
      <c r="B603" s="526"/>
      <c r="C603" s="526"/>
      <c r="D603" s="535"/>
      <c r="E603" s="526"/>
      <c r="F603" s="526"/>
      <c r="G603" s="526"/>
      <c r="H603" s="526"/>
      <c r="I603" s="526"/>
      <c r="J603" s="526"/>
      <c r="K603" s="526"/>
      <c r="L603" s="526"/>
      <c r="M603" s="526"/>
      <c r="N603" s="526"/>
      <c r="O603" s="526"/>
      <c r="P603" s="526"/>
    </row>
    <row r="604" spans="1:16" ht="13.8">
      <c r="A604" s="526"/>
      <c r="B604" s="526"/>
      <c r="C604" s="526"/>
      <c r="D604" s="535"/>
      <c r="E604" s="526"/>
      <c r="F604" s="526"/>
      <c r="G604" s="526"/>
      <c r="H604" s="526"/>
      <c r="I604" s="526"/>
      <c r="J604" s="526"/>
      <c r="K604" s="526"/>
      <c r="L604" s="526"/>
      <c r="M604" s="526"/>
      <c r="N604" s="526"/>
      <c r="O604" s="526"/>
      <c r="P604" s="526"/>
    </row>
    <row r="605" spans="1:16" ht="13.8">
      <c r="A605" s="526"/>
      <c r="B605" s="526"/>
      <c r="C605" s="526"/>
      <c r="D605" s="535"/>
      <c r="E605" s="526"/>
      <c r="F605" s="526"/>
      <c r="G605" s="526"/>
      <c r="H605" s="526"/>
      <c r="I605" s="526"/>
      <c r="J605" s="526"/>
      <c r="K605" s="526"/>
      <c r="L605" s="526"/>
      <c r="M605" s="526"/>
      <c r="N605" s="526"/>
      <c r="O605" s="526"/>
      <c r="P605" s="526"/>
    </row>
    <row r="606" spans="1:16" ht="13.8">
      <c r="A606" s="526"/>
      <c r="B606" s="526"/>
      <c r="C606" s="526"/>
      <c r="D606" s="535"/>
      <c r="E606" s="526"/>
      <c r="F606" s="526"/>
      <c r="G606" s="526"/>
      <c r="H606" s="526"/>
      <c r="I606" s="526"/>
      <c r="J606" s="526"/>
      <c r="K606" s="526"/>
      <c r="L606" s="526"/>
      <c r="M606" s="526"/>
      <c r="N606" s="526"/>
      <c r="O606" s="526"/>
      <c r="P606" s="526"/>
    </row>
    <row r="607" spans="1:16" ht="13.8">
      <c r="A607" s="526"/>
      <c r="B607" s="526"/>
      <c r="C607" s="526"/>
      <c r="D607" s="535"/>
      <c r="E607" s="526"/>
      <c r="F607" s="526"/>
      <c r="G607" s="526"/>
      <c r="H607" s="526"/>
      <c r="I607" s="526"/>
      <c r="J607" s="526"/>
      <c r="K607" s="526"/>
      <c r="L607" s="526"/>
      <c r="M607" s="526"/>
      <c r="N607" s="526"/>
      <c r="O607" s="526"/>
      <c r="P607" s="526"/>
    </row>
    <row r="608" spans="1:16" ht="13.8">
      <c r="A608" s="526"/>
      <c r="B608" s="526"/>
      <c r="C608" s="526"/>
      <c r="D608" s="535"/>
      <c r="E608" s="526"/>
      <c r="F608" s="526"/>
      <c r="G608" s="526"/>
      <c r="H608" s="526"/>
      <c r="I608" s="526"/>
      <c r="J608" s="526"/>
      <c r="K608" s="526"/>
      <c r="L608" s="526"/>
      <c r="M608" s="526"/>
      <c r="N608" s="526"/>
      <c r="O608" s="526"/>
      <c r="P608" s="526"/>
    </row>
    <row r="609" spans="1:16" ht="13.8">
      <c r="A609" s="526"/>
      <c r="B609" s="526"/>
      <c r="C609" s="526"/>
      <c r="D609" s="535"/>
      <c r="E609" s="526"/>
      <c r="F609" s="526"/>
      <c r="G609" s="526"/>
      <c r="H609" s="526"/>
      <c r="I609" s="526"/>
      <c r="J609" s="526"/>
      <c r="K609" s="526"/>
      <c r="L609" s="526"/>
      <c r="M609" s="526"/>
      <c r="N609" s="526"/>
      <c r="O609" s="526"/>
      <c r="P609" s="526"/>
    </row>
    <row r="610" spans="1:16" ht="13.8">
      <c r="A610" s="526"/>
      <c r="B610" s="526"/>
      <c r="C610" s="526"/>
      <c r="D610" s="535"/>
      <c r="E610" s="526"/>
      <c r="F610" s="526"/>
      <c r="G610" s="526"/>
      <c r="H610" s="526"/>
      <c r="I610" s="526"/>
      <c r="J610" s="526"/>
      <c r="K610" s="526"/>
      <c r="L610" s="526"/>
      <c r="M610" s="526"/>
      <c r="N610" s="526"/>
      <c r="O610" s="526"/>
      <c r="P610" s="526"/>
    </row>
    <row r="611" spans="1:16" ht="13.8">
      <c r="A611" s="526"/>
      <c r="B611" s="526"/>
      <c r="C611" s="526"/>
      <c r="D611" s="535"/>
      <c r="E611" s="526"/>
      <c r="F611" s="526"/>
      <c r="G611" s="526"/>
      <c r="H611" s="526"/>
      <c r="I611" s="526"/>
      <c r="J611" s="526"/>
      <c r="K611" s="526"/>
      <c r="L611" s="526"/>
      <c r="M611" s="526"/>
      <c r="N611" s="526"/>
      <c r="O611" s="526"/>
      <c r="P611" s="526"/>
    </row>
    <row r="612" spans="1:16" ht="13.8">
      <c r="A612" s="526"/>
      <c r="B612" s="526"/>
      <c r="C612" s="526"/>
      <c r="D612" s="535"/>
      <c r="E612" s="526"/>
      <c r="F612" s="526"/>
      <c r="G612" s="526"/>
      <c r="H612" s="526"/>
      <c r="I612" s="526"/>
      <c r="J612" s="526"/>
      <c r="K612" s="526"/>
      <c r="L612" s="526"/>
      <c r="M612" s="526"/>
      <c r="N612" s="526"/>
      <c r="O612" s="526"/>
      <c r="P612" s="526"/>
    </row>
    <row r="613" spans="1:16" ht="13.8">
      <c r="A613" s="526"/>
      <c r="B613" s="526"/>
      <c r="C613" s="526"/>
      <c r="D613" s="535"/>
      <c r="E613" s="526"/>
      <c r="F613" s="526"/>
      <c r="G613" s="526"/>
      <c r="H613" s="526"/>
      <c r="I613" s="526"/>
      <c r="J613" s="526"/>
      <c r="K613" s="526"/>
      <c r="L613" s="526"/>
      <c r="M613" s="526"/>
      <c r="N613" s="526"/>
      <c r="O613" s="526"/>
      <c r="P613" s="526"/>
    </row>
    <row r="614" spans="1:16" ht="13.8">
      <c r="A614" s="526"/>
      <c r="B614" s="526"/>
      <c r="C614" s="526"/>
      <c r="D614" s="535"/>
      <c r="E614" s="526"/>
      <c r="F614" s="526"/>
      <c r="G614" s="526"/>
      <c r="H614" s="526"/>
      <c r="I614" s="526"/>
      <c r="J614" s="526"/>
      <c r="K614" s="526"/>
      <c r="L614" s="526"/>
      <c r="M614" s="526"/>
      <c r="N614" s="526"/>
      <c r="O614" s="526"/>
      <c r="P614" s="526"/>
    </row>
    <row r="615" spans="1:16" ht="13.8">
      <c r="A615" s="526"/>
      <c r="B615" s="526"/>
      <c r="C615" s="526"/>
      <c r="D615" s="535"/>
      <c r="E615" s="526"/>
      <c r="F615" s="526"/>
      <c r="G615" s="526"/>
      <c r="H615" s="526"/>
      <c r="I615" s="526"/>
      <c r="J615" s="526"/>
      <c r="K615" s="526"/>
      <c r="L615" s="526"/>
      <c r="M615" s="526"/>
      <c r="N615" s="526"/>
      <c r="O615" s="526"/>
      <c r="P615" s="526"/>
    </row>
    <row r="616" spans="1:16" ht="13.8">
      <c r="A616" s="526"/>
      <c r="B616" s="526"/>
      <c r="C616" s="526"/>
      <c r="D616" s="535"/>
      <c r="E616" s="526"/>
      <c r="F616" s="526"/>
      <c r="G616" s="526"/>
      <c r="H616" s="526"/>
      <c r="I616" s="526"/>
      <c r="J616" s="526"/>
      <c r="K616" s="526"/>
      <c r="L616" s="526"/>
      <c r="M616" s="526"/>
      <c r="N616" s="526"/>
      <c r="O616" s="526"/>
      <c r="P616" s="526"/>
    </row>
    <row r="617" spans="1:16" ht="13.8">
      <c r="A617" s="526"/>
      <c r="B617" s="526"/>
      <c r="C617" s="526"/>
      <c r="D617" s="535"/>
      <c r="E617" s="526"/>
      <c r="F617" s="526"/>
      <c r="G617" s="526"/>
      <c r="H617" s="526"/>
      <c r="I617" s="526"/>
      <c r="J617" s="526"/>
      <c r="K617" s="526"/>
      <c r="L617" s="526"/>
      <c r="M617" s="526"/>
      <c r="N617" s="526"/>
      <c r="O617" s="526"/>
      <c r="P617" s="526"/>
    </row>
    <row r="618" spans="1:16" ht="13.8">
      <c r="A618" s="526"/>
      <c r="B618" s="526"/>
      <c r="C618" s="526"/>
      <c r="D618" s="535"/>
      <c r="E618" s="526"/>
      <c r="F618" s="526"/>
      <c r="G618" s="526"/>
      <c r="H618" s="526"/>
      <c r="I618" s="526"/>
      <c r="J618" s="526"/>
      <c r="K618" s="526"/>
      <c r="L618" s="526"/>
      <c r="M618" s="526"/>
      <c r="N618" s="526"/>
      <c r="O618" s="526"/>
      <c r="P618" s="526"/>
    </row>
    <row r="619" spans="1:16" ht="13.8">
      <c r="A619" s="526"/>
      <c r="B619" s="526"/>
      <c r="C619" s="526"/>
      <c r="D619" s="535"/>
      <c r="E619" s="526"/>
      <c r="F619" s="526"/>
      <c r="G619" s="526"/>
      <c r="H619" s="526"/>
      <c r="I619" s="526"/>
      <c r="J619" s="526"/>
      <c r="K619" s="526"/>
      <c r="L619" s="526"/>
      <c r="M619" s="526"/>
      <c r="N619" s="526"/>
      <c r="O619" s="526"/>
      <c r="P619" s="526"/>
    </row>
    <row r="620" spans="1:16" ht="13.8">
      <c r="A620" s="526"/>
      <c r="B620" s="526"/>
      <c r="C620" s="526"/>
      <c r="D620" s="535"/>
      <c r="E620" s="526"/>
      <c r="F620" s="526"/>
      <c r="G620" s="526"/>
      <c r="H620" s="526"/>
      <c r="I620" s="526"/>
      <c r="J620" s="526"/>
      <c r="K620" s="526"/>
      <c r="L620" s="526"/>
      <c r="M620" s="526"/>
      <c r="N620" s="526"/>
      <c r="O620" s="526"/>
      <c r="P620" s="526"/>
    </row>
    <row r="621" spans="1:16" ht="13.8">
      <c r="A621" s="526"/>
      <c r="B621" s="526"/>
      <c r="C621" s="526"/>
      <c r="D621" s="535"/>
      <c r="E621" s="526"/>
      <c r="F621" s="526"/>
      <c r="G621" s="526"/>
      <c r="H621" s="526"/>
      <c r="I621" s="526"/>
      <c r="J621" s="526"/>
      <c r="K621" s="526"/>
      <c r="L621" s="526"/>
      <c r="M621" s="526"/>
      <c r="N621" s="526"/>
      <c r="O621" s="526"/>
      <c r="P621" s="526"/>
    </row>
    <row r="622" spans="1:16" ht="13.8">
      <c r="A622" s="526"/>
      <c r="B622" s="526"/>
      <c r="C622" s="526"/>
      <c r="D622" s="535"/>
      <c r="E622" s="526"/>
      <c r="F622" s="526"/>
      <c r="G622" s="526"/>
      <c r="H622" s="526"/>
      <c r="I622" s="526"/>
      <c r="J622" s="526"/>
      <c r="K622" s="526"/>
      <c r="L622" s="526"/>
      <c r="M622" s="526"/>
      <c r="N622" s="526"/>
      <c r="O622" s="526"/>
      <c r="P622" s="526"/>
    </row>
    <row r="623" spans="1:16" ht="13.8">
      <c r="A623" s="526"/>
      <c r="B623" s="526"/>
      <c r="C623" s="526"/>
      <c r="D623" s="535"/>
      <c r="E623" s="526"/>
      <c r="F623" s="526"/>
      <c r="G623" s="526"/>
      <c r="H623" s="526"/>
      <c r="I623" s="526"/>
      <c r="J623" s="526"/>
      <c r="K623" s="526"/>
      <c r="L623" s="526"/>
      <c r="M623" s="526"/>
      <c r="N623" s="526"/>
      <c r="O623" s="526"/>
      <c r="P623" s="526"/>
    </row>
    <row r="624" spans="1:16" ht="13.8">
      <c r="A624" s="526"/>
      <c r="B624" s="526"/>
      <c r="C624" s="526"/>
      <c r="D624" s="535"/>
      <c r="E624" s="526"/>
      <c r="F624" s="526"/>
      <c r="G624" s="526"/>
      <c r="H624" s="526"/>
      <c r="I624" s="526"/>
      <c r="J624" s="526"/>
      <c r="K624" s="526"/>
      <c r="L624" s="526"/>
      <c r="M624" s="526"/>
      <c r="N624" s="526"/>
      <c r="O624" s="526"/>
      <c r="P624" s="526"/>
    </row>
    <row r="625" spans="1:16" ht="13.8">
      <c r="A625" s="526"/>
      <c r="B625" s="526"/>
      <c r="C625" s="526"/>
      <c r="D625" s="535"/>
      <c r="E625" s="526"/>
      <c r="F625" s="526"/>
      <c r="G625" s="526"/>
      <c r="H625" s="526"/>
      <c r="I625" s="526"/>
      <c r="J625" s="526"/>
      <c r="K625" s="526"/>
      <c r="L625" s="526"/>
      <c r="M625" s="526"/>
      <c r="N625" s="526"/>
      <c r="O625" s="526"/>
      <c r="P625" s="526"/>
    </row>
    <row r="626" spans="1:16" ht="13.8">
      <c r="A626" s="526"/>
      <c r="B626" s="526"/>
      <c r="C626" s="526"/>
      <c r="D626" s="535"/>
      <c r="E626" s="526"/>
      <c r="F626" s="526"/>
      <c r="G626" s="526"/>
      <c r="H626" s="526"/>
      <c r="I626" s="526"/>
      <c r="J626" s="526"/>
      <c r="K626" s="526"/>
      <c r="L626" s="526"/>
      <c r="M626" s="526"/>
      <c r="N626" s="526"/>
      <c r="O626" s="526"/>
      <c r="P626" s="526"/>
    </row>
    <row r="627" spans="1:16" ht="13.8">
      <c r="A627" s="526"/>
      <c r="B627" s="526"/>
      <c r="C627" s="526"/>
      <c r="D627" s="535"/>
      <c r="E627" s="526"/>
      <c r="F627" s="526"/>
      <c r="G627" s="526"/>
      <c r="H627" s="526"/>
      <c r="I627" s="526"/>
      <c r="J627" s="526"/>
      <c r="K627" s="526"/>
      <c r="L627" s="526"/>
      <c r="M627" s="526"/>
      <c r="N627" s="526"/>
      <c r="O627" s="526"/>
      <c r="P627" s="526"/>
    </row>
    <row r="628" spans="1:16" ht="13.8">
      <c r="A628" s="526"/>
      <c r="B628" s="526"/>
      <c r="C628" s="526"/>
      <c r="D628" s="535"/>
      <c r="E628" s="526"/>
      <c r="F628" s="526"/>
      <c r="G628" s="526"/>
      <c r="H628" s="526"/>
      <c r="I628" s="526"/>
      <c r="J628" s="526"/>
      <c r="K628" s="526"/>
      <c r="L628" s="526"/>
      <c r="M628" s="526"/>
      <c r="N628" s="526"/>
      <c r="O628" s="526"/>
      <c r="P628" s="526"/>
    </row>
    <row r="629" spans="1:16" ht="13.8">
      <c r="A629" s="526"/>
      <c r="B629" s="526"/>
      <c r="C629" s="526"/>
      <c r="D629" s="535"/>
      <c r="E629" s="526"/>
      <c r="F629" s="526"/>
      <c r="G629" s="526"/>
      <c r="H629" s="526"/>
      <c r="I629" s="526"/>
      <c r="J629" s="526"/>
      <c r="K629" s="526"/>
      <c r="L629" s="526"/>
      <c r="M629" s="526"/>
      <c r="N629" s="526"/>
      <c r="O629" s="526"/>
      <c r="P629" s="526"/>
    </row>
    <row r="630" spans="1:16" ht="13.8">
      <c r="A630" s="526"/>
      <c r="B630" s="526"/>
      <c r="C630" s="526"/>
      <c r="D630" s="535"/>
      <c r="E630" s="526"/>
      <c r="F630" s="526"/>
      <c r="G630" s="526"/>
      <c r="H630" s="526"/>
      <c r="I630" s="526"/>
      <c r="J630" s="526"/>
      <c r="K630" s="526"/>
      <c r="L630" s="526"/>
      <c r="M630" s="526"/>
      <c r="N630" s="526"/>
      <c r="O630" s="526"/>
      <c r="P630" s="526"/>
    </row>
    <row r="631" spans="1:16" ht="13.8">
      <c r="A631" s="526"/>
      <c r="B631" s="526"/>
      <c r="C631" s="526"/>
      <c r="D631" s="535"/>
      <c r="E631" s="526"/>
      <c r="F631" s="526"/>
      <c r="G631" s="526"/>
      <c r="H631" s="526"/>
      <c r="I631" s="526"/>
      <c r="J631" s="526"/>
      <c r="K631" s="526"/>
      <c r="L631" s="526"/>
      <c r="M631" s="526"/>
      <c r="N631" s="526"/>
      <c r="O631" s="526"/>
      <c r="P631" s="526"/>
    </row>
    <row r="632" spans="1:16" ht="13.8">
      <c r="A632" s="526"/>
      <c r="B632" s="526"/>
      <c r="C632" s="526"/>
      <c r="D632" s="535"/>
      <c r="E632" s="526"/>
      <c r="F632" s="526"/>
      <c r="G632" s="526"/>
      <c r="H632" s="526"/>
      <c r="I632" s="526"/>
      <c r="J632" s="526"/>
      <c r="K632" s="526"/>
      <c r="L632" s="526"/>
      <c r="M632" s="526"/>
      <c r="N632" s="526"/>
      <c r="O632" s="526"/>
      <c r="P632" s="526"/>
    </row>
    <row r="633" spans="1:16" ht="13.8">
      <c r="A633" s="526"/>
      <c r="B633" s="526"/>
      <c r="C633" s="526"/>
      <c r="D633" s="535"/>
      <c r="E633" s="526"/>
      <c r="F633" s="526"/>
      <c r="G633" s="526"/>
      <c r="H633" s="526"/>
      <c r="I633" s="526"/>
      <c r="J633" s="526"/>
      <c r="K633" s="526"/>
      <c r="L633" s="526"/>
      <c r="M633" s="526"/>
      <c r="N633" s="526"/>
      <c r="O633" s="526"/>
      <c r="P633" s="526"/>
    </row>
    <row r="634" spans="1:16" ht="13.8">
      <c r="A634" s="526"/>
      <c r="B634" s="526"/>
      <c r="C634" s="526"/>
      <c r="D634" s="535"/>
      <c r="E634" s="526"/>
      <c r="F634" s="526"/>
      <c r="G634" s="526"/>
      <c r="H634" s="526"/>
      <c r="I634" s="526"/>
      <c r="J634" s="526"/>
      <c r="K634" s="526"/>
      <c r="L634" s="526"/>
      <c r="M634" s="526"/>
      <c r="N634" s="526"/>
      <c r="O634" s="526"/>
      <c r="P634" s="526"/>
    </row>
    <row r="635" spans="1:16" ht="13.8">
      <c r="A635" s="526"/>
      <c r="B635" s="526"/>
      <c r="C635" s="526"/>
      <c r="D635" s="535"/>
      <c r="E635" s="526"/>
      <c r="F635" s="526"/>
      <c r="G635" s="526"/>
      <c r="H635" s="526"/>
      <c r="I635" s="526"/>
      <c r="J635" s="526"/>
      <c r="K635" s="526"/>
      <c r="L635" s="526"/>
      <c r="M635" s="526"/>
      <c r="N635" s="526"/>
      <c r="O635" s="526"/>
      <c r="P635" s="526"/>
    </row>
    <row r="636" spans="1:16" ht="13.8">
      <c r="A636" s="526"/>
      <c r="B636" s="526"/>
      <c r="C636" s="526"/>
      <c r="D636" s="535"/>
      <c r="E636" s="526"/>
      <c r="F636" s="526"/>
      <c r="G636" s="526"/>
      <c r="H636" s="526"/>
      <c r="I636" s="526"/>
      <c r="J636" s="526"/>
      <c r="K636" s="526"/>
      <c r="L636" s="526"/>
      <c r="M636" s="526"/>
      <c r="N636" s="526"/>
      <c r="O636" s="526"/>
      <c r="P636" s="526"/>
    </row>
    <row r="637" spans="1:16" ht="13.8">
      <c r="A637" s="526"/>
      <c r="B637" s="526"/>
      <c r="C637" s="526"/>
      <c r="D637" s="535"/>
      <c r="E637" s="526"/>
      <c r="F637" s="526"/>
      <c r="G637" s="526"/>
      <c r="H637" s="526"/>
      <c r="I637" s="526"/>
      <c r="J637" s="526"/>
      <c r="K637" s="526"/>
      <c r="L637" s="526"/>
      <c r="M637" s="526"/>
      <c r="N637" s="526"/>
      <c r="O637" s="526"/>
      <c r="P637" s="526"/>
    </row>
    <row r="638" spans="1:16" ht="13.8">
      <c r="A638" s="526"/>
      <c r="B638" s="526"/>
      <c r="C638" s="526"/>
      <c r="D638" s="535"/>
      <c r="E638" s="526"/>
      <c r="F638" s="526"/>
      <c r="G638" s="526"/>
      <c r="H638" s="526"/>
      <c r="I638" s="526"/>
      <c r="J638" s="526"/>
      <c r="K638" s="526"/>
      <c r="L638" s="526"/>
      <c r="M638" s="526"/>
      <c r="N638" s="526"/>
      <c r="O638" s="526"/>
      <c r="P638" s="526"/>
    </row>
    <row r="639" spans="1:16" ht="13.8">
      <c r="A639" s="526"/>
      <c r="B639" s="526"/>
      <c r="C639" s="526"/>
      <c r="D639" s="535"/>
      <c r="E639" s="526"/>
      <c r="F639" s="526"/>
      <c r="G639" s="526"/>
      <c r="H639" s="526"/>
      <c r="I639" s="526"/>
      <c r="J639" s="526"/>
      <c r="K639" s="526"/>
      <c r="L639" s="526"/>
      <c r="M639" s="526"/>
      <c r="N639" s="526"/>
      <c r="O639" s="526"/>
      <c r="P639" s="526"/>
    </row>
    <row r="640" spans="1:16" ht="13.8">
      <c r="A640" s="526"/>
      <c r="B640" s="526"/>
      <c r="C640" s="526"/>
      <c r="D640" s="535"/>
      <c r="E640" s="526"/>
      <c r="F640" s="526"/>
      <c r="G640" s="526"/>
      <c r="H640" s="526"/>
      <c r="I640" s="526"/>
      <c r="J640" s="526"/>
      <c r="K640" s="526"/>
      <c r="L640" s="526"/>
      <c r="M640" s="526"/>
      <c r="N640" s="526"/>
      <c r="O640" s="526"/>
      <c r="P640" s="526"/>
    </row>
    <row r="641" spans="1:16" ht="13.8">
      <c r="A641" s="526"/>
      <c r="B641" s="526"/>
      <c r="C641" s="526"/>
      <c r="D641" s="535"/>
      <c r="E641" s="526"/>
      <c r="F641" s="526"/>
      <c r="G641" s="526"/>
      <c r="H641" s="526"/>
      <c r="I641" s="526"/>
      <c r="J641" s="526"/>
      <c r="K641" s="526"/>
      <c r="L641" s="526"/>
      <c r="M641" s="526"/>
      <c r="N641" s="526"/>
      <c r="O641" s="526"/>
      <c r="P641" s="526"/>
    </row>
    <row r="642" spans="1:16" ht="13.8">
      <c r="A642" s="526"/>
      <c r="B642" s="526"/>
      <c r="C642" s="526"/>
      <c r="D642" s="535"/>
      <c r="E642" s="526"/>
      <c r="F642" s="526"/>
      <c r="G642" s="526"/>
      <c r="H642" s="526"/>
      <c r="I642" s="526"/>
      <c r="J642" s="526"/>
      <c r="K642" s="526"/>
      <c r="L642" s="526"/>
      <c r="M642" s="526"/>
      <c r="N642" s="526"/>
      <c r="O642" s="526"/>
      <c r="P642" s="526"/>
    </row>
    <row r="643" spans="1:16" ht="13.8">
      <c r="A643" s="526"/>
      <c r="B643" s="526"/>
      <c r="C643" s="526"/>
      <c r="D643" s="535"/>
      <c r="E643" s="526"/>
      <c r="F643" s="526"/>
      <c r="G643" s="526"/>
      <c r="H643" s="526"/>
      <c r="I643" s="526"/>
      <c r="J643" s="526"/>
      <c r="K643" s="526"/>
      <c r="L643" s="526"/>
      <c r="M643" s="526"/>
      <c r="N643" s="526"/>
      <c r="O643" s="526"/>
      <c r="P643" s="526"/>
    </row>
    <row r="644" spans="1:16" ht="13.8">
      <c r="A644" s="526"/>
      <c r="B644" s="526"/>
      <c r="C644" s="526"/>
      <c r="D644" s="535"/>
      <c r="E644" s="526"/>
      <c r="F644" s="526"/>
      <c r="G644" s="526"/>
      <c r="H644" s="526"/>
      <c r="I644" s="526"/>
      <c r="J644" s="526"/>
      <c r="K644" s="526"/>
      <c r="L644" s="526"/>
      <c r="M644" s="526"/>
      <c r="N644" s="526"/>
      <c r="O644" s="526"/>
      <c r="P644" s="526"/>
    </row>
    <row r="645" spans="1:16" ht="13.8">
      <c r="A645" s="526"/>
      <c r="B645" s="526"/>
      <c r="C645" s="526"/>
      <c r="D645" s="535"/>
      <c r="E645" s="526"/>
      <c r="F645" s="526"/>
      <c r="G645" s="526"/>
      <c r="H645" s="526"/>
      <c r="I645" s="526"/>
      <c r="J645" s="526"/>
      <c r="K645" s="526"/>
      <c r="L645" s="526"/>
      <c r="M645" s="526"/>
      <c r="N645" s="526"/>
      <c r="O645" s="526"/>
      <c r="P645" s="526"/>
    </row>
    <row r="646" spans="1:16" ht="13.8">
      <c r="A646" s="526"/>
      <c r="B646" s="526"/>
      <c r="C646" s="526"/>
      <c r="D646" s="535"/>
      <c r="E646" s="526"/>
      <c r="F646" s="526"/>
      <c r="G646" s="526"/>
      <c r="H646" s="526"/>
      <c r="I646" s="526"/>
      <c r="J646" s="526"/>
      <c r="K646" s="526"/>
      <c r="L646" s="526"/>
      <c r="M646" s="526"/>
      <c r="N646" s="526"/>
      <c r="O646" s="526"/>
      <c r="P646" s="526"/>
    </row>
    <row r="647" spans="1:16" ht="13.8">
      <c r="A647" s="526"/>
      <c r="B647" s="526"/>
      <c r="C647" s="526"/>
      <c r="D647" s="535"/>
      <c r="E647" s="526"/>
      <c r="F647" s="526"/>
      <c r="G647" s="526"/>
      <c r="H647" s="526"/>
      <c r="I647" s="526"/>
      <c r="J647" s="526"/>
      <c r="K647" s="526"/>
      <c r="L647" s="526"/>
      <c r="M647" s="526"/>
      <c r="N647" s="526"/>
      <c r="O647" s="526"/>
      <c r="P647" s="526"/>
    </row>
    <row r="648" spans="1:16" ht="13.8">
      <c r="A648" s="526"/>
      <c r="B648" s="526"/>
      <c r="C648" s="526"/>
      <c r="D648" s="535"/>
      <c r="E648" s="526"/>
      <c r="F648" s="526"/>
      <c r="G648" s="526"/>
      <c r="H648" s="526"/>
      <c r="I648" s="526"/>
      <c r="J648" s="526"/>
      <c r="K648" s="526"/>
      <c r="L648" s="526"/>
      <c r="M648" s="526"/>
      <c r="N648" s="526"/>
      <c r="O648" s="526"/>
      <c r="P648" s="526"/>
    </row>
    <row r="649" spans="1:16" ht="13.8">
      <c r="A649" s="526"/>
      <c r="B649" s="526"/>
      <c r="C649" s="526"/>
      <c r="D649" s="535"/>
      <c r="E649" s="526"/>
      <c r="F649" s="526"/>
      <c r="G649" s="526"/>
      <c r="H649" s="526"/>
      <c r="I649" s="526"/>
      <c r="J649" s="526"/>
      <c r="K649" s="526"/>
      <c r="L649" s="526"/>
      <c r="M649" s="526"/>
      <c r="N649" s="526"/>
      <c r="O649" s="526"/>
      <c r="P649" s="526"/>
    </row>
    <row r="650" spans="1:16" ht="13.8">
      <c r="A650" s="526"/>
      <c r="B650" s="526"/>
      <c r="C650" s="526"/>
      <c r="D650" s="535"/>
      <c r="E650" s="526"/>
      <c r="F650" s="526"/>
      <c r="G650" s="526"/>
      <c r="H650" s="526"/>
      <c r="I650" s="526"/>
      <c r="J650" s="526"/>
      <c r="K650" s="526"/>
      <c r="L650" s="526"/>
      <c r="M650" s="526"/>
      <c r="N650" s="526"/>
      <c r="O650" s="526"/>
      <c r="P650" s="526"/>
    </row>
    <row r="651" spans="1:16" ht="13.8">
      <c r="A651" s="526"/>
      <c r="B651" s="526"/>
      <c r="C651" s="526"/>
      <c r="D651" s="535"/>
      <c r="E651" s="526"/>
      <c r="F651" s="526"/>
      <c r="G651" s="526"/>
      <c r="H651" s="526"/>
      <c r="I651" s="526"/>
      <c r="J651" s="526"/>
      <c r="K651" s="526"/>
      <c r="L651" s="526"/>
      <c r="M651" s="526"/>
      <c r="N651" s="526"/>
      <c r="O651" s="526"/>
      <c r="P651" s="526"/>
    </row>
    <row r="652" spans="1:16" ht="13.8">
      <c r="A652" s="526"/>
      <c r="B652" s="526"/>
      <c r="C652" s="526"/>
      <c r="D652" s="535"/>
      <c r="E652" s="526"/>
      <c r="F652" s="526"/>
      <c r="G652" s="526"/>
      <c r="H652" s="526"/>
      <c r="I652" s="526"/>
      <c r="J652" s="526"/>
      <c r="K652" s="526"/>
      <c r="L652" s="526"/>
      <c r="M652" s="526"/>
      <c r="N652" s="526"/>
      <c r="O652" s="526"/>
      <c r="P652" s="526"/>
    </row>
    <row r="653" spans="1:16" ht="13.8">
      <c r="A653" s="526"/>
      <c r="B653" s="526"/>
      <c r="C653" s="526"/>
      <c r="D653" s="535"/>
      <c r="E653" s="526"/>
      <c r="F653" s="526"/>
      <c r="G653" s="526"/>
      <c r="H653" s="526"/>
      <c r="I653" s="526"/>
      <c r="J653" s="526"/>
      <c r="K653" s="526"/>
      <c r="L653" s="526"/>
      <c r="M653" s="526"/>
      <c r="N653" s="526"/>
      <c r="O653" s="526"/>
      <c r="P653" s="526"/>
    </row>
    <row r="654" spans="1:16" ht="13.8">
      <c r="A654" s="526"/>
      <c r="B654" s="526"/>
      <c r="C654" s="526"/>
      <c r="D654" s="535"/>
      <c r="E654" s="526"/>
      <c r="F654" s="526"/>
      <c r="G654" s="526"/>
      <c r="H654" s="526"/>
      <c r="I654" s="526"/>
      <c r="J654" s="526"/>
      <c r="K654" s="526"/>
      <c r="L654" s="526"/>
      <c r="M654" s="526"/>
      <c r="N654" s="526"/>
      <c r="O654" s="526"/>
      <c r="P654" s="526"/>
    </row>
    <row r="655" spans="1:16" ht="13.8">
      <c r="A655" s="526"/>
      <c r="B655" s="526"/>
      <c r="C655" s="526"/>
      <c r="D655" s="535"/>
      <c r="E655" s="526"/>
      <c r="F655" s="526"/>
      <c r="G655" s="526"/>
      <c r="H655" s="526"/>
      <c r="I655" s="526"/>
      <c r="J655" s="526"/>
      <c r="K655" s="526"/>
      <c r="L655" s="526"/>
      <c r="M655" s="526"/>
      <c r="N655" s="526"/>
      <c r="O655" s="526"/>
      <c r="P655" s="526"/>
    </row>
    <row r="656" spans="1:16" ht="13.8">
      <c r="A656" s="526"/>
      <c r="B656" s="526"/>
      <c r="C656" s="526"/>
      <c r="D656" s="535"/>
      <c r="E656" s="526"/>
      <c r="F656" s="526"/>
      <c r="G656" s="526"/>
      <c r="H656" s="526"/>
      <c r="I656" s="526"/>
      <c r="J656" s="526"/>
      <c r="K656" s="526"/>
      <c r="L656" s="526"/>
      <c r="M656" s="526"/>
      <c r="N656" s="526"/>
      <c r="O656" s="526"/>
      <c r="P656" s="526"/>
    </row>
    <row r="657" spans="1:16" ht="13.8">
      <c r="A657" s="526"/>
      <c r="B657" s="526"/>
      <c r="C657" s="526"/>
      <c r="D657" s="535"/>
      <c r="E657" s="526"/>
      <c r="F657" s="526"/>
      <c r="G657" s="526"/>
      <c r="H657" s="526"/>
      <c r="I657" s="526"/>
      <c r="J657" s="526"/>
      <c r="K657" s="526"/>
      <c r="L657" s="526"/>
      <c r="M657" s="526"/>
      <c r="N657" s="526"/>
      <c r="O657" s="526"/>
      <c r="P657" s="526"/>
    </row>
    <row r="658" spans="1:16" ht="13.8">
      <c r="A658" s="526"/>
      <c r="B658" s="526"/>
      <c r="C658" s="526"/>
      <c r="D658" s="535"/>
      <c r="E658" s="526"/>
      <c r="F658" s="526"/>
      <c r="G658" s="526"/>
      <c r="H658" s="526"/>
      <c r="I658" s="526"/>
      <c r="J658" s="526"/>
      <c r="K658" s="526"/>
      <c r="L658" s="526"/>
      <c r="M658" s="526"/>
      <c r="N658" s="526"/>
      <c r="O658" s="526"/>
      <c r="P658" s="526"/>
    </row>
    <row r="659" spans="1:16" ht="13.8">
      <c r="A659" s="526"/>
      <c r="B659" s="526"/>
      <c r="C659" s="526"/>
      <c r="D659" s="535"/>
      <c r="E659" s="526"/>
      <c r="F659" s="526"/>
      <c r="G659" s="526"/>
      <c r="H659" s="526"/>
      <c r="I659" s="526"/>
      <c r="J659" s="526"/>
      <c r="K659" s="526"/>
      <c r="L659" s="526"/>
      <c r="M659" s="526"/>
      <c r="N659" s="526"/>
      <c r="O659" s="526"/>
      <c r="P659" s="526"/>
    </row>
    <row r="660" spans="1:16" ht="13.8">
      <c r="A660" s="526"/>
      <c r="B660" s="526"/>
      <c r="C660" s="526"/>
      <c r="D660" s="535"/>
      <c r="E660" s="526"/>
      <c r="F660" s="526"/>
      <c r="G660" s="526"/>
      <c r="H660" s="526"/>
      <c r="I660" s="526"/>
      <c r="J660" s="526"/>
      <c r="K660" s="526"/>
      <c r="L660" s="526"/>
      <c r="M660" s="526"/>
      <c r="N660" s="526"/>
      <c r="O660" s="526"/>
      <c r="P660" s="526"/>
    </row>
    <row r="661" spans="1:16" ht="13.8">
      <c r="A661" s="526"/>
      <c r="B661" s="526"/>
      <c r="C661" s="526"/>
      <c r="D661" s="535"/>
      <c r="E661" s="526"/>
      <c r="F661" s="526"/>
      <c r="G661" s="526"/>
      <c r="H661" s="526"/>
      <c r="I661" s="526"/>
      <c r="J661" s="526"/>
      <c r="K661" s="526"/>
      <c r="L661" s="526"/>
      <c r="M661" s="526"/>
      <c r="N661" s="526"/>
      <c r="O661" s="526"/>
      <c r="P661" s="526"/>
    </row>
    <row r="662" spans="1:16" ht="13.8">
      <c r="A662" s="526"/>
      <c r="B662" s="526"/>
      <c r="C662" s="526"/>
      <c r="D662" s="535"/>
      <c r="E662" s="526"/>
      <c r="F662" s="526"/>
      <c r="G662" s="526"/>
      <c r="H662" s="526"/>
      <c r="I662" s="526"/>
      <c r="J662" s="526"/>
      <c r="K662" s="526"/>
      <c r="L662" s="526"/>
      <c r="M662" s="526"/>
      <c r="N662" s="526"/>
      <c r="O662" s="526"/>
      <c r="P662" s="526"/>
    </row>
    <row r="663" spans="1:16" ht="13.8">
      <c r="A663" s="526"/>
      <c r="B663" s="526"/>
      <c r="C663" s="526"/>
      <c r="D663" s="535"/>
      <c r="E663" s="526"/>
      <c r="F663" s="526"/>
      <c r="G663" s="526"/>
      <c r="H663" s="526"/>
      <c r="I663" s="526"/>
      <c r="J663" s="526"/>
      <c r="K663" s="526"/>
      <c r="L663" s="526"/>
      <c r="M663" s="526"/>
      <c r="N663" s="526"/>
      <c r="O663" s="526"/>
      <c r="P663" s="526"/>
    </row>
    <row r="664" spans="1:16" ht="13.8">
      <c r="A664" s="526"/>
      <c r="B664" s="526"/>
      <c r="C664" s="526"/>
      <c r="D664" s="535"/>
      <c r="E664" s="526"/>
      <c r="F664" s="526"/>
      <c r="G664" s="526"/>
      <c r="H664" s="526"/>
      <c r="I664" s="526"/>
      <c r="J664" s="526"/>
      <c r="K664" s="526"/>
      <c r="L664" s="526"/>
      <c r="M664" s="526"/>
      <c r="N664" s="526"/>
      <c r="O664" s="526"/>
      <c r="P664" s="526"/>
    </row>
    <row r="665" spans="1:16" ht="13.8">
      <c r="A665" s="526"/>
      <c r="B665" s="526"/>
      <c r="C665" s="526"/>
      <c r="D665" s="535"/>
      <c r="E665" s="526"/>
      <c r="F665" s="526"/>
      <c r="G665" s="526"/>
      <c r="H665" s="526"/>
      <c r="I665" s="526"/>
      <c r="J665" s="526"/>
      <c r="K665" s="526"/>
      <c r="L665" s="526"/>
      <c r="M665" s="526"/>
      <c r="N665" s="526"/>
      <c r="O665" s="526"/>
      <c r="P665" s="526"/>
    </row>
    <row r="666" spans="1:16" ht="13.8">
      <c r="A666" s="526"/>
      <c r="B666" s="526"/>
      <c r="C666" s="526"/>
      <c r="D666" s="535"/>
      <c r="E666" s="526"/>
      <c r="F666" s="526"/>
      <c r="G666" s="526"/>
      <c r="H666" s="526"/>
      <c r="I666" s="526"/>
      <c r="J666" s="526"/>
      <c r="K666" s="526"/>
      <c r="L666" s="526"/>
      <c r="M666" s="526"/>
      <c r="N666" s="526"/>
      <c r="O666" s="526"/>
      <c r="P666" s="526"/>
    </row>
    <row r="667" spans="1:16" ht="13.8">
      <c r="A667" s="526"/>
      <c r="B667" s="526"/>
      <c r="C667" s="526"/>
      <c r="D667" s="535"/>
      <c r="E667" s="526"/>
      <c r="F667" s="526"/>
      <c r="G667" s="526"/>
      <c r="H667" s="526"/>
      <c r="I667" s="526"/>
      <c r="J667" s="526"/>
      <c r="K667" s="526"/>
      <c r="L667" s="526"/>
      <c r="M667" s="526"/>
      <c r="N667" s="526"/>
      <c r="O667" s="526"/>
      <c r="P667" s="526"/>
    </row>
    <row r="668" spans="1:16" ht="13.8">
      <c r="A668" s="526"/>
      <c r="B668" s="526"/>
      <c r="C668" s="526"/>
      <c r="D668" s="535"/>
      <c r="E668" s="526"/>
      <c r="F668" s="526"/>
      <c r="G668" s="526"/>
      <c r="H668" s="526"/>
      <c r="I668" s="526"/>
      <c r="J668" s="526"/>
      <c r="K668" s="526"/>
      <c r="L668" s="526"/>
      <c r="M668" s="526"/>
      <c r="N668" s="526"/>
      <c r="O668" s="526"/>
      <c r="P668" s="526"/>
    </row>
    <row r="669" spans="1:16" ht="13.8">
      <c r="A669" s="526"/>
      <c r="B669" s="526"/>
      <c r="C669" s="526"/>
      <c r="D669" s="535"/>
      <c r="E669" s="526"/>
      <c r="F669" s="526"/>
      <c r="G669" s="526"/>
      <c r="H669" s="526"/>
      <c r="I669" s="526"/>
      <c r="J669" s="526"/>
      <c r="K669" s="526"/>
      <c r="L669" s="526"/>
      <c r="M669" s="526"/>
      <c r="N669" s="526"/>
      <c r="O669" s="526"/>
      <c r="P669" s="526"/>
    </row>
    <row r="670" spans="1:16" ht="13.8">
      <c r="A670" s="526"/>
      <c r="B670" s="526"/>
      <c r="C670" s="526"/>
      <c r="D670" s="535"/>
      <c r="E670" s="526"/>
      <c r="F670" s="526"/>
      <c r="G670" s="526"/>
      <c r="H670" s="526"/>
      <c r="I670" s="526"/>
      <c r="J670" s="526"/>
      <c r="K670" s="526"/>
      <c r="L670" s="526"/>
      <c r="M670" s="526"/>
      <c r="N670" s="526"/>
      <c r="O670" s="526"/>
      <c r="P670" s="526"/>
    </row>
    <row r="671" spans="1:16" ht="13.8">
      <c r="A671" s="526"/>
      <c r="B671" s="526"/>
      <c r="C671" s="526"/>
      <c r="D671" s="535"/>
      <c r="E671" s="526"/>
      <c r="F671" s="526"/>
      <c r="G671" s="526"/>
      <c r="H671" s="526"/>
      <c r="I671" s="526"/>
      <c r="J671" s="526"/>
      <c r="K671" s="526"/>
      <c r="L671" s="526"/>
      <c r="M671" s="526"/>
      <c r="N671" s="526"/>
      <c r="O671" s="526"/>
      <c r="P671" s="526"/>
    </row>
    <row r="672" spans="1:16" ht="13.8">
      <c r="A672" s="526"/>
      <c r="B672" s="526"/>
      <c r="C672" s="526"/>
      <c r="D672" s="535"/>
      <c r="E672" s="526"/>
      <c r="F672" s="526"/>
      <c r="G672" s="526"/>
      <c r="H672" s="526"/>
      <c r="I672" s="526"/>
      <c r="J672" s="526"/>
      <c r="K672" s="526"/>
      <c r="L672" s="526"/>
      <c r="M672" s="526"/>
      <c r="N672" s="526"/>
      <c r="O672" s="526"/>
      <c r="P672" s="526"/>
    </row>
    <row r="673" spans="1:16" ht="13.8">
      <c r="A673" s="526"/>
      <c r="B673" s="526"/>
      <c r="C673" s="526"/>
      <c r="D673" s="535"/>
      <c r="E673" s="526"/>
      <c r="F673" s="526"/>
      <c r="G673" s="526"/>
      <c r="H673" s="526"/>
      <c r="I673" s="526"/>
      <c r="J673" s="526"/>
      <c r="K673" s="526"/>
      <c r="L673" s="526"/>
      <c r="M673" s="526"/>
      <c r="N673" s="526"/>
      <c r="O673" s="526"/>
      <c r="P673" s="526"/>
    </row>
    <row r="674" spans="1:16" ht="13.8">
      <c r="A674" s="526"/>
      <c r="B674" s="526"/>
      <c r="C674" s="526"/>
      <c r="D674" s="535"/>
      <c r="E674" s="526"/>
      <c r="F674" s="526"/>
      <c r="G674" s="526"/>
      <c r="H674" s="526"/>
      <c r="I674" s="526"/>
      <c r="J674" s="526"/>
      <c r="K674" s="526"/>
      <c r="L674" s="526"/>
      <c r="M674" s="526"/>
      <c r="N674" s="526"/>
      <c r="O674" s="526"/>
      <c r="P674" s="526"/>
    </row>
    <row r="675" spans="1:16" ht="13.8">
      <c r="A675" s="526"/>
      <c r="B675" s="526"/>
      <c r="C675" s="526"/>
      <c r="D675" s="535"/>
      <c r="E675" s="526"/>
      <c r="F675" s="526"/>
      <c r="G675" s="526"/>
      <c r="H675" s="526"/>
      <c r="I675" s="526"/>
      <c r="J675" s="526"/>
      <c r="K675" s="526"/>
      <c r="L675" s="526"/>
      <c r="M675" s="526"/>
      <c r="N675" s="526"/>
      <c r="O675" s="526"/>
      <c r="P675" s="526"/>
    </row>
    <row r="676" spans="1:16" ht="13.8">
      <c r="A676" s="526"/>
      <c r="B676" s="526"/>
      <c r="C676" s="526"/>
      <c r="D676" s="535"/>
      <c r="E676" s="526"/>
      <c r="F676" s="526"/>
      <c r="G676" s="526"/>
      <c r="H676" s="526"/>
      <c r="I676" s="526"/>
      <c r="J676" s="526"/>
      <c r="K676" s="526"/>
      <c r="L676" s="526"/>
      <c r="M676" s="526"/>
      <c r="N676" s="526"/>
      <c r="O676" s="526"/>
      <c r="P676" s="526"/>
    </row>
    <row r="677" spans="1:16" ht="13.8">
      <c r="A677" s="526"/>
      <c r="B677" s="526"/>
      <c r="C677" s="526"/>
      <c r="D677" s="535"/>
      <c r="E677" s="526"/>
      <c r="F677" s="526"/>
      <c r="G677" s="526"/>
      <c r="H677" s="526"/>
      <c r="I677" s="526"/>
      <c r="J677" s="526"/>
      <c r="K677" s="526"/>
      <c r="L677" s="526"/>
      <c r="M677" s="526"/>
      <c r="N677" s="526"/>
      <c r="O677" s="526"/>
      <c r="P677" s="526"/>
    </row>
    <row r="678" spans="1:16" ht="13.8">
      <c r="A678" s="526"/>
      <c r="B678" s="526"/>
      <c r="C678" s="526"/>
      <c r="D678" s="535"/>
      <c r="E678" s="526"/>
      <c r="F678" s="526"/>
      <c r="G678" s="526"/>
      <c r="H678" s="526"/>
      <c r="I678" s="526"/>
      <c r="J678" s="526"/>
      <c r="K678" s="526"/>
      <c r="L678" s="526"/>
      <c r="M678" s="526"/>
      <c r="N678" s="526"/>
      <c r="O678" s="526"/>
      <c r="P678" s="526"/>
    </row>
    <row r="679" spans="1:16" ht="13.8">
      <c r="A679" s="526"/>
      <c r="B679" s="526"/>
      <c r="C679" s="526"/>
      <c r="D679" s="535"/>
      <c r="E679" s="526"/>
      <c r="F679" s="526"/>
      <c r="G679" s="526"/>
      <c r="H679" s="526"/>
      <c r="I679" s="526"/>
      <c r="J679" s="526"/>
      <c r="K679" s="526"/>
      <c r="L679" s="526"/>
      <c r="M679" s="526"/>
      <c r="N679" s="526"/>
      <c r="O679" s="526"/>
      <c r="P679" s="526"/>
    </row>
    <row r="680" spans="1:16" ht="13.8">
      <c r="A680" s="526"/>
      <c r="B680" s="526"/>
      <c r="C680" s="526"/>
      <c r="D680" s="535"/>
      <c r="E680" s="526"/>
      <c r="F680" s="526"/>
      <c r="G680" s="526"/>
      <c r="H680" s="526"/>
      <c r="I680" s="526"/>
      <c r="J680" s="526"/>
      <c r="K680" s="526"/>
      <c r="L680" s="526"/>
      <c r="M680" s="526"/>
      <c r="N680" s="526"/>
      <c r="O680" s="526"/>
      <c r="P680" s="526"/>
    </row>
    <row r="681" spans="1:16" ht="13.8">
      <c r="A681" s="526"/>
      <c r="B681" s="526"/>
      <c r="C681" s="526"/>
      <c r="D681" s="535"/>
      <c r="E681" s="526"/>
      <c r="F681" s="526"/>
      <c r="G681" s="526"/>
      <c r="H681" s="526"/>
      <c r="I681" s="526"/>
      <c r="J681" s="526"/>
      <c r="K681" s="526"/>
      <c r="L681" s="526"/>
      <c r="M681" s="526"/>
      <c r="N681" s="526"/>
      <c r="O681" s="526"/>
      <c r="P681" s="526"/>
    </row>
    <row r="682" spans="1:16" ht="13.8">
      <c r="A682" s="526"/>
      <c r="B682" s="526"/>
      <c r="C682" s="526"/>
      <c r="D682" s="535"/>
      <c r="E682" s="526"/>
      <c r="F682" s="526"/>
      <c r="G682" s="526"/>
      <c r="H682" s="526"/>
      <c r="I682" s="526"/>
      <c r="J682" s="526"/>
      <c r="K682" s="526"/>
      <c r="L682" s="526"/>
      <c r="M682" s="526"/>
      <c r="N682" s="526"/>
      <c r="O682" s="526"/>
      <c r="P682" s="526"/>
    </row>
    <row r="683" spans="1:16" ht="13.8">
      <c r="A683" s="526"/>
      <c r="B683" s="526"/>
      <c r="C683" s="526"/>
      <c r="D683" s="535"/>
      <c r="E683" s="526"/>
      <c r="F683" s="526"/>
      <c r="G683" s="526"/>
      <c r="H683" s="526"/>
      <c r="I683" s="526"/>
      <c r="J683" s="526"/>
      <c r="K683" s="526"/>
      <c r="L683" s="526"/>
      <c r="M683" s="526"/>
      <c r="N683" s="526"/>
      <c r="O683" s="526"/>
      <c r="P683" s="526"/>
    </row>
    <row r="684" spans="1:16" ht="13.8">
      <c r="A684" s="526"/>
      <c r="B684" s="526"/>
      <c r="C684" s="526"/>
      <c r="D684" s="535"/>
      <c r="E684" s="526"/>
      <c r="F684" s="526"/>
      <c r="G684" s="526"/>
      <c r="H684" s="526"/>
      <c r="I684" s="526"/>
      <c r="J684" s="526"/>
      <c r="K684" s="526"/>
      <c r="L684" s="526"/>
      <c r="M684" s="526"/>
      <c r="N684" s="526"/>
      <c r="O684" s="526"/>
      <c r="P684" s="526"/>
    </row>
    <row r="685" spans="1:16" ht="13.8">
      <c r="A685" s="526"/>
      <c r="B685" s="526"/>
      <c r="C685" s="526"/>
      <c r="D685" s="535"/>
      <c r="E685" s="526"/>
      <c r="F685" s="526"/>
      <c r="G685" s="526"/>
      <c r="H685" s="526"/>
      <c r="I685" s="526"/>
      <c r="J685" s="526"/>
      <c r="K685" s="526"/>
      <c r="L685" s="526"/>
      <c r="M685" s="526"/>
      <c r="N685" s="526"/>
      <c r="O685" s="526"/>
      <c r="P685" s="526"/>
    </row>
    <row r="686" spans="1:16" ht="13.8">
      <c r="A686" s="526"/>
      <c r="B686" s="526"/>
      <c r="C686" s="526"/>
      <c r="D686" s="535"/>
      <c r="E686" s="526"/>
      <c r="F686" s="526"/>
      <c r="G686" s="526"/>
      <c r="H686" s="526"/>
      <c r="I686" s="526"/>
      <c r="J686" s="526"/>
      <c r="K686" s="526"/>
      <c r="L686" s="526"/>
      <c r="M686" s="526"/>
      <c r="N686" s="526"/>
      <c r="O686" s="526"/>
      <c r="P686" s="526"/>
    </row>
    <row r="687" spans="1:16" ht="13.8">
      <c r="A687" s="526"/>
      <c r="B687" s="526"/>
      <c r="C687" s="526"/>
      <c r="D687" s="535"/>
      <c r="E687" s="526"/>
      <c r="F687" s="526"/>
      <c r="G687" s="526"/>
      <c r="H687" s="526"/>
      <c r="I687" s="526"/>
      <c r="J687" s="526"/>
      <c r="K687" s="526"/>
      <c r="L687" s="526"/>
      <c r="M687" s="526"/>
      <c r="N687" s="526"/>
      <c r="O687" s="526"/>
      <c r="P687" s="526"/>
    </row>
    <row r="688" spans="1:16" ht="13.8">
      <c r="A688" s="526"/>
      <c r="B688" s="526"/>
      <c r="C688" s="526"/>
      <c r="D688" s="535"/>
      <c r="E688" s="526"/>
      <c r="F688" s="526"/>
      <c r="G688" s="526"/>
      <c r="H688" s="526"/>
      <c r="I688" s="526"/>
      <c r="J688" s="526"/>
      <c r="K688" s="526"/>
      <c r="L688" s="526"/>
      <c r="M688" s="526"/>
      <c r="N688" s="526"/>
      <c r="O688" s="526"/>
      <c r="P688" s="526"/>
    </row>
    <row r="689" spans="1:16" ht="13.8">
      <c r="A689" s="526"/>
      <c r="B689" s="526"/>
      <c r="C689" s="526"/>
      <c r="D689" s="535"/>
      <c r="E689" s="526"/>
      <c r="F689" s="526"/>
      <c r="G689" s="526"/>
      <c r="H689" s="526"/>
      <c r="I689" s="526"/>
      <c r="J689" s="526"/>
      <c r="K689" s="526"/>
      <c r="L689" s="526"/>
      <c r="M689" s="526"/>
      <c r="N689" s="526"/>
      <c r="O689" s="526"/>
      <c r="P689" s="526"/>
    </row>
    <row r="690" spans="1:16" ht="13.8">
      <c r="A690" s="526"/>
      <c r="B690" s="526"/>
      <c r="C690" s="526"/>
      <c r="D690" s="535"/>
      <c r="E690" s="526"/>
      <c r="F690" s="526"/>
      <c r="G690" s="526"/>
      <c r="H690" s="526"/>
      <c r="I690" s="526"/>
      <c r="J690" s="526"/>
      <c r="K690" s="526"/>
      <c r="L690" s="526"/>
      <c r="M690" s="526"/>
      <c r="N690" s="526"/>
      <c r="O690" s="526"/>
      <c r="P690" s="526"/>
    </row>
    <row r="691" spans="1:16" ht="13.8">
      <c r="A691" s="526"/>
      <c r="B691" s="526"/>
      <c r="C691" s="526"/>
      <c r="D691" s="535"/>
      <c r="E691" s="526"/>
      <c r="F691" s="526"/>
      <c r="G691" s="526"/>
      <c r="H691" s="526"/>
      <c r="I691" s="526"/>
      <c r="J691" s="526"/>
      <c r="K691" s="526"/>
      <c r="L691" s="526"/>
      <c r="M691" s="526"/>
      <c r="N691" s="526"/>
      <c r="O691" s="526"/>
      <c r="P691" s="526"/>
    </row>
    <row r="692" spans="1:16" ht="13.8">
      <c r="A692" s="526"/>
      <c r="B692" s="526"/>
      <c r="C692" s="526"/>
      <c r="D692" s="535"/>
      <c r="E692" s="526"/>
      <c r="F692" s="526"/>
      <c r="G692" s="526"/>
      <c r="H692" s="526"/>
      <c r="I692" s="526"/>
      <c r="J692" s="526"/>
      <c r="K692" s="526"/>
      <c r="L692" s="526"/>
      <c r="M692" s="526"/>
      <c r="N692" s="526"/>
      <c r="O692" s="526"/>
      <c r="P692" s="526"/>
    </row>
    <row r="693" spans="1:16" ht="13.8">
      <c r="A693" s="526"/>
      <c r="B693" s="526"/>
      <c r="C693" s="526"/>
      <c r="D693" s="535"/>
      <c r="E693" s="526"/>
      <c r="F693" s="526"/>
      <c r="G693" s="526"/>
      <c r="H693" s="526"/>
      <c r="I693" s="526"/>
      <c r="J693" s="526"/>
      <c r="K693" s="526"/>
      <c r="L693" s="526"/>
      <c r="M693" s="526"/>
      <c r="N693" s="526"/>
      <c r="O693" s="526"/>
      <c r="P693" s="526"/>
    </row>
    <row r="694" spans="1:16" ht="13.8">
      <c r="A694" s="526"/>
      <c r="B694" s="526"/>
      <c r="C694" s="526"/>
      <c r="D694" s="535"/>
      <c r="E694" s="526"/>
      <c r="F694" s="526"/>
      <c r="G694" s="526"/>
      <c r="H694" s="526"/>
      <c r="I694" s="526"/>
      <c r="J694" s="526"/>
      <c r="K694" s="526"/>
      <c r="L694" s="526"/>
      <c r="M694" s="526"/>
      <c r="N694" s="526"/>
      <c r="O694" s="526"/>
      <c r="P694" s="526"/>
    </row>
    <row r="695" spans="1:16" ht="13.8">
      <c r="A695" s="526"/>
      <c r="B695" s="526"/>
      <c r="C695" s="526"/>
      <c r="D695" s="535"/>
      <c r="E695" s="526"/>
      <c r="F695" s="526"/>
      <c r="G695" s="526"/>
      <c r="H695" s="526"/>
      <c r="I695" s="526"/>
      <c r="J695" s="526"/>
      <c r="K695" s="526"/>
      <c r="L695" s="526"/>
      <c r="M695" s="526"/>
      <c r="N695" s="526"/>
      <c r="O695" s="526"/>
      <c r="P695" s="526"/>
    </row>
    <row r="696" spans="1:16" ht="13.8">
      <c r="A696" s="526"/>
      <c r="B696" s="526"/>
      <c r="C696" s="526"/>
      <c r="D696" s="535"/>
      <c r="E696" s="526"/>
      <c r="F696" s="526"/>
      <c r="G696" s="526"/>
      <c r="H696" s="526"/>
      <c r="I696" s="526"/>
      <c r="J696" s="526"/>
      <c r="K696" s="526"/>
      <c r="L696" s="526"/>
      <c r="M696" s="526"/>
      <c r="N696" s="526"/>
      <c r="O696" s="526"/>
      <c r="P696" s="526"/>
    </row>
    <row r="697" spans="1:16" ht="13.8">
      <c r="A697" s="526"/>
      <c r="B697" s="526"/>
      <c r="C697" s="526"/>
      <c r="D697" s="535"/>
      <c r="E697" s="526"/>
      <c r="F697" s="526"/>
      <c r="G697" s="526"/>
      <c r="H697" s="526"/>
      <c r="I697" s="526"/>
      <c r="J697" s="526"/>
      <c r="K697" s="526"/>
      <c r="L697" s="526"/>
      <c r="M697" s="526"/>
      <c r="N697" s="526"/>
      <c r="O697" s="526"/>
      <c r="P697" s="526"/>
    </row>
    <row r="698" spans="1:16" ht="13.8">
      <c r="A698" s="526"/>
      <c r="B698" s="526"/>
      <c r="C698" s="526"/>
      <c r="D698" s="535"/>
      <c r="E698" s="526"/>
      <c r="F698" s="526"/>
      <c r="G698" s="526"/>
      <c r="H698" s="526"/>
      <c r="I698" s="526"/>
      <c r="J698" s="526"/>
      <c r="K698" s="526"/>
      <c r="L698" s="526"/>
      <c r="M698" s="526"/>
      <c r="N698" s="526"/>
      <c r="O698" s="526"/>
      <c r="P698" s="526"/>
    </row>
    <row r="699" spans="1:16" ht="13.8">
      <c r="A699" s="526"/>
      <c r="B699" s="526"/>
      <c r="C699" s="526"/>
      <c r="D699" s="535"/>
      <c r="E699" s="526"/>
      <c r="F699" s="526"/>
      <c r="G699" s="526"/>
      <c r="H699" s="526"/>
      <c r="I699" s="526"/>
      <c r="J699" s="526"/>
      <c r="K699" s="526"/>
      <c r="L699" s="526"/>
      <c r="M699" s="526"/>
      <c r="N699" s="526"/>
      <c r="O699" s="526"/>
      <c r="P699" s="526"/>
    </row>
    <row r="700" spans="1:16" ht="13.8">
      <c r="A700" s="526"/>
      <c r="B700" s="526"/>
      <c r="C700" s="526"/>
      <c r="D700" s="535"/>
      <c r="E700" s="526"/>
      <c r="F700" s="526"/>
      <c r="G700" s="526"/>
      <c r="H700" s="526"/>
      <c r="I700" s="526"/>
      <c r="J700" s="526"/>
      <c r="K700" s="526"/>
      <c r="L700" s="526"/>
      <c r="M700" s="526"/>
      <c r="N700" s="526"/>
      <c r="O700" s="526"/>
      <c r="P700" s="526"/>
    </row>
    <row r="701" spans="1:16" ht="13.8">
      <c r="A701" s="526"/>
      <c r="B701" s="526"/>
      <c r="C701" s="526"/>
      <c r="D701" s="535"/>
      <c r="E701" s="526"/>
      <c r="F701" s="526"/>
      <c r="G701" s="526"/>
      <c r="H701" s="526"/>
      <c r="I701" s="526"/>
      <c r="J701" s="526"/>
      <c r="K701" s="526"/>
      <c r="L701" s="526"/>
      <c r="M701" s="526"/>
      <c r="N701" s="526"/>
      <c r="O701" s="526"/>
      <c r="P701" s="526"/>
    </row>
    <row r="702" spans="1:16" ht="13.8">
      <c r="A702" s="526"/>
      <c r="B702" s="526"/>
      <c r="C702" s="526"/>
      <c r="D702" s="535"/>
      <c r="E702" s="526"/>
      <c r="F702" s="526"/>
      <c r="G702" s="526"/>
      <c r="H702" s="526"/>
      <c r="I702" s="526"/>
      <c r="J702" s="526"/>
      <c r="K702" s="526"/>
      <c r="L702" s="526"/>
      <c r="M702" s="526"/>
      <c r="N702" s="526"/>
      <c r="O702" s="526"/>
      <c r="P702" s="526"/>
    </row>
    <row r="703" spans="1:16" ht="13.8">
      <c r="A703" s="526"/>
      <c r="B703" s="526"/>
      <c r="C703" s="526"/>
      <c r="D703" s="535"/>
      <c r="E703" s="526"/>
      <c r="F703" s="526"/>
      <c r="G703" s="526"/>
      <c r="H703" s="526"/>
      <c r="I703" s="526"/>
      <c r="J703" s="526"/>
      <c r="K703" s="526"/>
      <c r="L703" s="526"/>
      <c r="M703" s="526"/>
      <c r="N703" s="526"/>
      <c r="O703" s="526"/>
      <c r="P703" s="526"/>
    </row>
    <row r="704" spans="1:16" ht="13.8">
      <c r="A704" s="526"/>
      <c r="B704" s="526"/>
      <c r="C704" s="526"/>
      <c r="D704" s="535"/>
      <c r="E704" s="526"/>
      <c r="F704" s="526"/>
      <c r="G704" s="526"/>
      <c r="H704" s="526"/>
      <c r="I704" s="526"/>
      <c r="J704" s="526"/>
      <c r="K704" s="526"/>
      <c r="L704" s="526"/>
      <c r="M704" s="526"/>
      <c r="N704" s="526"/>
      <c r="O704" s="526"/>
      <c r="P704" s="526"/>
    </row>
    <row r="705" spans="1:16" ht="13.8">
      <c r="A705" s="526"/>
      <c r="B705" s="526"/>
      <c r="C705" s="526"/>
      <c r="D705" s="535"/>
      <c r="E705" s="526"/>
      <c r="F705" s="526"/>
      <c r="G705" s="526"/>
      <c r="H705" s="526"/>
      <c r="I705" s="526"/>
      <c r="J705" s="526"/>
      <c r="K705" s="526"/>
      <c r="L705" s="526"/>
      <c r="M705" s="526"/>
      <c r="N705" s="526"/>
      <c r="O705" s="526"/>
      <c r="P705" s="526"/>
    </row>
    <row r="706" spans="1:16" ht="13.8">
      <c r="A706" s="526"/>
      <c r="B706" s="526"/>
      <c r="C706" s="526"/>
      <c r="D706" s="535"/>
      <c r="E706" s="526"/>
      <c r="F706" s="526"/>
      <c r="G706" s="526"/>
      <c r="H706" s="526"/>
      <c r="I706" s="526"/>
      <c r="J706" s="526"/>
      <c r="K706" s="526"/>
      <c r="L706" s="526"/>
      <c r="M706" s="526"/>
      <c r="N706" s="526"/>
      <c r="O706" s="526"/>
      <c r="P706" s="526"/>
    </row>
    <row r="707" spans="1:16" ht="13.8">
      <c r="A707" s="526"/>
      <c r="B707" s="526"/>
      <c r="C707" s="526"/>
      <c r="D707" s="535"/>
      <c r="E707" s="526"/>
      <c r="F707" s="526"/>
      <c r="G707" s="526"/>
      <c r="H707" s="526"/>
      <c r="I707" s="526"/>
      <c r="J707" s="526"/>
      <c r="K707" s="526"/>
      <c r="L707" s="526"/>
      <c r="M707" s="526"/>
      <c r="N707" s="526"/>
      <c r="O707" s="526"/>
      <c r="P707" s="526"/>
    </row>
    <row r="708" spans="1:16" ht="13.8">
      <c r="A708" s="526"/>
      <c r="B708" s="526"/>
      <c r="C708" s="526"/>
      <c r="D708" s="535"/>
      <c r="E708" s="526"/>
      <c r="F708" s="526"/>
      <c r="G708" s="526"/>
      <c r="H708" s="526"/>
      <c r="I708" s="526"/>
      <c r="J708" s="526"/>
      <c r="K708" s="526"/>
      <c r="L708" s="526"/>
      <c r="M708" s="526"/>
      <c r="N708" s="526"/>
      <c r="O708" s="526"/>
      <c r="P708" s="526"/>
    </row>
    <row r="709" spans="1:16" ht="13.8">
      <c r="A709" s="526"/>
      <c r="B709" s="526"/>
      <c r="C709" s="526"/>
      <c r="D709" s="535"/>
      <c r="E709" s="526"/>
      <c r="F709" s="526"/>
      <c r="G709" s="526"/>
      <c r="H709" s="526"/>
      <c r="I709" s="526"/>
      <c r="J709" s="526"/>
      <c r="K709" s="526"/>
      <c r="L709" s="526"/>
      <c r="M709" s="526"/>
      <c r="N709" s="526"/>
      <c r="O709" s="526"/>
      <c r="P709" s="526"/>
    </row>
    <row r="710" spans="1:16" ht="13.8">
      <c r="A710" s="526"/>
      <c r="B710" s="526"/>
      <c r="C710" s="526"/>
      <c r="D710" s="535"/>
      <c r="E710" s="526"/>
      <c r="F710" s="526"/>
      <c r="G710" s="526"/>
      <c r="H710" s="526"/>
      <c r="I710" s="526"/>
      <c r="J710" s="526"/>
      <c r="K710" s="526"/>
      <c r="L710" s="526"/>
      <c r="M710" s="526"/>
      <c r="N710" s="526"/>
      <c r="O710" s="526"/>
      <c r="P710" s="526"/>
    </row>
    <row r="711" spans="1:16" ht="13.8">
      <c r="A711" s="526"/>
      <c r="B711" s="526"/>
      <c r="C711" s="526"/>
      <c r="D711" s="535"/>
      <c r="E711" s="526"/>
      <c r="F711" s="526"/>
      <c r="G711" s="526"/>
      <c r="H711" s="526"/>
      <c r="I711" s="526"/>
      <c r="J711" s="526"/>
      <c r="K711" s="526"/>
      <c r="L711" s="526"/>
      <c r="M711" s="526"/>
      <c r="N711" s="526"/>
      <c r="O711" s="526"/>
      <c r="P711" s="526"/>
    </row>
    <row r="712" spans="1:16" ht="13.8">
      <c r="A712" s="526"/>
      <c r="B712" s="526"/>
      <c r="C712" s="526"/>
      <c r="D712" s="535"/>
      <c r="E712" s="526"/>
      <c r="F712" s="526"/>
      <c r="G712" s="526"/>
      <c r="H712" s="526"/>
      <c r="I712" s="526"/>
      <c r="J712" s="526"/>
      <c r="K712" s="526"/>
      <c r="L712" s="526"/>
      <c r="M712" s="526"/>
      <c r="N712" s="526"/>
      <c r="O712" s="526"/>
      <c r="P712" s="526"/>
    </row>
    <row r="713" spans="1:16" ht="13.8">
      <c r="A713" s="526"/>
      <c r="B713" s="526"/>
      <c r="C713" s="526"/>
      <c r="D713" s="535"/>
      <c r="E713" s="526"/>
      <c r="F713" s="526"/>
      <c r="G713" s="526"/>
      <c r="H713" s="526"/>
      <c r="I713" s="526"/>
      <c r="J713" s="526"/>
      <c r="K713" s="526"/>
      <c r="L713" s="526"/>
      <c r="M713" s="526"/>
      <c r="N713" s="526"/>
      <c r="O713" s="526"/>
      <c r="P713" s="526"/>
    </row>
    <row r="714" spans="1:16" ht="13.8">
      <c r="A714" s="526"/>
      <c r="B714" s="526"/>
      <c r="C714" s="526"/>
      <c r="D714" s="535"/>
      <c r="E714" s="526"/>
      <c r="F714" s="526"/>
      <c r="G714" s="526"/>
      <c r="H714" s="526"/>
      <c r="I714" s="526"/>
      <c r="J714" s="526"/>
      <c r="K714" s="526"/>
      <c r="L714" s="526"/>
      <c r="M714" s="526"/>
      <c r="N714" s="526"/>
      <c r="O714" s="526"/>
      <c r="P714" s="526"/>
    </row>
    <row r="715" spans="1:16" ht="13.8">
      <c r="A715" s="526"/>
      <c r="B715" s="526"/>
      <c r="C715" s="526"/>
      <c r="D715" s="535"/>
      <c r="E715" s="526"/>
      <c r="F715" s="526"/>
      <c r="G715" s="526"/>
      <c r="H715" s="526"/>
      <c r="I715" s="526"/>
      <c r="J715" s="526"/>
      <c r="K715" s="526"/>
      <c r="L715" s="526"/>
      <c r="M715" s="526"/>
      <c r="N715" s="526"/>
      <c r="O715" s="526"/>
      <c r="P715" s="526"/>
    </row>
    <row r="716" spans="1:16" ht="13.8">
      <c r="A716" s="526"/>
      <c r="B716" s="526"/>
      <c r="C716" s="526"/>
      <c r="D716" s="535"/>
      <c r="E716" s="526"/>
      <c r="F716" s="526"/>
      <c r="G716" s="526"/>
      <c r="H716" s="526"/>
      <c r="I716" s="526"/>
      <c r="J716" s="526"/>
      <c r="K716" s="526"/>
      <c r="L716" s="526"/>
      <c r="M716" s="526"/>
      <c r="N716" s="526"/>
      <c r="O716" s="526"/>
      <c r="P716" s="526"/>
    </row>
    <row r="717" spans="1:16" ht="13.8">
      <c r="A717" s="526"/>
      <c r="B717" s="526"/>
      <c r="C717" s="526"/>
      <c r="D717" s="535"/>
      <c r="E717" s="526"/>
      <c r="F717" s="526"/>
      <c r="G717" s="526"/>
      <c r="H717" s="526"/>
      <c r="I717" s="526"/>
      <c r="J717" s="526"/>
      <c r="K717" s="526"/>
      <c r="L717" s="526"/>
      <c r="M717" s="526"/>
      <c r="N717" s="526"/>
      <c r="O717" s="526"/>
      <c r="P717" s="526"/>
    </row>
    <row r="718" spans="1:16" ht="13.8">
      <c r="A718" s="526"/>
      <c r="B718" s="526"/>
      <c r="C718" s="526"/>
      <c r="D718" s="535"/>
      <c r="E718" s="526"/>
      <c r="F718" s="526"/>
      <c r="G718" s="526"/>
      <c r="H718" s="526"/>
      <c r="I718" s="526"/>
      <c r="J718" s="526"/>
      <c r="K718" s="526"/>
      <c r="L718" s="526"/>
      <c r="M718" s="526"/>
      <c r="N718" s="526"/>
      <c r="O718" s="526"/>
      <c r="P718" s="526"/>
    </row>
    <row r="719" spans="1:16" ht="13.8">
      <c r="A719" s="526"/>
      <c r="B719" s="526"/>
      <c r="C719" s="526"/>
      <c r="D719" s="535"/>
      <c r="E719" s="526"/>
      <c r="F719" s="526"/>
      <c r="G719" s="526"/>
      <c r="H719" s="526"/>
      <c r="I719" s="526"/>
      <c r="J719" s="526"/>
      <c r="K719" s="526"/>
      <c r="L719" s="526"/>
      <c r="M719" s="526"/>
      <c r="N719" s="526"/>
      <c r="O719" s="526"/>
      <c r="P719" s="526"/>
    </row>
    <row r="720" spans="1:16" ht="13.8">
      <c r="A720" s="526"/>
      <c r="B720" s="526"/>
      <c r="C720" s="526"/>
      <c r="D720" s="535"/>
      <c r="E720" s="526"/>
      <c r="F720" s="526"/>
      <c r="G720" s="526"/>
      <c r="H720" s="526"/>
      <c r="I720" s="526"/>
      <c r="J720" s="526"/>
      <c r="K720" s="526"/>
      <c r="L720" s="526"/>
      <c r="M720" s="526"/>
      <c r="N720" s="526"/>
      <c r="O720" s="526"/>
      <c r="P720" s="526"/>
    </row>
    <row r="721" spans="1:16" ht="13.8">
      <c r="A721" s="526"/>
      <c r="B721" s="526"/>
      <c r="C721" s="526"/>
      <c r="D721" s="535"/>
      <c r="E721" s="526"/>
      <c r="F721" s="526"/>
      <c r="G721" s="526"/>
      <c r="H721" s="526"/>
      <c r="I721" s="526"/>
      <c r="J721" s="526"/>
      <c r="K721" s="526"/>
      <c r="L721" s="526"/>
      <c r="M721" s="526"/>
      <c r="N721" s="526"/>
      <c r="O721" s="526"/>
      <c r="P721" s="526"/>
    </row>
    <row r="722" spans="1:16" ht="13.8">
      <c r="A722" s="526"/>
      <c r="B722" s="526"/>
      <c r="C722" s="526"/>
      <c r="D722" s="535"/>
      <c r="E722" s="526"/>
      <c r="F722" s="526"/>
      <c r="G722" s="526"/>
      <c r="H722" s="526"/>
      <c r="I722" s="526"/>
      <c r="J722" s="526"/>
      <c r="K722" s="526"/>
      <c r="L722" s="526"/>
      <c r="M722" s="526"/>
      <c r="N722" s="526"/>
      <c r="O722" s="526"/>
      <c r="P722" s="526"/>
    </row>
    <row r="723" spans="1:16" ht="13.8">
      <c r="A723" s="526"/>
      <c r="B723" s="526"/>
      <c r="C723" s="526"/>
      <c r="D723" s="535"/>
      <c r="E723" s="526"/>
      <c r="F723" s="526"/>
      <c r="G723" s="526"/>
      <c r="H723" s="526"/>
      <c r="I723" s="526"/>
      <c r="J723" s="526"/>
      <c r="K723" s="526"/>
      <c r="L723" s="526"/>
      <c r="M723" s="526"/>
      <c r="N723" s="526"/>
      <c r="O723" s="526"/>
      <c r="P723" s="526"/>
    </row>
    <row r="724" spans="1:16" ht="13.8">
      <c r="A724" s="526"/>
      <c r="B724" s="526"/>
      <c r="C724" s="526"/>
      <c r="D724" s="535"/>
      <c r="E724" s="526"/>
      <c r="F724" s="526"/>
      <c r="G724" s="526"/>
      <c r="H724" s="526"/>
      <c r="I724" s="526"/>
      <c r="J724" s="526"/>
      <c r="K724" s="526"/>
      <c r="L724" s="526"/>
      <c r="M724" s="526"/>
      <c r="N724" s="526"/>
      <c r="O724" s="526"/>
      <c r="P724" s="526"/>
    </row>
    <row r="725" spans="1:16" ht="13.8">
      <c r="A725" s="526"/>
      <c r="B725" s="526"/>
      <c r="C725" s="526"/>
      <c r="D725" s="535"/>
      <c r="E725" s="526"/>
      <c r="F725" s="526"/>
      <c r="G725" s="526"/>
      <c r="H725" s="526"/>
      <c r="I725" s="526"/>
      <c r="J725" s="526"/>
      <c r="K725" s="526"/>
      <c r="L725" s="526"/>
      <c r="M725" s="526"/>
      <c r="N725" s="526"/>
      <c r="O725" s="526"/>
      <c r="P725" s="526"/>
    </row>
    <row r="726" spans="1:16" ht="13.8">
      <c r="A726" s="526"/>
      <c r="B726" s="526"/>
      <c r="C726" s="526"/>
      <c r="D726" s="535"/>
      <c r="E726" s="526"/>
      <c r="F726" s="526"/>
      <c r="G726" s="526"/>
      <c r="H726" s="526"/>
      <c r="I726" s="526"/>
      <c r="J726" s="526"/>
      <c r="K726" s="526"/>
      <c r="L726" s="526"/>
      <c r="M726" s="526"/>
      <c r="N726" s="526"/>
      <c r="O726" s="526"/>
      <c r="P726" s="526"/>
    </row>
    <row r="727" spans="1:16" ht="13.8">
      <c r="A727" s="526"/>
      <c r="B727" s="526"/>
      <c r="C727" s="526"/>
      <c r="D727" s="535"/>
      <c r="E727" s="526"/>
      <c r="F727" s="526"/>
      <c r="G727" s="526"/>
      <c r="H727" s="526"/>
      <c r="I727" s="526"/>
      <c r="J727" s="526"/>
      <c r="K727" s="526"/>
      <c r="L727" s="526"/>
      <c r="M727" s="526"/>
      <c r="N727" s="526"/>
      <c r="O727" s="526"/>
      <c r="P727" s="526"/>
    </row>
    <row r="728" spans="1:16" ht="13.8">
      <c r="A728" s="526"/>
      <c r="B728" s="526"/>
      <c r="C728" s="526"/>
      <c r="D728" s="535"/>
      <c r="E728" s="526"/>
      <c r="F728" s="526"/>
      <c r="G728" s="526"/>
      <c r="H728" s="526"/>
      <c r="I728" s="526"/>
      <c r="J728" s="526"/>
      <c r="K728" s="526"/>
      <c r="L728" s="526"/>
      <c r="M728" s="526"/>
      <c r="N728" s="526"/>
      <c r="O728" s="526"/>
      <c r="P728" s="526"/>
    </row>
    <row r="729" spans="1:16" ht="13.8">
      <c r="A729" s="526"/>
      <c r="B729" s="526"/>
      <c r="C729" s="526"/>
      <c r="D729" s="535"/>
      <c r="E729" s="526"/>
      <c r="F729" s="526"/>
      <c r="G729" s="526"/>
      <c r="H729" s="526"/>
      <c r="I729" s="526"/>
      <c r="J729" s="526"/>
      <c r="K729" s="526"/>
      <c r="L729" s="526"/>
      <c r="M729" s="526"/>
      <c r="N729" s="526"/>
      <c r="O729" s="526"/>
      <c r="P729" s="526"/>
    </row>
    <row r="730" spans="1:16" ht="13.8">
      <c r="A730" s="526"/>
      <c r="B730" s="526"/>
      <c r="C730" s="526"/>
      <c r="D730" s="535"/>
      <c r="E730" s="526"/>
      <c r="F730" s="526"/>
      <c r="G730" s="526"/>
      <c r="H730" s="526"/>
      <c r="I730" s="526"/>
      <c r="J730" s="526"/>
      <c r="K730" s="526"/>
      <c r="L730" s="526"/>
      <c r="M730" s="526"/>
      <c r="N730" s="526"/>
      <c r="O730" s="526"/>
      <c r="P730" s="526"/>
    </row>
    <row r="731" spans="1:16" ht="13.8">
      <c r="A731" s="526"/>
      <c r="B731" s="526"/>
      <c r="C731" s="526"/>
      <c r="D731" s="535"/>
      <c r="E731" s="526"/>
      <c r="F731" s="526"/>
      <c r="G731" s="526"/>
      <c r="H731" s="526"/>
      <c r="I731" s="526"/>
      <c r="J731" s="526"/>
      <c r="K731" s="526"/>
      <c r="L731" s="526"/>
      <c r="M731" s="526"/>
      <c r="N731" s="526"/>
      <c r="O731" s="526"/>
      <c r="P731" s="526"/>
    </row>
    <row r="732" spans="1:16" ht="13.8">
      <c r="A732" s="526"/>
      <c r="B732" s="526"/>
      <c r="C732" s="526"/>
      <c r="D732" s="535"/>
      <c r="E732" s="526"/>
      <c r="F732" s="526"/>
      <c r="G732" s="526"/>
      <c r="H732" s="526"/>
      <c r="I732" s="526"/>
      <c r="J732" s="526"/>
      <c r="K732" s="526"/>
      <c r="L732" s="526"/>
      <c r="M732" s="526"/>
      <c r="N732" s="526"/>
      <c r="O732" s="526"/>
      <c r="P732" s="526"/>
    </row>
    <row r="733" spans="1:16" ht="13.8">
      <c r="A733" s="526"/>
      <c r="B733" s="526"/>
      <c r="C733" s="526"/>
      <c r="D733" s="535"/>
      <c r="E733" s="526"/>
      <c r="F733" s="526"/>
      <c r="G733" s="526"/>
      <c r="H733" s="526"/>
      <c r="I733" s="526"/>
      <c r="J733" s="526"/>
      <c r="K733" s="526"/>
      <c r="L733" s="526"/>
      <c r="M733" s="526"/>
      <c r="N733" s="526"/>
      <c r="O733" s="526"/>
      <c r="P733" s="526"/>
    </row>
    <row r="734" spans="1:16" ht="13.8">
      <c r="A734" s="526"/>
      <c r="B734" s="526"/>
      <c r="C734" s="526"/>
      <c r="D734" s="535"/>
      <c r="E734" s="526"/>
      <c r="F734" s="526"/>
      <c r="G734" s="526"/>
      <c r="H734" s="526"/>
      <c r="I734" s="526"/>
      <c r="J734" s="526"/>
      <c r="K734" s="526"/>
      <c r="L734" s="526"/>
      <c r="M734" s="526"/>
      <c r="N734" s="526"/>
      <c r="O734" s="526"/>
      <c r="P734" s="526"/>
    </row>
    <row r="735" spans="1:16" ht="13.8">
      <c r="A735" s="526"/>
      <c r="B735" s="526"/>
      <c r="C735" s="526"/>
      <c r="D735" s="535"/>
      <c r="E735" s="526"/>
      <c r="F735" s="526"/>
      <c r="G735" s="526"/>
      <c r="H735" s="526"/>
      <c r="I735" s="526"/>
      <c r="J735" s="526"/>
      <c r="K735" s="526"/>
      <c r="L735" s="526"/>
      <c r="M735" s="526"/>
      <c r="N735" s="526"/>
      <c r="O735" s="526"/>
      <c r="P735" s="526"/>
    </row>
    <row r="736" spans="1:16" ht="13.8">
      <c r="A736" s="526"/>
      <c r="B736" s="526"/>
      <c r="C736" s="526"/>
      <c r="D736" s="535"/>
      <c r="E736" s="526"/>
      <c r="F736" s="526"/>
      <c r="G736" s="526"/>
      <c r="H736" s="526"/>
      <c r="I736" s="526"/>
      <c r="J736" s="526"/>
      <c r="K736" s="526"/>
      <c r="L736" s="526"/>
      <c r="M736" s="526"/>
      <c r="N736" s="526"/>
      <c r="O736" s="526"/>
      <c r="P736" s="526"/>
    </row>
    <row r="737" spans="1:16" ht="13.8">
      <c r="A737" s="526"/>
      <c r="B737" s="526"/>
      <c r="C737" s="526"/>
      <c r="D737" s="535"/>
      <c r="E737" s="526"/>
      <c r="F737" s="526"/>
      <c r="G737" s="526"/>
      <c r="H737" s="526"/>
      <c r="I737" s="526"/>
      <c r="J737" s="526"/>
      <c r="K737" s="526"/>
      <c r="L737" s="526"/>
      <c r="M737" s="526"/>
      <c r="N737" s="526"/>
      <c r="O737" s="526"/>
      <c r="P737" s="526"/>
    </row>
    <row r="738" spans="1:16" ht="13.8">
      <c r="A738" s="526"/>
      <c r="B738" s="526"/>
      <c r="C738" s="526"/>
      <c r="D738" s="535"/>
      <c r="E738" s="526"/>
      <c r="F738" s="526"/>
      <c r="G738" s="526"/>
      <c r="H738" s="526"/>
      <c r="I738" s="526"/>
      <c r="J738" s="526"/>
      <c r="K738" s="526"/>
      <c r="L738" s="526"/>
      <c r="M738" s="526"/>
      <c r="N738" s="526"/>
      <c r="O738" s="526"/>
      <c r="P738" s="526"/>
    </row>
    <row r="739" spans="1:16" ht="13.8">
      <c r="A739" s="526"/>
      <c r="B739" s="526"/>
      <c r="C739" s="526"/>
      <c r="D739" s="535"/>
      <c r="E739" s="526"/>
      <c r="F739" s="526"/>
      <c r="G739" s="526"/>
      <c r="H739" s="526"/>
      <c r="I739" s="526"/>
      <c r="J739" s="526"/>
      <c r="K739" s="526"/>
      <c r="L739" s="526"/>
      <c r="M739" s="526"/>
      <c r="N739" s="526"/>
      <c r="O739" s="526"/>
      <c r="P739" s="526"/>
    </row>
    <row r="740" spans="1:16" ht="13.8">
      <c r="A740" s="526"/>
      <c r="B740" s="526"/>
      <c r="C740" s="526"/>
      <c r="D740" s="535"/>
      <c r="E740" s="526"/>
      <c r="F740" s="526"/>
      <c r="G740" s="526"/>
      <c r="H740" s="526"/>
      <c r="I740" s="526"/>
      <c r="J740" s="526"/>
      <c r="K740" s="526"/>
      <c r="L740" s="526"/>
      <c r="M740" s="526"/>
      <c r="N740" s="526"/>
      <c r="O740" s="526"/>
      <c r="P740" s="526"/>
    </row>
    <row r="741" spans="1:16" ht="13.8">
      <c r="A741" s="526"/>
      <c r="B741" s="526"/>
      <c r="C741" s="526"/>
      <c r="D741" s="535"/>
      <c r="E741" s="526"/>
      <c r="F741" s="526"/>
      <c r="G741" s="526"/>
      <c r="H741" s="526"/>
      <c r="I741" s="526"/>
      <c r="J741" s="526"/>
      <c r="K741" s="526"/>
      <c r="L741" s="526"/>
      <c r="M741" s="526"/>
      <c r="N741" s="526"/>
      <c r="O741" s="526"/>
      <c r="P741" s="526"/>
    </row>
    <row r="742" spans="1:16" ht="13.8">
      <c r="A742" s="526"/>
      <c r="B742" s="526"/>
      <c r="C742" s="526"/>
      <c r="D742" s="535"/>
      <c r="E742" s="526"/>
      <c r="F742" s="526"/>
      <c r="G742" s="526"/>
      <c r="H742" s="526"/>
      <c r="I742" s="526"/>
      <c r="J742" s="526"/>
      <c r="K742" s="526"/>
      <c r="L742" s="526"/>
      <c r="M742" s="526"/>
      <c r="N742" s="526"/>
      <c r="O742" s="526"/>
      <c r="P742" s="526"/>
    </row>
    <row r="743" spans="1:16" ht="13.8">
      <c r="A743" s="526"/>
      <c r="B743" s="526"/>
      <c r="C743" s="526"/>
      <c r="D743" s="535"/>
      <c r="E743" s="526"/>
      <c r="F743" s="526"/>
      <c r="G743" s="526"/>
      <c r="H743" s="526"/>
      <c r="I743" s="526"/>
      <c r="J743" s="526"/>
      <c r="K743" s="526"/>
      <c r="L743" s="526"/>
      <c r="M743" s="526"/>
      <c r="N743" s="526"/>
      <c r="O743" s="526"/>
      <c r="P743" s="526"/>
    </row>
    <row r="744" spans="1:16" ht="13.8">
      <c r="A744" s="526"/>
      <c r="B744" s="526"/>
      <c r="C744" s="526"/>
      <c r="D744" s="535"/>
      <c r="E744" s="526"/>
      <c r="F744" s="526"/>
      <c r="G744" s="526"/>
      <c r="H744" s="526"/>
      <c r="I744" s="526"/>
      <c r="J744" s="526"/>
      <c r="K744" s="526"/>
      <c r="L744" s="526"/>
      <c r="M744" s="526"/>
      <c r="N744" s="526"/>
      <c r="O744" s="526"/>
      <c r="P744" s="526"/>
    </row>
    <row r="745" spans="1:16" ht="13.8">
      <c r="A745" s="526"/>
      <c r="B745" s="526"/>
      <c r="C745" s="526"/>
      <c r="D745" s="535"/>
      <c r="E745" s="526"/>
      <c r="F745" s="526"/>
      <c r="G745" s="526"/>
      <c r="H745" s="526"/>
      <c r="I745" s="526"/>
      <c r="J745" s="526"/>
      <c r="K745" s="526"/>
      <c r="L745" s="526"/>
      <c r="M745" s="526"/>
      <c r="N745" s="526"/>
      <c r="O745" s="526"/>
      <c r="P745" s="526"/>
    </row>
    <row r="746" spans="1:16" ht="13.8">
      <c r="A746" s="526"/>
      <c r="B746" s="526"/>
      <c r="C746" s="526"/>
      <c r="D746" s="535"/>
      <c r="E746" s="526"/>
      <c r="F746" s="526"/>
      <c r="G746" s="526"/>
      <c r="H746" s="526"/>
      <c r="I746" s="526"/>
      <c r="J746" s="526"/>
      <c r="K746" s="526"/>
      <c r="L746" s="526"/>
      <c r="M746" s="526"/>
      <c r="N746" s="526"/>
      <c r="O746" s="526"/>
      <c r="P746" s="526"/>
    </row>
    <row r="747" spans="1:16" ht="13.8">
      <c r="A747" s="526"/>
      <c r="B747" s="526"/>
      <c r="C747" s="526"/>
      <c r="D747" s="535"/>
      <c r="E747" s="526"/>
      <c r="F747" s="526"/>
      <c r="G747" s="526"/>
      <c r="H747" s="526"/>
      <c r="I747" s="526"/>
      <c r="J747" s="526"/>
      <c r="K747" s="526"/>
      <c r="L747" s="526"/>
      <c r="M747" s="526"/>
      <c r="N747" s="526"/>
      <c r="O747" s="526"/>
      <c r="P747" s="526"/>
    </row>
    <row r="748" spans="1:16" ht="13.8">
      <c r="A748" s="526"/>
      <c r="B748" s="526"/>
      <c r="C748" s="526"/>
      <c r="D748" s="535"/>
      <c r="E748" s="526"/>
      <c r="F748" s="526"/>
      <c r="G748" s="526"/>
      <c r="H748" s="526"/>
      <c r="I748" s="526"/>
      <c r="J748" s="526"/>
      <c r="K748" s="526"/>
      <c r="L748" s="526"/>
      <c r="M748" s="526"/>
      <c r="N748" s="526"/>
      <c r="O748" s="526"/>
      <c r="P748" s="526"/>
    </row>
    <row r="749" spans="1:16" ht="13.8">
      <c r="A749" s="526"/>
      <c r="B749" s="526"/>
      <c r="C749" s="526"/>
      <c r="D749" s="535"/>
      <c r="E749" s="526"/>
      <c r="F749" s="526"/>
      <c r="G749" s="526"/>
      <c r="H749" s="526"/>
      <c r="I749" s="526"/>
      <c r="J749" s="526"/>
      <c r="K749" s="526"/>
      <c r="L749" s="526"/>
      <c r="M749" s="526"/>
      <c r="N749" s="526"/>
      <c r="O749" s="526"/>
      <c r="P749" s="526"/>
    </row>
    <row r="750" spans="1:16" ht="13.8">
      <c r="A750" s="526"/>
      <c r="B750" s="526"/>
      <c r="C750" s="526"/>
      <c r="D750" s="535"/>
      <c r="E750" s="526"/>
      <c r="F750" s="526"/>
      <c r="G750" s="526"/>
      <c r="H750" s="526"/>
      <c r="I750" s="526"/>
      <c r="J750" s="526"/>
      <c r="K750" s="526"/>
      <c r="L750" s="526"/>
      <c r="M750" s="526"/>
      <c r="N750" s="526"/>
      <c r="O750" s="526"/>
      <c r="P750" s="526"/>
    </row>
    <row r="751" spans="1:16" ht="13.8">
      <c r="A751" s="526"/>
      <c r="B751" s="526"/>
      <c r="C751" s="526"/>
      <c r="D751" s="535"/>
      <c r="E751" s="526"/>
      <c r="F751" s="526"/>
      <c r="G751" s="526"/>
      <c r="H751" s="526"/>
      <c r="I751" s="526"/>
      <c r="J751" s="526"/>
      <c r="K751" s="526"/>
      <c r="L751" s="526"/>
      <c r="M751" s="526"/>
      <c r="N751" s="526"/>
      <c r="O751" s="526"/>
      <c r="P751" s="526"/>
    </row>
    <row r="752" spans="1:16" ht="13.8">
      <c r="A752" s="526"/>
      <c r="B752" s="526"/>
      <c r="C752" s="526"/>
      <c r="D752" s="535"/>
      <c r="E752" s="526"/>
      <c r="F752" s="526"/>
      <c r="G752" s="526"/>
      <c r="H752" s="526"/>
      <c r="I752" s="526"/>
      <c r="J752" s="526"/>
      <c r="K752" s="526"/>
      <c r="L752" s="526"/>
      <c r="M752" s="526"/>
      <c r="N752" s="526"/>
      <c r="O752" s="526"/>
      <c r="P752" s="526"/>
    </row>
    <row r="753" spans="1:16" ht="13.8">
      <c r="A753" s="526"/>
      <c r="B753" s="526"/>
      <c r="C753" s="526"/>
      <c r="D753" s="535"/>
      <c r="E753" s="526"/>
      <c r="F753" s="526"/>
      <c r="G753" s="526"/>
      <c r="H753" s="526"/>
      <c r="I753" s="526"/>
      <c r="J753" s="526"/>
      <c r="K753" s="526"/>
      <c r="L753" s="526"/>
      <c r="M753" s="526"/>
      <c r="N753" s="526"/>
      <c r="O753" s="526"/>
      <c r="P753" s="526"/>
    </row>
    <row r="754" spans="1:16" ht="13.8">
      <c r="A754" s="526"/>
      <c r="B754" s="526"/>
      <c r="C754" s="526"/>
      <c r="D754" s="535"/>
      <c r="E754" s="526"/>
      <c r="F754" s="526"/>
      <c r="G754" s="526"/>
      <c r="H754" s="526"/>
      <c r="I754" s="526"/>
      <c r="J754" s="526"/>
      <c r="K754" s="526"/>
      <c r="L754" s="526"/>
      <c r="M754" s="526"/>
      <c r="N754" s="526"/>
      <c r="O754" s="526"/>
      <c r="P754" s="526"/>
    </row>
    <row r="755" spans="1:16" ht="13.8">
      <c r="A755" s="526"/>
      <c r="B755" s="526"/>
      <c r="C755" s="526"/>
      <c r="D755" s="535"/>
      <c r="E755" s="526"/>
      <c r="F755" s="526"/>
      <c r="G755" s="526"/>
      <c r="H755" s="526"/>
      <c r="I755" s="526"/>
      <c r="J755" s="526"/>
      <c r="K755" s="526"/>
      <c r="L755" s="526"/>
      <c r="M755" s="526"/>
      <c r="N755" s="526"/>
      <c r="O755" s="526"/>
      <c r="P755" s="526"/>
    </row>
    <row r="756" spans="1:16" ht="13.8">
      <c r="A756" s="526"/>
      <c r="B756" s="526"/>
      <c r="C756" s="526"/>
      <c r="D756" s="535"/>
      <c r="E756" s="526"/>
      <c r="F756" s="526"/>
      <c r="G756" s="526"/>
      <c r="H756" s="526"/>
      <c r="I756" s="526"/>
      <c r="J756" s="526"/>
      <c r="K756" s="526"/>
      <c r="L756" s="526"/>
      <c r="M756" s="526"/>
      <c r="N756" s="526"/>
      <c r="O756" s="526"/>
      <c r="P756" s="526"/>
    </row>
    <row r="757" spans="1:16" ht="13.8">
      <c r="A757" s="526"/>
      <c r="B757" s="526"/>
      <c r="C757" s="526"/>
      <c r="D757" s="535"/>
      <c r="E757" s="526"/>
      <c r="F757" s="526"/>
      <c r="G757" s="526"/>
      <c r="H757" s="526"/>
      <c r="I757" s="526"/>
      <c r="J757" s="526"/>
      <c r="K757" s="526"/>
      <c r="L757" s="526"/>
      <c r="M757" s="526"/>
      <c r="N757" s="526"/>
      <c r="O757" s="526"/>
      <c r="P757" s="526"/>
    </row>
    <row r="758" spans="1:16" ht="13.8">
      <c r="A758" s="526"/>
      <c r="B758" s="526"/>
      <c r="C758" s="526"/>
      <c r="D758" s="535"/>
      <c r="E758" s="526"/>
      <c r="F758" s="526"/>
      <c r="G758" s="526"/>
      <c r="H758" s="526"/>
      <c r="I758" s="526"/>
      <c r="J758" s="526"/>
      <c r="K758" s="526"/>
      <c r="L758" s="526"/>
      <c r="M758" s="526"/>
      <c r="N758" s="526"/>
      <c r="O758" s="526"/>
      <c r="P758" s="526"/>
    </row>
    <row r="759" spans="1:16" ht="13.8">
      <c r="A759" s="526"/>
      <c r="B759" s="526"/>
      <c r="C759" s="526"/>
      <c r="D759" s="535"/>
      <c r="E759" s="526"/>
      <c r="F759" s="526"/>
      <c r="G759" s="526"/>
      <c r="H759" s="526"/>
      <c r="I759" s="526"/>
      <c r="J759" s="526"/>
      <c r="K759" s="526"/>
      <c r="L759" s="526"/>
      <c r="M759" s="526"/>
      <c r="N759" s="526"/>
      <c r="O759" s="526"/>
      <c r="P759" s="526"/>
    </row>
    <row r="760" spans="1:16" ht="13.8">
      <c r="A760" s="526"/>
      <c r="B760" s="526"/>
      <c r="C760" s="526"/>
      <c r="D760" s="535"/>
      <c r="E760" s="526"/>
      <c r="F760" s="526"/>
      <c r="G760" s="526"/>
      <c r="H760" s="526"/>
      <c r="I760" s="526"/>
      <c r="J760" s="526"/>
      <c r="K760" s="526"/>
      <c r="L760" s="526"/>
      <c r="M760" s="526"/>
      <c r="N760" s="526"/>
      <c r="O760" s="526"/>
      <c r="P760" s="526"/>
    </row>
    <row r="761" spans="1:16" ht="13.8">
      <c r="A761" s="526"/>
      <c r="B761" s="526"/>
      <c r="C761" s="526"/>
      <c r="D761" s="535"/>
      <c r="E761" s="526"/>
      <c r="F761" s="526"/>
      <c r="G761" s="526"/>
      <c r="H761" s="526"/>
      <c r="I761" s="526"/>
      <c r="J761" s="526"/>
      <c r="K761" s="526"/>
      <c r="L761" s="526"/>
      <c r="M761" s="526"/>
      <c r="N761" s="526"/>
      <c r="O761" s="526"/>
      <c r="P761" s="526"/>
    </row>
    <row r="762" spans="1:16" ht="13.8">
      <c r="A762" s="526"/>
      <c r="B762" s="526"/>
      <c r="C762" s="526"/>
      <c r="D762" s="535"/>
      <c r="E762" s="526"/>
      <c r="F762" s="526"/>
      <c r="G762" s="526"/>
      <c r="H762" s="526"/>
      <c r="I762" s="526"/>
      <c r="J762" s="526"/>
      <c r="K762" s="526"/>
      <c r="L762" s="526"/>
      <c r="M762" s="526"/>
      <c r="N762" s="526"/>
      <c r="O762" s="526"/>
      <c r="P762" s="526"/>
    </row>
    <row r="763" spans="1:16" ht="13.8">
      <c r="A763" s="526"/>
      <c r="B763" s="526"/>
      <c r="C763" s="526"/>
      <c r="D763" s="535"/>
      <c r="E763" s="526"/>
      <c r="F763" s="526"/>
      <c r="G763" s="526"/>
      <c r="H763" s="526"/>
      <c r="I763" s="526"/>
      <c r="J763" s="526"/>
      <c r="K763" s="526"/>
      <c r="L763" s="526"/>
      <c r="M763" s="526"/>
      <c r="N763" s="526"/>
      <c r="O763" s="526"/>
      <c r="P763" s="526"/>
    </row>
    <row r="764" spans="1:16" ht="13.8">
      <c r="A764" s="526"/>
      <c r="B764" s="526"/>
      <c r="C764" s="526"/>
      <c r="D764" s="535"/>
      <c r="E764" s="526"/>
      <c r="F764" s="526"/>
      <c r="G764" s="526"/>
      <c r="H764" s="526"/>
      <c r="I764" s="526"/>
      <c r="J764" s="526"/>
      <c r="K764" s="526"/>
      <c r="L764" s="526"/>
      <c r="M764" s="526"/>
      <c r="N764" s="526"/>
      <c r="O764" s="526"/>
      <c r="P764" s="526"/>
    </row>
    <row r="765" spans="1:16" ht="13.8">
      <c r="A765" s="526"/>
      <c r="B765" s="526"/>
      <c r="C765" s="526"/>
      <c r="D765" s="535"/>
      <c r="E765" s="526"/>
      <c r="F765" s="526"/>
      <c r="G765" s="526"/>
      <c r="H765" s="526"/>
      <c r="I765" s="526"/>
      <c r="J765" s="526"/>
      <c r="K765" s="526"/>
      <c r="L765" s="526"/>
      <c r="M765" s="526"/>
      <c r="N765" s="526"/>
      <c r="O765" s="526"/>
      <c r="P765" s="526"/>
    </row>
    <row r="766" spans="1:16" ht="13.8">
      <c r="A766" s="526"/>
      <c r="B766" s="526"/>
      <c r="C766" s="526"/>
      <c r="D766" s="535"/>
      <c r="E766" s="526"/>
      <c r="F766" s="526"/>
      <c r="G766" s="526"/>
      <c r="H766" s="526"/>
      <c r="I766" s="526"/>
      <c r="J766" s="526"/>
      <c r="K766" s="526"/>
      <c r="L766" s="526"/>
      <c r="M766" s="526"/>
      <c r="N766" s="526"/>
      <c r="O766" s="526"/>
      <c r="P766" s="526"/>
    </row>
    <row r="767" spans="1:16" ht="13.8">
      <c r="A767" s="526"/>
      <c r="B767" s="526"/>
      <c r="C767" s="526"/>
      <c r="D767" s="535"/>
      <c r="E767" s="526"/>
      <c r="F767" s="526"/>
      <c r="G767" s="526"/>
      <c r="H767" s="526"/>
      <c r="I767" s="526"/>
      <c r="J767" s="526"/>
      <c r="K767" s="526"/>
      <c r="L767" s="526"/>
      <c r="M767" s="526"/>
      <c r="N767" s="526"/>
      <c r="O767" s="526"/>
      <c r="P767" s="526"/>
    </row>
    <row r="768" spans="1:16" ht="13.8">
      <c r="A768" s="526"/>
      <c r="B768" s="526"/>
      <c r="C768" s="526"/>
      <c r="D768" s="535"/>
      <c r="E768" s="526"/>
      <c r="F768" s="526"/>
      <c r="G768" s="526"/>
      <c r="H768" s="526"/>
      <c r="I768" s="526"/>
      <c r="J768" s="526"/>
      <c r="K768" s="526"/>
      <c r="L768" s="526"/>
      <c r="M768" s="526"/>
      <c r="N768" s="526"/>
      <c r="O768" s="526"/>
      <c r="P768" s="526"/>
    </row>
    <row r="769" spans="1:16" ht="13.8">
      <c r="A769" s="526"/>
      <c r="B769" s="526"/>
      <c r="C769" s="526"/>
      <c r="D769" s="535"/>
      <c r="E769" s="526"/>
      <c r="F769" s="526"/>
      <c r="G769" s="526"/>
      <c r="H769" s="526"/>
      <c r="I769" s="526"/>
      <c r="J769" s="526"/>
      <c r="K769" s="526"/>
      <c r="L769" s="526"/>
      <c r="M769" s="526"/>
      <c r="N769" s="526"/>
      <c r="O769" s="526"/>
      <c r="P769" s="526"/>
    </row>
    <row r="770" spans="1:16" ht="13.8">
      <c r="A770" s="526"/>
      <c r="B770" s="526"/>
      <c r="C770" s="526"/>
      <c r="D770" s="535"/>
      <c r="E770" s="526"/>
      <c r="F770" s="526"/>
      <c r="G770" s="526"/>
      <c r="H770" s="526"/>
      <c r="I770" s="526"/>
      <c r="J770" s="526"/>
      <c r="K770" s="526"/>
      <c r="L770" s="526"/>
      <c r="M770" s="526"/>
      <c r="N770" s="526"/>
      <c r="O770" s="526"/>
      <c r="P770" s="526"/>
    </row>
    <row r="771" spans="1:16" ht="13.8">
      <c r="A771" s="526"/>
      <c r="B771" s="526"/>
      <c r="C771" s="526"/>
      <c r="D771" s="535"/>
      <c r="E771" s="526"/>
      <c r="F771" s="526"/>
      <c r="G771" s="526"/>
      <c r="H771" s="526"/>
      <c r="I771" s="526"/>
      <c r="J771" s="526"/>
      <c r="K771" s="526"/>
      <c r="L771" s="526"/>
      <c r="M771" s="526"/>
      <c r="N771" s="526"/>
      <c r="O771" s="526"/>
      <c r="P771" s="526"/>
    </row>
    <row r="772" spans="1:16" ht="13.8">
      <c r="A772" s="526"/>
      <c r="B772" s="526"/>
      <c r="C772" s="526"/>
      <c r="D772" s="535"/>
      <c r="E772" s="526"/>
      <c r="F772" s="526"/>
      <c r="G772" s="526"/>
      <c r="H772" s="526"/>
      <c r="I772" s="526"/>
      <c r="J772" s="526"/>
      <c r="K772" s="526"/>
      <c r="L772" s="526"/>
      <c r="M772" s="526"/>
      <c r="N772" s="526"/>
      <c r="O772" s="526"/>
      <c r="P772" s="526"/>
    </row>
    <row r="773" spans="1:16" ht="13.8">
      <c r="A773" s="526"/>
      <c r="B773" s="526"/>
      <c r="C773" s="526"/>
      <c r="D773" s="535"/>
      <c r="E773" s="526"/>
      <c r="F773" s="526"/>
      <c r="G773" s="526"/>
      <c r="H773" s="526"/>
      <c r="I773" s="526"/>
      <c r="J773" s="526"/>
      <c r="K773" s="526"/>
      <c r="L773" s="526"/>
      <c r="M773" s="526"/>
      <c r="N773" s="526"/>
      <c r="O773" s="526"/>
      <c r="P773" s="526"/>
    </row>
    <row r="774" spans="1:16" ht="13.8">
      <c r="A774" s="526"/>
      <c r="B774" s="526"/>
      <c r="C774" s="526"/>
      <c r="D774" s="535"/>
      <c r="E774" s="526"/>
      <c r="F774" s="526"/>
      <c r="G774" s="526"/>
      <c r="H774" s="526"/>
      <c r="I774" s="526"/>
      <c r="J774" s="526"/>
      <c r="K774" s="526"/>
      <c r="L774" s="526"/>
      <c r="M774" s="526"/>
      <c r="N774" s="526"/>
      <c r="O774" s="526"/>
      <c r="P774" s="526"/>
    </row>
    <row r="775" spans="1:16" ht="13.8">
      <c r="A775" s="526"/>
      <c r="B775" s="526"/>
      <c r="C775" s="526"/>
      <c r="D775" s="535"/>
      <c r="E775" s="526"/>
      <c r="F775" s="526"/>
      <c r="G775" s="526"/>
      <c r="H775" s="526"/>
      <c r="I775" s="526"/>
      <c r="J775" s="526"/>
      <c r="K775" s="526"/>
      <c r="L775" s="526"/>
      <c r="M775" s="526"/>
      <c r="N775" s="526"/>
      <c r="O775" s="526"/>
      <c r="P775" s="526"/>
    </row>
    <row r="776" spans="1:16" ht="13.8">
      <c r="A776" s="526"/>
      <c r="B776" s="526"/>
      <c r="C776" s="526"/>
      <c r="D776" s="535"/>
      <c r="E776" s="526"/>
      <c r="F776" s="526"/>
      <c r="G776" s="526"/>
      <c r="H776" s="526"/>
      <c r="I776" s="526"/>
      <c r="J776" s="526"/>
      <c r="K776" s="526"/>
      <c r="L776" s="526"/>
      <c r="M776" s="526"/>
      <c r="N776" s="526"/>
      <c r="O776" s="526"/>
      <c r="P776" s="526"/>
    </row>
    <row r="777" spans="1:16" ht="13.8">
      <c r="A777" s="526"/>
      <c r="B777" s="526"/>
      <c r="C777" s="526"/>
      <c r="D777" s="535"/>
      <c r="E777" s="526"/>
      <c r="F777" s="526"/>
      <c r="G777" s="526"/>
      <c r="H777" s="526"/>
      <c r="I777" s="526"/>
      <c r="J777" s="526"/>
      <c r="K777" s="526"/>
      <c r="L777" s="526"/>
      <c r="M777" s="526"/>
      <c r="N777" s="526"/>
      <c r="O777" s="526"/>
      <c r="P777" s="526"/>
    </row>
    <row r="778" spans="1:16" ht="13.8">
      <c r="A778" s="526"/>
      <c r="B778" s="526"/>
      <c r="C778" s="526"/>
      <c r="D778" s="535"/>
      <c r="E778" s="526"/>
      <c r="F778" s="526"/>
      <c r="G778" s="526"/>
      <c r="H778" s="526"/>
      <c r="I778" s="526"/>
      <c r="J778" s="526"/>
      <c r="K778" s="526"/>
      <c r="L778" s="526"/>
      <c r="M778" s="526"/>
      <c r="N778" s="526"/>
      <c r="O778" s="526"/>
      <c r="P778" s="526"/>
    </row>
    <row r="779" spans="1:16" ht="13.8">
      <c r="A779" s="526"/>
      <c r="B779" s="526"/>
      <c r="C779" s="526"/>
      <c r="D779" s="535"/>
      <c r="E779" s="526"/>
      <c r="F779" s="526"/>
      <c r="G779" s="526"/>
      <c r="H779" s="526"/>
      <c r="I779" s="526"/>
      <c r="J779" s="526"/>
      <c r="K779" s="526"/>
      <c r="L779" s="526"/>
      <c r="M779" s="526"/>
      <c r="N779" s="526"/>
      <c r="O779" s="526"/>
      <c r="P779" s="526"/>
    </row>
    <row r="780" spans="1:16" ht="13.8">
      <c r="A780" s="526"/>
      <c r="B780" s="526"/>
      <c r="C780" s="526"/>
      <c r="D780" s="535"/>
      <c r="E780" s="526"/>
      <c r="F780" s="526"/>
      <c r="G780" s="526"/>
      <c r="H780" s="526"/>
      <c r="I780" s="526"/>
      <c r="J780" s="526"/>
      <c r="K780" s="526"/>
      <c r="L780" s="526"/>
      <c r="M780" s="526"/>
      <c r="N780" s="526"/>
      <c r="O780" s="526"/>
      <c r="P780" s="526"/>
    </row>
    <row r="781" spans="1:16" ht="13.8">
      <c r="A781" s="526"/>
      <c r="B781" s="526"/>
      <c r="C781" s="526"/>
      <c r="D781" s="535"/>
      <c r="E781" s="526"/>
      <c r="F781" s="526"/>
      <c r="G781" s="526"/>
      <c r="H781" s="526"/>
      <c r="I781" s="526"/>
      <c r="J781" s="526"/>
      <c r="K781" s="526"/>
      <c r="L781" s="526"/>
      <c r="M781" s="526"/>
      <c r="N781" s="526"/>
      <c r="O781" s="526"/>
      <c r="P781" s="526"/>
    </row>
    <row r="782" spans="1:16" ht="13.8">
      <c r="A782" s="526"/>
      <c r="B782" s="526"/>
      <c r="C782" s="526"/>
      <c r="D782" s="535"/>
      <c r="E782" s="526"/>
      <c r="F782" s="526"/>
      <c r="G782" s="526"/>
      <c r="H782" s="526"/>
      <c r="I782" s="526"/>
      <c r="J782" s="526"/>
      <c r="K782" s="526"/>
      <c r="L782" s="526"/>
      <c r="M782" s="526"/>
      <c r="N782" s="526"/>
      <c r="O782" s="526"/>
      <c r="P782" s="526"/>
    </row>
    <row r="783" spans="1:16" ht="13.8">
      <c r="A783" s="526"/>
      <c r="B783" s="526"/>
      <c r="C783" s="526"/>
      <c r="D783" s="535"/>
      <c r="E783" s="526"/>
      <c r="F783" s="526"/>
      <c r="G783" s="526"/>
      <c r="H783" s="526"/>
      <c r="I783" s="526"/>
      <c r="J783" s="526"/>
      <c r="K783" s="526"/>
      <c r="L783" s="526"/>
      <c r="M783" s="526"/>
      <c r="N783" s="526"/>
      <c r="O783" s="526"/>
      <c r="P783" s="526"/>
    </row>
    <row r="784" spans="1:16" ht="13.8">
      <c r="A784" s="526"/>
      <c r="B784" s="526"/>
      <c r="C784" s="526"/>
      <c r="D784" s="535"/>
      <c r="E784" s="526"/>
      <c r="F784" s="526"/>
      <c r="G784" s="526"/>
      <c r="H784" s="526"/>
      <c r="I784" s="526"/>
      <c r="J784" s="526"/>
      <c r="K784" s="526"/>
      <c r="L784" s="526"/>
      <c r="M784" s="526"/>
      <c r="N784" s="526"/>
      <c r="O784" s="526"/>
      <c r="P784" s="526"/>
    </row>
    <row r="785" spans="1:16" ht="13.8">
      <c r="A785" s="526"/>
      <c r="B785" s="526"/>
      <c r="C785" s="526"/>
      <c r="D785" s="535"/>
      <c r="E785" s="526"/>
      <c r="F785" s="526"/>
      <c r="G785" s="526"/>
      <c r="H785" s="526"/>
      <c r="I785" s="526"/>
      <c r="J785" s="526"/>
      <c r="K785" s="526"/>
      <c r="L785" s="526"/>
      <c r="M785" s="526"/>
      <c r="N785" s="526"/>
      <c r="O785" s="526"/>
      <c r="P785" s="526"/>
    </row>
    <row r="786" spans="1:16" ht="13.8">
      <c r="A786" s="526"/>
      <c r="B786" s="526"/>
      <c r="C786" s="526"/>
      <c r="D786" s="535"/>
      <c r="E786" s="526"/>
      <c r="F786" s="526"/>
      <c r="G786" s="526"/>
      <c r="H786" s="526"/>
      <c r="I786" s="526"/>
      <c r="J786" s="526"/>
      <c r="K786" s="526"/>
      <c r="L786" s="526"/>
      <c r="M786" s="526"/>
      <c r="N786" s="526"/>
      <c r="O786" s="526"/>
      <c r="P786" s="526"/>
    </row>
    <row r="787" spans="1:16" ht="13.8">
      <c r="A787" s="526"/>
      <c r="B787" s="526"/>
      <c r="C787" s="526"/>
      <c r="D787" s="535"/>
      <c r="E787" s="526"/>
      <c r="F787" s="526"/>
      <c r="G787" s="526"/>
      <c r="H787" s="526"/>
      <c r="I787" s="526"/>
      <c r="J787" s="526"/>
      <c r="K787" s="526"/>
      <c r="L787" s="526"/>
      <c r="M787" s="526"/>
      <c r="N787" s="526"/>
      <c r="O787" s="526"/>
      <c r="P787" s="526"/>
    </row>
    <row r="788" spans="1:16" ht="13.8">
      <c r="A788" s="526"/>
      <c r="B788" s="526"/>
      <c r="C788" s="526"/>
      <c r="D788" s="535"/>
      <c r="E788" s="526"/>
      <c r="F788" s="526"/>
      <c r="G788" s="526"/>
      <c r="H788" s="526"/>
      <c r="I788" s="526"/>
      <c r="J788" s="526"/>
      <c r="K788" s="526"/>
      <c r="L788" s="526"/>
      <c r="M788" s="526"/>
      <c r="N788" s="526"/>
      <c r="O788" s="526"/>
      <c r="P788" s="526"/>
    </row>
    <row r="789" spans="1:16" ht="13.8">
      <c r="A789" s="526"/>
      <c r="B789" s="526"/>
      <c r="C789" s="526"/>
      <c r="D789" s="535"/>
      <c r="E789" s="526"/>
      <c r="F789" s="526"/>
      <c r="G789" s="526"/>
      <c r="H789" s="526"/>
      <c r="I789" s="526"/>
      <c r="J789" s="526"/>
      <c r="K789" s="526"/>
      <c r="L789" s="526"/>
      <c r="M789" s="526"/>
      <c r="N789" s="526"/>
      <c r="O789" s="526"/>
      <c r="P789" s="526"/>
    </row>
    <row r="790" spans="1:16" ht="13.8">
      <c r="A790" s="526"/>
      <c r="B790" s="526"/>
      <c r="C790" s="526"/>
      <c r="D790" s="535"/>
      <c r="E790" s="526"/>
      <c r="F790" s="526"/>
      <c r="G790" s="526"/>
      <c r="H790" s="526"/>
      <c r="I790" s="526"/>
      <c r="J790" s="526"/>
      <c r="K790" s="526"/>
      <c r="L790" s="526"/>
      <c r="M790" s="526"/>
      <c r="N790" s="526"/>
      <c r="O790" s="526"/>
      <c r="P790" s="526"/>
    </row>
    <row r="791" spans="1:16" ht="13.8">
      <c r="A791" s="526"/>
      <c r="B791" s="526"/>
      <c r="C791" s="526"/>
      <c r="D791" s="535"/>
      <c r="E791" s="526"/>
      <c r="F791" s="526"/>
      <c r="G791" s="526"/>
      <c r="H791" s="526"/>
      <c r="I791" s="526"/>
      <c r="J791" s="526"/>
      <c r="K791" s="526"/>
      <c r="L791" s="526"/>
      <c r="M791" s="526"/>
      <c r="N791" s="526"/>
      <c r="O791" s="526"/>
      <c r="P791" s="526"/>
    </row>
    <row r="792" spans="1:16" ht="13.8">
      <c r="A792" s="526"/>
      <c r="B792" s="526"/>
      <c r="C792" s="526"/>
      <c r="D792" s="535"/>
      <c r="E792" s="526"/>
      <c r="F792" s="526"/>
      <c r="G792" s="526"/>
      <c r="H792" s="526"/>
      <c r="I792" s="526"/>
      <c r="J792" s="526"/>
      <c r="K792" s="526"/>
      <c r="L792" s="526"/>
      <c r="M792" s="526"/>
      <c r="N792" s="526"/>
      <c r="O792" s="526"/>
      <c r="P792" s="526"/>
    </row>
    <row r="793" spans="1:16" ht="13.8">
      <c r="A793" s="526"/>
      <c r="B793" s="526"/>
      <c r="C793" s="526"/>
      <c r="D793" s="535"/>
      <c r="E793" s="526"/>
      <c r="F793" s="526"/>
      <c r="G793" s="526"/>
      <c r="H793" s="526"/>
      <c r="I793" s="526"/>
      <c r="J793" s="526"/>
      <c r="K793" s="526"/>
      <c r="L793" s="526"/>
      <c r="M793" s="526"/>
      <c r="N793" s="526"/>
      <c r="O793" s="526"/>
      <c r="P793" s="526"/>
    </row>
    <row r="794" spans="1:16" ht="13.8">
      <c r="A794" s="526"/>
      <c r="B794" s="526"/>
      <c r="C794" s="526"/>
      <c r="D794" s="535"/>
      <c r="E794" s="526"/>
      <c r="F794" s="526"/>
      <c r="G794" s="526"/>
      <c r="H794" s="526"/>
      <c r="I794" s="526"/>
      <c r="J794" s="526"/>
      <c r="K794" s="526"/>
      <c r="L794" s="526"/>
      <c r="M794" s="526"/>
      <c r="N794" s="526"/>
      <c r="O794" s="526"/>
      <c r="P794" s="526"/>
    </row>
    <row r="795" spans="1:16" ht="13.8">
      <c r="A795" s="526"/>
      <c r="B795" s="526"/>
      <c r="C795" s="526"/>
      <c r="D795" s="535"/>
      <c r="E795" s="526"/>
      <c r="F795" s="526"/>
      <c r="G795" s="526"/>
      <c r="H795" s="526"/>
      <c r="I795" s="526"/>
      <c r="J795" s="526"/>
      <c r="K795" s="526"/>
      <c r="L795" s="526"/>
      <c r="M795" s="526"/>
      <c r="N795" s="526"/>
      <c r="O795" s="526"/>
      <c r="P795" s="526"/>
    </row>
    <row r="796" spans="1:16" ht="13.8">
      <c r="A796" s="526"/>
      <c r="B796" s="526"/>
      <c r="C796" s="526"/>
      <c r="D796" s="535"/>
      <c r="E796" s="526"/>
      <c r="F796" s="526"/>
      <c r="G796" s="526"/>
      <c r="H796" s="526"/>
      <c r="I796" s="526"/>
      <c r="J796" s="526"/>
      <c r="K796" s="526"/>
      <c r="L796" s="526"/>
      <c r="M796" s="526"/>
      <c r="N796" s="526"/>
      <c r="O796" s="526"/>
      <c r="P796" s="526"/>
    </row>
    <row r="797" spans="1:16" ht="13.8">
      <c r="A797" s="526"/>
      <c r="B797" s="526"/>
      <c r="C797" s="526"/>
      <c r="D797" s="535"/>
      <c r="E797" s="526"/>
      <c r="F797" s="526"/>
      <c r="G797" s="526"/>
      <c r="H797" s="526"/>
      <c r="I797" s="526"/>
      <c r="J797" s="526"/>
      <c r="K797" s="526"/>
      <c r="L797" s="526"/>
      <c r="M797" s="526"/>
      <c r="N797" s="526"/>
      <c r="O797" s="526"/>
      <c r="P797" s="526"/>
    </row>
    <row r="798" spans="1:16" ht="13.8">
      <c r="A798" s="526"/>
      <c r="B798" s="526"/>
      <c r="C798" s="526"/>
      <c r="D798" s="535"/>
      <c r="E798" s="526"/>
      <c r="F798" s="526"/>
      <c r="G798" s="526"/>
      <c r="H798" s="526"/>
      <c r="I798" s="526"/>
      <c r="J798" s="526"/>
      <c r="K798" s="526"/>
      <c r="L798" s="526"/>
      <c r="M798" s="526"/>
      <c r="N798" s="526"/>
      <c r="O798" s="526"/>
      <c r="P798" s="526"/>
    </row>
    <row r="799" spans="1:16" ht="13.8">
      <c r="A799" s="526"/>
      <c r="B799" s="526"/>
      <c r="C799" s="526"/>
      <c r="D799" s="535"/>
      <c r="E799" s="526"/>
      <c r="F799" s="526"/>
      <c r="G799" s="526"/>
      <c r="H799" s="526"/>
      <c r="I799" s="526"/>
      <c r="J799" s="526"/>
      <c r="K799" s="526"/>
      <c r="L799" s="526"/>
      <c r="M799" s="526"/>
      <c r="N799" s="526"/>
      <c r="O799" s="526"/>
      <c r="P799" s="526"/>
    </row>
    <row r="800" spans="1:16" ht="13.8">
      <c r="A800" s="526"/>
      <c r="B800" s="526"/>
      <c r="C800" s="526"/>
      <c r="D800" s="535"/>
      <c r="E800" s="526"/>
      <c r="F800" s="526"/>
      <c r="G800" s="526"/>
      <c r="H800" s="526"/>
      <c r="I800" s="526"/>
      <c r="J800" s="526"/>
      <c r="K800" s="526"/>
      <c r="L800" s="526"/>
      <c r="M800" s="526"/>
      <c r="N800" s="526"/>
      <c r="O800" s="526"/>
      <c r="P800" s="526"/>
    </row>
    <row r="801" spans="1:16" ht="13.8">
      <c r="A801" s="526"/>
      <c r="B801" s="526"/>
      <c r="C801" s="526"/>
      <c r="D801" s="535"/>
      <c r="E801" s="526"/>
      <c r="F801" s="526"/>
      <c r="G801" s="526"/>
      <c r="H801" s="526"/>
      <c r="I801" s="526"/>
      <c r="J801" s="526"/>
      <c r="K801" s="526"/>
      <c r="L801" s="526"/>
      <c r="M801" s="526"/>
      <c r="N801" s="526"/>
      <c r="O801" s="526"/>
      <c r="P801" s="526"/>
    </row>
    <row r="802" spans="1:16" ht="13.8">
      <c r="A802" s="526"/>
      <c r="B802" s="526"/>
      <c r="C802" s="526"/>
      <c r="D802" s="535"/>
      <c r="E802" s="526"/>
      <c r="F802" s="526"/>
      <c r="G802" s="526"/>
      <c r="H802" s="526"/>
      <c r="I802" s="526"/>
      <c r="J802" s="526"/>
      <c r="K802" s="526"/>
      <c r="L802" s="526"/>
      <c r="M802" s="526"/>
      <c r="N802" s="526"/>
      <c r="O802" s="526"/>
      <c r="P802" s="526"/>
    </row>
    <row r="803" spans="1:16" ht="13.8">
      <c r="A803" s="526"/>
      <c r="B803" s="526"/>
      <c r="C803" s="526"/>
      <c r="D803" s="535"/>
      <c r="E803" s="526"/>
      <c r="F803" s="526"/>
      <c r="G803" s="526"/>
      <c r="H803" s="526"/>
      <c r="I803" s="526"/>
      <c r="J803" s="526"/>
      <c r="K803" s="526"/>
      <c r="L803" s="526"/>
      <c r="M803" s="526"/>
      <c r="N803" s="526"/>
      <c r="O803" s="526"/>
      <c r="P803" s="526"/>
    </row>
    <row r="804" spans="1:16" ht="13.8">
      <c r="A804" s="526"/>
      <c r="B804" s="526"/>
      <c r="C804" s="526"/>
      <c r="D804" s="535"/>
      <c r="E804" s="526"/>
      <c r="F804" s="526"/>
      <c r="G804" s="526"/>
      <c r="H804" s="526"/>
      <c r="I804" s="526"/>
      <c r="J804" s="526"/>
      <c r="K804" s="526"/>
      <c r="L804" s="526"/>
      <c r="M804" s="526"/>
      <c r="N804" s="526"/>
      <c r="O804" s="526"/>
      <c r="P804" s="526"/>
    </row>
    <row r="805" spans="1:16" ht="13.8">
      <c r="A805" s="526"/>
      <c r="B805" s="526"/>
      <c r="C805" s="526"/>
      <c r="D805" s="535"/>
      <c r="E805" s="526"/>
      <c r="F805" s="526"/>
      <c r="G805" s="526"/>
      <c r="H805" s="526"/>
      <c r="I805" s="526"/>
      <c r="J805" s="526"/>
      <c r="K805" s="526"/>
      <c r="L805" s="526"/>
      <c r="M805" s="526"/>
      <c r="N805" s="526"/>
      <c r="O805" s="526"/>
      <c r="P805" s="526"/>
    </row>
    <row r="806" spans="1:16" ht="13.8">
      <c r="A806" s="526"/>
      <c r="B806" s="526"/>
      <c r="C806" s="526"/>
      <c r="D806" s="535"/>
      <c r="E806" s="526"/>
      <c r="F806" s="526"/>
      <c r="G806" s="526"/>
      <c r="H806" s="526"/>
      <c r="I806" s="526"/>
      <c r="J806" s="526"/>
      <c r="K806" s="526"/>
      <c r="L806" s="526"/>
      <c r="M806" s="526"/>
      <c r="N806" s="526"/>
      <c r="O806" s="526"/>
      <c r="P806" s="526"/>
    </row>
    <row r="807" spans="1:16" ht="13.8">
      <c r="A807" s="526"/>
      <c r="B807" s="526"/>
      <c r="C807" s="526"/>
      <c r="D807" s="535"/>
      <c r="E807" s="526"/>
      <c r="F807" s="526"/>
      <c r="G807" s="526"/>
      <c r="H807" s="526"/>
      <c r="I807" s="526"/>
      <c r="J807" s="526"/>
      <c r="K807" s="526"/>
      <c r="L807" s="526"/>
      <c r="M807" s="526"/>
      <c r="N807" s="526"/>
      <c r="O807" s="526"/>
      <c r="P807" s="526"/>
    </row>
    <row r="808" spans="1:16" ht="13.8">
      <c r="A808" s="526"/>
      <c r="B808" s="526"/>
      <c r="C808" s="526"/>
      <c r="D808" s="535"/>
      <c r="E808" s="526"/>
      <c r="F808" s="526"/>
      <c r="G808" s="526"/>
      <c r="H808" s="526"/>
      <c r="I808" s="526"/>
      <c r="J808" s="526"/>
      <c r="K808" s="526"/>
      <c r="L808" s="526"/>
      <c r="M808" s="526"/>
      <c r="N808" s="526"/>
      <c r="O808" s="526"/>
      <c r="P808" s="526"/>
    </row>
    <row r="809" spans="1:16" ht="13.8">
      <c r="A809" s="526"/>
      <c r="B809" s="526"/>
      <c r="C809" s="526"/>
      <c r="D809" s="535"/>
      <c r="E809" s="526"/>
      <c r="F809" s="526"/>
      <c r="G809" s="526"/>
      <c r="H809" s="526"/>
      <c r="I809" s="526"/>
      <c r="J809" s="526"/>
      <c r="K809" s="526"/>
      <c r="L809" s="526"/>
      <c r="M809" s="526"/>
      <c r="N809" s="526"/>
      <c r="O809" s="526"/>
      <c r="P809" s="526"/>
    </row>
    <row r="810" spans="1:16" ht="13.8">
      <c r="A810" s="526"/>
      <c r="B810" s="526"/>
      <c r="C810" s="526"/>
      <c r="D810" s="535"/>
      <c r="E810" s="526"/>
      <c r="F810" s="526"/>
      <c r="G810" s="526"/>
      <c r="H810" s="526"/>
      <c r="I810" s="526"/>
      <c r="J810" s="526"/>
      <c r="K810" s="526"/>
      <c r="L810" s="526"/>
      <c r="M810" s="526"/>
      <c r="N810" s="526"/>
      <c r="O810" s="526"/>
      <c r="P810" s="526"/>
    </row>
    <row r="811" spans="1:16" ht="13.8">
      <c r="A811" s="526"/>
      <c r="B811" s="526"/>
      <c r="C811" s="526"/>
      <c r="D811" s="535"/>
      <c r="E811" s="526"/>
      <c r="F811" s="526"/>
      <c r="G811" s="526"/>
      <c r="H811" s="526"/>
      <c r="I811" s="526"/>
      <c r="J811" s="526"/>
      <c r="K811" s="526"/>
      <c r="L811" s="526"/>
      <c r="M811" s="526"/>
      <c r="N811" s="526"/>
      <c r="O811" s="526"/>
      <c r="P811" s="526"/>
    </row>
    <row r="812" spans="1:16" ht="13.8">
      <c r="A812" s="526"/>
      <c r="B812" s="526"/>
      <c r="C812" s="526"/>
      <c r="D812" s="535"/>
      <c r="E812" s="526"/>
      <c r="F812" s="526"/>
      <c r="G812" s="526"/>
      <c r="H812" s="526"/>
      <c r="I812" s="526"/>
      <c r="J812" s="526"/>
      <c r="K812" s="526"/>
      <c r="L812" s="526"/>
      <c r="M812" s="526"/>
      <c r="N812" s="526"/>
      <c r="O812" s="526"/>
      <c r="P812" s="526"/>
    </row>
    <row r="813" spans="1:16" ht="13.8">
      <c r="A813" s="526"/>
      <c r="B813" s="526"/>
      <c r="C813" s="526"/>
      <c r="D813" s="535"/>
      <c r="E813" s="526"/>
      <c r="F813" s="526"/>
      <c r="G813" s="526"/>
      <c r="H813" s="526"/>
      <c r="I813" s="526"/>
      <c r="J813" s="526"/>
      <c r="K813" s="526"/>
      <c r="L813" s="526"/>
      <c r="M813" s="526"/>
      <c r="N813" s="526"/>
      <c r="O813" s="526"/>
      <c r="P813" s="526"/>
    </row>
    <row r="814" spans="1:16" ht="13.8">
      <c r="A814" s="526"/>
      <c r="B814" s="526"/>
      <c r="C814" s="526"/>
      <c r="D814" s="535"/>
      <c r="E814" s="526"/>
      <c r="F814" s="526"/>
      <c r="G814" s="526"/>
      <c r="H814" s="526"/>
      <c r="I814" s="526"/>
      <c r="J814" s="526"/>
      <c r="K814" s="526"/>
      <c r="L814" s="526"/>
      <c r="M814" s="526"/>
      <c r="N814" s="526"/>
      <c r="O814" s="526"/>
      <c r="P814" s="526"/>
    </row>
    <row r="815" spans="1:16" ht="13.8">
      <c r="A815" s="526"/>
      <c r="B815" s="526"/>
      <c r="C815" s="526"/>
      <c r="D815" s="535"/>
      <c r="E815" s="526"/>
      <c r="F815" s="526"/>
      <c r="G815" s="526"/>
      <c r="H815" s="526"/>
      <c r="I815" s="526"/>
      <c r="J815" s="526"/>
      <c r="K815" s="526"/>
      <c r="L815" s="526"/>
      <c r="M815" s="526"/>
      <c r="N815" s="526"/>
      <c r="O815" s="526"/>
      <c r="P815" s="526"/>
    </row>
    <row r="816" spans="1:16" ht="13.8">
      <c r="A816" s="526"/>
      <c r="B816" s="526"/>
      <c r="C816" s="526"/>
      <c r="D816" s="535"/>
      <c r="E816" s="526"/>
      <c r="F816" s="526"/>
      <c r="G816" s="526"/>
      <c r="H816" s="526"/>
      <c r="I816" s="526"/>
      <c r="J816" s="526"/>
      <c r="K816" s="526"/>
      <c r="L816" s="526"/>
      <c r="M816" s="526"/>
      <c r="N816" s="526"/>
      <c r="O816" s="526"/>
      <c r="P816" s="526"/>
    </row>
    <row r="817" spans="1:16" ht="13.8">
      <c r="A817" s="526"/>
      <c r="B817" s="526"/>
      <c r="C817" s="526"/>
      <c r="D817" s="535"/>
      <c r="E817" s="526"/>
      <c r="F817" s="526"/>
      <c r="G817" s="526"/>
      <c r="H817" s="526"/>
      <c r="I817" s="526"/>
      <c r="J817" s="526"/>
      <c r="K817" s="526"/>
      <c r="L817" s="526"/>
      <c r="M817" s="526"/>
      <c r="N817" s="526"/>
      <c r="O817" s="526"/>
      <c r="P817" s="526"/>
    </row>
    <row r="818" spans="1:16" ht="13.8">
      <c r="A818" s="526"/>
      <c r="B818" s="526"/>
      <c r="C818" s="526"/>
      <c r="D818" s="535"/>
      <c r="E818" s="526"/>
      <c r="F818" s="526"/>
      <c r="G818" s="526"/>
      <c r="H818" s="526"/>
      <c r="I818" s="526"/>
      <c r="J818" s="526"/>
      <c r="K818" s="526"/>
      <c r="L818" s="526"/>
      <c r="M818" s="526"/>
      <c r="N818" s="526"/>
      <c r="O818" s="526"/>
      <c r="P818" s="526"/>
    </row>
    <row r="819" spans="1:16" ht="13.8">
      <c r="A819" s="526"/>
      <c r="B819" s="526"/>
      <c r="C819" s="526"/>
      <c r="D819" s="535"/>
      <c r="E819" s="526"/>
      <c r="F819" s="526"/>
      <c r="G819" s="526"/>
      <c r="H819" s="526"/>
      <c r="I819" s="526"/>
      <c r="J819" s="526"/>
      <c r="K819" s="526"/>
      <c r="L819" s="526"/>
      <c r="M819" s="526"/>
      <c r="N819" s="526"/>
      <c r="O819" s="526"/>
      <c r="P819" s="526"/>
    </row>
    <row r="820" spans="1:16" ht="13.8">
      <c r="A820" s="526"/>
      <c r="B820" s="526"/>
      <c r="C820" s="526"/>
      <c r="D820" s="535"/>
      <c r="E820" s="526"/>
      <c r="F820" s="526"/>
      <c r="G820" s="526"/>
      <c r="H820" s="526"/>
      <c r="I820" s="526"/>
      <c r="J820" s="526"/>
      <c r="K820" s="526"/>
      <c r="L820" s="526"/>
      <c r="M820" s="526"/>
      <c r="N820" s="526"/>
      <c r="O820" s="526"/>
      <c r="P820" s="526"/>
    </row>
    <row r="821" spans="1:16" ht="13.8">
      <c r="A821" s="526"/>
      <c r="B821" s="526"/>
      <c r="C821" s="526"/>
      <c r="D821" s="535"/>
      <c r="E821" s="526"/>
      <c r="F821" s="526"/>
      <c r="G821" s="526"/>
      <c r="H821" s="526"/>
      <c r="I821" s="526"/>
      <c r="J821" s="526"/>
      <c r="K821" s="526"/>
      <c r="L821" s="526"/>
      <c r="M821" s="526"/>
      <c r="N821" s="526"/>
      <c r="O821" s="526"/>
      <c r="P821" s="526"/>
    </row>
    <row r="822" spans="1:16" ht="13.8">
      <c r="A822" s="526"/>
      <c r="B822" s="526"/>
      <c r="C822" s="526"/>
      <c r="D822" s="535"/>
      <c r="E822" s="526"/>
      <c r="F822" s="526"/>
      <c r="G822" s="526"/>
      <c r="H822" s="526"/>
      <c r="I822" s="526"/>
      <c r="J822" s="526"/>
      <c r="K822" s="526"/>
      <c r="L822" s="526"/>
      <c r="M822" s="526"/>
      <c r="N822" s="526"/>
      <c r="O822" s="526"/>
      <c r="P822" s="526"/>
    </row>
    <row r="823" spans="1:16" ht="13.8">
      <c r="A823" s="526"/>
      <c r="B823" s="526"/>
      <c r="C823" s="526"/>
      <c r="D823" s="535"/>
      <c r="E823" s="526"/>
      <c r="F823" s="526"/>
      <c r="G823" s="526"/>
      <c r="H823" s="526"/>
      <c r="I823" s="526"/>
      <c r="J823" s="526"/>
      <c r="K823" s="526"/>
      <c r="L823" s="526"/>
      <c r="M823" s="526"/>
      <c r="N823" s="526"/>
      <c r="O823" s="526"/>
      <c r="P823" s="526"/>
    </row>
    <row r="824" spans="1:16" ht="13.8">
      <c r="A824" s="526"/>
      <c r="B824" s="526"/>
      <c r="C824" s="526"/>
      <c r="D824" s="535"/>
      <c r="E824" s="526"/>
      <c r="F824" s="526"/>
      <c r="G824" s="526"/>
      <c r="H824" s="526"/>
      <c r="I824" s="526"/>
      <c r="J824" s="526"/>
      <c r="K824" s="526"/>
      <c r="L824" s="526"/>
      <c r="M824" s="526"/>
      <c r="N824" s="526"/>
      <c r="O824" s="526"/>
      <c r="P824" s="526"/>
    </row>
    <row r="825" spans="1:16" ht="13.8">
      <c r="A825" s="526"/>
      <c r="B825" s="526"/>
      <c r="C825" s="526"/>
      <c r="D825" s="535"/>
      <c r="E825" s="526"/>
      <c r="F825" s="526"/>
      <c r="G825" s="526"/>
      <c r="H825" s="526"/>
      <c r="I825" s="526"/>
      <c r="J825" s="526"/>
      <c r="K825" s="526"/>
      <c r="L825" s="526"/>
      <c r="M825" s="526"/>
      <c r="N825" s="526"/>
      <c r="O825" s="526"/>
      <c r="P825" s="526"/>
    </row>
    <row r="826" spans="1:16" ht="13.8">
      <c r="A826" s="526"/>
      <c r="B826" s="526"/>
      <c r="C826" s="526"/>
      <c r="D826" s="535"/>
      <c r="E826" s="526"/>
      <c r="F826" s="526"/>
      <c r="G826" s="526"/>
      <c r="H826" s="526"/>
      <c r="I826" s="526"/>
      <c r="J826" s="526"/>
      <c r="K826" s="526"/>
      <c r="L826" s="526"/>
      <c r="M826" s="526"/>
      <c r="N826" s="526"/>
      <c r="O826" s="526"/>
      <c r="P826" s="526"/>
    </row>
    <row r="827" spans="1:16" ht="13.8">
      <c r="A827" s="526"/>
      <c r="B827" s="526"/>
      <c r="C827" s="526"/>
      <c r="D827" s="535"/>
      <c r="E827" s="526"/>
      <c r="F827" s="526"/>
      <c r="G827" s="526"/>
      <c r="H827" s="526"/>
      <c r="I827" s="526"/>
      <c r="J827" s="526"/>
      <c r="K827" s="526"/>
      <c r="L827" s="526"/>
      <c r="M827" s="526"/>
      <c r="N827" s="526"/>
      <c r="O827" s="526"/>
      <c r="P827" s="526"/>
    </row>
    <row r="828" spans="1:16" ht="13.8">
      <c r="A828" s="526"/>
      <c r="B828" s="526"/>
      <c r="C828" s="526"/>
      <c r="D828" s="535"/>
      <c r="E828" s="526"/>
      <c r="F828" s="526"/>
      <c r="G828" s="526"/>
      <c r="H828" s="526"/>
      <c r="I828" s="526"/>
      <c r="J828" s="526"/>
      <c r="K828" s="526"/>
      <c r="L828" s="526"/>
      <c r="M828" s="526"/>
      <c r="N828" s="526"/>
      <c r="O828" s="526"/>
      <c r="P828" s="526"/>
    </row>
    <row r="829" spans="1:16" ht="13.8">
      <c r="A829" s="526"/>
      <c r="B829" s="526"/>
      <c r="C829" s="526"/>
      <c r="D829" s="535"/>
      <c r="E829" s="526"/>
      <c r="F829" s="526"/>
      <c r="G829" s="526"/>
      <c r="H829" s="526"/>
      <c r="I829" s="526"/>
      <c r="J829" s="526"/>
      <c r="K829" s="526"/>
      <c r="L829" s="526"/>
      <c r="M829" s="526"/>
      <c r="N829" s="526"/>
      <c r="O829" s="526"/>
      <c r="P829" s="526"/>
    </row>
    <row r="830" spans="1:16" ht="13.8">
      <c r="A830" s="526"/>
      <c r="B830" s="526"/>
      <c r="C830" s="526"/>
      <c r="D830" s="535"/>
      <c r="E830" s="526"/>
      <c r="F830" s="526"/>
      <c r="G830" s="526"/>
      <c r="H830" s="526"/>
      <c r="I830" s="526"/>
      <c r="J830" s="526"/>
      <c r="K830" s="526"/>
      <c r="L830" s="526"/>
      <c r="M830" s="526"/>
      <c r="N830" s="526"/>
      <c r="O830" s="526"/>
      <c r="P830" s="526"/>
    </row>
    <row r="831" spans="1:16" ht="13.8">
      <c r="A831" s="526"/>
      <c r="B831" s="526"/>
      <c r="C831" s="526"/>
      <c r="D831" s="535"/>
      <c r="E831" s="526"/>
      <c r="F831" s="526"/>
      <c r="G831" s="526"/>
      <c r="H831" s="526"/>
      <c r="I831" s="526"/>
      <c r="J831" s="526"/>
      <c r="K831" s="526"/>
      <c r="L831" s="526"/>
      <c r="M831" s="526"/>
      <c r="N831" s="526"/>
      <c r="O831" s="526"/>
      <c r="P831" s="526"/>
    </row>
    <row r="832" spans="1:16" ht="13.8">
      <c r="A832" s="526"/>
      <c r="B832" s="526"/>
      <c r="C832" s="526"/>
      <c r="D832" s="535"/>
      <c r="E832" s="526"/>
      <c r="F832" s="526"/>
      <c r="G832" s="526"/>
      <c r="H832" s="526"/>
      <c r="I832" s="526"/>
      <c r="J832" s="526"/>
      <c r="K832" s="526"/>
      <c r="L832" s="526"/>
      <c r="M832" s="526"/>
      <c r="N832" s="526"/>
      <c r="O832" s="526"/>
      <c r="P832" s="526"/>
    </row>
    <row r="833" spans="1:16" ht="13.8">
      <c r="A833" s="526"/>
      <c r="B833" s="526"/>
      <c r="C833" s="526"/>
      <c r="D833" s="535"/>
      <c r="E833" s="526"/>
      <c r="F833" s="526"/>
      <c r="G833" s="526"/>
      <c r="H833" s="526"/>
      <c r="I833" s="526"/>
      <c r="J833" s="526"/>
      <c r="K833" s="526"/>
      <c r="L833" s="526"/>
      <c r="M833" s="526"/>
      <c r="N833" s="526"/>
      <c r="O833" s="526"/>
      <c r="P833" s="526"/>
    </row>
    <row r="834" spans="1:16" ht="13.8">
      <c r="A834" s="526"/>
      <c r="B834" s="526"/>
      <c r="C834" s="526"/>
      <c r="D834" s="535"/>
      <c r="E834" s="526"/>
      <c r="F834" s="526"/>
      <c r="G834" s="526"/>
      <c r="H834" s="526"/>
      <c r="I834" s="526"/>
      <c r="J834" s="526"/>
      <c r="K834" s="526"/>
      <c r="L834" s="526"/>
      <c r="M834" s="526"/>
      <c r="N834" s="526"/>
      <c r="O834" s="526"/>
      <c r="P834" s="526"/>
    </row>
    <row r="835" spans="1:16" ht="13.8">
      <c r="A835" s="526"/>
      <c r="B835" s="526"/>
      <c r="C835" s="526"/>
      <c r="D835" s="535"/>
      <c r="E835" s="526"/>
      <c r="F835" s="526"/>
      <c r="G835" s="526"/>
      <c r="H835" s="526"/>
      <c r="I835" s="526"/>
      <c r="J835" s="526"/>
      <c r="K835" s="526"/>
      <c r="L835" s="526"/>
      <c r="M835" s="526"/>
      <c r="N835" s="526"/>
      <c r="O835" s="526"/>
      <c r="P835" s="526"/>
    </row>
    <row r="836" spans="1:16" ht="13.8">
      <c r="A836" s="526"/>
      <c r="B836" s="526"/>
      <c r="C836" s="526"/>
      <c r="D836" s="535"/>
      <c r="E836" s="526"/>
      <c r="F836" s="526"/>
      <c r="G836" s="526"/>
      <c r="H836" s="526"/>
      <c r="I836" s="526"/>
      <c r="J836" s="526"/>
      <c r="K836" s="526"/>
      <c r="L836" s="526"/>
      <c r="M836" s="526"/>
      <c r="N836" s="526"/>
      <c r="O836" s="526"/>
      <c r="P836" s="526"/>
    </row>
    <row r="837" spans="1:16" ht="13.8">
      <c r="A837" s="526"/>
      <c r="B837" s="526"/>
      <c r="C837" s="526"/>
      <c r="D837" s="535"/>
      <c r="E837" s="526"/>
      <c r="F837" s="526"/>
      <c r="G837" s="526"/>
      <c r="H837" s="526"/>
      <c r="I837" s="526"/>
      <c r="J837" s="526"/>
      <c r="K837" s="526"/>
      <c r="L837" s="526"/>
      <c r="M837" s="526"/>
      <c r="N837" s="526"/>
      <c r="O837" s="526"/>
      <c r="P837" s="526"/>
    </row>
    <row r="838" spans="1:16" ht="13.8">
      <c r="A838" s="526"/>
      <c r="B838" s="526"/>
      <c r="C838" s="526"/>
      <c r="D838" s="535"/>
      <c r="E838" s="526"/>
      <c r="F838" s="526"/>
      <c r="G838" s="526"/>
      <c r="H838" s="526"/>
      <c r="I838" s="526"/>
      <c r="J838" s="526"/>
      <c r="K838" s="526"/>
      <c r="L838" s="526"/>
      <c r="M838" s="526"/>
      <c r="N838" s="526"/>
      <c r="O838" s="526"/>
      <c r="P838" s="526"/>
    </row>
    <row r="839" spans="1:16" ht="13.8">
      <c r="A839" s="526"/>
      <c r="B839" s="526"/>
      <c r="C839" s="526"/>
      <c r="D839" s="535"/>
      <c r="E839" s="526"/>
      <c r="F839" s="526"/>
      <c r="G839" s="526"/>
      <c r="H839" s="526"/>
      <c r="I839" s="526"/>
      <c r="J839" s="526"/>
      <c r="K839" s="526"/>
      <c r="L839" s="526"/>
      <c r="M839" s="526"/>
      <c r="N839" s="526"/>
      <c r="O839" s="526"/>
      <c r="P839" s="526"/>
    </row>
    <row r="840" spans="1:16" ht="13.8">
      <c r="A840" s="526"/>
      <c r="B840" s="526"/>
      <c r="C840" s="526"/>
      <c r="D840" s="535"/>
      <c r="E840" s="526"/>
      <c r="F840" s="526"/>
      <c r="G840" s="526"/>
      <c r="H840" s="526"/>
      <c r="I840" s="526"/>
      <c r="J840" s="526"/>
      <c r="K840" s="526"/>
      <c r="L840" s="526"/>
      <c r="M840" s="526"/>
      <c r="N840" s="526"/>
      <c r="O840" s="526"/>
      <c r="P840" s="526"/>
    </row>
    <row r="841" spans="1:16" ht="13.8">
      <c r="A841" s="526"/>
      <c r="B841" s="526"/>
      <c r="C841" s="526"/>
      <c r="D841" s="535"/>
      <c r="E841" s="526"/>
      <c r="F841" s="526"/>
      <c r="G841" s="526"/>
      <c r="H841" s="526"/>
      <c r="I841" s="526"/>
      <c r="J841" s="526"/>
      <c r="K841" s="526"/>
      <c r="L841" s="526"/>
      <c r="M841" s="526"/>
      <c r="N841" s="526"/>
      <c r="O841" s="526"/>
      <c r="P841" s="526"/>
    </row>
    <row r="842" spans="1:16" ht="13.8">
      <c r="A842" s="526"/>
      <c r="B842" s="526"/>
      <c r="C842" s="526"/>
      <c r="D842" s="535"/>
      <c r="E842" s="526"/>
      <c r="F842" s="526"/>
      <c r="G842" s="526"/>
      <c r="H842" s="526"/>
      <c r="I842" s="526"/>
      <c r="J842" s="526"/>
      <c r="K842" s="526"/>
      <c r="L842" s="526"/>
      <c r="M842" s="526"/>
      <c r="N842" s="526"/>
      <c r="O842" s="526"/>
      <c r="P842" s="526"/>
    </row>
    <row r="843" spans="1:16" ht="13.8">
      <c r="A843" s="526"/>
      <c r="B843" s="526"/>
      <c r="C843" s="526"/>
      <c r="D843" s="535"/>
      <c r="E843" s="526"/>
      <c r="F843" s="526"/>
      <c r="G843" s="526"/>
      <c r="H843" s="526"/>
      <c r="I843" s="526"/>
      <c r="J843" s="526"/>
      <c r="K843" s="526"/>
      <c r="L843" s="526"/>
      <c r="M843" s="526"/>
      <c r="N843" s="526"/>
      <c r="O843" s="526"/>
      <c r="P843" s="526"/>
    </row>
    <row r="844" spans="1:16" ht="13.8">
      <c r="A844" s="526"/>
      <c r="B844" s="526"/>
      <c r="C844" s="526"/>
      <c r="D844" s="535"/>
      <c r="E844" s="526"/>
      <c r="F844" s="526"/>
      <c r="G844" s="526"/>
      <c r="H844" s="526"/>
      <c r="I844" s="526"/>
      <c r="J844" s="526"/>
      <c r="K844" s="526"/>
      <c r="L844" s="526"/>
      <c r="M844" s="526"/>
      <c r="N844" s="526"/>
      <c r="O844" s="526"/>
      <c r="P844" s="526"/>
    </row>
    <row r="845" spans="1:16" ht="13.8">
      <c r="A845" s="526"/>
      <c r="B845" s="526"/>
      <c r="C845" s="526"/>
      <c r="D845" s="535"/>
      <c r="E845" s="526"/>
      <c r="F845" s="526"/>
      <c r="G845" s="526"/>
      <c r="H845" s="526"/>
      <c r="I845" s="526"/>
      <c r="J845" s="526"/>
      <c r="K845" s="526"/>
      <c r="L845" s="526"/>
      <c r="M845" s="526"/>
      <c r="N845" s="526"/>
      <c r="O845" s="526"/>
      <c r="P845" s="526"/>
    </row>
    <row r="846" spans="1:16" ht="13.8">
      <c r="A846" s="526"/>
      <c r="B846" s="526"/>
      <c r="C846" s="526"/>
      <c r="D846" s="535"/>
      <c r="E846" s="526"/>
      <c r="F846" s="526"/>
      <c r="G846" s="526"/>
      <c r="H846" s="526"/>
      <c r="I846" s="526"/>
      <c r="J846" s="526"/>
      <c r="K846" s="526"/>
      <c r="L846" s="526"/>
      <c r="M846" s="526"/>
      <c r="N846" s="526"/>
      <c r="O846" s="526"/>
      <c r="P846" s="526"/>
    </row>
    <row r="847" spans="1:16" ht="13.8">
      <c r="A847" s="526"/>
      <c r="B847" s="526"/>
      <c r="C847" s="526"/>
      <c r="D847" s="535"/>
      <c r="E847" s="526"/>
      <c r="F847" s="526"/>
      <c r="G847" s="526"/>
      <c r="H847" s="526"/>
      <c r="I847" s="526"/>
      <c r="J847" s="526"/>
      <c r="K847" s="526"/>
      <c r="L847" s="526"/>
      <c r="M847" s="526"/>
      <c r="N847" s="526"/>
      <c r="O847" s="526"/>
      <c r="P847" s="526"/>
    </row>
    <row r="848" spans="1:16" ht="13.8">
      <c r="A848" s="526"/>
      <c r="B848" s="526"/>
      <c r="C848" s="526"/>
      <c r="D848" s="535"/>
      <c r="E848" s="526"/>
      <c r="F848" s="526"/>
      <c r="G848" s="526"/>
      <c r="H848" s="526"/>
      <c r="I848" s="526"/>
      <c r="J848" s="526"/>
      <c r="K848" s="526"/>
      <c r="L848" s="526"/>
      <c r="M848" s="526"/>
      <c r="N848" s="526"/>
      <c r="O848" s="526"/>
      <c r="P848" s="526"/>
    </row>
  </sheetData>
  <mergeCells count="1">
    <mergeCell ref="A464:B46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9"/>
  <sheetViews>
    <sheetView workbookViewId="0">
      <selection activeCell="A3" sqref="A3"/>
    </sheetView>
  </sheetViews>
  <sheetFormatPr defaultRowHeight="14.4"/>
  <cols>
    <col min="1" max="1" width="45.6640625" style="16" customWidth="1"/>
    <col min="2" max="5" width="17.6640625" customWidth="1"/>
    <col min="6" max="6" width="45.6640625" customWidth="1"/>
    <col min="7" max="7" width="9.109375" style="189"/>
    <col min="8" max="8" width="12.5546875" customWidth="1"/>
  </cols>
  <sheetData>
    <row r="1" spans="1:8" ht="26.4">
      <c r="A1" s="36" t="s">
        <v>2359</v>
      </c>
      <c r="B1" s="36" t="s">
        <v>738</v>
      </c>
      <c r="C1" s="37" t="s">
        <v>854</v>
      </c>
      <c r="D1" s="37" t="s">
        <v>1472</v>
      </c>
      <c r="E1" s="38" t="s">
        <v>865</v>
      </c>
      <c r="F1" s="39" t="s">
        <v>67</v>
      </c>
      <c r="G1" s="190" t="s">
        <v>2520</v>
      </c>
      <c r="H1" s="12" t="s">
        <v>2521</v>
      </c>
    </row>
    <row r="2" spans="1:8" s="18" customFormat="1" ht="33.75" customHeight="1">
      <c r="A2" s="118" t="s">
        <v>2540</v>
      </c>
      <c r="B2" s="592" t="s">
        <v>2541</v>
      </c>
      <c r="C2" s="592"/>
      <c r="D2" s="592"/>
      <c r="E2" s="592"/>
      <c r="F2" s="592"/>
      <c r="G2" s="211"/>
      <c r="H2" s="53"/>
    </row>
    <row r="3" spans="1:8" ht="26.4">
      <c r="A3" s="10" t="s">
        <v>1314</v>
      </c>
      <c r="B3" s="40" t="s">
        <v>1315</v>
      </c>
      <c r="C3" s="28">
        <v>15</v>
      </c>
      <c r="D3" s="28">
        <f>Summary!B61</f>
        <v>10</v>
      </c>
      <c r="E3" s="58">
        <f>SUM(C3-(C3*(D3/100)))</f>
        <v>13.5</v>
      </c>
      <c r="F3" s="42"/>
      <c r="G3" s="206"/>
      <c r="H3" s="180">
        <f t="shared" ref="H3" si="0">E3*G3</f>
        <v>0</v>
      </c>
    </row>
    <row r="4" spans="1:8">
      <c r="A4" s="110" t="s">
        <v>1069</v>
      </c>
      <c r="B4" s="111"/>
      <c r="C4" s="111"/>
      <c r="D4" s="111"/>
      <c r="E4" s="112"/>
      <c r="F4" s="111"/>
      <c r="G4" s="216"/>
      <c r="H4" s="111"/>
    </row>
    <row r="5" spans="1:8" ht="24">
      <c r="A5" s="44" t="s">
        <v>1316</v>
      </c>
      <c r="B5" s="40" t="s">
        <v>1321</v>
      </c>
      <c r="C5" s="28">
        <v>200</v>
      </c>
      <c r="D5" s="28">
        <f>Summary!B61</f>
        <v>10</v>
      </c>
      <c r="E5" s="58">
        <f>SUM(C5-(C5*(D5/100)))</f>
        <v>180</v>
      </c>
      <c r="F5" s="42"/>
      <c r="G5" s="206"/>
      <c r="H5" s="180">
        <f t="shared" ref="H5:H9" si="1">E5*G5</f>
        <v>0</v>
      </c>
    </row>
    <row r="6" spans="1:8" ht="24">
      <c r="A6" s="44" t="s">
        <v>1317</v>
      </c>
      <c r="B6" s="40" t="s">
        <v>1322</v>
      </c>
      <c r="C6" s="28">
        <v>1900</v>
      </c>
      <c r="D6" s="28">
        <f>Summary!B61</f>
        <v>10</v>
      </c>
      <c r="E6" s="58">
        <f>SUM(C6-(C6*(D6/100)))</f>
        <v>1710</v>
      </c>
      <c r="F6" s="42"/>
      <c r="G6" s="206"/>
      <c r="H6" s="180">
        <f t="shared" si="1"/>
        <v>0</v>
      </c>
    </row>
    <row r="7" spans="1:8" ht="24">
      <c r="A7" s="44" t="s">
        <v>1318</v>
      </c>
      <c r="B7" s="40" t="s">
        <v>1323</v>
      </c>
      <c r="C7" s="28">
        <v>9000</v>
      </c>
      <c r="D7" s="28">
        <f>Summary!B61</f>
        <v>10</v>
      </c>
      <c r="E7" s="58">
        <f>SUM(C7-(C7*(D7/100)))</f>
        <v>8100</v>
      </c>
      <c r="F7" s="42"/>
      <c r="G7" s="206"/>
      <c r="H7" s="180">
        <f t="shared" si="1"/>
        <v>0</v>
      </c>
    </row>
    <row r="8" spans="1:8" ht="24">
      <c r="A8" s="44" t="s">
        <v>1319</v>
      </c>
      <c r="B8" s="40" t="s">
        <v>1324</v>
      </c>
      <c r="C8" s="28">
        <v>17000</v>
      </c>
      <c r="D8" s="28">
        <f>Summary!B61</f>
        <v>10</v>
      </c>
      <c r="E8" s="58">
        <f>SUM(C8-(C8*(D8/100)))</f>
        <v>15300</v>
      </c>
      <c r="F8" s="42"/>
      <c r="G8" s="206"/>
      <c r="H8" s="180">
        <f t="shared" si="1"/>
        <v>0</v>
      </c>
    </row>
    <row r="9" spans="1:8" ht="24">
      <c r="A9" s="44" t="s">
        <v>1320</v>
      </c>
      <c r="B9" s="40" t="s">
        <v>1325</v>
      </c>
      <c r="C9" s="28">
        <v>80000</v>
      </c>
      <c r="D9" s="28">
        <f>Summary!B61</f>
        <v>10</v>
      </c>
      <c r="E9" s="58">
        <f>SUM(C9-(C9*(D9/100)))</f>
        <v>72000</v>
      </c>
      <c r="F9" s="42"/>
      <c r="G9" s="206"/>
      <c r="H9" s="180">
        <f t="shared" si="1"/>
        <v>0</v>
      </c>
    </row>
  </sheetData>
  <sheetProtection algorithmName="SHA-512" hashValue="wbQba8kRGrdRujm3wM27/kGKKYKgn6DnBp3zoMKqnLYCoBanxd/hlk2u46EiWWlZE960KyeM13ao2NOXMUJmog==" saltValue="qR3bhXDAOy+RSirMqWsDKQ==" spinCount="100000" sheet="1" objects="1" scenarios="1"/>
  <mergeCells count="1">
    <mergeCell ref="B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0"/>
  <sheetViews>
    <sheetView workbookViewId="0">
      <selection activeCell="A2" sqref="A2"/>
    </sheetView>
  </sheetViews>
  <sheetFormatPr defaultColWidth="9.109375" defaultRowHeight="13.2"/>
  <cols>
    <col min="1" max="1" width="45.6640625" style="20" customWidth="1"/>
    <col min="2" max="5" width="17.6640625" style="18" customWidth="1"/>
    <col min="6" max="6" width="45.6640625" style="18" customWidth="1"/>
    <col min="7" max="7" width="9.109375" style="194"/>
    <col min="8" max="8" width="12.44140625" style="18" customWidth="1"/>
    <col min="9" max="16384" width="9.109375" style="18"/>
  </cols>
  <sheetData>
    <row r="1" spans="1:8" ht="26.4">
      <c r="A1" s="11" t="s">
        <v>2359</v>
      </c>
      <c r="B1" s="11" t="s">
        <v>738</v>
      </c>
      <c r="C1" s="11" t="s">
        <v>854</v>
      </c>
      <c r="D1" s="11" t="s">
        <v>1472</v>
      </c>
      <c r="E1" s="11" t="s">
        <v>865</v>
      </c>
      <c r="F1" s="11" t="s">
        <v>67</v>
      </c>
      <c r="G1" s="190" t="s">
        <v>2520</v>
      </c>
      <c r="H1" s="12" t="s">
        <v>2521</v>
      </c>
    </row>
    <row r="2" spans="1:8" ht="44.25" customHeight="1">
      <c r="A2" s="118" t="s">
        <v>2532</v>
      </c>
      <c r="B2" s="592" t="s">
        <v>2533</v>
      </c>
      <c r="C2" s="592"/>
      <c r="D2" s="592"/>
      <c r="E2" s="592"/>
      <c r="F2" s="592"/>
      <c r="G2" s="211"/>
      <c r="H2" s="53"/>
    </row>
    <row r="3" spans="1:8">
      <c r="A3" s="35" t="s">
        <v>2591</v>
      </c>
      <c r="B3" s="31"/>
      <c r="C3" s="29"/>
      <c r="D3" s="29"/>
      <c r="E3" s="29"/>
      <c r="F3" s="33"/>
      <c r="G3" s="205"/>
      <c r="H3" s="33"/>
    </row>
    <row r="4" spans="1:8">
      <c r="A4" s="78" t="s">
        <v>2590</v>
      </c>
      <c r="B4" s="84" t="s">
        <v>2592</v>
      </c>
      <c r="C4" s="82">
        <v>1</v>
      </c>
      <c r="D4" s="58">
        <f>Summary!B33</f>
        <v>10</v>
      </c>
      <c r="E4" s="58">
        <f t="shared" ref="E4" si="0">SUM(C4-(C4*(D4/100)))</f>
        <v>0.9</v>
      </c>
      <c r="F4" s="78"/>
      <c r="G4" s="206"/>
      <c r="H4" s="180">
        <f t="shared" ref="H4" si="1">E4*G4</f>
        <v>0</v>
      </c>
    </row>
    <row r="5" spans="1:8" ht="14.25" customHeight="1">
      <c r="A5" s="104" t="s">
        <v>1081</v>
      </c>
      <c r="B5" s="105"/>
      <c r="C5" s="107"/>
      <c r="D5" s="107"/>
      <c r="E5" s="105"/>
      <c r="F5" s="234"/>
      <c r="G5" s="235"/>
      <c r="H5" s="236"/>
    </row>
    <row r="6" spans="1:8" ht="26.4">
      <c r="A6" s="83" t="s">
        <v>1082</v>
      </c>
      <c r="B6" s="84" t="s">
        <v>1070</v>
      </c>
      <c r="C6" s="82">
        <v>1275</v>
      </c>
      <c r="D6" s="58">
        <f>Summary!B35</f>
        <v>10</v>
      </c>
      <c r="E6" s="58">
        <f t="shared" ref="E6:E13" si="2">SUM(C6-(C6*(D6/100)))</f>
        <v>1147.5</v>
      </c>
      <c r="F6" s="55"/>
      <c r="G6" s="206"/>
      <c r="H6" s="180">
        <f t="shared" ref="H6:H19" si="3">E6*G6</f>
        <v>0</v>
      </c>
    </row>
    <row r="7" spans="1:8" ht="26.4">
      <c r="A7" s="83" t="s">
        <v>1083</v>
      </c>
      <c r="B7" s="84" t="s">
        <v>1071</v>
      </c>
      <c r="C7" s="82">
        <v>11220</v>
      </c>
      <c r="D7" s="58">
        <f>Summary!B35</f>
        <v>10</v>
      </c>
      <c r="E7" s="58">
        <f t="shared" si="2"/>
        <v>10098</v>
      </c>
      <c r="F7" s="55"/>
      <c r="G7" s="206"/>
      <c r="H7" s="180">
        <f t="shared" si="3"/>
        <v>0</v>
      </c>
    </row>
    <row r="8" spans="1:8" ht="26.4">
      <c r="A8" s="83" t="s">
        <v>1084</v>
      </c>
      <c r="B8" s="84" t="s">
        <v>1072</v>
      </c>
      <c r="C8" s="82">
        <v>99450</v>
      </c>
      <c r="D8" s="58">
        <f>Summary!B35</f>
        <v>10</v>
      </c>
      <c r="E8" s="58">
        <f t="shared" si="2"/>
        <v>89505</v>
      </c>
      <c r="F8" s="55"/>
      <c r="G8" s="206"/>
      <c r="H8" s="180">
        <f t="shared" ref="H8:H13" si="4">E8*G8</f>
        <v>0</v>
      </c>
    </row>
    <row r="9" spans="1:8" ht="26.4">
      <c r="A9" s="83" t="s">
        <v>1085</v>
      </c>
      <c r="B9" s="84" t="s">
        <v>1073</v>
      </c>
      <c r="C9" s="82">
        <v>1275</v>
      </c>
      <c r="D9" s="58">
        <f>Summary!B35</f>
        <v>10</v>
      </c>
      <c r="E9" s="58">
        <f t="shared" si="2"/>
        <v>1147.5</v>
      </c>
      <c r="F9" s="55"/>
      <c r="G9" s="206"/>
      <c r="H9" s="180">
        <f t="shared" si="4"/>
        <v>0</v>
      </c>
    </row>
    <row r="10" spans="1:8" ht="26.4">
      <c r="A10" s="81" t="s">
        <v>1086</v>
      </c>
      <c r="B10" s="84" t="s">
        <v>1074</v>
      </c>
      <c r="C10" s="82">
        <v>898</v>
      </c>
      <c r="D10" s="58">
        <f>Summary!B35</f>
        <v>10</v>
      </c>
      <c r="E10" s="58">
        <f t="shared" si="2"/>
        <v>808.2</v>
      </c>
      <c r="F10" s="55"/>
      <c r="G10" s="206"/>
      <c r="H10" s="180">
        <f t="shared" si="4"/>
        <v>0</v>
      </c>
    </row>
    <row r="11" spans="1:8" ht="26.4">
      <c r="A11" s="81" t="s">
        <v>1087</v>
      </c>
      <c r="B11" s="84" t="s">
        <v>1075</v>
      </c>
      <c r="C11" s="82">
        <v>7453</v>
      </c>
      <c r="D11" s="58">
        <f>Summary!B35</f>
        <v>10</v>
      </c>
      <c r="E11" s="58">
        <f t="shared" si="2"/>
        <v>6707.7</v>
      </c>
      <c r="F11" s="55"/>
      <c r="G11" s="206"/>
      <c r="H11" s="180">
        <f t="shared" si="4"/>
        <v>0</v>
      </c>
    </row>
    <row r="12" spans="1:8" ht="26.4">
      <c r="A12" s="81" t="s">
        <v>1088</v>
      </c>
      <c r="B12" s="84" t="s">
        <v>1076</v>
      </c>
      <c r="C12" s="82">
        <v>44900</v>
      </c>
      <c r="D12" s="58">
        <f>Summary!B35</f>
        <v>10</v>
      </c>
      <c r="E12" s="58">
        <f t="shared" si="2"/>
        <v>40410</v>
      </c>
      <c r="F12" s="55"/>
      <c r="G12" s="206"/>
      <c r="H12" s="180">
        <f t="shared" si="4"/>
        <v>0</v>
      </c>
    </row>
    <row r="13" spans="1:8" ht="26.4">
      <c r="A13" s="81" t="s">
        <v>1089</v>
      </c>
      <c r="B13" s="84" t="s">
        <v>1077</v>
      </c>
      <c r="C13" s="82">
        <v>599</v>
      </c>
      <c r="D13" s="58">
        <f>Summary!B35</f>
        <v>10</v>
      </c>
      <c r="E13" s="58">
        <f t="shared" si="2"/>
        <v>539.1</v>
      </c>
      <c r="F13" s="55"/>
      <c r="G13" s="206"/>
      <c r="H13" s="180">
        <f t="shared" si="4"/>
        <v>0</v>
      </c>
    </row>
    <row r="14" spans="1:8">
      <c r="A14" s="35" t="s">
        <v>2588</v>
      </c>
      <c r="B14" s="31"/>
      <c r="C14" s="29"/>
      <c r="D14" s="29"/>
      <c r="E14" s="29"/>
      <c r="F14" s="33"/>
      <c r="G14" s="205"/>
      <c r="H14" s="33"/>
    </row>
    <row r="15" spans="1:8" ht="26.4">
      <c r="A15" s="78" t="s">
        <v>2587</v>
      </c>
      <c r="B15" s="84" t="s">
        <v>2589</v>
      </c>
      <c r="C15" s="82">
        <v>1</v>
      </c>
      <c r="D15" s="58">
        <f>Summary!B36</f>
        <v>10</v>
      </c>
      <c r="E15" s="58">
        <f t="shared" ref="E15" si="5">SUM(C15-(C15*(D15/100)))</f>
        <v>0.9</v>
      </c>
      <c r="F15" s="55"/>
      <c r="G15" s="206"/>
      <c r="H15" s="180">
        <f t="shared" ref="H15" si="6">E15*G15</f>
        <v>0</v>
      </c>
    </row>
    <row r="16" spans="1:8" ht="15" customHeight="1">
      <c r="A16" s="104" t="s">
        <v>1081</v>
      </c>
      <c r="B16" s="105"/>
      <c r="C16" s="107"/>
      <c r="D16" s="107"/>
      <c r="E16" s="107"/>
      <c r="F16" s="234"/>
      <c r="G16" s="244"/>
      <c r="H16" s="236"/>
    </row>
    <row r="17" spans="1:8" ht="26.4">
      <c r="A17" s="83" t="s">
        <v>1090</v>
      </c>
      <c r="B17" s="84" t="s">
        <v>1078</v>
      </c>
      <c r="C17" s="82">
        <v>915</v>
      </c>
      <c r="D17" s="58">
        <f>Summary!B36</f>
        <v>10</v>
      </c>
      <c r="E17" s="58">
        <f>SUM(C17-(C17*(D17/100)))</f>
        <v>823.5</v>
      </c>
      <c r="F17" s="55"/>
      <c r="G17" s="206"/>
      <c r="H17" s="180">
        <f t="shared" si="3"/>
        <v>0</v>
      </c>
    </row>
    <row r="18" spans="1:8" ht="26.4">
      <c r="A18" s="83" t="s">
        <v>1091</v>
      </c>
      <c r="B18" s="84" t="s">
        <v>1079</v>
      </c>
      <c r="C18" s="82">
        <v>8052</v>
      </c>
      <c r="D18" s="58">
        <f>Summary!B36</f>
        <v>10</v>
      </c>
      <c r="E18" s="58">
        <f>SUM(C18-(C18*(D18/100)))</f>
        <v>7246.8</v>
      </c>
      <c r="F18" s="55"/>
      <c r="G18" s="206"/>
      <c r="H18" s="180">
        <f t="shared" si="3"/>
        <v>0</v>
      </c>
    </row>
    <row r="19" spans="1:8" ht="26.4">
      <c r="A19" s="83" t="s">
        <v>1092</v>
      </c>
      <c r="B19" s="84" t="s">
        <v>1080</v>
      </c>
      <c r="C19" s="82">
        <v>71370</v>
      </c>
      <c r="D19" s="58">
        <f>Summary!B36</f>
        <v>10</v>
      </c>
      <c r="E19" s="58">
        <f>SUM(C19-(C19*(D19/100)))</f>
        <v>64233</v>
      </c>
      <c r="F19" s="55"/>
      <c r="G19" s="206"/>
      <c r="H19" s="180">
        <f t="shared" si="3"/>
        <v>0</v>
      </c>
    </row>
    <row r="20" spans="1:8">
      <c r="D20" s="176"/>
    </row>
  </sheetData>
  <mergeCells count="1">
    <mergeCell ref="B2:F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55"/>
  <sheetViews>
    <sheetView workbookViewId="0">
      <selection activeCell="G5" sqref="G5:G132"/>
    </sheetView>
  </sheetViews>
  <sheetFormatPr defaultColWidth="8.88671875" defaultRowHeight="13.2"/>
  <cols>
    <col min="1" max="1" width="45.6640625" style="18" customWidth="1"/>
    <col min="2" max="2" width="25.6640625" style="48" bestFit="1" customWidth="1"/>
    <col min="3" max="5" width="17.6640625" style="18" customWidth="1"/>
    <col min="6" max="6" width="45.6640625" style="18" customWidth="1"/>
    <col min="7" max="7" width="12.6640625" style="194" customWidth="1"/>
    <col min="8" max="8" width="12.6640625" style="18" customWidth="1"/>
    <col min="9" max="16384" width="8.88671875" style="18"/>
  </cols>
  <sheetData>
    <row r="1" spans="1:8" ht="26.4">
      <c r="A1" s="36" t="s">
        <v>2359</v>
      </c>
      <c r="B1" s="91" t="s">
        <v>738</v>
      </c>
      <c r="C1" s="91" t="s">
        <v>854</v>
      </c>
      <c r="D1" s="38" t="s">
        <v>1472</v>
      </c>
      <c r="E1" s="97" t="s">
        <v>865</v>
      </c>
      <c r="F1" s="11" t="s">
        <v>67</v>
      </c>
      <c r="G1" s="190" t="s">
        <v>2520</v>
      </c>
      <c r="H1" s="12" t="s">
        <v>2521</v>
      </c>
    </row>
    <row r="2" spans="1:8" ht="44.25" customHeight="1">
      <c r="A2" s="118" t="s">
        <v>2531</v>
      </c>
      <c r="B2" s="594" t="s">
        <v>2530</v>
      </c>
      <c r="C2" s="594"/>
      <c r="D2" s="594"/>
      <c r="E2" s="594"/>
      <c r="F2" s="594"/>
      <c r="G2" s="211"/>
      <c r="H2" s="53"/>
    </row>
    <row r="3" spans="1:8">
      <c r="A3" s="187" t="s">
        <v>765</v>
      </c>
      <c r="B3" s="186"/>
      <c r="C3" s="95"/>
      <c r="D3" s="95"/>
      <c r="E3" s="124"/>
      <c r="F3" s="124"/>
      <c r="G3" s="207"/>
      <c r="H3" s="124"/>
    </row>
    <row r="4" spans="1:8">
      <c r="A4" s="2" t="s">
        <v>1333</v>
      </c>
      <c r="B4" s="171" t="s">
        <v>2155</v>
      </c>
      <c r="C4" s="96">
        <v>17680</v>
      </c>
      <c r="D4" s="58">
        <f>Summary!$B$38</f>
        <v>10</v>
      </c>
      <c r="E4" s="58">
        <f>SUM(C4-(C4*(D4/100)))</f>
        <v>15912</v>
      </c>
      <c r="F4" s="55"/>
      <c r="G4" s="206"/>
      <c r="H4" s="180">
        <f t="shared" ref="H4" si="0">E4*G4</f>
        <v>0</v>
      </c>
    </row>
    <row r="5" spans="1:8">
      <c r="A5" s="2" t="s">
        <v>1334</v>
      </c>
      <c r="B5" s="171" t="s">
        <v>2156</v>
      </c>
      <c r="C5" s="96">
        <v>21840</v>
      </c>
      <c r="D5" s="58">
        <f>Summary!$B$38</f>
        <v>10</v>
      </c>
      <c r="E5" s="58">
        <f t="shared" ref="E5:E23" si="1">SUM(C5-(C5*(D5/100)))</f>
        <v>19656</v>
      </c>
      <c r="F5" s="55"/>
      <c r="G5" s="206"/>
      <c r="H5" s="180">
        <f t="shared" ref="H5:H68" si="2">E5*G5</f>
        <v>0</v>
      </c>
    </row>
    <row r="6" spans="1:8">
      <c r="A6" s="2" t="s">
        <v>1335</v>
      </c>
      <c r="B6" s="171" t="s">
        <v>2157</v>
      </c>
      <c r="C6" s="96">
        <v>26000</v>
      </c>
      <c r="D6" s="58">
        <f>Summary!$B$38</f>
        <v>10</v>
      </c>
      <c r="E6" s="58">
        <f t="shared" si="1"/>
        <v>23400</v>
      </c>
      <c r="F6" s="55"/>
      <c r="G6" s="206"/>
      <c r="H6" s="180">
        <f t="shared" si="2"/>
        <v>0</v>
      </c>
    </row>
    <row r="7" spans="1:8">
      <c r="A7" s="2" t="s">
        <v>1336</v>
      </c>
      <c r="B7" s="171" t="s">
        <v>2158</v>
      </c>
      <c r="C7" s="96">
        <v>30160</v>
      </c>
      <c r="D7" s="58">
        <f>Summary!$B$38</f>
        <v>10</v>
      </c>
      <c r="E7" s="58">
        <f t="shared" si="1"/>
        <v>27144</v>
      </c>
      <c r="F7" s="55"/>
      <c r="G7" s="206"/>
      <c r="H7" s="180">
        <f t="shared" si="2"/>
        <v>0</v>
      </c>
    </row>
    <row r="8" spans="1:8">
      <c r="A8" s="2" t="s">
        <v>1337</v>
      </c>
      <c r="B8" s="171" t="s">
        <v>2159</v>
      </c>
      <c r="C8" s="96">
        <v>38480</v>
      </c>
      <c r="D8" s="58">
        <f>Summary!$B$38</f>
        <v>10</v>
      </c>
      <c r="E8" s="58">
        <f t="shared" si="1"/>
        <v>34632</v>
      </c>
      <c r="F8" s="55"/>
      <c r="G8" s="206"/>
      <c r="H8" s="180">
        <f t="shared" si="2"/>
        <v>0</v>
      </c>
    </row>
    <row r="9" spans="1:8">
      <c r="A9" s="2" t="s">
        <v>1338</v>
      </c>
      <c r="B9" s="171" t="s">
        <v>2160</v>
      </c>
      <c r="C9" s="96">
        <v>63440</v>
      </c>
      <c r="D9" s="58">
        <f>Summary!$B$38</f>
        <v>10</v>
      </c>
      <c r="E9" s="58">
        <f t="shared" si="1"/>
        <v>57096</v>
      </c>
      <c r="F9" s="55"/>
      <c r="G9" s="206"/>
      <c r="H9" s="180">
        <f t="shared" si="2"/>
        <v>0</v>
      </c>
    </row>
    <row r="10" spans="1:8">
      <c r="A10" s="2" t="s">
        <v>1339</v>
      </c>
      <c r="B10" s="171" t="s">
        <v>2161</v>
      </c>
      <c r="C10" s="96">
        <v>75920</v>
      </c>
      <c r="D10" s="58">
        <f>Summary!$B$38</f>
        <v>10</v>
      </c>
      <c r="E10" s="58">
        <f t="shared" si="1"/>
        <v>68328</v>
      </c>
      <c r="F10" s="55"/>
      <c r="G10" s="206"/>
      <c r="H10" s="180">
        <f t="shared" si="2"/>
        <v>0</v>
      </c>
    </row>
    <row r="11" spans="1:8">
      <c r="A11" s="2" t="s">
        <v>1340</v>
      </c>
      <c r="B11" s="171" t="s">
        <v>2162</v>
      </c>
      <c r="C11" s="96">
        <v>88400</v>
      </c>
      <c r="D11" s="58">
        <f>Summary!$B$38</f>
        <v>10</v>
      </c>
      <c r="E11" s="58">
        <f t="shared" si="1"/>
        <v>79560</v>
      </c>
      <c r="F11" s="55"/>
      <c r="G11" s="206"/>
      <c r="H11" s="180">
        <f t="shared" si="2"/>
        <v>0</v>
      </c>
    </row>
    <row r="12" spans="1:8">
      <c r="A12" s="2" t="s">
        <v>1341</v>
      </c>
      <c r="B12" s="171" t="s">
        <v>2163</v>
      </c>
      <c r="C12" s="96">
        <v>113360</v>
      </c>
      <c r="D12" s="58">
        <f>Summary!$B$38</f>
        <v>10</v>
      </c>
      <c r="E12" s="58">
        <f t="shared" si="1"/>
        <v>102024</v>
      </c>
      <c r="F12" s="55"/>
      <c r="G12" s="206"/>
      <c r="H12" s="180">
        <f t="shared" si="2"/>
        <v>0</v>
      </c>
    </row>
    <row r="13" spans="1:8">
      <c r="A13" s="2" t="s">
        <v>1342</v>
      </c>
      <c r="B13" s="171" t="s">
        <v>2164</v>
      </c>
      <c r="C13" s="96">
        <v>138320</v>
      </c>
      <c r="D13" s="58">
        <f>Summary!$B$38</f>
        <v>10</v>
      </c>
      <c r="E13" s="58">
        <f t="shared" si="1"/>
        <v>124488</v>
      </c>
      <c r="F13" s="55"/>
      <c r="G13" s="206"/>
      <c r="H13" s="180">
        <f t="shared" si="2"/>
        <v>0</v>
      </c>
    </row>
    <row r="14" spans="1:8">
      <c r="A14" s="2" t="s">
        <v>1343</v>
      </c>
      <c r="B14" s="171" t="s">
        <v>2165</v>
      </c>
      <c r="C14" s="96">
        <v>8840</v>
      </c>
      <c r="D14" s="58">
        <f>Summary!$B$38</f>
        <v>10</v>
      </c>
      <c r="E14" s="58">
        <f t="shared" si="1"/>
        <v>7956</v>
      </c>
      <c r="F14" s="55"/>
      <c r="G14" s="206"/>
      <c r="H14" s="180">
        <f t="shared" si="2"/>
        <v>0</v>
      </c>
    </row>
    <row r="15" spans="1:8">
      <c r="A15" s="2" t="s">
        <v>1344</v>
      </c>
      <c r="B15" s="171" t="s">
        <v>2166</v>
      </c>
      <c r="C15" s="96">
        <v>10920</v>
      </c>
      <c r="D15" s="58">
        <f>Summary!$B$38</f>
        <v>10</v>
      </c>
      <c r="E15" s="58">
        <f t="shared" si="1"/>
        <v>9828</v>
      </c>
      <c r="F15" s="55"/>
      <c r="G15" s="206"/>
      <c r="H15" s="180">
        <f t="shared" si="2"/>
        <v>0</v>
      </c>
    </row>
    <row r="16" spans="1:8">
      <c r="A16" s="2" t="s">
        <v>1345</v>
      </c>
      <c r="B16" s="171" t="s">
        <v>2167</v>
      </c>
      <c r="C16" s="96">
        <v>13000</v>
      </c>
      <c r="D16" s="58">
        <f>Summary!$B$38</f>
        <v>10</v>
      </c>
      <c r="E16" s="58">
        <f t="shared" si="1"/>
        <v>11700</v>
      </c>
      <c r="F16" s="55"/>
      <c r="G16" s="206"/>
      <c r="H16" s="180">
        <f t="shared" si="2"/>
        <v>0</v>
      </c>
    </row>
    <row r="17" spans="1:8">
      <c r="A17" s="2" t="s">
        <v>1346</v>
      </c>
      <c r="B17" s="171" t="s">
        <v>2168</v>
      </c>
      <c r="C17" s="96">
        <v>15080</v>
      </c>
      <c r="D17" s="58">
        <f>Summary!$B$38</f>
        <v>10</v>
      </c>
      <c r="E17" s="58">
        <f t="shared" si="1"/>
        <v>13572</v>
      </c>
      <c r="F17" s="55"/>
      <c r="G17" s="206"/>
      <c r="H17" s="180">
        <f t="shared" si="2"/>
        <v>0</v>
      </c>
    </row>
    <row r="18" spans="1:8">
      <c r="A18" s="2" t="s">
        <v>1347</v>
      </c>
      <c r="B18" s="171" t="s">
        <v>2169</v>
      </c>
      <c r="C18" s="96">
        <v>19240</v>
      </c>
      <c r="D18" s="58">
        <f>Summary!$B$38</f>
        <v>10</v>
      </c>
      <c r="E18" s="58">
        <f t="shared" si="1"/>
        <v>17316</v>
      </c>
      <c r="F18" s="55"/>
      <c r="G18" s="206"/>
      <c r="H18" s="180">
        <f t="shared" si="2"/>
        <v>0</v>
      </c>
    </row>
    <row r="19" spans="1:8">
      <c r="A19" s="2" t="s">
        <v>1348</v>
      </c>
      <c r="B19" s="171" t="s">
        <v>2170</v>
      </c>
      <c r="C19" s="96">
        <v>31720</v>
      </c>
      <c r="D19" s="58">
        <f>Summary!$B$38</f>
        <v>10</v>
      </c>
      <c r="E19" s="58">
        <f t="shared" si="1"/>
        <v>28548</v>
      </c>
      <c r="F19" s="55"/>
      <c r="G19" s="206"/>
      <c r="H19" s="180">
        <f t="shared" si="2"/>
        <v>0</v>
      </c>
    </row>
    <row r="20" spans="1:8">
      <c r="A20" s="2" t="s">
        <v>1349</v>
      </c>
      <c r="B20" s="171" t="s">
        <v>2171</v>
      </c>
      <c r="C20" s="96">
        <v>37960</v>
      </c>
      <c r="D20" s="58">
        <f>Summary!$B$38</f>
        <v>10</v>
      </c>
      <c r="E20" s="58">
        <f t="shared" si="1"/>
        <v>34164</v>
      </c>
      <c r="F20" s="55"/>
      <c r="G20" s="206"/>
      <c r="H20" s="180">
        <f t="shared" si="2"/>
        <v>0</v>
      </c>
    </row>
    <row r="21" spans="1:8">
      <c r="A21" s="2" t="s">
        <v>1350</v>
      </c>
      <c r="B21" s="171" t="s">
        <v>2172</v>
      </c>
      <c r="C21" s="96">
        <v>44200</v>
      </c>
      <c r="D21" s="58">
        <f>Summary!$B$38</f>
        <v>10</v>
      </c>
      <c r="E21" s="58">
        <f t="shared" si="1"/>
        <v>39780</v>
      </c>
      <c r="F21" s="55"/>
      <c r="G21" s="206"/>
      <c r="H21" s="180">
        <f t="shared" si="2"/>
        <v>0</v>
      </c>
    </row>
    <row r="22" spans="1:8">
      <c r="A22" s="2" t="s">
        <v>1351</v>
      </c>
      <c r="B22" s="171" t="s">
        <v>2173</v>
      </c>
      <c r="C22" s="96">
        <v>56680</v>
      </c>
      <c r="D22" s="58">
        <f>Summary!$B$38</f>
        <v>10</v>
      </c>
      <c r="E22" s="58">
        <f t="shared" si="1"/>
        <v>51012</v>
      </c>
      <c r="F22" s="55"/>
      <c r="G22" s="206"/>
      <c r="H22" s="180">
        <f t="shared" si="2"/>
        <v>0</v>
      </c>
    </row>
    <row r="23" spans="1:8">
      <c r="A23" s="2" t="s">
        <v>1352</v>
      </c>
      <c r="B23" s="171" t="s">
        <v>2174</v>
      </c>
      <c r="C23" s="96">
        <v>69250</v>
      </c>
      <c r="D23" s="58">
        <f>Summary!$B$38</f>
        <v>10</v>
      </c>
      <c r="E23" s="58">
        <f t="shared" si="1"/>
        <v>62325</v>
      </c>
      <c r="F23" s="55"/>
      <c r="G23" s="206"/>
      <c r="H23" s="180">
        <f t="shared" si="2"/>
        <v>0</v>
      </c>
    </row>
    <row r="24" spans="1:8">
      <c r="A24" s="122" t="s">
        <v>766</v>
      </c>
      <c r="B24" s="95"/>
      <c r="C24" s="95"/>
      <c r="D24" s="95"/>
      <c r="E24" s="124"/>
      <c r="F24" s="124"/>
      <c r="G24" s="207"/>
      <c r="H24" s="124"/>
    </row>
    <row r="25" spans="1:8">
      <c r="A25" s="2" t="s">
        <v>1353</v>
      </c>
      <c r="B25" s="127" t="s">
        <v>2175</v>
      </c>
      <c r="C25" s="96">
        <v>13260</v>
      </c>
      <c r="D25" s="58">
        <f>Summary!$B$39</f>
        <v>10</v>
      </c>
      <c r="E25" s="58">
        <f>SUM(C25-(C25*(D25/100)))</f>
        <v>11934</v>
      </c>
      <c r="F25" s="55"/>
      <c r="G25" s="206"/>
      <c r="H25" s="180">
        <f t="shared" si="2"/>
        <v>0</v>
      </c>
    </row>
    <row r="26" spans="1:8">
      <c r="A26" s="2" t="s">
        <v>1354</v>
      </c>
      <c r="B26" s="127" t="s">
        <v>2176</v>
      </c>
      <c r="C26" s="96">
        <v>16380</v>
      </c>
      <c r="D26" s="58">
        <f>Summary!$B$39</f>
        <v>10</v>
      </c>
      <c r="E26" s="58">
        <f t="shared" ref="E26:E44" si="3">SUM(C26-(C26*(D26/100)))</f>
        <v>14742</v>
      </c>
      <c r="F26" s="55"/>
      <c r="G26" s="206"/>
      <c r="H26" s="180">
        <f t="shared" si="2"/>
        <v>0</v>
      </c>
    </row>
    <row r="27" spans="1:8">
      <c r="A27" s="2" t="s">
        <v>767</v>
      </c>
      <c r="B27" s="127" t="s">
        <v>2177</v>
      </c>
      <c r="C27" s="96">
        <v>19500</v>
      </c>
      <c r="D27" s="58">
        <f>Summary!$B$39</f>
        <v>10</v>
      </c>
      <c r="E27" s="58">
        <f t="shared" si="3"/>
        <v>17550</v>
      </c>
      <c r="F27" s="55"/>
      <c r="G27" s="206"/>
      <c r="H27" s="180">
        <f t="shared" si="2"/>
        <v>0</v>
      </c>
    </row>
    <row r="28" spans="1:8">
      <c r="A28" s="2" t="s">
        <v>1355</v>
      </c>
      <c r="B28" s="127" t="s">
        <v>2178</v>
      </c>
      <c r="C28" s="96">
        <v>22620</v>
      </c>
      <c r="D28" s="58">
        <f>Summary!$B$39</f>
        <v>10</v>
      </c>
      <c r="E28" s="58">
        <f t="shared" si="3"/>
        <v>20358</v>
      </c>
      <c r="F28" s="55"/>
      <c r="G28" s="206"/>
      <c r="H28" s="180">
        <f t="shared" si="2"/>
        <v>0</v>
      </c>
    </row>
    <row r="29" spans="1:8">
      <c r="A29" s="2" t="s">
        <v>1356</v>
      </c>
      <c r="B29" s="127" t="s">
        <v>2179</v>
      </c>
      <c r="C29" s="96">
        <v>28860</v>
      </c>
      <c r="D29" s="58">
        <f>Summary!$B$39</f>
        <v>10</v>
      </c>
      <c r="E29" s="58">
        <f t="shared" si="3"/>
        <v>25974</v>
      </c>
      <c r="F29" s="55"/>
      <c r="G29" s="206"/>
      <c r="H29" s="180">
        <f t="shared" si="2"/>
        <v>0</v>
      </c>
    </row>
    <row r="30" spans="1:8">
      <c r="A30" s="2" t="s">
        <v>1357</v>
      </c>
      <c r="B30" s="127" t="s">
        <v>2180</v>
      </c>
      <c r="C30" s="96">
        <v>47580</v>
      </c>
      <c r="D30" s="58">
        <f>Summary!$B$39</f>
        <v>10</v>
      </c>
      <c r="E30" s="58">
        <f t="shared" si="3"/>
        <v>42822</v>
      </c>
      <c r="F30" s="55"/>
      <c r="G30" s="206"/>
      <c r="H30" s="180">
        <f t="shared" si="2"/>
        <v>0</v>
      </c>
    </row>
    <row r="31" spans="1:8">
      <c r="A31" s="2" t="s">
        <v>1358</v>
      </c>
      <c r="B31" s="127" t="s">
        <v>2181</v>
      </c>
      <c r="C31" s="96">
        <v>56940</v>
      </c>
      <c r="D31" s="58">
        <f>Summary!$B$39</f>
        <v>10</v>
      </c>
      <c r="E31" s="58">
        <f t="shared" si="3"/>
        <v>51246</v>
      </c>
      <c r="F31" s="55"/>
      <c r="G31" s="206"/>
      <c r="H31" s="180">
        <f t="shared" si="2"/>
        <v>0</v>
      </c>
    </row>
    <row r="32" spans="1:8">
      <c r="A32" s="2" t="s">
        <v>1359</v>
      </c>
      <c r="B32" s="128" t="s">
        <v>2182</v>
      </c>
      <c r="C32" s="96">
        <v>66300</v>
      </c>
      <c r="D32" s="58">
        <f>Summary!$B$39</f>
        <v>10</v>
      </c>
      <c r="E32" s="58">
        <f t="shared" si="3"/>
        <v>59670</v>
      </c>
      <c r="F32" s="55"/>
      <c r="G32" s="206"/>
      <c r="H32" s="180">
        <f t="shared" si="2"/>
        <v>0</v>
      </c>
    </row>
    <row r="33" spans="1:8">
      <c r="A33" s="2" t="s">
        <v>1360</v>
      </c>
      <c r="B33" s="128" t="s">
        <v>2183</v>
      </c>
      <c r="C33" s="96">
        <v>85020</v>
      </c>
      <c r="D33" s="58">
        <f>Summary!$B$39</f>
        <v>10</v>
      </c>
      <c r="E33" s="58">
        <f t="shared" si="3"/>
        <v>76518</v>
      </c>
      <c r="F33" s="55"/>
      <c r="G33" s="206"/>
      <c r="H33" s="180">
        <f t="shared" si="2"/>
        <v>0</v>
      </c>
    </row>
    <row r="34" spans="1:8">
      <c r="A34" s="2" t="s">
        <v>1361</v>
      </c>
      <c r="B34" s="128" t="s">
        <v>2184</v>
      </c>
      <c r="C34" s="96">
        <v>103740</v>
      </c>
      <c r="D34" s="58">
        <f>Summary!$B$39</f>
        <v>10</v>
      </c>
      <c r="E34" s="58">
        <f t="shared" si="3"/>
        <v>93366</v>
      </c>
      <c r="F34" s="55"/>
      <c r="G34" s="206"/>
      <c r="H34" s="180">
        <f t="shared" si="2"/>
        <v>0</v>
      </c>
    </row>
    <row r="35" spans="1:8">
      <c r="A35" s="2" t="s">
        <v>1362</v>
      </c>
      <c r="B35" s="127" t="s">
        <v>2185</v>
      </c>
      <c r="C35" s="96">
        <v>6630</v>
      </c>
      <c r="D35" s="58">
        <f>Summary!$B$39</f>
        <v>10</v>
      </c>
      <c r="E35" s="58">
        <f t="shared" si="3"/>
        <v>5967</v>
      </c>
      <c r="F35" s="55"/>
      <c r="G35" s="206"/>
      <c r="H35" s="180">
        <f t="shared" si="2"/>
        <v>0</v>
      </c>
    </row>
    <row r="36" spans="1:8">
      <c r="A36" s="2" t="s">
        <v>1363</v>
      </c>
      <c r="B36" s="127" t="s">
        <v>2186</v>
      </c>
      <c r="C36" s="96">
        <v>8190</v>
      </c>
      <c r="D36" s="58">
        <f>Summary!$B$39</f>
        <v>10</v>
      </c>
      <c r="E36" s="58">
        <f t="shared" si="3"/>
        <v>7371</v>
      </c>
      <c r="F36" s="55"/>
      <c r="G36" s="206"/>
      <c r="H36" s="180">
        <f t="shared" si="2"/>
        <v>0</v>
      </c>
    </row>
    <row r="37" spans="1:8">
      <c r="A37" s="2" t="s">
        <v>1364</v>
      </c>
      <c r="B37" s="127" t="s">
        <v>2187</v>
      </c>
      <c r="C37" s="96">
        <v>9750</v>
      </c>
      <c r="D37" s="58">
        <f>Summary!$B$39</f>
        <v>10</v>
      </c>
      <c r="E37" s="58">
        <f t="shared" si="3"/>
        <v>8775</v>
      </c>
      <c r="F37" s="55"/>
      <c r="G37" s="206"/>
      <c r="H37" s="180">
        <f t="shared" si="2"/>
        <v>0</v>
      </c>
    </row>
    <row r="38" spans="1:8">
      <c r="A38" s="2" t="s">
        <v>1365</v>
      </c>
      <c r="B38" s="127" t="s">
        <v>2188</v>
      </c>
      <c r="C38" s="96">
        <v>11310</v>
      </c>
      <c r="D38" s="58">
        <f>Summary!$B$39</f>
        <v>10</v>
      </c>
      <c r="E38" s="58">
        <f t="shared" si="3"/>
        <v>10179</v>
      </c>
      <c r="F38" s="55"/>
      <c r="G38" s="206"/>
      <c r="H38" s="180">
        <f t="shared" si="2"/>
        <v>0</v>
      </c>
    </row>
    <row r="39" spans="1:8">
      <c r="A39" s="2" t="s">
        <v>1366</v>
      </c>
      <c r="B39" s="127" t="s">
        <v>2189</v>
      </c>
      <c r="C39" s="96">
        <v>11430</v>
      </c>
      <c r="D39" s="58">
        <f>Summary!$B$39</f>
        <v>10</v>
      </c>
      <c r="E39" s="58">
        <f t="shared" si="3"/>
        <v>10287</v>
      </c>
      <c r="F39" s="55"/>
      <c r="G39" s="206"/>
      <c r="H39" s="180">
        <f t="shared" si="2"/>
        <v>0</v>
      </c>
    </row>
    <row r="40" spans="1:8">
      <c r="A40" s="2" t="s">
        <v>1367</v>
      </c>
      <c r="B40" s="127" t="s">
        <v>2190</v>
      </c>
      <c r="C40" s="96">
        <v>23790</v>
      </c>
      <c r="D40" s="58">
        <f>Summary!$B$39</f>
        <v>10</v>
      </c>
      <c r="E40" s="58">
        <f t="shared" si="3"/>
        <v>21411</v>
      </c>
      <c r="F40" s="55"/>
      <c r="G40" s="206"/>
      <c r="H40" s="180">
        <f t="shared" si="2"/>
        <v>0</v>
      </c>
    </row>
    <row r="41" spans="1:8">
      <c r="A41" s="2" t="s">
        <v>1368</v>
      </c>
      <c r="B41" s="127" t="s">
        <v>2191</v>
      </c>
      <c r="C41" s="96">
        <v>28470</v>
      </c>
      <c r="D41" s="58">
        <f>Summary!$B$39</f>
        <v>10</v>
      </c>
      <c r="E41" s="58">
        <f t="shared" si="3"/>
        <v>25623</v>
      </c>
      <c r="F41" s="55"/>
      <c r="G41" s="206"/>
      <c r="H41" s="180">
        <f t="shared" si="2"/>
        <v>0</v>
      </c>
    </row>
    <row r="42" spans="1:8">
      <c r="A42" s="2" t="s">
        <v>1369</v>
      </c>
      <c r="B42" s="127" t="s">
        <v>2192</v>
      </c>
      <c r="C42" s="96">
        <v>33150</v>
      </c>
      <c r="D42" s="58">
        <f>Summary!$B$39</f>
        <v>10</v>
      </c>
      <c r="E42" s="58">
        <f t="shared" si="3"/>
        <v>29835</v>
      </c>
      <c r="F42" s="55"/>
      <c r="G42" s="206"/>
      <c r="H42" s="180">
        <f t="shared" si="2"/>
        <v>0</v>
      </c>
    </row>
    <row r="43" spans="1:8">
      <c r="A43" s="2" t="s">
        <v>1370</v>
      </c>
      <c r="B43" s="127" t="s">
        <v>2193</v>
      </c>
      <c r="C43" s="96">
        <v>42510</v>
      </c>
      <c r="D43" s="58">
        <f>Summary!$B$39</f>
        <v>10</v>
      </c>
      <c r="E43" s="58">
        <f t="shared" si="3"/>
        <v>38259</v>
      </c>
      <c r="F43" s="55"/>
      <c r="G43" s="206"/>
      <c r="H43" s="180">
        <f t="shared" si="2"/>
        <v>0</v>
      </c>
    </row>
    <row r="44" spans="1:8">
      <c r="A44" s="2" t="s">
        <v>1371</v>
      </c>
      <c r="B44" s="127" t="s">
        <v>2194</v>
      </c>
      <c r="C44" s="96">
        <v>51870</v>
      </c>
      <c r="D44" s="58">
        <f>Summary!$B$39</f>
        <v>10</v>
      </c>
      <c r="E44" s="58">
        <f t="shared" si="3"/>
        <v>46683</v>
      </c>
      <c r="F44" s="55"/>
      <c r="G44" s="206"/>
      <c r="H44" s="180">
        <f t="shared" si="2"/>
        <v>0</v>
      </c>
    </row>
    <row r="45" spans="1:8">
      <c r="A45" s="123" t="s">
        <v>768</v>
      </c>
      <c r="B45" s="95"/>
      <c r="C45" s="95"/>
      <c r="D45" s="95"/>
      <c r="E45" s="124"/>
      <c r="F45" s="124"/>
      <c r="G45" s="207"/>
      <c r="H45" s="124"/>
    </row>
    <row r="46" spans="1:8">
      <c r="A46" s="3" t="s">
        <v>1372</v>
      </c>
      <c r="B46" s="129" t="s">
        <v>2195</v>
      </c>
      <c r="C46" s="96">
        <v>2200</v>
      </c>
      <c r="D46" s="58">
        <f>Summary!$B$40</f>
        <v>10</v>
      </c>
      <c r="E46" s="58">
        <f t="shared" ref="E46" si="4">SUM(C46-(C46*(D46/100)))</f>
        <v>1980</v>
      </c>
      <c r="F46" s="55"/>
      <c r="G46" s="206"/>
      <c r="H46" s="180">
        <f t="shared" si="2"/>
        <v>0</v>
      </c>
    </row>
    <row r="47" spans="1:8">
      <c r="A47" s="3" t="s">
        <v>1373</v>
      </c>
      <c r="B47" s="129" t="s">
        <v>2196</v>
      </c>
      <c r="C47" s="96">
        <v>4400</v>
      </c>
      <c r="D47" s="58">
        <f>Summary!$B$40</f>
        <v>10</v>
      </c>
      <c r="E47" s="58">
        <f t="shared" ref="E47:E57" si="5">SUM(C47-(C47*(D47/100)))</f>
        <v>3960</v>
      </c>
      <c r="F47" s="55"/>
      <c r="G47" s="206"/>
      <c r="H47" s="180">
        <f t="shared" si="2"/>
        <v>0</v>
      </c>
    </row>
    <row r="48" spans="1:8">
      <c r="A48" s="3" t="s">
        <v>1374</v>
      </c>
      <c r="B48" s="129" t="s">
        <v>2197</v>
      </c>
      <c r="C48" s="96">
        <v>6600</v>
      </c>
      <c r="D48" s="58">
        <f>Summary!$B$40</f>
        <v>10</v>
      </c>
      <c r="E48" s="58">
        <f t="shared" si="5"/>
        <v>5940</v>
      </c>
      <c r="F48" s="55"/>
      <c r="G48" s="206"/>
      <c r="H48" s="180">
        <f t="shared" si="2"/>
        <v>0</v>
      </c>
    </row>
    <row r="49" spans="1:8">
      <c r="A49" s="3" t="s">
        <v>1375</v>
      </c>
      <c r="B49" s="129" t="s">
        <v>2198</v>
      </c>
      <c r="C49" s="96">
        <v>13200</v>
      </c>
      <c r="D49" s="58">
        <f>Summary!$B$40</f>
        <v>10</v>
      </c>
      <c r="E49" s="58">
        <f t="shared" si="5"/>
        <v>11880</v>
      </c>
      <c r="F49" s="55"/>
      <c r="G49" s="206"/>
      <c r="H49" s="180">
        <f t="shared" si="2"/>
        <v>0</v>
      </c>
    </row>
    <row r="50" spans="1:8">
      <c r="A50" s="3" t="s">
        <v>1376</v>
      </c>
      <c r="B50" s="129" t="s">
        <v>2199</v>
      </c>
      <c r="C50" s="96">
        <v>26400</v>
      </c>
      <c r="D50" s="58">
        <f>Summary!$B$40</f>
        <v>10</v>
      </c>
      <c r="E50" s="58">
        <f t="shared" si="5"/>
        <v>23760</v>
      </c>
      <c r="F50" s="55"/>
      <c r="G50" s="206"/>
      <c r="H50" s="180">
        <f t="shared" si="2"/>
        <v>0</v>
      </c>
    </row>
    <row r="51" spans="1:8">
      <c r="A51" s="3" t="s">
        <v>1377</v>
      </c>
      <c r="B51" s="130" t="s">
        <v>2200</v>
      </c>
      <c r="C51" s="96">
        <v>33000</v>
      </c>
      <c r="D51" s="58">
        <f>Summary!$B$40</f>
        <v>10</v>
      </c>
      <c r="E51" s="58">
        <f t="shared" si="5"/>
        <v>29700</v>
      </c>
      <c r="F51" s="55"/>
      <c r="G51" s="206"/>
      <c r="H51" s="180">
        <f t="shared" si="2"/>
        <v>0</v>
      </c>
    </row>
    <row r="52" spans="1:8">
      <c r="A52" s="3" t="s">
        <v>1378</v>
      </c>
      <c r="B52" s="129" t="s">
        <v>2201</v>
      </c>
      <c r="C52" s="96">
        <v>600</v>
      </c>
      <c r="D52" s="58">
        <f>Summary!$B$40</f>
        <v>10</v>
      </c>
      <c r="E52" s="58">
        <f t="shared" si="5"/>
        <v>540</v>
      </c>
      <c r="F52" s="55"/>
      <c r="G52" s="206"/>
      <c r="H52" s="180">
        <f t="shared" si="2"/>
        <v>0</v>
      </c>
    </row>
    <row r="53" spans="1:8">
      <c r="A53" s="3" t="s">
        <v>1379</v>
      </c>
      <c r="B53" s="129" t="s">
        <v>2202</v>
      </c>
      <c r="C53" s="96">
        <v>1100</v>
      </c>
      <c r="D53" s="58">
        <f>Summary!$B$40</f>
        <v>10</v>
      </c>
      <c r="E53" s="58">
        <f t="shared" si="5"/>
        <v>990</v>
      </c>
      <c r="F53" s="55"/>
      <c r="G53" s="206"/>
      <c r="H53" s="180">
        <f t="shared" si="2"/>
        <v>0</v>
      </c>
    </row>
    <row r="54" spans="1:8">
      <c r="A54" s="3" t="s">
        <v>1380</v>
      </c>
      <c r="B54" s="129" t="s">
        <v>2203</v>
      </c>
      <c r="C54" s="96">
        <v>1700</v>
      </c>
      <c r="D54" s="58">
        <f>Summary!$B$40</f>
        <v>10</v>
      </c>
      <c r="E54" s="58">
        <f t="shared" si="5"/>
        <v>1530</v>
      </c>
      <c r="F54" s="55"/>
      <c r="G54" s="206"/>
      <c r="H54" s="180">
        <f t="shared" si="2"/>
        <v>0</v>
      </c>
    </row>
    <row r="55" spans="1:8">
      <c r="A55" s="3" t="s">
        <v>1381</v>
      </c>
      <c r="B55" s="129" t="s">
        <v>2204</v>
      </c>
      <c r="C55" s="96">
        <v>3300</v>
      </c>
      <c r="D55" s="58">
        <f>Summary!$B$40</f>
        <v>10</v>
      </c>
      <c r="E55" s="58">
        <f t="shared" si="5"/>
        <v>2970</v>
      </c>
      <c r="F55" s="55"/>
      <c r="G55" s="206"/>
      <c r="H55" s="180">
        <f t="shared" si="2"/>
        <v>0</v>
      </c>
    </row>
    <row r="56" spans="1:8">
      <c r="A56" s="3" t="s">
        <v>1382</v>
      </c>
      <c r="B56" s="129" t="s">
        <v>2205</v>
      </c>
      <c r="C56" s="96">
        <v>6600</v>
      </c>
      <c r="D56" s="58">
        <f>Summary!$B$40</f>
        <v>10</v>
      </c>
      <c r="E56" s="58">
        <f t="shared" si="5"/>
        <v>5940</v>
      </c>
      <c r="F56" s="55"/>
      <c r="G56" s="206"/>
      <c r="H56" s="180">
        <f t="shared" si="2"/>
        <v>0</v>
      </c>
    </row>
    <row r="57" spans="1:8">
      <c r="A57" s="3" t="s">
        <v>1383</v>
      </c>
      <c r="B57" s="129" t="s">
        <v>2206</v>
      </c>
      <c r="C57" s="96">
        <v>8300</v>
      </c>
      <c r="D57" s="58">
        <f>Summary!$B$40</f>
        <v>10</v>
      </c>
      <c r="E57" s="58">
        <f t="shared" si="5"/>
        <v>7470</v>
      </c>
      <c r="F57" s="55"/>
      <c r="G57" s="206"/>
      <c r="H57" s="180">
        <f t="shared" si="2"/>
        <v>0</v>
      </c>
    </row>
    <row r="58" spans="1:8">
      <c r="A58" s="94" t="s">
        <v>769</v>
      </c>
      <c r="B58" s="95"/>
      <c r="C58" s="93"/>
      <c r="D58" s="93"/>
      <c r="E58" s="125"/>
      <c r="F58" s="125"/>
      <c r="G58" s="208"/>
      <c r="H58" s="125"/>
    </row>
    <row r="59" spans="1:8">
      <c r="A59" s="4" t="s">
        <v>1384</v>
      </c>
      <c r="B59" s="131" t="s">
        <v>2207</v>
      </c>
      <c r="C59" s="96">
        <v>2500</v>
      </c>
      <c r="D59" s="58">
        <f>Summary!$B$41</f>
        <v>10</v>
      </c>
      <c r="E59" s="58">
        <f t="shared" ref="E59" si="6">SUM(C59-(C59*(D59/100)))</f>
        <v>2250</v>
      </c>
      <c r="F59" s="55"/>
      <c r="G59" s="206"/>
      <c r="H59" s="180">
        <f t="shared" si="2"/>
        <v>0</v>
      </c>
    </row>
    <row r="60" spans="1:8">
      <c r="A60" s="4" t="s">
        <v>1385</v>
      </c>
      <c r="B60" s="132" t="s">
        <v>2208</v>
      </c>
      <c r="C60" s="96">
        <v>8500</v>
      </c>
      <c r="D60" s="58">
        <f>Summary!$B$41</f>
        <v>10</v>
      </c>
      <c r="E60" s="58">
        <f t="shared" ref="E60:E72" si="7">SUM(C60-(C60*(D60/100)))</f>
        <v>7650</v>
      </c>
      <c r="F60" s="55"/>
      <c r="G60" s="206"/>
      <c r="H60" s="180">
        <f t="shared" si="2"/>
        <v>0</v>
      </c>
    </row>
    <row r="61" spans="1:8">
      <c r="A61" s="4" t="s">
        <v>1386</v>
      </c>
      <c r="B61" s="132" t="s">
        <v>2209</v>
      </c>
      <c r="C61" s="96">
        <v>595</v>
      </c>
      <c r="D61" s="58">
        <f>Summary!$B$41</f>
        <v>10</v>
      </c>
      <c r="E61" s="58">
        <f t="shared" si="7"/>
        <v>535.5</v>
      </c>
      <c r="F61" s="55"/>
      <c r="G61" s="206"/>
      <c r="H61" s="180">
        <f t="shared" si="2"/>
        <v>0</v>
      </c>
    </row>
    <row r="62" spans="1:8">
      <c r="A62" s="5" t="s">
        <v>1387</v>
      </c>
      <c r="B62" s="131" t="s">
        <v>2265</v>
      </c>
      <c r="C62" s="96">
        <v>3250</v>
      </c>
      <c r="D62" s="58">
        <f>Summary!$B$41</f>
        <v>10</v>
      </c>
      <c r="E62" s="58">
        <f t="shared" si="7"/>
        <v>2925</v>
      </c>
      <c r="F62" s="55"/>
      <c r="G62" s="206"/>
      <c r="H62" s="180">
        <f t="shared" si="2"/>
        <v>0</v>
      </c>
    </row>
    <row r="63" spans="1:8">
      <c r="A63" s="5" t="s">
        <v>1388</v>
      </c>
      <c r="B63" s="131" t="s">
        <v>2266</v>
      </c>
      <c r="C63" s="96">
        <v>5833.333333333333</v>
      </c>
      <c r="D63" s="58">
        <f>Summary!$B$41</f>
        <v>10</v>
      </c>
      <c r="E63" s="58">
        <f t="shared" si="7"/>
        <v>5250</v>
      </c>
      <c r="F63" s="55"/>
      <c r="G63" s="206"/>
      <c r="H63" s="180">
        <f t="shared" si="2"/>
        <v>0</v>
      </c>
    </row>
    <row r="64" spans="1:8">
      <c r="A64" s="5" t="s">
        <v>1389</v>
      </c>
      <c r="B64" s="131" t="s">
        <v>2267</v>
      </c>
      <c r="C64" s="96">
        <v>12500</v>
      </c>
      <c r="D64" s="58">
        <f>Summary!$B$41</f>
        <v>10</v>
      </c>
      <c r="E64" s="58">
        <f t="shared" si="7"/>
        <v>11250</v>
      </c>
      <c r="F64" s="55"/>
      <c r="G64" s="206"/>
      <c r="H64" s="180">
        <f t="shared" si="2"/>
        <v>0</v>
      </c>
    </row>
    <row r="65" spans="1:8">
      <c r="A65" s="5" t="s">
        <v>1390</v>
      </c>
      <c r="B65" s="131" t="s">
        <v>2268</v>
      </c>
      <c r="C65" s="96">
        <v>21500</v>
      </c>
      <c r="D65" s="58">
        <f>Summary!$B$41</f>
        <v>10</v>
      </c>
      <c r="E65" s="58">
        <f t="shared" si="7"/>
        <v>19350</v>
      </c>
      <c r="F65" s="55"/>
      <c r="G65" s="206"/>
      <c r="H65" s="180">
        <f t="shared" si="2"/>
        <v>0</v>
      </c>
    </row>
    <row r="66" spans="1:8">
      <c r="A66" s="5" t="s">
        <v>1391</v>
      </c>
      <c r="B66" s="131" t="s">
        <v>2269</v>
      </c>
      <c r="C66" s="96">
        <v>40000</v>
      </c>
      <c r="D66" s="58">
        <f>Summary!$B$41</f>
        <v>10</v>
      </c>
      <c r="E66" s="58">
        <f t="shared" si="7"/>
        <v>36000</v>
      </c>
      <c r="F66" s="55"/>
      <c r="G66" s="206"/>
      <c r="H66" s="180">
        <f t="shared" si="2"/>
        <v>0</v>
      </c>
    </row>
    <row r="67" spans="1:8">
      <c r="A67" s="5" t="s">
        <v>1392</v>
      </c>
      <c r="B67" s="131" t="s">
        <v>2270</v>
      </c>
      <c r="C67" s="96">
        <v>80000</v>
      </c>
      <c r="D67" s="58">
        <f>Summary!$B$41</f>
        <v>10</v>
      </c>
      <c r="E67" s="58">
        <f t="shared" si="7"/>
        <v>72000</v>
      </c>
      <c r="F67" s="55"/>
      <c r="G67" s="206"/>
      <c r="H67" s="180">
        <f t="shared" si="2"/>
        <v>0</v>
      </c>
    </row>
    <row r="68" spans="1:8">
      <c r="A68" s="5" t="s">
        <v>1393</v>
      </c>
      <c r="B68" s="131" t="s">
        <v>2271</v>
      </c>
      <c r="C68" s="96">
        <v>128000</v>
      </c>
      <c r="D68" s="58">
        <f>Summary!$B$41</f>
        <v>10</v>
      </c>
      <c r="E68" s="58">
        <f t="shared" si="7"/>
        <v>115200</v>
      </c>
      <c r="F68" s="55"/>
      <c r="G68" s="206"/>
      <c r="H68" s="180">
        <f t="shared" si="2"/>
        <v>0</v>
      </c>
    </row>
    <row r="69" spans="1:8">
      <c r="A69" s="5" t="s">
        <v>1394</v>
      </c>
      <c r="B69" s="131" t="s">
        <v>2272</v>
      </c>
      <c r="C69" s="96">
        <v>204000</v>
      </c>
      <c r="D69" s="58">
        <f>Summary!$B$41</f>
        <v>10</v>
      </c>
      <c r="E69" s="58">
        <f t="shared" si="7"/>
        <v>183600</v>
      </c>
      <c r="F69" s="55"/>
      <c r="G69" s="206"/>
      <c r="H69" s="180">
        <f t="shared" ref="H69:H132" si="8">E69*G69</f>
        <v>0</v>
      </c>
    </row>
    <row r="70" spans="1:8">
      <c r="A70" s="5" t="s">
        <v>1395</v>
      </c>
      <c r="B70" s="131" t="s">
        <v>2273</v>
      </c>
      <c r="C70" s="96">
        <v>328000</v>
      </c>
      <c r="D70" s="58">
        <f>Summary!$B$41</f>
        <v>10</v>
      </c>
      <c r="E70" s="58">
        <f t="shared" si="7"/>
        <v>295200</v>
      </c>
      <c r="F70" s="55"/>
      <c r="G70" s="206"/>
      <c r="H70" s="180">
        <f t="shared" si="8"/>
        <v>0</v>
      </c>
    </row>
    <row r="71" spans="1:8">
      <c r="A71" s="5" t="s">
        <v>1396</v>
      </c>
      <c r="B71" s="131" t="s">
        <v>2274</v>
      </c>
      <c r="C71" s="96">
        <v>655000</v>
      </c>
      <c r="D71" s="58">
        <f>Summary!$B$41</f>
        <v>10</v>
      </c>
      <c r="E71" s="58">
        <f t="shared" si="7"/>
        <v>589500</v>
      </c>
      <c r="F71" s="55"/>
      <c r="G71" s="206"/>
      <c r="H71" s="180">
        <f t="shared" si="8"/>
        <v>0</v>
      </c>
    </row>
    <row r="72" spans="1:8">
      <c r="A72" s="5" t="s">
        <v>1397</v>
      </c>
      <c r="B72" s="131" t="s">
        <v>2275</v>
      </c>
      <c r="C72" s="96">
        <v>1000000</v>
      </c>
      <c r="D72" s="58">
        <f>Summary!$B$41</f>
        <v>10</v>
      </c>
      <c r="E72" s="58">
        <f t="shared" si="7"/>
        <v>900000</v>
      </c>
      <c r="F72" s="55"/>
      <c r="G72" s="206"/>
      <c r="H72" s="180">
        <f t="shared" si="8"/>
        <v>0</v>
      </c>
    </row>
    <row r="73" spans="1:8">
      <c r="A73" s="94" t="s">
        <v>770</v>
      </c>
      <c r="B73" s="93"/>
      <c r="C73" s="93"/>
      <c r="D73" s="93"/>
      <c r="E73" s="125"/>
      <c r="F73" s="125"/>
      <c r="G73" s="208"/>
      <c r="H73" s="125"/>
    </row>
    <row r="74" spans="1:8">
      <c r="A74" s="6" t="s">
        <v>1398</v>
      </c>
      <c r="B74" s="6" t="s">
        <v>2276</v>
      </c>
      <c r="C74" s="96">
        <v>2000</v>
      </c>
      <c r="D74" s="58">
        <f>Summary!$B$42</f>
        <v>10</v>
      </c>
      <c r="E74" s="58">
        <f t="shared" ref="E74" si="9">SUM(C74-(C74*(D74/100)))</f>
        <v>1800</v>
      </c>
      <c r="F74" s="55"/>
      <c r="G74" s="206"/>
      <c r="H74" s="180">
        <f t="shared" si="8"/>
        <v>0</v>
      </c>
    </row>
    <row r="75" spans="1:8">
      <c r="A75" s="6" t="s">
        <v>1399</v>
      </c>
      <c r="B75" s="6" t="s">
        <v>2277</v>
      </c>
      <c r="C75" s="96">
        <v>4000</v>
      </c>
      <c r="D75" s="58">
        <f>Summary!$B$42</f>
        <v>10</v>
      </c>
      <c r="E75" s="58">
        <f t="shared" ref="E75" si="10">SUM(C75-(C75*(D75/100)))</f>
        <v>3600</v>
      </c>
      <c r="F75" s="55"/>
      <c r="G75" s="206"/>
      <c r="H75" s="180">
        <f t="shared" si="8"/>
        <v>0</v>
      </c>
    </row>
    <row r="76" spans="1:8">
      <c r="A76" s="177" t="s">
        <v>739</v>
      </c>
      <c r="B76" s="102"/>
      <c r="C76" s="102"/>
      <c r="D76" s="103"/>
      <c r="E76" s="125"/>
      <c r="F76" s="125"/>
      <c r="G76" s="208"/>
      <c r="H76" s="125"/>
    </row>
    <row r="77" spans="1:8">
      <c r="A77" s="126" t="s">
        <v>2529</v>
      </c>
      <c r="B77" s="126"/>
      <c r="C77" s="209"/>
      <c r="D77" s="58">
        <f>Summary!$B$43</f>
        <v>10</v>
      </c>
      <c r="E77" s="210">
        <f t="shared" ref="E77" si="11">SUM(C77-(C77*(D77/100)))</f>
        <v>0</v>
      </c>
      <c r="F77" s="55"/>
      <c r="G77" s="206"/>
      <c r="H77" s="180">
        <f t="shared" si="8"/>
        <v>0</v>
      </c>
    </row>
    <row r="78" spans="1:8">
      <c r="A78" s="94" t="s">
        <v>771</v>
      </c>
      <c r="B78" s="93"/>
      <c r="C78" s="93"/>
      <c r="D78" s="93"/>
      <c r="E78" s="125"/>
      <c r="F78" s="125"/>
      <c r="G78" s="208"/>
      <c r="H78" s="125"/>
    </row>
    <row r="79" spans="1:8">
      <c r="A79" s="2" t="s">
        <v>1400</v>
      </c>
      <c r="B79" s="127" t="s">
        <v>2210</v>
      </c>
      <c r="C79" s="96">
        <v>4730</v>
      </c>
      <c r="D79" s="58">
        <f>Summary!$B$44</f>
        <v>10</v>
      </c>
      <c r="E79" s="58">
        <f t="shared" ref="E79" si="12">SUM(C79-(C79*(D79/100)))</f>
        <v>4257</v>
      </c>
      <c r="F79" s="55"/>
      <c r="G79" s="206"/>
      <c r="H79" s="180">
        <f t="shared" si="8"/>
        <v>0</v>
      </c>
    </row>
    <row r="80" spans="1:8">
      <c r="A80" s="2" t="s">
        <v>1401</v>
      </c>
      <c r="B80" s="127" t="s">
        <v>2211</v>
      </c>
      <c r="C80" s="96">
        <v>5780</v>
      </c>
      <c r="D80" s="58">
        <f>Summary!$B$44</f>
        <v>10</v>
      </c>
      <c r="E80" s="58">
        <f t="shared" ref="E80:E118" si="13">SUM(C80-(C80*(D80/100)))</f>
        <v>5202</v>
      </c>
      <c r="F80" s="55"/>
      <c r="G80" s="206"/>
      <c r="H80" s="180">
        <f t="shared" si="8"/>
        <v>0</v>
      </c>
    </row>
    <row r="81" spans="1:8">
      <c r="A81" s="2" t="s">
        <v>1402</v>
      </c>
      <c r="B81" s="127" t="s">
        <v>2212</v>
      </c>
      <c r="C81" s="96">
        <v>6830</v>
      </c>
      <c r="D81" s="58">
        <f>Summary!$B$44</f>
        <v>10</v>
      </c>
      <c r="E81" s="58">
        <f t="shared" si="13"/>
        <v>6147</v>
      </c>
      <c r="F81" s="55"/>
      <c r="G81" s="206"/>
      <c r="H81" s="180">
        <f t="shared" si="8"/>
        <v>0</v>
      </c>
    </row>
    <row r="82" spans="1:8">
      <c r="A82" s="2" t="s">
        <v>1403</v>
      </c>
      <c r="B82" s="127" t="s">
        <v>2213</v>
      </c>
      <c r="C82" s="96">
        <v>7880</v>
      </c>
      <c r="D82" s="58">
        <f>Summary!$B$44</f>
        <v>10</v>
      </c>
      <c r="E82" s="58">
        <f t="shared" si="13"/>
        <v>7092</v>
      </c>
      <c r="F82" s="55"/>
      <c r="G82" s="206"/>
      <c r="H82" s="180">
        <f t="shared" si="8"/>
        <v>0</v>
      </c>
    </row>
    <row r="83" spans="1:8">
      <c r="A83" s="2" t="s">
        <v>1404</v>
      </c>
      <c r="B83" s="127" t="s">
        <v>2214</v>
      </c>
      <c r="C83" s="96">
        <v>10900</v>
      </c>
      <c r="D83" s="58">
        <f>Summary!$B$44</f>
        <v>10</v>
      </c>
      <c r="E83" s="58">
        <f t="shared" si="13"/>
        <v>9810</v>
      </c>
      <c r="F83" s="55"/>
      <c r="G83" s="206"/>
      <c r="H83" s="180">
        <f t="shared" si="8"/>
        <v>0</v>
      </c>
    </row>
    <row r="84" spans="1:8">
      <c r="A84" s="2" t="s">
        <v>1405</v>
      </c>
      <c r="B84" s="127" t="s">
        <v>2215</v>
      </c>
      <c r="C84" s="96">
        <v>17220</v>
      </c>
      <c r="D84" s="58">
        <f>Summary!$B$44</f>
        <v>10</v>
      </c>
      <c r="E84" s="58">
        <f t="shared" si="13"/>
        <v>15498</v>
      </c>
      <c r="F84" s="55"/>
      <c r="G84" s="206"/>
      <c r="H84" s="180">
        <f t="shared" si="8"/>
        <v>0</v>
      </c>
    </row>
    <row r="85" spans="1:8">
      <c r="A85" s="2" t="s">
        <v>1406</v>
      </c>
      <c r="B85" s="127" t="s">
        <v>2216</v>
      </c>
      <c r="C85" s="96">
        <v>20370</v>
      </c>
      <c r="D85" s="58">
        <f>Summary!$B$44</f>
        <v>10</v>
      </c>
      <c r="E85" s="58">
        <f t="shared" si="13"/>
        <v>18333</v>
      </c>
      <c r="F85" s="55"/>
      <c r="G85" s="206"/>
      <c r="H85" s="180">
        <f t="shared" si="8"/>
        <v>0</v>
      </c>
    </row>
    <row r="86" spans="1:8">
      <c r="A86" s="2" t="s">
        <v>1407</v>
      </c>
      <c r="B86" s="127" t="s">
        <v>2217</v>
      </c>
      <c r="C86" s="96">
        <v>23530</v>
      </c>
      <c r="D86" s="58">
        <f>Summary!$B$44</f>
        <v>10</v>
      </c>
      <c r="E86" s="58">
        <f t="shared" si="13"/>
        <v>21177</v>
      </c>
      <c r="F86" s="55"/>
      <c r="G86" s="206"/>
      <c r="H86" s="180">
        <f t="shared" si="8"/>
        <v>0</v>
      </c>
    </row>
    <row r="87" spans="1:8">
      <c r="A87" s="2" t="s">
        <v>1408</v>
      </c>
      <c r="B87" s="127" t="s">
        <v>2218</v>
      </c>
      <c r="C87" s="96">
        <v>29840</v>
      </c>
      <c r="D87" s="58">
        <f>Summary!$B$44</f>
        <v>10</v>
      </c>
      <c r="E87" s="58">
        <f t="shared" si="13"/>
        <v>26856</v>
      </c>
      <c r="F87" s="55"/>
      <c r="G87" s="206"/>
      <c r="H87" s="180">
        <f t="shared" si="8"/>
        <v>0</v>
      </c>
    </row>
    <row r="88" spans="1:8">
      <c r="A88" s="2" t="s">
        <v>1409</v>
      </c>
      <c r="B88" s="127" t="s">
        <v>2219</v>
      </c>
      <c r="C88" s="96">
        <v>36150</v>
      </c>
      <c r="D88" s="58">
        <f>Summary!$B$44</f>
        <v>10</v>
      </c>
      <c r="E88" s="58">
        <f t="shared" si="13"/>
        <v>32535</v>
      </c>
      <c r="F88" s="55"/>
      <c r="G88" s="206"/>
      <c r="H88" s="180">
        <f t="shared" si="8"/>
        <v>0</v>
      </c>
    </row>
    <row r="89" spans="1:8">
      <c r="A89" s="2" t="s">
        <v>1410</v>
      </c>
      <c r="B89" s="127" t="s">
        <v>2220</v>
      </c>
      <c r="C89" s="96">
        <v>6500</v>
      </c>
      <c r="D89" s="58">
        <f>Summary!$B$44</f>
        <v>10</v>
      </c>
      <c r="E89" s="58">
        <f t="shared" si="13"/>
        <v>5850</v>
      </c>
      <c r="F89" s="55"/>
      <c r="G89" s="206"/>
      <c r="H89" s="180">
        <f t="shared" si="8"/>
        <v>0</v>
      </c>
    </row>
    <row r="90" spans="1:8">
      <c r="A90" s="2" t="s">
        <v>1411</v>
      </c>
      <c r="B90" s="127" t="s">
        <v>2221</v>
      </c>
      <c r="C90" s="96">
        <v>7970</v>
      </c>
      <c r="D90" s="58">
        <f>Summary!$B$44</f>
        <v>10</v>
      </c>
      <c r="E90" s="58">
        <f t="shared" si="13"/>
        <v>7173</v>
      </c>
      <c r="F90" s="55"/>
      <c r="G90" s="206"/>
      <c r="H90" s="180">
        <f t="shared" si="8"/>
        <v>0</v>
      </c>
    </row>
    <row r="91" spans="1:8">
      <c r="A91" s="2" t="s">
        <v>1412</v>
      </c>
      <c r="B91" s="127" t="s">
        <v>2222</v>
      </c>
      <c r="C91" s="96">
        <v>9430</v>
      </c>
      <c r="D91" s="58">
        <f>Summary!$B$44</f>
        <v>10</v>
      </c>
      <c r="E91" s="58">
        <f t="shared" si="13"/>
        <v>8487</v>
      </c>
      <c r="F91" s="55"/>
      <c r="G91" s="206"/>
      <c r="H91" s="180">
        <f t="shared" si="8"/>
        <v>0</v>
      </c>
    </row>
    <row r="92" spans="1:8">
      <c r="A92" s="2" t="s">
        <v>1413</v>
      </c>
      <c r="B92" s="127" t="s">
        <v>2223</v>
      </c>
      <c r="C92" s="96">
        <v>10900</v>
      </c>
      <c r="D92" s="58">
        <f>Summary!$B$44</f>
        <v>10</v>
      </c>
      <c r="E92" s="58">
        <f t="shared" si="13"/>
        <v>9810</v>
      </c>
      <c r="F92" s="55"/>
      <c r="G92" s="206"/>
      <c r="H92" s="180">
        <f t="shared" si="8"/>
        <v>0</v>
      </c>
    </row>
    <row r="93" spans="1:8">
      <c r="A93" s="2" t="s">
        <v>1414</v>
      </c>
      <c r="B93" s="127" t="s">
        <v>2224</v>
      </c>
      <c r="C93" s="96">
        <v>14750</v>
      </c>
      <c r="D93" s="58">
        <f>Summary!$B$44</f>
        <v>10</v>
      </c>
      <c r="E93" s="58">
        <f t="shared" si="13"/>
        <v>13275</v>
      </c>
      <c r="F93" s="55"/>
      <c r="G93" s="206"/>
      <c r="H93" s="180">
        <f t="shared" si="8"/>
        <v>0</v>
      </c>
    </row>
    <row r="94" spans="1:8">
      <c r="A94" s="2" t="s">
        <v>1415</v>
      </c>
      <c r="B94" s="127" t="s">
        <v>2225</v>
      </c>
      <c r="C94" s="96">
        <v>23560</v>
      </c>
      <c r="D94" s="58">
        <f>Summary!$B$44</f>
        <v>10</v>
      </c>
      <c r="E94" s="58">
        <f t="shared" si="13"/>
        <v>21204</v>
      </c>
      <c r="F94" s="55"/>
      <c r="G94" s="206"/>
      <c r="H94" s="180">
        <f t="shared" si="8"/>
        <v>0</v>
      </c>
    </row>
    <row r="95" spans="1:8">
      <c r="A95" s="2" t="s">
        <v>1416</v>
      </c>
      <c r="B95" s="127" t="s">
        <v>2226</v>
      </c>
      <c r="C95" s="96">
        <v>27960</v>
      </c>
      <c r="D95" s="58">
        <f>Summary!$B$44</f>
        <v>10</v>
      </c>
      <c r="E95" s="58">
        <f t="shared" si="13"/>
        <v>25164</v>
      </c>
      <c r="F95" s="55"/>
      <c r="G95" s="206"/>
      <c r="H95" s="180">
        <f t="shared" si="8"/>
        <v>0</v>
      </c>
    </row>
    <row r="96" spans="1:8">
      <c r="A96" s="2" t="s">
        <v>1417</v>
      </c>
      <c r="B96" s="127" t="s">
        <v>2227</v>
      </c>
      <c r="C96" s="96">
        <v>32370</v>
      </c>
      <c r="D96" s="58">
        <f>Summary!$B$44</f>
        <v>10</v>
      </c>
      <c r="E96" s="58">
        <f t="shared" si="13"/>
        <v>29133</v>
      </c>
      <c r="F96" s="55"/>
      <c r="G96" s="206"/>
      <c r="H96" s="180">
        <f t="shared" si="8"/>
        <v>0</v>
      </c>
    </row>
    <row r="97" spans="1:8">
      <c r="A97" s="2" t="s">
        <v>1418</v>
      </c>
      <c r="B97" s="127" t="s">
        <v>2228</v>
      </c>
      <c r="C97" s="96">
        <v>41180</v>
      </c>
      <c r="D97" s="58">
        <f>Summary!$B$44</f>
        <v>10</v>
      </c>
      <c r="E97" s="58">
        <f t="shared" si="13"/>
        <v>37062</v>
      </c>
      <c r="F97" s="55"/>
      <c r="G97" s="206"/>
      <c r="H97" s="180">
        <f t="shared" si="8"/>
        <v>0</v>
      </c>
    </row>
    <row r="98" spans="1:8">
      <c r="A98" s="2" t="s">
        <v>1419</v>
      </c>
      <c r="B98" s="127" t="s">
        <v>2229</v>
      </c>
      <c r="C98" s="96">
        <v>49980</v>
      </c>
      <c r="D98" s="58">
        <f>Summary!$B$44</f>
        <v>10</v>
      </c>
      <c r="E98" s="58">
        <f t="shared" si="13"/>
        <v>44982</v>
      </c>
      <c r="F98" s="55"/>
      <c r="G98" s="206"/>
      <c r="H98" s="180">
        <f t="shared" si="8"/>
        <v>0</v>
      </c>
    </row>
    <row r="99" spans="1:8">
      <c r="A99" s="2" t="s">
        <v>1420</v>
      </c>
      <c r="B99" s="127" t="s">
        <v>2230</v>
      </c>
      <c r="C99" s="96">
        <v>2360</v>
      </c>
      <c r="D99" s="58">
        <f>Summary!$B$44</f>
        <v>10</v>
      </c>
      <c r="E99" s="58">
        <f t="shared" si="13"/>
        <v>2124</v>
      </c>
      <c r="F99" s="55"/>
      <c r="G99" s="206"/>
      <c r="H99" s="180">
        <f t="shared" si="8"/>
        <v>0</v>
      </c>
    </row>
    <row r="100" spans="1:8">
      <c r="A100" s="2" t="s">
        <v>1421</v>
      </c>
      <c r="B100" s="127" t="s">
        <v>2231</v>
      </c>
      <c r="C100" s="96">
        <v>2890</v>
      </c>
      <c r="D100" s="58">
        <f>Summary!$B$44</f>
        <v>10</v>
      </c>
      <c r="E100" s="58">
        <f t="shared" si="13"/>
        <v>2601</v>
      </c>
      <c r="F100" s="55"/>
      <c r="G100" s="206"/>
      <c r="H100" s="180">
        <f t="shared" si="8"/>
        <v>0</v>
      </c>
    </row>
    <row r="101" spans="1:8">
      <c r="A101" s="2" t="s">
        <v>1422</v>
      </c>
      <c r="B101" s="127" t="s">
        <v>2232</v>
      </c>
      <c r="C101" s="96">
        <v>3410</v>
      </c>
      <c r="D101" s="58">
        <f>Summary!$B$44</f>
        <v>10</v>
      </c>
      <c r="E101" s="58">
        <f t="shared" si="13"/>
        <v>3069</v>
      </c>
      <c r="F101" s="55"/>
      <c r="G101" s="206"/>
      <c r="H101" s="180">
        <f t="shared" si="8"/>
        <v>0</v>
      </c>
    </row>
    <row r="102" spans="1:8">
      <c r="A102" s="2" t="s">
        <v>1423</v>
      </c>
      <c r="B102" s="127" t="s">
        <v>2233</v>
      </c>
      <c r="C102" s="96">
        <v>3940</v>
      </c>
      <c r="D102" s="58">
        <f>Summary!$B$44</f>
        <v>10</v>
      </c>
      <c r="E102" s="58">
        <f t="shared" si="13"/>
        <v>3546</v>
      </c>
      <c r="F102" s="55"/>
      <c r="G102" s="206"/>
      <c r="H102" s="180">
        <f t="shared" si="8"/>
        <v>0</v>
      </c>
    </row>
    <row r="103" spans="1:8">
      <c r="A103" s="2" t="s">
        <v>1424</v>
      </c>
      <c r="B103" s="127" t="s">
        <v>2234</v>
      </c>
      <c r="C103" s="96">
        <v>5450</v>
      </c>
      <c r="D103" s="58">
        <f>Summary!$B$44</f>
        <v>10</v>
      </c>
      <c r="E103" s="58">
        <f t="shared" si="13"/>
        <v>4905</v>
      </c>
      <c r="F103" s="55"/>
      <c r="G103" s="206"/>
      <c r="H103" s="180">
        <f t="shared" si="8"/>
        <v>0</v>
      </c>
    </row>
    <row r="104" spans="1:8">
      <c r="A104" s="2" t="s">
        <v>1425</v>
      </c>
      <c r="B104" s="127" t="s">
        <v>2235</v>
      </c>
      <c r="C104" s="96">
        <v>8610</v>
      </c>
      <c r="D104" s="58">
        <f>Summary!$B$44</f>
        <v>10</v>
      </c>
      <c r="E104" s="58">
        <f t="shared" si="13"/>
        <v>7749</v>
      </c>
      <c r="F104" s="55"/>
      <c r="G104" s="206"/>
      <c r="H104" s="180">
        <f t="shared" si="8"/>
        <v>0</v>
      </c>
    </row>
    <row r="105" spans="1:8">
      <c r="A105" s="2" t="s">
        <v>1426</v>
      </c>
      <c r="B105" s="127" t="s">
        <v>2236</v>
      </c>
      <c r="C105" s="96">
        <v>10180</v>
      </c>
      <c r="D105" s="58">
        <f>Summary!$B$44</f>
        <v>10</v>
      </c>
      <c r="E105" s="58">
        <f t="shared" si="13"/>
        <v>9162</v>
      </c>
      <c r="F105" s="55"/>
      <c r="G105" s="206"/>
      <c r="H105" s="180">
        <f t="shared" si="8"/>
        <v>0</v>
      </c>
    </row>
    <row r="106" spans="1:8">
      <c r="A106" s="2" t="s">
        <v>1427</v>
      </c>
      <c r="B106" s="127" t="s">
        <v>2237</v>
      </c>
      <c r="C106" s="96">
        <v>11760</v>
      </c>
      <c r="D106" s="58">
        <f>Summary!$B$44</f>
        <v>10</v>
      </c>
      <c r="E106" s="58">
        <f t="shared" si="13"/>
        <v>10584</v>
      </c>
      <c r="F106" s="55"/>
      <c r="G106" s="206"/>
      <c r="H106" s="180">
        <f t="shared" si="8"/>
        <v>0</v>
      </c>
    </row>
    <row r="107" spans="1:8">
      <c r="A107" s="2" t="s">
        <v>1428</v>
      </c>
      <c r="B107" s="127" t="s">
        <v>2238</v>
      </c>
      <c r="C107" s="96">
        <v>14920</v>
      </c>
      <c r="D107" s="58">
        <f>Summary!$B$44</f>
        <v>10</v>
      </c>
      <c r="E107" s="58">
        <f t="shared" si="13"/>
        <v>13428</v>
      </c>
      <c r="F107" s="55"/>
      <c r="G107" s="206"/>
      <c r="H107" s="180">
        <f t="shared" si="8"/>
        <v>0</v>
      </c>
    </row>
    <row r="108" spans="1:8">
      <c r="A108" s="2" t="s">
        <v>1429</v>
      </c>
      <c r="B108" s="127" t="s">
        <v>2239</v>
      </c>
      <c r="C108" s="96">
        <v>18070</v>
      </c>
      <c r="D108" s="58">
        <f>Summary!$B$44</f>
        <v>10</v>
      </c>
      <c r="E108" s="58">
        <f t="shared" si="13"/>
        <v>16263</v>
      </c>
      <c r="F108" s="55"/>
      <c r="G108" s="206"/>
      <c r="H108" s="180">
        <f t="shared" si="8"/>
        <v>0</v>
      </c>
    </row>
    <row r="109" spans="1:8">
      <c r="A109" s="2" t="s">
        <v>1430</v>
      </c>
      <c r="B109" s="127" t="s">
        <v>2240</v>
      </c>
      <c r="C109" s="96">
        <v>3250</v>
      </c>
      <c r="D109" s="58">
        <f>Summary!$B$44</f>
        <v>10</v>
      </c>
      <c r="E109" s="58">
        <f t="shared" si="13"/>
        <v>2925</v>
      </c>
      <c r="F109" s="55"/>
      <c r="G109" s="206"/>
      <c r="H109" s="180">
        <f t="shared" si="8"/>
        <v>0</v>
      </c>
    </row>
    <row r="110" spans="1:8">
      <c r="A110" s="2" t="s">
        <v>1431</v>
      </c>
      <c r="B110" s="127" t="s">
        <v>2241</v>
      </c>
      <c r="C110" s="96">
        <v>3980</v>
      </c>
      <c r="D110" s="58">
        <f>Summary!$B$44</f>
        <v>10</v>
      </c>
      <c r="E110" s="58">
        <f t="shared" si="13"/>
        <v>3582</v>
      </c>
      <c r="F110" s="55"/>
      <c r="G110" s="206"/>
      <c r="H110" s="180">
        <f t="shared" si="8"/>
        <v>0</v>
      </c>
    </row>
    <row r="111" spans="1:8">
      <c r="A111" s="2" t="s">
        <v>1432</v>
      </c>
      <c r="B111" s="127" t="s">
        <v>2242</v>
      </c>
      <c r="C111" s="96">
        <v>4710</v>
      </c>
      <c r="D111" s="58">
        <f>Summary!$B$44</f>
        <v>10</v>
      </c>
      <c r="E111" s="58">
        <f t="shared" si="13"/>
        <v>4239</v>
      </c>
      <c r="F111" s="55"/>
      <c r="G111" s="206"/>
      <c r="H111" s="180">
        <f t="shared" si="8"/>
        <v>0</v>
      </c>
    </row>
    <row r="112" spans="1:8">
      <c r="A112" s="2" t="s">
        <v>1433</v>
      </c>
      <c r="B112" s="127" t="s">
        <v>2243</v>
      </c>
      <c r="C112" s="96">
        <v>5450</v>
      </c>
      <c r="D112" s="58">
        <f>Summary!$B$44</f>
        <v>10</v>
      </c>
      <c r="E112" s="58">
        <f t="shared" si="13"/>
        <v>4905</v>
      </c>
      <c r="F112" s="55"/>
      <c r="G112" s="206"/>
      <c r="H112" s="180">
        <f t="shared" si="8"/>
        <v>0</v>
      </c>
    </row>
    <row r="113" spans="1:8">
      <c r="A113" s="2" t="s">
        <v>1434</v>
      </c>
      <c r="B113" s="127" t="s">
        <v>2244</v>
      </c>
      <c r="C113" s="96">
        <v>7370</v>
      </c>
      <c r="D113" s="58">
        <f>Summary!$B$44</f>
        <v>10</v>
      </c>
      <c r="E113" s="58">
        <f t="shared" si="13"/>
        <v>6633</v>
      </c>
      <c r="F113" s="55"/>
      <c r="G113" s="206"/>
      <c r="H113" s="180">
        <f t="shared" si="8"/>
        <v>0</v>
      </c>
    </row>
    <row r="114" spans="1:8">
      <c r="A114" s="2" t="s">
        <v>1435</v>
      </c>
      <c r="B114" s="127" t="s">
        <v>2245</v>
      </c>
      <c r="C114" s="96">
        <v>11780</v>
      </c>
      <c r="D114" s="58">
        <f>Summary!$B$44</f>
        <v>10</v>
      </c>
      <c r="E114" s="58">
        <f t="shared" si="13"/>
        <v>10602</v>
      </c>
      <c r="F114" s="55"/>
      <c r="G114" s="206"/>
      <c r="H114" s="180">
        <f t="shared" si="8"/>
        <v>0</v>
      </c>
    </row>
    <row r="115" spans="1:8">
      <c r="A115" s="2" t="s">
        <v>1436</v>
      </c>
      <c r="B115" s="127" t="s">
        <v>2246</v>
      </c>
      <c r="C115" s="96">
        <v>13980</v>
      </c>
      <c r="D115" s="58">
        <f>Summary!$B$44</f>
        <v>10</v>
      </c>
      <c r="E115" s="58">
        <f t="shared" si="13"/>
        <v>12582</v>
      </c>
      <c r="F115" s="55"/>
      <c r="G115" s="206"/>
      <c r="H115" s="180">
        <f t="shared" si="8"/>
        <v>0</v>
      </c>
    </row>
    <row r="116" spans="1:8">
      <c r="A116" s="2" t="s">
        <v>1437</v>
      </c>
      <c r="B116" s="127" t="s">
        <v>2247</v>
      </c>
      <c r="C116" s="96">
        <v>16180</v>
      </c>
      <c r="D116" s="58">
        <f>Summary!$B$44</f>
        <v>10</v>
      </c>
      <c r="E116" s="58">
        <f t="shared" si="13"/>
        <v>14562</v>
      </c>
      <c r="F116" s="55"/>
      <c r="G116" s="206"/>
      <c r="H116" s="180">
        <f t="shared" si="8"/>
        <v>0</v>
      </c>
    </row>
    <row r="117" spans="1:8">
      <c r="A117" s="2" t="s">
        <v>1438</v>
      </c>
      <c r="B117" s="127" t="s">
        <v>2248</v>
      </c>
      <c r="C117" s="96">
        <v>20590</v>
      </c>
      <c r="D117" s="58">
        <f>Summary!$B$44</f>
        <v>10</v>
      </c>
      <c r="E117" s="58">
        <f t="shared" si="13"/>
        <v>18531</v>
      </c>
      <c r="F117" s="55"/>
      <c r="G117" s="206"/>
      <c r="H117" s="180">
        <f t="shared" si="8"/>
        <v>0</v>
      </c>
    </row>
    <row r="118" spans="1:8">
      <c r="A118" s="2" t="s">
        <v>1439</v>
      </c>
      <c r="B118" s="128" t="s">
        <v>2249</v>
      </c>
      <c r="C118" s="96">
        <v>24990</v>
      </c>
      <c r="D118" s="58">
        <f>Summary!$B$44</f>
        <v>10</v>
      </c>
      <c r="E118" s="58">
        <f t="shared" si="13"/>
        <v>22491</v>
      </c>
      <c r="F118" s="55"/>
      <c r="G118" s="206"/>
      <c r="H118" s="180">
        <f t="shared" si="8"/>
        <v>0</v>
      </c>
    </row>
    <row r="119" spans="1:8">
      <c r="A119" s="94" t="s">
        <v>772</v>
      </c>
      <c r="B119" s="95"/>
      <c r="C119" s="95"/>
      <c r="D119" s="99"/>
      <c r="E119" s="124"/>
      <c r="F119" s="124"/>
      <c r="G119" s="207"/>
      <c r="H119" s="124"/>
    </row>
    <row r="120" spans="1:8">
      <c r="A120" s="4" t="s">
        <v>1440</v>
      </c>
      <c r="B120" s="130" t="s">
        <v>2250</v>
      </c>
      <c r="C120" s="96">
        <v>500</v>
      </c>
      <c r="D120" s="58">
        <f>Summary!$B$45</f>
        <v>10</v>
      </c>
      <c r="E120" s="58">
        <f t="shared" ref="E120" si="14">SUM(C120-(C120*(D120/100)))</f>
        <v>450</v>
      </c>
      <c r="F120" s="55"/>
      <c r="G120" s="206"/>
      <c r="H120" s="180">
        <f t="shared" si="8"/>
        <v>0</v>
      </c>
    </row>
    <row r="121" spans="1:8">
      <c r="A121" s="4" t="s">
        <v>1441</v>
      </c>
      <c r="B121" s="129" t="s">
        <v>2251</v>
      </c>
      <c r="C121" s="96">
        <v>1700</v>
      </c>
      <c r="D121" s="58">
        <f>Summary!$B$45</f>
        <v>10</v>
      </c>
      <c r="E121" s="58">
        <f t="shared" ref="E121:E143" si="15">SUM(C121-(C121*(D121/100)))</f>
        <v>1530</v>
      </c>
      <c r="F121" s="55"/>
      <c r="G121" s="206"/>
      <c r="H121" s="180">
        <f t="shared" si="8"/>
        <v>0</v>
      </c>
    </row>
    <row r="122" spans="1:8">
      <c r="A122" s="5" t="s">
        <v>1442</v>
      </c>
      <c r="B122" s="130" t="s">
        <v>2278</v>
      </c>
      <c r="C122" s="96">
        <v>650</v>
      </c>
      <c r="D122" s="58">
        <f>Summary!$B$45</f>
        <v>10</v>
      </c>
      <c r="E122" s="58">
        <f t="shared" si="15"/>
        <v>585</v>
      </c>
      <c r="F122" s="55"/>
      <c r="G122" s="206"/>
      <c r="H122" s="180">
        <f t="shared" si="8"/>
        <v>0</v>
      </c>
    </row>
    <row r="123" spans="1:8">
      <c r="A123" s="5" t="s">
        <v>1443</v>
      </c>
      <c r="B123" s="130" t="s">
        <v>2279</v>
      </c>
      <c r="C123" s="96">
        <v>1166.6666666666667</v>
      </c>
      <c r="D123" s="58">
        <f>Summary!$B$45</f>
        <v>10</v>
      </c>
      <c r="E123" s="58">
        <f t="shared" si="15"/>
        <v>1050</v>
      </c>
      <c r="F123" s="55"/>
      <c r="G123" s="206"/>
      <c r="H123" s="180">
        <f t="shared" si="8"/>
        <v>0</v>
      </c>
    </row>
    <row r="124" spans="1:8">
      <c r="A124" s="5" t="s">
        <v>1444</v>
      </c>
      <c r="B124" s="130" t="s">
        <v>2280</v>
      </c>
      <c r="C124" s="96">
        <v>2500</v>
      </c>
      <c r="D124" s="58">
        <f>Summary!$B$45</f>
        <v>10</v>
      </c>
      <c r="E124" s="58">
        <f t="shared" si="15"/>
        <v>2250</v>
      </c>
      <c r="F124" s="55"/>
      <c r="G124" s="206"/>
      <c r="H124" s="180">
        <f t="shared" si="8"/>
        <v>0</v>
      </c>
    </row>
    <row r="125" spans="1:8">
      <c r="A125" s="5" t="s">
        <v>1445</v>
      </c>
      <c r="B125" s="130" t="s">
        <v>2281</v>
      </c>
      <c r="C125" s="96">
        <v>4300</v>
      </c>
      <c r="D125" s="58">
        <f>Summary!$B$45</f>
        <v>10</v>
      </c>
      <c r="E125" s="58">
        <f t="shared" si="15"/>
        <v>3870</v>
      </c>
      <c r="F125" s="55"/>
      <c r="G125" s="206"/>
      <c r="H125" s="180">
        <f t="shared" si="8"/>
        <v>0</v>
      </c>
    </row>
    <row r="126" spans="1:8">
      <c r="A126" s="5" t="s">
        <v>1446</v>
      </c>
      <c r="B126" s="130" t="s">
        <v>2282</v>
      </c>
      <c r="C126" s="96">
        <v>8000</v>
      </c>
      <c r="D126" s="58">
        <f>Summary!$B$45</f>
        <v>10</v>
      </c>
      <c r="E126" s="58">
        <f t="shared" si="15"/>
        <v>7200</v>
      </c>
      <c r="F126" s="55"/>
      <c r="G126" s="206"/>
      <c r="H126" s="180">
        <f t="shared" si="8"/>
        <v>0</v>
      </c>
    </row>
    <row r="127" spans="1:8">
      <c r="A127" s="5" t="s">
        <v>1447</v>
      </c>
      <c r="B127" s="130" t="s">
        <v>2283</v>
      </c>
      <c r="C127" s="96">
        <v>16000</v>
      </c>
      <c r="D127" s="58">
        <f>Summary!$B$45</f>
        <v>10</v>
      </c>
      <c r="E127" s="58">
        <f t="shared" si="15"/>
        <v>14400</v>
      </c>
      <c r="F127" s="55"/>
      <c r="G127" s="206"/>
      <c r="H127" s="180">
        <f t="shared" si="8"/>
        <v>0</v>
      </c>
    </row>
    <row r="128" spans="1:8">
      <c r="A128" s="5" t="s">
        <v>1448</v>
      </c>
      <c r="B128" s="130" t="s">
        <v>2284</v>
      </c>
      <c r="C128" s="96">
        <v>25600</v>
      </c>
      <c r="D128" s="58">
        <f>Summary!$B$45</f>
        <v>10</v>
      </c>
      <c r="E128" s="58">
        <f t="shared" si="15"/>
        <v>23040</v>
      </c>
      <c r="F128" s="55"/>
      <c r="G128" s="206"/>
      <c r="H128" s="180">
        <f t="shared" si="8"/>
        <v>0</v>
      </c>
    </row>
    <row r="129" spans="1:8">
      <c r="A129" s="5" t="s">
        <v>1449</v>
      </c>
      <c r="B129" s="130" t="s">
        <v>2282</v>
      </c>
      <c r="C129" s="96">
        <v>40800</v>
      </c>
      <c r="D129" s="58">
        <f>Summary!$B$45</f>
        <v>10</v>
      </c>
      <c r="E129" s="58">
        <f t="shared" si="15"/>
        <v>36720</v>
      </c>
      <c r="F129" s="55"/>
      <c r="G129" s="206"/>
      <c r="H129" s="180">
        <f t="shared" si="8"/>
        <v>0</v>
      </c>
    </row>
    <row r="130" spans="1:8">
      <c r="A130" s="5" t="s">
        <v>1450</v>
      </c>
      <c r="B130" s="130" t="s">
        <v>2285</v>
      </c>
      <c r="C130" s="96">
        <v>65600</v>
      </c>
      <c r="D130" s="58">
        <f>Summary!$B$45</f>
        <v>10</v>
      </c>
      <c r="E130" s="58">
        <f t="shared" si="15"/>
        <v>59040</v>
      </c>
      <c r="F130" s="55"/>
      <c r="G130" s="206"/>
      <c r="H130" s="180">
        <f t="shared" si="8"/>
        <v>0</v>
      </c>
    </row>
    <row r="131" spans="1:8">
      <c r="A131" s="5" t="s">
        <v>1451</v>
      </c>
      <c r="B131" s="130" t="s">
        <v>2286</v>
      </c>
      <c r="C131" s="96">
        <v>131000</v>
      </c>
      <c r="D131" s="58">
        <f>Summary!$B$45</f>
        <v>10</v>
      </c>
      <c r="E131" s="58">
        <f t="shared" si="15"/>
        <v>117900</v>
      </c>
      <c r="F131" s="55"/>
      <c r="G131" s="206"/>
      <c r="H131" s="180">
        <f t="shared" si="8"/>
        <v>0</v>
      </c>
    </row>
    <row r="132" spans="1:8">
      <c r="A132" s="5" t="s">
        <v>1452</v>
      </c>
      <c r="B132" s="130" t="s">
        <v>2287</v>
      </c>
      <c r="C132" s="96">
        <v>200000</v>
      </c>
      <c r="D132" s="58">
        <f>Summary!$B$45</f>
        <v>10</v>
      </c>
      <c r="E132" s="58">
        <f t="shared" si="15"/>
        <v>180000</v>
      </c>
      <c r="F132" s="55"/>
      <c r="G132" s="206"/>
      <c r="H132" s="180">
        <f t="shared" si="8"/>
        <v>0</v>
      </c>
    </row>
    <row r="133" spans="1:8">
      <c r="A133" s="5" t="s">
        <v>1453</v>
      </c>
      <c r="B133" s="130" t="s">
        <v>2288</v>
      </c>
      <c r="C133" s="96">
        <v>715</v>
      </c>
      <c r="D133" s="58">
        <f>Summary!$B$45</f>
        <v>10</v>
      </c>
      <c r="E133" s="58">
        <f t="shared" si="15"/>
        <v>643.5</v>
      </c>
      <c r="F133" s="55"/>
      <c r="G133" s="206"/>
      <c r="H133" s="180">
        <f t="shared" ref="H133:H153" si="16">E133*G133</f>
        <v>0</v>
      </c>
    </row>
    <row r="134" spans="1:8">
      <c r="A134" s="5" t="s">
        <v>1454</v>
      </c>
      <c r="B134" s="130" t="s">
        <v>2289</v>
      </c>
      <c r="C134" s="96">
        <v>1283.3333333333333</v>
      </c>
      <c r="D134" s="58">
        <f>Summary!$B$45</f>
        <v>10</v>
      </c>
      <c r="E134" s="58">
        <f t="shared" si="15"/>
        <v>1155</v>
      </c>
      <c r="F134" s="55"/>
      <c r="G134" s="206"/>
      <c r="H134" s="180">
        <f t="shared" si="16"/>
        <v>0</v>
      </c>
    </row>
    <row r="135" spans="1:8">
      <c r="A135" s="5" t="s">
        <v>1455</v>
      </c>
      <c r="B135" s="130" t="s">
        <v>2290</v>
      </c>
      <c r="C135" s="96">
        <v>2750</v>
      </c>
      <c r="D135" s="58">
        <f>Summary!$B$45</f>
        <v>10</v>
      </c>
      <c r="E135" s="58">
        <f t="shared" si="15"/>
        <v>2475</v>
      </c>
      <c r="F135" s="55"/>
      <c r="G135" s="206"/>
      <c r="H135" s="180">
        <f t="shared" si="16"/>
        <v>0</v>
      </c>
    </row>
    <row r="136" spans="1:8">
      <c r="A136" s="5" t="s">
        <v>1456</v>
      </c>
      <c r="B136" s="130" t="s">
        <v>2291</v>
      </c>
      <c r="C136" s="96">
        <v>4730</v>
      </c>
      <c r="D136" s="58">
        <f>Summary!$B$45</f>
        <v>10</v>
      </c>
      <c r="E136" s="58">
        <f t="shared" si="15"/>
        <v>4257</v>
      </c>
      <c r="F136" s="55"/>
      <c r="G136" s="206"/>
      <c r="H136" s="180">
        <f t="shared" si="16"/>
        <v>0</v>
      </c>
    </row>
    <row r="137" spans="1:8">
      <c r="A137" s="5" t="s">
        <v>1457</v>
      </c>
      <c r="B137" s="130" t="s">
        <v>2292</v>
      </c>
      <c r="C137" s="96">
        <v>8800</v>
      </c>
      <c r="D137" s="58">
        <f>Summary!$B$45</f>
        <v>10</v>
      </c>
      <c r="E137" s="58">
        <f t="shared" si="15"/>
        <v>7920</v>
      </c>
      <c r="F137" s="55"/>
      <c r="G137" s="206"/>
      <c r="H137" s="180">
        <f t="shared" si="16"/>
        <v>0</v>
      </c>
    </row>
    <row r="138" spans="1:8">
      <c r="A138" s="5" t="s">
        <v>1458</v>
      </c>
      <c r="B138" s="130" t="s">
        <v>2293</v>
      </c>
      <c r="C138" s="96">
        <v>17600</v>
      </c>
      <c r="D138" s="58">
        <f>Summary!$B$45</f>
        <v>10</v>
      </c>
      <c r="E138" s="58">
        <f t="shared" si="15"/>
        <v>15840</v>
      </c>
      <c r="F138" s="55"/>
      <c r="G138" s="206"/>
      <c r="H138" s="180">
        <f t="shared" si="16"/>
        <v>0</v>
      </c>
    </row>
    <row r="139" spans="1:8">
      <c r="A139" s="5" t="s">
        <v>1459</v>
      </c>
      <c r="B139" s="130" t="s">
        <v>2294</v>
      </c>
      <c r="C139" s="96">
        <v>28160</v>
      </c>
      <c r="D139" s="58">
        <f>Summary!$B$45</f>
        <v>10</v>
      </c>
      <c r="E139" s="58">
        <f t="shared" si="15"/>
        <v>25344</v>
      </c>
      <c r="F139" s="55"/>
      <c r="G139" s="206"/>
      <c r="H139" s="180">
        <f t="shared" si="16"/>
        <v>0</v>
      </c>
    </row>
    <row r="140" spans="1:8">
      <c r="A140" s="5" t="s">
        <v>1460</v>
      </c>
      <c r="B140" s="130" t="s">
        <v>2292</v>
      </c>
      <c r="C140" s="96">
        <v>44880</v>
      </c>
      <c r="D140" s="58">
        <f>Summary!$B$45</f>
        <v>10</v>
      </c>
      <c r="E140" s="58">
        <f t="shared" si="15"/>
        <v>40392</v>
      </c>
      <c r="F140" s="55"/>
      <c r="G140" s="206"/>
      <c r="H140" s="180">
        <f t="shared" si="16"/>
        <v>0</v>
      </c>
    </row>
    <row r="141" spans="1:8">
      <c r="A141" s="5" t="s">
        <v>1461</v>
      </c>
      <c r="B141" s="130" t="s">
        <v>2295</v>
      </c>
      <c r="C141" s="96">
        <v>72160</v>
      </c>
      <c r="D141" s="58">
        <f>Summary!$B$45</f>
        <v>10</v>
      </c>
      <c r="E141" s="58">
        <f t="shared" si="15"/>
        <v>64944</v>
      </c>
      <c r="F141" s="55"/>
      <c r="G141" s="206"/>
      <c r="H141" s="180">
        <f t="shared" si="16"/>
        <v>0</v>
      </c>
    </row>
    <row r="142" spans="1:8">
      <c r="A142" s="5" t="s">
        <v>1462</v>
      </c>
      <c r="B142" s="130" t="s">
        <v>2296</v>
      </c>
      <c r="C142" s="96">
        <v>144100</v>
      </c>
      <c r="D142" s="58">
        <f>Summary!$B$45</f>
        <v>10</v>
      </c>
      <c r="E142" s="58">
        <f t="shared" si="15"/>
        <v>129690</v>
      </c>
      <c r="F142" s="55"/>
      <c r="G142" s="206"/>
      <c r="H142" s="180">
        <f t="shared" si="16"/>
        <v>0</v>
      </c>
    </row>
    <row r="143" spans="1:8">
      <c r="A143" s="5" t="s">
        <v>1463</v>
      </c>
      <c r="B143" s="130" t="s">
        <v>2297</v>
      </c>
      <c r="C143" s="96">
        <v>220000</v>
      </c>
      <c r="D143" s="58">
        <f>Summary!$B$45</f>
        <v>10</v>
      </c>
      <c r="E143" s="58">
        <f t="shared" si="15"/>
        <v>198000</v>
      </c>
      <c r="F143" s="55"/>
      <c r="G143" s="206"/>
      <c r="H143" s="180">
        <f t="shared" si="16"/>
        <v>0</v>
      </c>
    </row>
    <row r="144" spans="1:8">
      <c r="A144" s="94" t="s">
        <v>773</v>
      </c>
      <c r="B144" s="95"/>
      <c r="C144" s="93"/>
      <c r="D144" s="101"/>
      <c r="E144" s="125"/>
      <c r="F144" s="125"/>
      <c r="G144" s="208"/>
      <c r="H144" s="125"/>
    </row>
    <row r="145" spans="1:8">
      <c r="A145" s="7" t="s">
        <v>1464</v>
      </c>
      <c r="B145" s="7" t="s">
        <v>2298</v>
      </c>
      <c r="C145" s="96">
        <v>1820</v>
      </c>
      <c r="D145" s="58">
        <f>Summary!$B$46</f>
        <v>10</v>
      </c>
      <c r="E145" s="58">
        <f t="shared" ref="E145" si="17">SUM(C145-(C145*(D145/100)))</f>
        <v>1638</v>
      </c>
      <c r="F145" s="55"/>
      <c r="G145" s="206"/>
      <c r="H145" s="180">
        <f t="shared" si="16"/>
        <v>0</v>
      </c>
    </row>
    <row r="146" spans="1:8" ht="26.4">
      <c r="A146" s="7" t="s">
        <v>1465</v>
      </c>
      <c r="B146" s="7" t="s">
        <v>2298</v>
      </c>
      <c r="C146" s="96">
        <v>5460</v>
      </c>
      <c r="D146" s="58">
        <f>Summary!$B$46</f>
        <v>10</v>
      </c>
      <c r="E146" s="58">
        <f t="shared" ref="E146:E151" si="18">SUM(C146-(C146*(D146/100)))</f>
        <v>4914</v>
      </c>
      <c r="F146" s="55"/>
      <c r="G146" s="206"/>
      <c r="H146" s="180">
        <f t="shared" si="16"/>
        <v>0</v>
      </c>
    </row>
    <row r="147" spans="1:8">
      <c r="A147" s="7" t="s">
        <v>1466</v>
      </c>
      <c r="B147" s="7" t="s">
        <v>2299</v>
      </c>
      <c r="C147" s="96">
        <v>1560</v>
      </c>
      <c r="D147" s="58">
        <f>Summary!$B$46</f>
        <v>10</v>
      </c>
      <c r="E147" s="58">
        <f t="shared" si="18"/>
        <v>1404</v>
      </c>
      <c r="F147" s="55"/>
      <c r="G147" s="206"/>
      <c r="H147" s="180">
        <f t="shared" si="16"/>
        <v>0</v>
      </c>
    </row>
    <row r="148" spans="1:8">
      <c r="A148" s="7" t="s">
        <v>1467</v>
      </c>
      <c r="B148" s="7" t="s">
        <v>2300</v>
      </c>
      <c r="C148" s="96">
        <v>1560</v>
      </c>
      <c r="D148" s="58">
        <f>Summary!$B$46</f>
        <v>10</v>
      </c>
      <c r="E148" s="58">
        <f t="shared" si="18"/>
        <v>1404</v>
      </c>
      <c r="F148" s="55"/>
      <c r="G148" s="206"/>
      <c r="H148" s="180">
        <f t="shared" si="16"/>
        <v>0</v>
      </c>
    </row>
    <row r="149" spans="1:8">
      <c r="A149" s="7" t="s">
        <v>1468</v>
      </c>
      <c r="B149" s="7" t="s">
        <v>2303</v>
      </c>
      <c r="C149" s="96">
        <v>1560</v>
      </c>
      <c r="D149" s="58">
        <f>Summary!$B$46</f>
        <v>10</v>
      </c>
      <c r="E149" s="58">
        <f t="shared" si="18"/>
        <v>1404</v>
      </c>
      <c r="F149" s="55"/>
      <c r="G149" s="206"/>
      <c r="H149" s="180">
        <f t="shared" si="16"/>
        <v>0</v>
      </c>
    </row>
    <row r="150" spans="1:8">
      <c r="A150" s="7" t="s">
        <v>1469</v>
      </c>
      <c r="B150" s="7" t="s">
        <v>2301</v>
      </c>
      <c r="C150" s="96">
        <v>2080</v>
      </c>
      <c r="D150" s="58">
        <f>Summary!$B$46</f>
        <v>10</v>
      </c>
      <c r="E150" s="58">
        <f t="shared" si="18"/>
        <v>1872</v>
      </c>
      <c r="F150" s="55"/>
      <c r="G150" s="206"/>
      <c r="H150" s="180">
        <f t="shared" si="16"/>
        <v>0</v>
      </c>
    </row>
    <row r="151" spans="1:8">
      <c r="A151" s="7" t="s">
        <v>1470</v>
      </c>
      <c r="B151" s="7" t="s">
        <v>2302</v>
      </c>
      <c r="C151" s="96">
        <v>185</v>
      </c>
      <c r="D151" s="58">
        <f>Summary!$B$46</f>
        <v>10</v>
      </c>
      <c r="E151" s="58">
        <f t="shared" si="18"/>
        <v>166.5</v>
      </c>
      <c r="F151" s="55"/>
      <c r="G151" s="206"/>
      <c r="H151" s="180">
        <f t="shared" si="16"/>
        <v>0</v>
      </c>
    </row>
    <row r="152" spans="1:8">
      <c r="A152" s="94" t="s">
        <v>2304</v>
      </c>
      <c r="B152" s="101"/>
      <c r="C152" s="125"/>
      <c r="D152" s="101"/>
      <c r="E152" s="125"/>
      <c r="F152" s="125"/>
      <c r="G152" s="208"/>
      <c r="H152" s="125"/>
    </row>
    <row r="153" spans="1:8">
      <c r="A153" s="7" t="s">
        <v>1471</v>
      </c>
      <c r="B153" s="7" t="s">
        <v>2374</v>
      </c>
      <c r="C153" s="96">
        <v>830</v>
      </c>
      <c r="D153" s="58">
        <f>Summary!$B$47</f>
        <v>10</v>
      </c>
      <c r="E153" s="58">
        <f t="shared" ref="E153" si="19">SUM(C153-(C153*(D153/100)))</f>
        <v>747</v>
      </c>
      <c r="F153" s="55"/>
      <c r="G153" s="206"/>
      <c r="H153" s="180">
        <f t="shared" si="16"/>
        <v>0</v>
      </c>
    </row>
    <row r="154" spans="1:8">
      <c r="A154" s="100"/>
      <c r="B154" s="100"/>
      <c r="C154" s="92"/>
      <c r="D154" s="98"/>
      <c r="E154" s="49"/>
    </row>
    <row r="155" spans="1:8">
      <c r="A155" s="49"/>
      <c r="B155" s="53"/>
      <c r="C155" s="49"/>
      <c r="D155" s="49"/>
      <c r="E155" s="49"/>
    </row>
  </sheetData>
  <sheetProtection algorithmName="SHA-512" hashValue="ZXlizvve1Yqmlys8VJ34isaeAnUU5vPpA+ENmRw67MSE//uVGhik/ZoMyWQaiuriWlc9J7/2Bga9jbWtsG7tIg==" saltValue="O0O4+lV0UxsRGRfLO1x2GA==" spinCount="100000" sheet="1" objects="1" scenarios="1"/>
  <mergeCells count="1">
    <mergeCell ref="B2:F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7"/>
  <sheetViews>
    <sheetView workbookViewId="0">
      <selection activeCell="D19" sqref="D19"/>
    </sheetView>
  </sheetViews>
  <sheetFormatPr defaultColWidth="9.109375" defaultRowHeight="13.2"/>
  <cols>
    <col min="1" max="1" width="45.6640625" style="20" customWidth="1"/>
    <col min="2" max="2" width="17.6640625" style="25" customWidth="1"/>
    <col min="3" max="5" width="17.6640625" style="18" customWidth="1"/>
    <col min="6" max="6" width="45.6640625" style="21" customWidth="1"/>
    <col min="7" max="7" width="9.109375" style="194"/>
    <col min="8" max="8" width="10.6640625" style="18" customWidth="1"/>
    <col min="9" max="16384" width="9.109375" style="18"/>
  </cols>
  <sheetData>
    <row r="1" spans="1:8" ht="26.4">
      <c r="A1" s="11" t="s">
        <v>2359</v>
      </c>
      <c r="B1" s="12" t="s">
        <v>738</v>
      </c>
      <c r="C1" s="12" t="s">
        <v>854</v>
      </c>
      <c r="D1" s="12" t="s">
        <v>1472</v>
      </c>
      <c r="E1" s="13" t="s">
        <v>865</v>
      </c>
      <c r="F1" s="12" t="s">
        <v>67</v>
      </c>
      <c r="G1" s="190" t="s">
        <v>2520</v>
      </c>
      <c r="H1" s="12" t="s">
        <v>2521</v>
      </c>
    </row>
    <row r="2" spans="1:8" ht="44.25" customHeight="1">
      <c r="A2" s="118" t="s">
        <v>2535</v>
      </c>
      <c r="B2" s="592" t="s">
        <v>2536</v>
      </c>
      <c r="C2" s="592"/>
      <c r="D2" s="592"/>
      <c r="E2" s="592"/>
      <c r="F2" s="592"/>
      <c r="G2" s="211"/>
      <c r="H2" s="53"/>
    </row>
    <row r="3" spans="1:8">
      <c r="A3" s="35" t="s">
        <v>1160</v>
      </c>
      <c r="B3" s="31"/>
      <c r="C3" s="29"/>
      <c r="D3" s="29"/>
      <c r="E3" s="29"/>
      <c r="F3" s="33"/>
      <c r="G3" s="205"/>
      <c r="H3" s="33"/>
    </row>
    <row r="4" spans="1:8" ht="26.4">
      <c r="A4" s="78" t="s">
        <v>2523</v>
      </c>
      <c r="B4" s="79" t="s">
        <v>1161</v>
      </c>
      <c r="C4" s="82">
        <v>3000</v>
      </c>
      <c r="D4" s="80">
        <f>Summary!B53</f>
        <v>10</v>
      </c>
      <c r="E4" s="58">
        <f>SUM(C4-(C4*(D4/100)))</f>
        <v>2700</v>
      </c>
      <c r="F4" s="59"/>
      <c r="G4" s="206"/>
      <c r="H4" s="180">
        <f t="shared" ref="H4" si="0">E4*G4</f>
        <v>0</v>
      </c>
    </row>
    <row r="5" spans="1:8" ht="17.25" customHeight="1">
      <c r="A5" s="104" t="s">
        <v>1081</v>
      </c>
      <c r="B5" s="106"/>
      <c r="C5" s="106"/>
      <c r="D5" s="106"/>
      <c r="E5" s="107"/>
      <c r="F5" s="106"/>
      <c r="G5" s="213"/>
      <c r="H5" s="106"/>
    </row>
    <row r="6" spans="1:8" ht="26.4">
      <c r="A6" s="83" t="s">
        <v>1201</v>
      </c>
      <c r="B6" s="84" t="s">
        <v>1162</v>
      </c>
      <c r="C6" s="82">
        <v>1500</v>
      </c>
      <c r="D6" s="82">
        <f>Summary!B53</f>
        <v>10</v>
      </c>
      <c r="E6" s="58">
        <f>SUM(C6-(C6*(D6/100)))</f>
        <v>1350</v>
      </c>
      <c r="F6" s="59"/>
      <c r="G6" s="206"/>
      <c r="H6" s="180">
        <f t="shared" ref="H6:H7" si="1">E6*G6</f>
        <v>0</v>
      </c>
    </row>
    <row r="7" spans="1:8" ht="26.4">
      <c r="A7" s="83" t="s">
        <v>1202</v>
      </c>
      <c r="B7" s="84" t="s">
        <v>1163</v>
      </c>
      <c r="C7" s="82">
        <v>12500</v>
      </c>
      <c r="D7" s="82">
        <f>Summary!B53</f>
        <v>10</v>
      </c>
      <c r="E7" s="58">
        <f>SUM(C7-(C7*(D7/100)))</f>
        <v>11250</v>
      </c>
      <c r="F7" s="59"/>
      <c r="G7" s="206"/>
      <c r="H7" s="180">
        <f t="shared" si="1"/>
        <v>0</v>
      </c>
    </row>
    <row r="8" spans="1:8" ht="26.4">
      <c r="A8" s="83" t="s">
        <v>1203</v>
      </c>
      <c r="B8" s="84" t="s">
        <v>1164</v>
      </c>
      <c r="C8" s="82">
        <v>125000</v>
      </c>
      <c r="D8" s="82">
        <f>Summary!B53</f>
        <v>10</v>
      </c>
      <c r="E8" s="58">
        <f>SUM(C8-(C8*(D8/100)))</f>
        <v>112500</v>
      </c>
      <c r="F8" s="59"/>
      <c r="G8" s="206"/>
      <c r="H8" s="180">
        <f t="shared" ref="H8:H71" si="2">E8*G8</f>
        <v>0</v>
      </c>
    </row>
    <row r="9" spans="1:8">
      <c r="A9" s="104" t="s">
        <v>1204</v>
      </c>
      <c r="B9" s="106"/>
      <c r="C9" s="106"/>
      <c r="D9" s="106"/>
      <c r="E9" s="107"/>
      <c r="F9" s="106"/>
      <c r="G9" s="213"/>
      <c r="H9" s="106"/>
    </row>
    <row r="10" spans="1:8">
      <c r="A10" s="83" t="s">
        <v>1238</v>
      </c>
      <c r="B10" s="84" t="s">
        <v>1165</v>
      </c>
      <c r="C10" s="82">
        <v>5000</v>
      </c>
      <c r="D10" s="82">
        <f>Summary!B53</f>
        <v>10</v>
      </c>
      <c r="E10" s="58">
        <f t="shared" ref="E10:E45" si="3">SUM(C10-(C10*(D10/100)))</f>
        <v>4500</v>
      </c>
      <c r="F10" s="59" t="s">
        <v>1154</v>
      </c>
      <c r="G10" s="206"/>
      <c r="H10" s="180">
        <f t="shared" si="2"/>
        <v>0</v>
      </c>
    </row>
    <row r="11" spans="1:8">
      <c r="A11" s="83" t="s">
        <v>1205</v>
      </c>
      <c r="B11" s="84" t="s">
        <v>1166</v>
      </c>
      <c r="C11" s="82">
        <v>7500</v>
      </c>
      <c r="D11" s="82">
        <f>Summary!B53</f>
        <v>10</v>
      </c>
      <c r="E11" s="58">
        <f t="shared" si="3"/>
        <v>6750</v>
      </c>
      <c r="F11" s="59"/>
      <c r="G11" s="206"/>
      <c r="H11" s="180">
        <f t="shared" si="2"/>
        <v>0</v>
      </c>
    </row>
    <row r="12" spans="1:8">
      <c r="A12" s="83" t="s">
        <v>1206</v>
      </c>
      <c r="B12" s="84" t="s">
        <v>1167</v>
      </c>
      <c r="C12" s="82">
        <v>7500</v>
      </c>
      <c r="D12" s="82">
        <f>Summary!B53</f>
        <v>10</v>
      </c>
      <c r="E12" s="58">
        <f t="shared" si="3"/>
        <v>6750</v>
      </c>
      <c r="F12" s="59"/>
      <c r="G12" s="206"/>
      <c r="H12" s="180">
        <f t="shared" si="2"/>
        <v>0</v>
      </c>
    </row>
    <row r="13" spans="1:8">
      <c r="A13" s="83" t="s">
        <v>1207</v>
      </c>
      <c r="B13" s="84" t="s">
        <v>1168</v>
      </c>
      <c r="C13" s="82">
        <v>5000</v>
      </c>
      <c r="D13" s="82">
        <f>Summary!B53</f>
        <v>10</v>
      </c>
      <c r="E13" s="58">
        <f t="shared" si="3"/>
        <v>4500</v>
      </c>
      <c r="F13" s="59" t="s">
        <v>1153</v>
      </c>
      <c r="G13" s="206"/>
      <c r="H13" s="180">
        <f t="shared" si="2"/>
        <v>0</v>
      </c>
    </row>
    <row r="14" spans="1:8" ht="26.4">
      <c r="A14" s="83" t="s">
        <v>1208</v>
      </c>
      <c r="B14" s="84" t="s">
        <v>1169</v>
      </c>
      <c r="C14" s="82">
        <v>7500</v>
      </c>
      <c r="D14" s="82">
        <f>Summary!B53</f>
        <v>10</v>
      </c>
      <c r="E14" s="58">
        <f t="shared" si="3"/>
        <v>6750</v>
      </c>
      <c r="F14" s="59"/>
      <c r="G14" s="206"/>
      <c r="H14" s="180">
        <f t="shared" si="2"/>
        <v>0</v>
      </c>
    </row>
    <row r="15" spans="1:8">
      <c r="A15" s="83" t="s">
        <v>1209</v>
      </c>
      <c r="B15" s="84" t="s">
        <v>1170</v>
      </c>
      <c r="C15" s="82">
        <v>1000</v>
      </c>
      <c r="D15" s="82">
        <f>Summary!B53</f>
        <v>10</v>
      </c>
      <c r="E15" s="58">
        <f t="shared" si="3"/>
        <v>900</v>
      </c>
      <c r="F15" s="59"/>
      <c r="G15" s="206"/>
      <c r="H15" s="180">
        <f t="shared" si="2"/>
        <v>0</v>
      </c>
    </row>
    <row r="16" spans="1:8" ht="26.4">
      <c r="A16" s="83" t="s">
        <v>1210</v>
      </c>
      <c r="B16" s="84" t="s">
        <v>1171</v>
      </c>
      <c r="C16" s="82">
        <v>6000</v>
      </c>
      <c r="D16" s="82">
        <f>Summary!B53</f>
        <v>10</v>
      </c>
      <c r="E16" s="58">
        <f t="shared" si="3"/>
        <v>5400</v>
      </c>
      <c r="F16" s="59"/>
      <c r="G16" s="206"/>
      <c r="H16" s="180">
        <f t="shared" si="2"/>
        <v>0</v>
      </c>
    </row>
    <row r="17" spans="1:8" ht="26.4">
      <c r="A17" s="83" t="s">
        <v>1211</v>
      </c>
      <c r="B17" s="84" t="s">
        <v>1172</v>
      </c>
      <c r="C17" s="82">
        <v>13000</v>
      </c>
      <c r="D17" s="82">
        <f>Summary!B53</f>
        <v>10</v>
      </c>
      <c r="E17" s="58">
        <f t="shared" si="3"/>
        <v>11700</v>
      </c>
      <c r="F17" s="59" t="s">
        <v>1150</v>
      </c>
      <c r="G17" s="206"/>
      <c r="H17" s="180">
        <f t="shared" si="2"/>
        <v>0</v>
      </c>
    </row>
    <row r="18" spans="1:8">
      <c r="A18" s="83" t="s">
        <v>1212</v>
      </c>
      <c r="B18" s="84" t="s">
        <v>1173</v>
      </c>
      <c r="C18" s="82">
        <v>2000</v>
      </c>
      <c r="D18" s="82">
        <f>Summary!B53</f>
        <v>10</v>
      </c>
      <c r="E18" s="58">
        <f t="shared" si="3"/>
        <v>1800</v>
      </c>
      <c r="F18" s="59"/>
      <c r="G18" s="206"/>
      <c r="H18" s="180">
        <f t="shared" si="2"/>
        <v>0</v>
      </c>
    </row>
    <row r="19" spans="1:8">
      <c r="A19" s="83" t="s">
        <v>1213</v>
      </c>
      <c r="B19" s="84" t="s">
        <v>1174</v>
      </c>
      <c r="C19" s="82">
        <v>5000</v>
      </c>
      <c r="D19" s="82">
        <f>Summary!B53</f>
        <v>10</v>
      </c>
      <c r="E19" s="58">
        <f t="shared" si="3"/>
        <v>4500</v>
      </c>
      <c r="F19" s="59"/>
      <c r="G19" s="206"/>
      <c r="H19" s="180">
        <f t="shared" si="2"/>
        <v>0</v>
      </c>
    </row>
    <row r="20" spans="1:8">
      <c r="A20" s="83" t="s">
        <v>1214</v>
      </c>
      <c r="B20" s="84" t="s">
        <v>1175</v>
      </c>
      <c r="C20" s="82">
        <v>5000</v>
      </c>
      <c r="D20" s="82">
        <f>Summary!B53</f>
        <v>10</v>
      </c>
      <c r="E20" s="58">
        <f t="shared" si="3"/>
        <v>4500</v>
      </c>
      <c r="F20" s="59"/>
      <c r="G20" s="206"/>
      <c r="H20" s="180">
        <f t="shared" si="2"/>
        <v>0</v>
      </c>
    </row>
    <row r="21" spans="1:8" ht="26.4">
      <c r="A21" s="83" t="s">
        <v>1215</v>
      </c>
      <c r="B21" s="84" t="s">
        <v>1176</v>
      </c>
      <c r="C21" s="82">
        <v>5000</v>
      </c>
      <c r="D21" s="82">
        <f>Summary!B53</f>
        <v>10</v>
      </c>
      <c r="E21" s="58">
        <f t="shared" si="3"/>
        <v>4500</v>
      </c>
      <c r="F21" s="59" t="s">
        <v>1152</v>
      </c>
      <c r="G21" s="206"/>
      <c r="H21" s="180">
        <f t="shared" si="2"/>
        <v>0</v>
      </c>
    </row>
    <row r="22" spans="1:8">
      <c r="A22" s="83" t="s">
        <v>1216</v>
      </c>
      <c r="B22" s="84" t="s">
        <v>1177</v>
      </c>
      <c r="C22" s="82">
        <v>4000</v>
      </c>
      <c r="D22" s="82">
        <f>Summary!B53</f>
        <v>10</v>
      </c>
      <c r="E22" s="58">
        <f t="shared" si="3"/>
        <v>3600</v>
      </c>
      <c r="F22" s="59"/>
      <c r="G22" s="206"/>
      <c r="H22" s="180">
        <f t="shared" si="2"/>
        <v>0</v>
      </c>
    </row>
    <row r="23" spans="1:8" ht="26.4">
      <c r="A23" s="83" t="s">
        <v>1217</v>
      </c>
      <c r="B23" s="84" t="s">
        <v>1178</v>
      </c>
      <c r="C23" s="82">
        <v>200</v>
      </c>
      <c r="D23" s="82">
        <f>Summary!B53</f>
        <v>10</v>
      </c>
      <c r="E23" s="58">
        <f t="shared" si="3"/>
        <v>180</v>
      </c>
      <c r="F23" s="59"/>
      <c r="G23" s="206"/>
      <c r="H23" s="180">
        <f t="shared" si="2"/>
        <v>0</v>
      </c>
    </row>
    <row r="24" spans="1:8" ht="26.4">
      <c r="A24" s="83" t="s">
        <v>1218</v>
      </c>
      <c r="B24" s="84" t="s">
        <v>1179</v>
      </c>
      <c r="C24" s="82">
        <v>950</v>
      </c>
      <c r="D24" s="82">
        <f>Summary!B53</f>
        <v>10</v>
      </c>
      <c r="E24" s="58">
        <f t="shared" si="3"/>
        <v>855</v>
      </c>
      <c r="F24" s="59"/>
      <c r="G24" s="206"/>
      <c r="H24" s="180">
        <f t="shared" si="2"/>
        <v>0</v>
      </c>
    </row>
    <row r="25" spans="1:8" ht="26.4">
      <c r="A25" s="83" t="s">
        <v>1219</v>
      </c>
      <c r="B25" s="84" t="s">
        <v>1180</v>
      </c>
      <c r="C25" s="82">
        <v>1800</v>
      </c>
      <c r="D25" s="82">
        <f>Summary!B53</f>
        <v>10</v>
      </c>
      <c r="E25" s="58">
        <f t="shared" si="3"/>
        <v>1620</v>
      </c>
      <c r="F25" s="59"/>
      <c r="G25" s="206"/>
      <c r="H25" s="180">
        <f t="shared" si="2"/>
        <v>0</v>
      </c>
    </row>
    <row r="26" spans="1:8" ht="26.4">
      <c r="A26" s="83" t="s">
        <v>1220</v>
      </c>
      <c r="B26" s="84" t="s">
        <v>1181</v>
      </c>
      <c r="C26" s="82">
        <v>17000</v>
      </c>
      <c r="D26" s="82">
        <f>Summary!B53</f>
        <v>10</v>
      </c>
      <c r="E26" s="58">
        <f t="shared" si="3"/>
        <v>15300</v>
      </c>
      <c r="F26" s="59"/>
      <c r="G26" s="206"/>
      <c r="H26" s="180">
        <f t="shared" si="2"/>
        <v>0</v>
      </c>
    </row>
    <row r="27" spans="1:8" ht="26.4">
      <c r="A27" s="83" t="s">
        <v>1221</v>
      </c>
      <c r="B27" s="84" t="s">
        <v>1182</v>
      </c>
      <c r="C27" s="82">
        <v>80000</v>
      </c>
      <c r="D27" s="82">
        <f>Summary!B53</f>
        <v>10</v>
      </c>
      <c r="E27" s="58">
        <f t="shared" si="3"/>
        <v>72000</v>
      </c>
      <c r="F27" s="59"/>
      <c r="G27" s="206"/>
      <c r="H27" s="180">
        <f t="shared" si="2"/>
        <v>0</v>
      </c>
    </row>
    <row r="28" spans="1:8">
      <c r="A28" s="83" t="s">
        <v>1222</v>
      </c>
      <c r="B28" s="84" t="s">
        <v>1183</v>
      </c>
      <c r="C28" s="82">
        <v>20000</v>
      </c>
      <c r="D28" s="82">
        <f>Summary!B53</f>
        <v>10</v>
      </c>
      <c r="E28" s="58">
        <f t="shared" si="3"/>
        <v>18000</v>
      </c>
      <c r="F28" s="59"/>
      <c r="G28" s="206"/>
      <c r="H28" s="180">
        <f t="shared" si="2"/>
        <v>0</v>
      </c>
    </row>
    <row r="29" spans="1:8" ht="26.4">
      <c r="A29" s="83" t="s">
        <v>1223</v>
      </c>
      <c r="B29" s="84" t="s">
        <v>1184</v>
      </c>
      <c r="C29" s="82">
        <v>24000</v>
      </c>
      <c r="D29" s="82">
        <f>Summary!B53</f>
        <v>10</v>
      </c>
      <c r="E29" s="58">
        <f t="shared" si="3"/>
        <v>21600</v>
      </c>
      <c r="F29" s="59" t="s">
        <v>1150</v>
      </c>
      <c r="G29" s="206"/>
      <c r="H29" s="180">
        <f t="shared" si="2"/>
        <v>0</v>
      </c>
    </row>
    <row r="30" spans="1:8" ht="26.4">
      <c r="A30" s="83" t="s">
        <v>1155</v>
      </c>
      <c r="B30" s="84" t="s">
        <v>1185</v>
      </c>
      <c r="C30" s="82">
        <v>36000</v>
      </c>
      <c r="D30" s="82">
        <f>Summary!B53</f>
        <v>10</v>
      </c>
      <c r="E30" s="58">
        <f t="shared" si="3"/>
        <v>32400</v>
      </c>
      <c r="F30" s="59" t="s">
        <v>1150</v>
      </c>
      <c r="G30" s="206"/>
      <c r="H30" s="180">
        <f t="shared" si="2"/>
        <v>0</v>
      </c>
    </row>
    <row r="31" spans="1:8" ht="26.4">
      <c r="A31" s="83" t="s">
        <v>1156</v>
      </c>
      <c r="B31" s="84" t="s">
        <v>1186</v>
      </c>
      <c r="C31" s="82">
        <v>56000</v>
      </c>
      <c r="D31" s="82">
        <f>Summary!B53</f>
        <v>10</v>
      </c>
      <c r="E31" s="58">
        <f t="shared" si="3"/>
        <v>50400</v>
      </c>
      <c r="F31" s="59" t="s">
        <v>1150</v>
      </c>
      <c r="G31" s="206"/>
      <c r="H31" s="180">
        <f t="shared" si="2"/>
        <v>0</v>
      </c>
    </row>
    <row r="32" spans="1:8" ht="26.4">
      <c r="A32" s="83" t="s">
        <v>1224</v>
      </c>
      <c r="B32" s="84" t="s">
        <v>1187</v>
      </c>
      <c r="C32" s="82">
        <v>12000</v>
      </c>
      <c r="D32" s="82">
        <f>Summary!B53</f>
        <v>10</v>
      </c>
      <c r="E32" s="58">
        <f t="shared" si="3"/>
        <v>10800</v>
      </c>
      <c r="F32" s="59" t="s">
        <v>1150</v>
      </c>
      <c r="G32" s="206"/>
      <c r="H32" s="180">
        <f t="shared" si="2"/>
        <v>0</v>
      </c>
    </row>
    <row r="33" spans="1:8" ht="26.4">
      <c r="A33" s="83" t="s">
        <v>1225</v>
      </c>
      <c r="B33" s="84" t="s">
        <v>1188</v>
      </c>
      <c r="C33" s="82">
        <v>9000</v>
      </c>
      <c r="D33" s="82">
        <f>Summary!B53</f>
        <v>10</v>
      </c>
      <c r="E33" s="58">
        <f t="shared" si="3"/>
        <v>8100</v>
      </c>
      <c r="F33" s="59" t="s">
        <v>1150</v>
      </c>
      <c r="G33" s="206"/>
      <c r="H33" s="180">
        <f t="shared" si="2"/>
        <v>0</v>
      </c>
    </row>
    <row r="34" spans="1:8" ht="26.4">
      <c r="A34" s="83" t="s">
        <v>1226</v>
      </c>
      <c r="B34" s="84" t="s">
        <v>1189</v>
      </c>
      <c r="C34" s="82">
        <v>2000</v>
      </c>
      <c r="D34" s="82">
        <f>Summary!B53</f>
        <v>10</v>
      </c>
      <c r="E34" s="58">
        <f t="shared" si="3"/>
        <v>1800</v>
      </c>
      <c r="F34" s="59" t="s">
        <v>1150</v>
      </c>
      <c r="G34" s="206"/>
      <c r="H34" s="180">
        <f t="shared" si="2"/>
        <v>0</v>
      </c>
    </row>
    <row r="35" spans="1:8">
      <c r="A35" s="83" t="s">
        <v>1227</v>
      </c>
      <c r="B35" s="84" t="s">
        <v>1190</v>
      </c>
      <c r="C35" s="82">
        <v>750</v>
      </c>
      <c r="D35" s="82">
        <f>Summary!B53</f>
        <v>10</v>
      </c>
      <c r="E35" s="58">
        <f t="shared" si="3"/>
        <v>675</v>
      </c>
      <c r="F35" s="59"/>
      <c r="G35" s="206"/>
      <c r="H35" s="180">
        <f t="shared" si="2"/>
        <v>0</v>
      </c>
    </row>
    <row r="36" spans="1:8" ht="26.4">
      <c r="A36" s="83" t="s">
        <v>1228</v>
      </c>
      <c r="B36" s="84" t="s">
        <v>1191</v>
      </c>
      <c r="C36" s="82">
        <v>5000</v>
      </c>
      <c r="D36" s="82">
        <f>Summary!B53</f>
        <v>10</v>
      </c>
      <c r="E36" s="58">
        <f t="shared" si="3"/>
        <v>4500</v>
      </c>
      <c r="F36" s="59"/>
      <c r="G36" s="206"/>
      <c r="H36" s="180">
        <f t="shared" si="2"/>
        <v>0</v>
      </c>
    </row>
    <row r="37" spans="1:8" ht="39.6">
      <c r="A37" s="83" t="s">
        <v>1229</v>
      </c>
      <c r="B37" s="84" t="s">
        <v>1192</v>
      </c>
      <c r="C37" s="82">
        <v>3000</v>
      </c>
      <c r="D37" s="82">
        <f>Summary!B53</f>
        <v>10</v>
      </c>
      <c r="E37" s="58">
        <f t="shared" si="3"/>
        <v>2700</v>
      </c>
      <c r="F37" s="59" t="s">
        <v>1151</v>
      </c>
      <c r="G37" s="206"/>
      <c r="H37" s="180">
        <f t="shared" si="2"/>
        <v>0</v>
      </c>
    </row>
    <row r="38" spans="1:8">
      <c r="A38" s="83" t="s">
        <v>1230</v>
      </c>
      <c r="B38" s="84" t="s">
        <v>1193</v>
      </c>
      <c r="C38" s="82">
        <v>3000</v>
      </c>
      <c r="D38" s="82">
        <f>Summary!B53</f>
        <v>10</v>
      </c>
      <c r="E38" s="58">
        <f t="shared" si="3"/>
        <v>2700</v>
      </c>
      <c r="F38" s="59"/>
      <c r="G38" s="206"/>
      <c r="H38" s="180">
        <f t="shared" si="2"/>
        <v>0</v>
      </c>
    </row>
    <row r="39" spans="1:8" ht="26.4">
      <c r="A39" s="83" t="s">
        <v>1231</v>
      </c>
      <c r="B39" s="84" t="s">
        <v>1194</v>
      </c>
      <c r="C39" s="82">
        <v>7500</v>
      </c>
      <c r="D39" s="82">
        <f>Summary!B53</f>
        <v>10</v>
      </c>
      <c r="E39" s="58">
        <f t="shared" si="3"/>
        <v>6750</v>
      </c>
      <c r="F39" s="59" t="s">
        <v>1150</v>
      </c>
      <c r="G39" s="206"/>
      <c r="H39" s="180">
        <f t="shared" si="2"/>
        <v>0</v>
      </c>
    </row>
    <row r="40" spans="1:8" ht="26.4">
      <c r="A40" s="83" t="s">
        <v>1232</v>
      </c>
      <c r="B40" s="84" t="s">
        <v>1195</v>
      </c>
      <c r="C40" s="82">
        <v>14000</v>
      </c>
      <c r="D40" s="82">
        <f>Summary!B53</f>
        <v>10</v>
      </c>
      <c r="E40" s="58">
        <f t="shared" si="3"/>
        <v>12600</v>
      </c>
      <c r="F40" s="59" t="s">
        <v>1150</v>
      </c>
      <c r="G40" s="206"/>
      <c r="H40" s="180">
        <f t="shared" si="2"/>
        <v>0</v>
      </c>
    </row>
    <row r="41" spans="1:8" ht="26.4">
      <c r="A41" s="83" t="s">
        <v>1233</v>
      </c>
      <c r="B41" s="84" t="s">
        <v>1196</v>
      </c>
      <c r="C41" s="82">
        <v>18000</v>
      </c>
      <c r="D41" s="82">
        <f>Summary!B53</f>
        <v>10</v>
      </c>
      <c r="E41" s="58">
        <f t="shared" si="3"/>
        <v>16200</v>
      </c>
      <c r="F41" s="59" t="s">
        <v>1150</v>
      </c>
      <c r="G41" s="206"/>
      <c r="H41" s="180">
        <f t="shared" si="2"/>
        <v>0</v>
      </c>
    </row>
    <row r="42" spans="1:8">
      <c r="A42" s="83" t="s">
        <v>1234</v>
      </c>
      <c r="B42" s="84" t="s">
        <v>1197</v>
      </c>
      <c r="C42" s="82">
        <v>3000</v>
      </c>
      <c r="D42" s="82">
        <f>Summary!B53</f>
        <v>10</v>
      </c>
      <c r="E42" s="58">
        <f t="shared" si="3"/>
        <v>2700</v>
      </c>
      <c r="F42" s="59"/>
      <c r="G42" s="206"/>
      <c r="H42" s="180">
        <f t="shared" si="2"/>
        <v>0</v>
      </c>
    </row>
    <row r="43" spans="1:8">
      <c r="A43" s="83" t="s">
        <v>1235</v>
      </c>
      <c r="B43" s="84" t="s">
        <v>1198</v>
      </c>
      <c r="C43" s="82">
        <v>4300</v>
      </c>
      <c r="D43" s="82">
        <f>Summary!B53</f>
        <v>10</v>
      </c>
      <c r="E43" s="58">
        <f t="shared" si="3"/>
        <v>3870</v>
      </c>
      <c r="F43" s="59"/>
      <c r="G43" s="206"/>
      <c r="H43" s="180">
        <f t="shared" si="2"/>
        <v>0</v>
      </c>
    </row>
    <row r="44" spans="1:8">
      <c r="A44" s="83" t="s">
        <v>1236</v>
      </c>
      <c r="B44" s="84" t="s">
        <v>1199</v>
      </c>
      <c r="C44" s="82">
        <v>7500</v>
      </c>
      <c r="D44" s="82">
        <f>Summary!B53</f>
        <v>10</v>
      </c>
      <c r="E44" s="58">
        <f t="shared" si="3"/>
        <v>6750</v>
      </c>
      <c r="F44" s="59"/>
      <c r="G44" s="206"/>
      <c r="H44" s="180">
        <f t="shared" si="2"/>
        <v>0</v>
      </c>
    </row>
    <row r="45" spans="1:8" ht="26.4">
      <c r="A45" s="83" t="s">
        <v>1237</v>
      </c>
      <c r="B45" s="84" t="s">
        <v>1200</v>
      </c>
      <c r="C45" s="82">
        <v>12000</v>
      </c>
      <c r="D45" s="82">
        <f>Summary!B53</f>
        <v>10</v>
      </c>
      <c r="E45" s="58">
        <f t="shared" si="3"/>
        <v>10800</v>
      </c>
      <c r="F45" s="59"/>
      <c r="G45" s="206"/>
      <c r="H45" s="180">
        <f t="shared" si="2"/>
        <v>0</v>
      </c>
    </row>
    <row r="46" spans="1:8">
      <c r="A46" s="35" t="s">
        <v>1239</v>
      </c>
      <c r="B46" s="108"/>
      <c r="C46" s="108"/>
      <c r="D46" s="108"/>
      <c r="E46" s="108"/>
      <c r="F46" s="34"/>
      <c r="G46" s="202"/>
      <c r="H46" s="34"/>
    </row>
    <row r="47" spans="1:8">
      <c r="A47" s="85" t="s">
        <v>1242</v>
      </c>
      <c r="B47" s="84" t="s">
        <v>1241</v>
      </c>
      <c r="C47" s="82">
        <v>1500</v>
      </c>
      <c r="D47" s="82">
        <f>Summary!B53</f>
        <v>10</v>
      </c>
      <c r="E47" s="58">
        <f>SUM(C47-(C47*(D47/100)))</f>
        <v>1350</v>
      </c>
      <c r="F47" s="59" t="s">
        <v>1240</v>
      </c>
      <c r="G47" s="206"/>
      <c r="H47" s="180">
        <f t="shared" si="2"/>
        <v>0</v>
      </c>
    </row>
    <row r="48" spans="1:8">
      <c r="A48" s="35" t="s">
        <v>1159</v>
      </c>
      <c r="B48" s="32"/>
      <c r="C48" s="109"/>
      <c r="D48" s="109"/>
      <c r="E48" s="30"/>
      <c r="F48" s="34"/>
      <c r="G48" s="202"/>
      <c r="H48" s="34"/>
    </row>
    <row r="49" spans="1:8">
      <c r="A49" s="85" t="s">
        <v>1243</v>
      </c>
      <c r="B49" s="84" t="s">
        <v>1276</v>
      </c>
      <c r="C49" s="82">
        <v>2000</v>
      </c>
      <c r="D49" s="82">
        <f>Summary!B54</f>
        <v>10</v>
      </c>
      <c r="E49" s="58">
        <f>SUM(C49-(C49*(D49/100)))</f>
        <v>1800</v>
      </c>
      <c r="F49" s="59" t="s">
        <v>1244</v>
      </c>
      <c r="G49" s="206"/>
      <c r="H49" s="180">
        <f t="shared" si="2"/>
        <v>0</v>
      </c>
    </row>
    <row r="50" spans="1:8">
      <c r="A50" s="245" t="s">
        <v>1069</v>
      </c>
      <c r="B50" s="106"/>
      <c r="C50" s="106"/>
      <c r="D50" s="106"/>
      <c r="E50" s="234"/>
      <c r="F50" s="247"/>
      <c r="G50" s="248"/>
      <c r="H50" s="247"/>
    </row>
    <row r="51" spans="1:8">
      <c r="A51" s="86" t="s">
        <v>1261</v>
      </c>
      <c r="B51" s="84" t="s">
        <v>1100</v>
      </c>
      <c r="C51" s="82">
        <v>5000</v>
      </c>
      <c r="D51" s="82">
        <f>Summary!B55</f>
        <v>10</v>
      </c>
      <c r="E51" s="58">
        <f t="shared" ref="E51:E57" si="4">SUM(C51-(C51*(D51/100)))</f>
        <v>4500</v>
      </c>
      <c r="F51" s="59" t="s">
        <v>1154</v>
      </c>
      <c r="G51" s="206"/>
      <c r="H51" s="180">
        <f t="shared" si="2"/>
        <v>0</v>
      </c>
    </row>
    <row r="52" spans="1:8">
      <c r="A52" s="87" t="s">
        <v>1094</v>
      </c>
      <c r="B52" s="84" t="s">
        <v>1101</v>
      </c>
      <c r="C52" s="82">
        <v>7500</v>
      </c>
      <c r="D52" s="82">
        <f>Summary!B55</f>
        <v>10</v>
      </c>
      <c r="E52" s="58">
        <f t="shared" si="4"/>
        <v>6750</v>
      </c>
      <c r="F52" s="59"/>
      <c r="G52" s="206"/>
      <c r="H52" s="180">
        <f t="shared" si="2"/>
        <v>0</v>
      </c>
    </row>
    <row r="53" spans="1:8" ht="24">
      <c r="A53" s="87" t="s">
        <v>1245</v>
      </c>
      <c r="B53" s="84" t="s">
        <v>1252</v>
      </c>
      <c r="C53" s="82">
        <v>15000</v>
      </c>
      <c r="D53" s="82">
        <f>Summary!B55</f>
        <v>10</v>
      </c>
      <c r="E53" s="58">
        <f t="shared" si="4"/>
        <v>13500</v>
      </c>
      <c r="F53" s="59"/>
      <c r="G53" s="206"/>
      <c r="H53" s="180">
        <f t="shared" si="2"/>
        <v>0</v>
      </c>
    </row>
    <row r="54" spans="1:8" ht="24">
      <c r="A54" s="87" t="s">
        <v>1246</v>
      </c>
      <c r="B54" s="84" t="s">
        <v>1253</v>
      </c>
      <c r="C54" s="82">
        <v>3000</v>
      </c>
      <c r="D54" s="82">
        <f>Summary!B55</f>
        <v>10</v>
      </c>
      <c r="E54" s="58">
        <f t="shared" si="4"/>
        <v>2700</v>
      </c>
      <c r="F54" s="59"/>
      <c r="G54" s="206"/>
      <c r="H54" s="180">
        <f t="shared" si="2"/>
        <v>0</v>
      </c>
    </row>
    <row r="55" spans="1:8" ht="24">
      <c r="A55" s="87" t="s">
        <v>1247</v>
      </c>
      <c r="B55" s="84" t="s">
        <v>1254</v>
      </c>
      <c r="C55" s="82">
        <v>1000</v>
      </c>
      <c r="D55" s="82">
        <f>Summary!B55</f>
        <v>10</v>
      </c>
      <c r="E55" s="58">
        <f t="shared" si="4"/>
        <v>900</v>
      </c>
      <c r="F55" s="59"/>
      <c r="G55" s="206"/>
      <c r="H55" s="180">
        <f t="shared" si="2"/>
        <v>0</v>
      </c>
    </row>
    <row r="56" spans="1:8" ht="23.4">
      <c r="A56" s="87" t="s">
        <v>1248</v>
      </c>
      <c r="B56" s="84" t="s">
        <v>1255</v>
      </c>
      <c r="C56" s="82">
        <v>10000</v>
      </c>
      <c r="D56" s="82">
        <f>Summary!B55</f>
        <v>10</v>
      </c>
      <c r="E56" s="58">
        <f t="shared" si="4"/>
        <v>9000</v>
      </c>
      <c r="F56" s="59"/>
      <c r="G56" s="206"/>
      <c r="H56" s="180">
        <f t="shared" si="2"/>
        <v>0</v>
      </c>
    </row>
    <row r="57" spans="1:8" ht="24">
      <c r="A57" s="87" t="s">
        <v>1249</v>
      </c>
      <c r="B57" s="84" t="s">
        <v>1256</v>
      </c>
      <c r="C57" s="82">
        <v>75000</v>
      </c>
      <c r="D57" s="82">
        <f>Summary!B55</f>
        <v>10</v>
      </c>
      <c r="E57" s="58">
        <f t="shared" si="4"/>
        <v>67500</v>
      </c>
      <c r="F57" s="59"/>
      <c r="G57" s="206"/>
      <c r="H57" s="180">
        <f t="shared" si="2"/>
        <v>0</v>
      </c>
    </row>
    <row r="58" spans="1:8">
      <c r="A58" s="245" t="s">
        <v>1093</v>
      </c>
      <c r="B58" s="246"/>
      <c r="C58" s="82"/>
      <c r="D58" s="106"/>
      <c r="E58" s="234"/>
      <c r="F58" s="247"/>
      <c r="G58" s="244"/>
      <c r="H58" s="236"/>
    </row>
    <row r="59" spans="1:8">
      <c r="A59" s="86" t="s">
        <v>1263</v>
      </c>
      <c r="B59" s="84" t="s">
        <v>1257</v>
      </c>
      <c r="C59" s="82">
        <v>5000</v>
      </c>
      <c r="D59" s="82">
        <f>Summary!B55</f>
        <v>10</v>
      </c>
      <c r="E59" s="58">
        <f t="shared" ref="E59:E73" si="5">SUM(C59-(C59*(D59/100)))</f>
        <v>4500</v>
      </c>
      <c r="F59" s="59" t="s">
        <v>1153</v>
      </c>
      <c r="G59" s="206"/>
      <c r="H59" s="180">
        <f t="shared" si="2"/>
        <v>0</v>
      </c>
    </row>
    <row r="60" spans="1:8">
      <c r="A60" s="87" t="s">
        <v>1250</v>
      </c>
      <c r="B60" s="84" t="s">
        <v>1258</v>
      </c>
      <c r="C60" s="82">
        <v>2000</v>
      </c>
      <c r="D60" s="82">
        <f>Summary!B55</f>
        <v>10</v>
      </c>
      <c r="E60" s="58">
        <f t="shared" si="5"/>
        <v>1800</v>
      </c>
      <c r="F60" s="59"/>
      <c r="G60" s="206"/>
      <c r="H60" s="180">
        <f t="shared" si="2"/>
        <v>0</v>
      </c>
    </row>
    <row r="61" spans="1:8">
      <c r="A61" s="87" t="s">
        <v>1251</v>
      </c>
      <c r="B61" s="84" t="s">
        <v>1259</v>
      </c>
      <c r="C61" s="82">
        <v>13000</v>
      </c>
      <c r="D61" s="82">
        <f>Summary!B55</f>
        <v>10</v>
      </c>
      <c r="E61" s="58">
        <f t="shared" si="5"/>
        <v>11700</v>
      </c>
      <c r="F61" s="59"/>
      <c r="G61" s="206"/>
      <c r="H61" s="180">
        <f t="shared" si="2"/>
        <v>0</v>
      </c>
    </row>
    <row r="62" spans="1:8">
      <c r="A62" s="86" t="s">
        <v>1262</v>
      </c>
      <c r="B62" s="84" t="s">
        <v>1260</v>
      </c>
      <c r="C62" s="82">
        <v>10000</v>
      </c>
      <c r="D62" s="82">
        <f>Summary!B55</f>
        <v>10</v>
      </c>
      <c r="E62" s="58">
        <f t="shared" si="5"/>
        <v>9000</v>
      </c>
      <c r="F62" s="59" t="s">
        <v>1153</v>
      </c>
      <c r="G62" s="206"/>
      <c r="H62" s="180">
        <f t="shared" si="2"/>
        <v>0</v>
      </c>
    </row>
    <row r="63" spans="1:8" ht="24">
      <c r="A63" s="87" t="s">
        <v>1107</v>
      </c>
      <c r="B63" s="84" t="s">
        <v>1127</v>
      </c>
      <c r="C63" s="82">
        <v>200</v>
      </c>
      <c r="D63" s="82">
        <f>Summary!B55</f>
        <v>10</v>
      </c>
      <c r="E63" s="58">
        <f t="shared" si="5"/>
        <v>180</v>
      </c>
      <c r="F63" s="59"/>
      <c r="G63" s="206"/>
      <c r="H63" s="180">
        <f t="shared" si="2"/>
        <v>0</v>
      </c>
    </row>
    <row r="64" spans="1:8" ht="24">
      <c r="A64" s="87" t="s">
        <v>1108</v>
      </c>
      <c r="B64" s="84" t="s">
        <v>1128</v>
      </c>
      <c r="C64" s="82">
        <v>950</v>
      </c>
      <c r="D64" s="82">
        <f>Summary!B55</f>
        <v>10</v>
      </c>
      <c r="E64" s="58">
        <f t="shared" si="5"/>
        <v>855</v>
      </c>
      <c r="F64" s="59"/>
      <c r="G64" s="206"/>
      <c r="H64" s="180">
        <f t="shared" si="2"/>
        <v>0</v>
      </c>
    </row>
    <row r="65" spans="1:8" ht="24">
      <c r="A65" s="87" t="s">
        <v>1109</v>
      </c>
      <c r="B65" s="84" t="s">
        <v>1129</v>
      </c>
      <c r="C65" s="82">
        <v>1800</v>
      </c>
      <c r="D65" s="82">
        <f>Summary!B55</f>
        <v>10</v>
      </c>
      <c r="E65" s="58">
        <f t="shared" si="5"/>
        <v>1620</v>
      </c>
      <c r="F65" s="59"/>
      <c r="G65" s="206"/>
      <c r="H65" s="180">
        <f t="shared" si="2"/>
        <v>0</v>
      </c>
    </row>
    <row r="66" spans="1:8" ht="24">
      <c r="A66" s="87" t="s">
        <v>1110</v>
      </c>
      <c r="B66" s="84" t="s">
        <v>1130</v>
      </c>
      <c r="C66" s="82">
        <v>17000</v>
      </c>
      <c r="D66" s="82">
        <f>Summary!B55</f>
        <v>10</v>
      </c>
      <c r="E66" s="58">
        <f t="shared" si="5"/>
        <v>15300</v>
      </c>
      <c r="F66" s="59"/>
      <c r="G66" s="206"/>
      <c r="H66" s="180">
        <f t="shared" si="2"/>
        <v>0</v>
      </c>
    </row>
    <row r="67" spans="1:8" ht="24">
      <c r="A67" s="87" t="s">
        <v>1111</v>
      </c>
      <c r="B67" s="84" t="s">
        <v>1131</v>
      </c>
      <c r="C67" s="82">
        <v>80000</v>
      </c>
      <c r="D67" s="82">
        <f>Summary!B55</f>
        <v>10</v>
      </c>
      <c r="E67" s="58">
        <f t="shared" si="5"/>
        <v>72000</v>
      </c>
      <c r="F67" s="59"/>
      <c r="G67" s="206"/>
      <c r="H67" s="180">
        <f t="shared" si="2"/>
        <v>0</v>
      </c>
    </row>
    <row r="68" spans="1:8" ht="26.4">
      <c r="A68" s="87" t="s">
        <v>1264</v>
      </c>
      <c r="B68" s="84" t="s">
        <v>1269</v>
      </c>
      <c r="C68" s="82">
        <v>10000</v>
      </c>
      <c r="D68" s="82">
        <f>Summary!B55</f>
        <v>10</v>
      </c>
      <c r="E68" s="58">
        <f t="shared" si="5"/>
        <v>9000</v>
      </c>
      <c r="F68" s="59" t="s">
        <v>1275</v>
      </c>
      <c r="G68" s="206"/>
      <c r="H68" s="180">
        <f t="shared" si="2"/>
        <v>0</v>
      </c>
    </row>
    <row r="69" spans="1:8" ht="26.4">
      <c r="A69" s="87" t="s">
        <v>1265</v>
      </c>
      <c r="B69" s="84" t="s">
        <v>1270</v>
      </c>
      <c r="C69" s="82">
        <v>40000</v>
      </c>
      <c r="D69" s="82">
        <f>Summary!B55</f>
        <v>10</v>
      </c>
      <c r="E69" s="58">
        <f t="shared" si="5"/>
        <v>36000</v>
      </c>
      <c r="F69" s="59" t="s">
        <v>1275</v>
      </c>
      <c r="G69" s="206"/>
      <c r="H69" s="180">
        <f t="shared" si="2"/>
        <v>0</v>
      </c>
    </row>
    <row r="70" spans="1:8" ht="23.4">
      <c r="A70" s="87" t="s">
        <v>1266</v>
      </c>
      <c r="B70" s="84" t="s">
        <v>1271</v>
      </c>
      <c r="C70" s="82">
        <v>1000</v>
      </c>
      <c r="D70" s="82">
        <f>Summary!B55</f>
        <v>10</v>
      </c>
      <c r="E70" s="58">
        <f t="shared" si="5"/>
        <v>900</v>
      </c>
      <c r="F70" s="59"/>
      <c r="G70" s="206"/>
      <c r="H70" s="180">
        <f t="shared" si="2"/>
        <v>0</v>
      </c>
    </row>
    <row r="71" spans="1:8" ht="24">
      <c r="A71" s="87" t="s">
        <v>1267</v>
      </c>
      <c r="B71" s="84" t="s">
        <v>1272</v>
      </c>
      <c r="C71" s="82">
        <v>5000</v>
      </c>
      <c r="D71" s="82">
        <f>Summary!B55</f>
        <v>10</v>
      </c>
      <c r="E71" s="58">
        <f t="shared" si="5"/>
        <v>4500</v>
      </c>
      <c r="F71" s="59"/>
      <c r="G71" s="206"/>
      <c r="H71" s="180">
        <f t="shared" si="2"/>
        <v>0</v>
      </c>
    </row>
    <row r="72" spans="1:8">
      <c r="A72" s="87" t="s">
        <v>1094</v>
      </c>
      <c r="B72" s="84" t="s">
        <v>1273</v>
      </c>
      <c r="C72" s="82">
        <v>3000</v>
      </c>
      <c r="D72" s="82">
        <f>Summary!B55</f>
        <v>10</v>
      </c>
      <c r="E72" s="58">
        <f t="shared" si="5"/>
        <v>2700</v>
      </c>
      <c r="F72" s="59"/>
      <c r="G72" s="206"/>
      <c r="H72" s="180">
        <f t="shared" ref="H72:H112" si="6">E72*G72</f>
        <v>0</v>
      </c>
    </row>
    <row r="73" spans="1:8" ht="24">
      <c r="A73" s="87" t="s">
        <v>1268</v>
      </c>
      <c r="B73" s="84" t="s">
        <v>1274</v>
      </c>
      <c r="C73" s="82">
        <v>25000</v>
      </c>
      <c r="D73" s="82">
        <f>Summary!B55</f>
        <v>10</v>
      </c>
      <c r="E73" s="58">
        <f t="shared" si="5"/>
        <v>22500</v>
      </c>
      <c r="F73" s="59"/>
      <c r="G73" s="206"/>
      <c r="H73" s="180">
        <f t="shared" si="6"/>
        <v>0</v>
      </c>
    </row>
    <row r="74" spans="1:8">
      <c r="A74" s="35" t="s">
        <v>1329</v>
      </c>
      <c r="B74" s="32"/>
      <c r="C74" s="30"/>
      <c r="D74" s="109"/>
      <c r="E74" s="30"/>
      <c r="F74" s="109"/>
      <c r="G74" s="193"/>
      <c r="H74" s="109"/>
    </row>
    <row r="75" spans="1:8" ht="24">
      <c r="A75" s="88" t="s">
        <v>1277</v>
      </c>
      <c r="B75" s="84" t="s">
        <v>1278</v>
      </c>
      <c r="C75" s="82">
        <v>20000</v>
      </c>
      <c r="D75" s="82">
        <f>Summary!B56</f>
        <v>10</v>
      </c>
      <c r="E75" s="210">
        <f>SUM(C75-(C75*(D75/100)))</f>
        <v>18000</v>
      </c>
      <c r="F75" s="59" t="s">
        <v>1153</v>
      </c>
      <c r="G75" s="206"/>
      <c r="H75" s="180">
        <f t="shared" si="6"/>
        <v>0</v>
      </c>
    </row>
    <row r="76" spans="1:8" ht="14.4">
      <c r="A76" s="245" t="s">
        <v>1069</v>
      </c>
      <c r="B76" s="249"/>
      <c r="C76" s="234"/>
      <c r="D76" s="106"/>
      <c r="E76" s="234"/>
      <c r="F76" s="247"/>
      <c r="G76" s="248"/>
      <c r="H76" s="247"/>
    </row>
    <row r="77" spans="1:8" ht="24">
      <c r="A77" s="87" t="s">
        <v>1279</v>
      </c>
      <c r="B77" s="89" t="s">
        <v>1097</v>
      </c>
      <c r="C77" s="82">
        <v>1500</v>
      </c>
      <c r="D77" s="82">
        <f>Summary!B56</f>
        <v>10</v>
      </c>
      <c r="E77" s="58">
        <f>SUM(C77-(C77*(D77/100)))</f>
        <v>1350</v>
      </c>
      <c r="F77" s="59"/>
      <c r="G77" s="206"/>
      <c r="H77" s="180">
        <f t="shared" si="6"/>
        <v>0</v>
      </c>
    </row>
    <row r="78" spans="1:8" ht="24">
      <c r="A78" s="87" t="s">
        <v>1280</v>
      </c>
      <c r="B78" s="89" t="s">
        <v>1098</v>
      </c>
      <c r="C78" s="82">
        <v>12500</v>
      </c>
      <c r="D78" s="82">
        <f>Summary!B56</f>
        <v>10</v>
      </c>
      <c r="E78" s="58">
        <f>SUM(C78-(C78*(D78/100)))</f>
        <v>11250</v>
      </c>
      <c r="F78" s="59"/>
      <c r="G78" s="206"/>
      <c r="H78" s="180">
        <f t="shared" si="6"/>
        <v>0</v>
      </c>
    </row>
    <row r="79" spans="1:8" ht="24">
      <c r="A79" s="87" t="s">
        <v>1281</v>
      </c>
      <c r="B79" s="89" t="s">
        <v>1099</v>
      </c>
      <c r="C79" s="82">
        <v>125000</v>
      </c>
      <c r="D79" s="82">
        <f>Summary!B56</f>
        <v>10</v>
      </c>
      <c r="E79" s="58">
        <f>SUM(C79-(C79*(D79/100)))</f>
        <v>112500</v>
      </c>
      <c r="F79" s="59"/>
      <c r="G79" s="206"/>
      <c r="H79" s="180">
        <f t="shared" si="6"/>
        <v>0</v>
      </c>
    </row>
    <row r="80" spans="1:8" ht="14.4">
      <c r="A80" s="245" t="s">
        <v>1093</v>
      </c>
      <c r="B80" s="249"/>
      <c r="C80" s="250"/>
      <c r="D80" s="106"/>
      <c r="E80" s="234"/>
      <c r="F80" s="247"/>
      <c r="G80" s="248"/>
      <c r="H80" s="247"/>
    </row>
    <row r="81" spans="1:8">
      <c r="A81" s="86" t="s">
        <v>1288</v>
      </c>
      <c r="B81" s="89" t="s">
        <v>1100</v>
      </c>
      <c r="C81" s="82">
        <v>5000</v>
      </c>
      <c r="D81" s="82">
        <f>Summary!B56</f>
        <v>10</v>
      </c>
      <c r="E81" s="58">
        <f t="shared" ref="E81:E112" si="7">SUM(C81-(C81*(D81/100)))</f>
        <v>4500</v>
      </c>
      <c r="F81" s="59" t="s">
        <v>1289</v>
      </c>
      <c r="G81" s="206"/>
      <c r="H81" s="180">
        <f t="shared" si="6"/>
        <v>0</v>
      </c>
    </row>
    <row r="82" spans="1:8">
      <c r="A82" s="87" t="s">
        <v>1095</v>
      </c>
      <c r="B82" s="89" t="s">
        <v>1102</v>
      </c>
      <c r="C82" s="82">
        <v>7500</v>
      </c>
      <c r="D82" s="82">
        <f>Summary!B56</f>
        <v>10</v>
      </c>
      <c r="E82" s="58">
        <f t="shared" si="7"/>
        <v>6750</v>
      </c>
      <c r="F82" s="59"/>
      <c r="G82" s="206"/>
      <c r="H82" s="180">
        <f t="shared" si="6"/>
        <v>0</v>
      </c>
    </row>
    <row r="83" spans="1:8" ht="24">
      <c r="A83" s="87" t="s">
        <v>1096</v>
      </c>
      <c r="B83" s="89" t="s">
        <v>1103</v>
      </c>
      <c r="C83" s="82">
        <v>7500</v>
      </c>
      <c r="D83" s="82">
        <f>Summary!B56</f>
        <v>10</v>
      </c>
      <c r="E83" s="58">
        <f t="shared" si="7"/>
        <v>6750</v>
      </c>
      <c r="F83" s="59"/>
      <c r="G83" s="206"/>
      <c r="H83" s="180">
        <f t="shared" si="6"/>
        <v>0</v>
      </c>
    </row>
    <row r="84" spans="1:8" ht="24">
      <c r="A84" s="87" t="s">
        <v>1104</v>
      </c>
      <c r="B84" s="89" t="s">
        <v>1123</v>
      </c>
      <c r="C84" s="82">
        <v>6000</v>
      </c>
      <c r="D84" s="82">
        <f>Summary!B56</f>
        <v>10</v>
      </c>
      <c r="E84" s="58">
        <f t="shared" si="7"/>
        <v>5400</v>
      </c>
      <c r="F84" s="59"/>
      <c r="G84" s="206"/>
      <c r="H84" s="180">
        <f t="shared" si="6"/>
        <v>0</v>
      </c>
    </row>
    <row r="85" spans="1:8" ht="14.4">
      <c r="A85" s="87" t="s">
        <v>1282</v>
      </c>
      <c r="B85" s="89" t="s">
        <v>1124</v>
      </c>
      <c r="C85" s="82">
        <v>13000</v>
      </c>
      <c r="D85" s="82">
        <f>Summary!B56</f>
        <v>10</v>
      </c>
      <c r="E85" s="58">
        <f t="shared" si="7"/>
        <v>11700</v>
      </c>
      <c r="F85" s="43" t="s">
        <v>1290</v>
      </c>
      <c r="G85" s="206"/>
      <c r="H85" s="180">
        <f t="shared" si="6"/>
        <v>0</v>
      </c>
    </row>
    <row r="86" spans="1:8" ht="24">
      <c r="A86" s="87" t="s">
        <v>1105</v>
      </c>
      <c r="B86" s="89" t="s">
        <v>1125</v>
      </c>
      <c r="C86" s="82">
        <v>5000</v>
      </c>
      <c r="D86" s="82">
        <f>Summary!B56</f>
        <v>10</v>
      </c>
      <c r="E86" s="58">
        <f t="shared" si="7"/>
        <v>4500</v>
      </c>
      <c r="F86" s="55" t="s">
        <v>1293</v>
      </c>
      <c r="G86" s="206"/>
      <c r="H86" s="180">
        <f t="shared" si="6"/>
        <v>0</v>
      </c>
    </row>
    <row r="87" spans="1:8">
      <c r="A87" s="87" t="s">
        <v>1106</v>
      </c>
      <c r="B87" s="89" t="s">
        <v>1126</v>
      </c>
      <c r="C87" s="82">
        <v>4000</v>
      </c>
      <c r="D87" s="82">
        <f>Summary!B56</f>
        <v>10</v>
      </c>
      <c r="E87" s="58">
        <f t="shared" si="7"/>
        <v>3600</v>
      </c>
      <c r="F87" s="59"/>
      <c r="G87" s="206"/>
      <c r="H87" s="180">
        <f t="shared" si="6"/>
        <v>0</v>
      </c>
    </row>
    <row r="88" spans="1:8">
      <c r="A88" s="86" t="s">
        <v>1291</v>
      </c>
      <c r="B88" s="89" t="s">
        <v>1284</v>
      </c>
      <c r="C88" s="82">
        <v>10000</v>
      </c>
      <c r="D88" s="82">
        <f>Summary!B56</f>
        <v>10</v>
      </c>
      <c r="E88" s="58">
        <f t="shared" si="7"/>
        <v>9000</v>
      </c>
      <c r="F88" s="59" t="s">
        <v>1292</v>
      </c>
      <c r="G88" s="206"/>
      <c r="H88" s="180">
        <f t="shared" si="6"/>
        <v>0</v>
      </c>
    </row>
    <row r="89" spans="1:8" ht="24">
      <c r="A89" s="87" t="s">
        <v>1107</v>
      </c>
      <c r="B89" s="89" t="s">
        <v>1127</v>
      </c>
      <c r="C89" s="82">
        <v>200</v>
      </c>
      <c r="D89" s="82">
        <f>Summary!B56</f>
        <v>10</v>
      </c>
      <c r="E89" s="58">
        <f t="shared" si="7"/>
        <v>180</v>
      </c>
      <c r="F89" s="59"/>
      <c r="G89" s="206"/>
      <c r="H89" s="180">
        <f t="shared" si="6"/>
        <v>0</v>
      </c>
    </row>
    <row r="90" spans="1:8" ht="24">
      <c r="A90" s="87" t="s">
        <v>1108</v>
      </c>
      <c r="B90" s="89" t="s">
        <v>1128</v>
      </c>
      <c r="C90" s="82">
        <v>950</v>
      </c>
      <c r="D90" s="82">
        <f>Summary!B56</f>
        <v>10</v>
      </c>
      <c r="E90" s="58">
        <f t="shared" si="7"/>
        <v>855</v>
      </c>
      <c r="F90" s="59"/>
      <c r="G90" s="206"/>
      <c r="H90" s="180">
        <f t="shared" si="6"/>
        <v>0</v>
      </c>
    </row>
    <row r="91" spans="1:8" ht="24">
      <c r="A91" s="87" t="s">
        <v>1109</v>
      </c>
      <c r="B91" s="89" t="s">
        <v>1129</v>
      </c>
      <c r="C91" s="82">
        <v>1800</v>
      </c>
      <c r="D91" s="82">
        <f>Summary!B56</f>
        <v>10</v>
      </c>
      <c r="E91" s="58">
        <f t="shared" si="7"/>
        <v>1620</v>
      </c>
      <c r="F91" s="59"/>
      <c r="G91" s="206"/>
      <c r="H91" s="180">
        <f t="shared" si="6"/>
        <v>0</v>
      </c>
    </row>
    <row r="92" spans="1:8" ht="24">
      <c r="A92" s="87" t="s">
        <v>1110</v>
      </c>
      <c r="B92" s="89" t="s">
        <v>1130</v>
      </c>
      <c r="C92" s="82">
        <v>17000</v>
      </c>
      <c r="D92" s="82">
        <f>Summary!B56</f>
        <v>10</v>
      </c>
      <c r="E92" s="58">
        <f t="shared" si="7"/>
        <v>15300</v>
      </c>
      <c r="F92" s="59"/>
      <c r="G92" s="206"/>
      <c r="H92" s="180">
        <f t="shared" si="6"/>
        <v>0</v>
      </c>
    </row>
    <row r="93" spans="1:8" ht="24">
      <c r="A93" s="87" t="s">
        <v>1111</v>
      </c>
      <c r="B93" s="89" t="s">
        <v>1131</v>
      </c>
      <c r="C93" s="82">
        <v>80000</v>
      </c>
      <c r="D93" s="82">
        <f>Summary!B56</f>
        <v>10</v>
      </c>
      <c r="E93" s="58">
        <f t="shared" si="7"/>
        <v>72000</v>
      </c>
      <c r="F93" s="59"/>
      <c r="G93" s="206"/>
      <c r="H93" s="180">
        <f t="shared" si="6"/>
        <v>0</v>
      </c>
    </row>
    <row r="94" spans="1:8">
      <c r="A94" s="87" t="s">
        <v>1112</v>
      </c>
      <c r="B94" s="89" t="s">
        <v>1132</v>
      </c>
      <c r="C94" s="82">
        <v>20000</v>
      </c>
      <c r="D94" s="82">
        <f>Summary!B56</f>
        <v>10</v>
      </c>
      <c r="E94" s="58">
        <f t="shared" si="7"/>
        <v>18000</v>
      </c>
      <c r="F94" s="59"/>
      <c r="G94" s="206"/>
      <c r="H94" s="180">
        <f t="shared" si="6"/>
        <v>0</v>
      </c>
    </row>
    <row r="95" spans="1:8">
      <c r="A95" s="87" t="s">
        <v>1113</v>
      </c>
      <c r="B95" s="89" t="s">
        <v>1139</v>
      </c>
      <c r="C95" s="82">
        <v>750</v>
      </c>
      <c r="D95" s="82">
        <f>Summary!B56</f>
        <v>10</v>
      </c>
      <c r="E95" s="58">
        <f t="shared" si="7"/>
        <v>675</v>
      </c>
      <c r="F95" s="59"/>
      <c r="G95" s="206"/>
      <c r="H95" s="180">
        <f t="shared" si="6"/>
        <v>0</v>
      </c>
    </row>
    <row r="96" spans="1:8" ht="23.4">
      <c r="A96" s="87" t="s">
        <v>1114</v>
      </c>
      <c r="B96" s="89" t="s">
        <v>1140</v>
      </c>
      <c r="C96" s="82">
        <v>5000</v>
      </c>
      <c r="D96" s="82">
        <f>Summary!B56</f>
        <v>10</v>
      </c>
      <c r="E96" s="58">
        <f t="shared" si="7"/>
        <v>4500</v>
      </c>
      <c r="F96" s="59" t="s">
        <v>1287</v>
      </c>
      <c r="G96" s="206"/>
      <c r="H96" s="180">
        <f t="shared" si="6"/>
        <v>0</v>
      </c>
    </row>
    <row r="97" spans="1:8" ht="24">
      <c r="A97" s="87" t="s">
        <v>1115</v>
      </c>
      <c r="B97" s="89" t="s">
        <v>1141</v>
      </c>
      <c r="C97" s="82">
        <v>3000</v>
      </c>
      <c r="D97" s="82">
        <f>Summary!B56</f>
        <v>10</v>
      </c>
      <c r="E97" s="58">
        <f t="shared" si="7"/>
        <v>2700</v>
      </c>
      <c r="F97" s="59"/>
      <c r="G97" s="206"/>
      <c r="H97" s="180">
        <f t="shared" si="6"/>
        <v>0</v>
      </c>
    </row>
    <row r="98" spans="1:8" ht="26.4">
      <c r="A98" s="87" t="s">
        <v>1283</v>
      </c>
      <c r="B98" s="89" t="s">
        <v>1285</v>
      </c>
      <c r="C98" s="82">
        <v>5500</v>
      </c>
      <c r="D98" s="82">
        <f>Summary!B56</f>
        <v>10</v>
      </c>
      <c r="E98" s="58">
        <f t="shared" si="7"/>
        <v>4950</v>
      </c>
      <c r="F98" s="59" t="s">
        <v>1286</v>
      </c>
      <c r="G98" s="206"/>
      <c r="H98" s="180">
        <f t="shared" si="6"/>
        <v>0</v>
      </c>
    </row>
    <row r="99" spans="1:8" ht="26.4">
      <c r="A99" s="86" t="s">
        <v>1294</v>
      </c>
      <c r="B99" s="89" t="s">
        <v>1133</v>
      </c>
      <c r="C99" s="82">
        <v>24000</v>
      </c>
      <c r="D99" s="82">
        <f>Summary!B56</f>
        <v>10</v>
      </c>
      <c r="E99" s="58">
        <f t="shared" si="7"/>
        <v>21600</v>
      </c>
      <c r="F99" s="59" t="s">
        <v>1150</v>
      </c>
      <c r="G99" s="206"/>
      <c r="H99" s="180">
        <f t="shared" si="6"/>
        <v>0</v>
      </c>
    </row>
    <row r="100" spans="1:8" ht="26.4">
      <c r="A100" s="86" t="s">
        <v>1295</v>
      </c>
      <c r="B100" s="89" t="s">
        <v>1134</v>
      </c>
      <c r="C100" s="82">
        <v>36000</v>
      </c>
      <c r="D100" s="82">
        <f>Summary!B56</f>
        <v>10</v>
      </c>
      <c r="E100" s="58">
        <f t="shared" si="7"/>
        <v>32400</v>
      </c>
      <c r="F100" s="59" t="s">
        <v>1150</v>
      </c>
      <c r="G100" s="206"/>
      <c r="H100" s="180">
        <f t="shared" si="6"/>
        <v>0</v>
      </c>
    </row>
    <row r="101" spans="1:8" ht="26.4">
      <c r="A101" s="86" t="s">
        <v>1296</v>
      </c>
      <c r="B101" s="89" t="s">
        <v>1135</v>
      </c>
      <c r="C101" s="82">
        <v>56000</v>
      </c>
      <c r="D101" s="82">
        <f>Summary!B56</f>
        <v>10</v>
      </c>
      <c r="E101" s="58">
        <f t="shared" si="7"/>
        <v>50400</v>
      </c>
      <c r="F101" s="59" t="s">
        <v>1150</v>
      </c>
      <c r="G101" s="206"/>
      <c r="H101" s="180">
        <f t="shared" si="6"/>
        <v>0</v>
      </c>
    </row>
    <row r="102" spans="1:8" ht="26.4">
      <c r="A102" s="86" t="s">
        <v>1157</v>
      </c>
      <c r="B102" s="89" t="s">
        <v>1136</v>
      </c>
      <c r="C102" s="82">
        <v>12000</v>
      </c>
      <c r="D102" s="82">
        <f>Summary!B56</f>
        <v>10</v>
      </c>
      <c r="E102" s="58">
        <f t="shared" si="7"/>
        <v>10800</v>
      </c>
      <c r="F102" s="59" t="s">
        <v>1150</v>
      </c>
      <c r="G102" s="206"/>
      <c r="H102" s="180">
        <f t="shared" si="6"/>
        <v>0</v>
      </c>
    </row>
    <row r="103" spans="1:8" ht="26.4">
      <c r="A103" s="86" t="s">
        <v>1297</v>
      </c>
      <c r="B103" s="89" t="s">
        <v>1137</v>
      </c>
      <c r="C103" s="82">
        <v>9000</v>
      </c>
      <c r="D103" s="82">
        <f>Summary!B56</f>
        <v>10</v>
      </c>
      <c r="E103" s="58">
        <f t="shared" si="7"/>
        <v>8100</v>
      </c>
      <c r="F103" s="59" t="s">
        <v>1150</v>
      </c>
      <c r="G103" s="206"/>
      <c r="H103" s="180">
        <f t="shared" si="6"/>
        <v>0</v>
      </c>
    </row>
    <row r="104" spans="1:8" ht="26.4">
      <c r="A104" s="86" t="s">
        <v>1298</v>
      </c>
      <c r="B104" s="89" t="s">
        <v>1138</v>
      </c>
      <c r="C104" s="82">
        <v>2000</v>
      </c>
      <c r="D104" s="82">
        <f>Summary!B56</f>
        <v>10</v>
      </c>
      <c r="E104" s="58">
        <f t="shared" si="7"/>
        <v>1800</v>
      </c>
      <c r="F104" s="59" t="s">
        <v>1150</v>
      </c>
      <c r="G104" s="206"/>
      <c r="H104" s="180">
        <f t="shared" si="6"/>
        <v>0</v>
      </c>
    </row>
    <row r="105" spans="1:8">
      <c r="A105" s="87" t="s">
        <v>1116</v>
      </c>
      <c r="B105" s="89" t="s">
        <v>1142</v>
      </c>
      <c r="C105" s="82">
        <v>3000</v>
      </c>
      <c r="D105" s="82">
        <f>Summary!B56</f>
        <v>10</v>
      </c>
      <c r="E105" s="58">
        <f t="shared" si="7"/>
        <v>2700</v>
      </c>
      <c r="F105" s="59"/>
      <c r="G105" s="206"/>
      <c r="H105" s="180">
        <f t="shared" si="6"/>
        <v>0</v>
      </c>
    </row>
    <row r="106" spans="1:8" ht="26.4">
      <c r="A106" s="87" t="s">
        <v>1158</v>
      </c>
      <c r="B106" s="89" t="s">
        <v>1143</v>
      </c>
      <c r="C106" s="82">
        <v>7500</v>
      </c>
      <c r="D106" s="82">
        <f>Summary!B56</f>
        <v>10</v>
      </c>
      <c r="E106" s="58">
        <f t="shared" si="7"/>
        <v>6750</v>
      </c>
      <c r="F106" s="59" t="s">
        <v>1150</v>
      </c>
      <c r="G106" s="206"/>
      <c r="H106" s="180">
        <f t="shared" si="6"/>
        <v>0</v>
      </c>
    </row>
    <row r="107" spans="1:8" ht="26.4">
      <c r="A107" s="87" t="s">
        <v>1117</v>
      </c>
      <c r="B107" s="89" t="s">
        <v>1144</v>
      </c>
      <c r="C107" s="82">
        <v>14000</v>
      </c>
      <c r="D107" s="82">
        <f>Summary!B56</f>
        <v>10</v>
      </c>
      <c r="E107" s="58">
        <f t="shared" si="7"/>
        <v>12600</v>
      </c>
      <c r="F107" s="59" t="s">
        <v>1150</v>
      </c>
      <c r="G107" s="206"/>
      <c r="H107" s="180">
        <f t="shared" si="6"/>
        <v>0</v>
      </c>
    </row>
    <row r="108" spans="1:8" ht="26.4">
      <c r="A108" s="87" t="s">
        <v>1118</v>
      </c>
      <c r="B108" s="89" t="s">
        <v>1145</v>
      </c>
      <c r="C108" s="82">
        <v>18000</v>
      </c>
      <c r="D108" s="82">
        <f>Summary!B56</f>
        <v>10</v>
      </c>
      <c r="E108" s="58">
        <f t="shared" si="7"/>
        <v>16200</v>
      </c>
      <c r="F108" s="59" t="s">
        <v>1150</v>
      </c>
      <c r="G108" s="206"/>
      <c r="H108" s="180">
        <f t="shared" si="6"/>
        <v>0</v>
      </c>
    </row>
    <row r="109" spans="1:8">
      <c r="A109" s="87" t="s">
        <v>1119</v>
      </c>
      <c r="B109" s="89" t="s">
        <v>1146</v>
      </c>
      <c r="C109" s="82">
        <v>3000</v>
      </c>
      <c r="D109" s="82">
        <f>Summary!B56</f>
        <v>10</v>
      </c>
      <c r="E109" s="58">
        <f t="shared" si="7"/>
        <v>2700</v>
      </c>
      <c r="F109" s="59"/>
      <c r="G109" s="206"/>
      <c r="H109" s="180">
        <f t="shared" si="6"/>
        <v>0</v>
      </c>
    </row>
    <row r="110" spans="1:8">
      <c r="A110" s="87" t="s">
        <v>1120</v>
      </c>
      <c r="B110" s="89" t="s">
        <v>1147</v>
      </c>
      <c r="C110" s="82">
        <v>4300</v>
      </c>
      <c r="D110" s="82">
        <f>Summary!B56</f>
        <v>10</v>
      </c>
      <c r="E110" s="58">
        <f t="shared" si="7"/>
        <v>3870</v>
      </c>
      <c r="F110" s="59"/>
      <c r="G110" s="206"/>
      <c r="H110" s="180">
        <f t="shared" si="6"/>
        <v>0</v>
      </c>
    </row>
    <row r="111" spans="1:8">
      <c r="A111" s="87" t="s">
        <v>1121</v>
      </c>
      <c r="B111" s="89" t="s">
        <v>1148</v>
      </c>
      <c r="C111" s="82">
        <v>7500</v>
      </c>
      <c r="D111" s="82">
        <f>Summary!B56</f>
        <v>10</v>
      </c>
      <c r="E111" s="58">
        <f t="shared" si="7"/>
        <v>6750</v>
      </c>
      <c r="F111" s="59"/>
      <c r="G111" s="206"/>
      <c r="H111" s="180">
        <f t="shared" si="6"/>
        <v>0</v>
      </c>
    </row>
    <row r="112" spans="1:8" ht="23.4">
      <c r="A112" s="87" t="s">
        <v>1122</v>
      </c>
      <c r="B112" s="89" t="s">
        <v>1149</v>
      </c>
      <c r="C112" s="82">
        <v>12000</v>
      </c>
      <c r="D112" s="82">
        <f>Summary!B56</f>
        <v>10</v>
      </c>
      <c r="E112" s="58">
        <f t="shared" si="7"/>
        <v>10800</v>
      </c>
      <c r="F112" s="59"/>
      <c r="G112" s="206"/>
      <c r="H112" s="180">
        <f t="shared" si="6"/>
        <v>0</v>
      </c>
    </row>
    <row r="114" spans="1:8">
      <c r="A114" s="35" t="s">
        <v>2629</v>
      </c>
      <c r="B114" s="32"/>
      <c r="C114" s="30"/>
      <c r="D114" s="267"/>
      <c r="E114" s="125"/>
      <c r="F114" s="267"/>
      <c r="G114" s="208"/>
      <c r="H114" s="267"/>
    </row>
    <row r="115" spans="1:8" ht="14.4">
      <c r="A115" s="245" t="s">
        <v>1069</v>
      </c>
      <c r="B115" s="249"/>
      <c r="C115" s="234"/>
      <c r="D115" s="106"/>
      <c r="E115" s="234"/>
      <c r="F115" s="247"/>
      <c r="G115" s="248"/>
      <c r="H115" s="247"/>
    </row>
    <row r="116" spans="1:8" ht="110.4">
      <c r="A116" s="268" t="s">
        <v>2618</v>
      </c>
      <c r="B116" s="266" t="s">
        <v>2618</v>
      </c>
      <c r="C116" s="261">
        <v>2460</v>
      </c>
      <c r="D116" s="261">
        <f>Summary!B57</f>
        <v>10</v>
      </c>
      <c r="E116" s="262">
        <f>SUM(C116-(C116*(D116/100)))</f>
        <v>2214</v>
      </c>
      <c r="F116" s="263" t="s">
        <v>2630</v>
      </c>
      <c r="G116" s="264"/>
      <c r="H116" s="265">
        <f t="shared" ref="H116:H127" si="8">E116*G116</f>
        <v>0</v>
      </c>
    </row>
    <row r="117" spans="1:8" ht="82.8">
      <c r="A117" s="268" t="s">
        <v>2619</v>
      </c>
      <c r="B117" s="266" t="s">
        <v>2619</v>
      </c>
      <c r="C117" s="261">
        <v>8200</v>
      </c>
      <c r="D117" s="261">
        <f>Summary!B57</f>
        <v>10</v>
      </c>
      <c r="E117" s="262">
        <f t="shared" ref="E117:E127" si="9">SUM(C117-(C117*(D117/100)))</f>
        <v>7380</v>
      </c>
      <c r="F117" s="263" t="s">
        <v>2631</v>
      </c>
      <c r="G117" s="264"/>
      <c r="H117" s="265">
        <f t="shared" si="8"/>
        <v>0</v>
      </c>
    </row>
    <row r="118" spans="1:8" ht="82.8">
      <c r="A118" s="268" t="s">
        <v>2620</v>
      </c>
      <c r="B118" s="266" t="s">
        <v>2620</v>
      </c>
      <c r="C118" s="261">
        <v>5880</v>
      </c>
      <c r="D118" s="261">
        <f>Summary!B57</f>
        <v>10</v>
      </c>
      <c r="E118" s="262">
        <f t="shared" si="9"/>
        <v>5292</v>
      </c>
      <c r="F118" s="263" t="s">
        <v>2636</v>
      </c>
      <c r="G118" s="264"/>
      <c r="H118" s="265">
        <f t="shared" si="8"/>
        <v>0</v>
      </c>
    </row>
    <row r="119" spans="1:8" ht="82.8">
      <c r="A119" s="268" t="s">
        <v>2621</v>
      </c>
      <c r="B119" s="266" t="s">
        <v>2621</v>
      </c>
      <c r="C119" s="261">
        <v>13990</v>
      </c>
      <c r="D119" s="261">
        <f>Summary!B57</f>
        <v>10</v>
      </c>
      <c r="E119" s="262">
        <f t="shared" si="9"/>
        <v>12591</v>
      </c>
      <c r="F119" s="263" t="s">
        <v>2639</v>
      </c>
      <c r="G119" s="264"/>
      <c r="H119" s="265">
        <f t="shared" si="8"/>
        <v>0</v>
      </c>
    </row>
    <row r="120" spans="1:8" ht="14.4">
      <c r="A120" s="245" t="s">
        <v>1093</v>
      </c>
      <c r="B120" s="249"/>
      <c r="C120" s="250"/>
      <c r="D120" s="106"/>
      <c r="E120" s="234"/>
      <c r="F120" s="247"/>
      <c r="G120" s="248"/>
      <c r="H120" s="247"/>
    </row>
    <row r="121" spans="1:8" ht="41.4">
      <c r="A121" s="260" t="s">
        <v>2622</v>
      </c>
      <c r="B121" s="266" t="s">
        <v>2622</v>
      </c>
      <c r="C121" s="261">
        <v>144</v>
      </c>
      <c r="D121" s="261">
        <f>Summary!B57</f>
        <v>10</v>
      </c>
      <c r="E121" s="262">
        <f t="shared" si="9"/>
        <v>129.6</v>
      </c>
      <c r="F121" s="263" t="s">
        <v>2637</v>
      </c>
      <c r="G121" s="264"/>
      <c r="H121" s="265">
        <f t="shared" si="8"/>
        <v>0</v>
      </c>
    </row>
    <row r="122" spans="1:8" ht="27.6">
      <c r="A122" s="260" t="s">
        <v>2623</v>
      </c>
      <c r="B122" s="266" t="s">
        <v>2623</v>
      </c>
      <c r="C122" s="261">
        <v>1476</v>
      </c>
      <c r="D122" s="261">
        <f>Summary!B57</f>
        <v>10</v>
      </c>
      <c r="E122" s="262">
        <f t="shared" si="9"/>
        <v>1328.4</v>
      </c>
      <c r="F122" s="263" t="s">
        <v>2638</v>
      </c>
      <c r="G122" s="264"/>
      <c r="H122" s="265">
        <f t="shared" si="8"/>
        <v>0</v>
      </c>
    </row>
    <row r="123" spans="1:8" ht="69">
      <c r="A123" s="260" t="s">
        <v>2624</v>
      </c>
      <c r="B123" s="266" t="s">
        <v>2624</v>
      </c>
      <c r="C123" s="261">
        <v>2337</v>
      </c>
      <c r="D123" s="261">
        <f>Summary!B57</f>
        <v>10</v>
      </c>
      <c r="E123" s="262">
        <f t="shared" si="9"/>
        <v>2103.3000000000002</v>
      </c>
      <c r="F123" s="263" t="s">
        <v>2635</v>
      </c>
      <c r="G123" s="264"/>
      <c r="H123" s="265">
        <f t="shared" si="8"/>
        <v>0</v>
      </c>
    </row>
    <row r="124" spans="1:8" ht="55.2">
      <c r="A124" s="260" t="s">
        <v>2625</v>
      </c>
      <c r="B124" s="266" t="s">
        <v>2625</v>
      </c>
      <c r="C124" s="261">
        <v>4428</v>
      </c>
      <c r="D124" s="261">
        <f>Summary!B57</f>
        <v>10</v>
      </c>
      <c r="E124" s="262">
        <f t="shared" si="9"/>
        <v>3985.2</v>
      </c>
      <c r="F124" s="263" t="s">
        <v>2634</v>
      </c>
      <c r="G124" s="264"/>
      <c r="H124" s="265">
        <f t="shared" si="8"/>
        <v>0</v>
      </c>
    </row>
    <row r="125" spans="1:8" ht="55.2">
      <c r="A125" s="260" t="s">
        <v>2626</v>
      </c>
      <c r="B125" s="266" t="s">
        <v>2626</v>
      </c>
      <c r="C125" s="261">
        <v>10455</v>
      </c>
      <c r="D125" s="261">
        <f>Summary!B57</f>
        <v>10</v>
      </c>
      <c r="E125" s="262">
        <f t="shared" si="9"/>
        <v>9409.5</v>
      </c>
      <c r="F125" s="263" t="s">
        <v>2633</v>
      </c>
      <c r="G125" s="264"/>
      <c r="H125" s="265">
        <f t="shared" si="8"/>
        <v>0</v>
      </c>
    </row>
    <row r="126" spans="1:8" ht="55.2">
      <c r="A126" s="260" t="s">
        <v>2627</v>
      </c>
      <c r="B126" s="266" t="s">
        <v>2627</v>
      </c>
      <c r="C126" s="261">
        <v>19680</v>
      </c>
      <c r="D126" s="261">
        <f>Summary!B57</f>
        <v>10</v>
      </c>
      <c r="E126" s="262">
        <f t="shared" si="9"/>
        <v>17712</v>
      </c>
      <c r="F126" s="263" t="s">
        <v>2632</v>
      </c>
      <c r="G126" s="264"/>
      <c r="H126" s="265">
        <f t="shared" si="8"/>
        <v>0</v>
      </c>
    </row>
    <row r="127" spans="1:8" ht="13.8">
      <c r="A127" s="260" t="s">
        <v>2628</v>
      </c>
      <c r="B127" s="266" t="s">
        <v>2628</v>
      </c>
      <c r="C127" s="261">
        <v>350</v>
      </c>
      <c r="D127" s="261">
        <f>Summary!B57</f>
        <v>10</v>
      </c>
      <c r="E127" s="262">
        <f t="shared" si="9"/>
        <v>315</v>
      </c>
      <c r="F127" s="263" t="s">
        <v>2640</v>
      </c>
      <c r="G127" s="264"/>
      <c r="H127" s="265">
        <f t="shared" si="8"/>
        <v>0</v>
      </c>
    </row>
  </sheetData>
  <mergeCells count="1">
    <mergeCell ref="B2:F2"/>
  </mergeCells>
  <hyperlinks>
    <hyperlink ref="B112" r:id="rId1" xr:uid="{00000000-0004-0000-1100-000000000000}"/>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18F6-1A5A-4CED-AE14-1A1187FC9885}">
  <dimension ref="A1:P556"/>
  <sheetViews>
    <sheetView workbookViewId="0">
      <selection activeCell="E10" sqref="E10"/>
    </sheetView>
  </sheetViews>
  <sheetFormatPr defaultColWidth="15.21875" defaultRowHeight="14.4"/>
  <cols>
    <col min="1" max="1" width="4.6640625" style="409" bestFit="1" customWidth="1"/>
    <col min="2" max="2" width="40.21875" style="409" customWidth="1"/>
    <col min="3" max="3" width="20.21875" style="409" customWidth="1"/>
    <col min="4" max="4" width="13.44140625" style="427" customWidth="1"/>
    <col min="5" max="5" width="10.5546875" style="409" customWidth="1"/>
    <col min="6" max="7" width="15.21875" style="427"/>
    <col min="8" max="8" width="11.33203125" style="409" customWidth="1"/>
    <col min="9" max="9" width="15.21875" style="409"/>
    <col min="10" max="10" width="1.5546875" style="409" customWidth="1"/>
    <col min="11" max="16384" width="15.21875" style="409"/>
  </cols>
  <sheetData>
    <row r="1" spans="1:16" ht="29.25" customHeight="1">
      <c r="A1" s="405" t="s">
        <v>4330</v>
      </c>
      <c r="B1" s="405" t="s">
        <v>2359</v>
      </c>
      <c r="C1" s="405" t="s">
        <v>738</v>
      </c>
      <c r="D1" s="37" t="s">
        <v>854</v>
      </c>
      <c r="E1" s="396" t="s">
        <v>1472</v>
      </c>
      <c r="F1" s="37" t="s">
        <v>2683</v>
      </c>
      <c r="G1" s="37" t="s">
        <v>4331</v>
      </c>
      <c r="H1" s="397" t="s">
        <v>2520</v>
      </c>
      <c r="I1" s="398" t="s">
        <v>2521</v>
      </c>
      <c r="J1" s="398"/>
      <c r="K1" s="596" t="s">
        <v>4332</v>
      </c>
      <c r="L1" s="597"/>
      <c r="M1" s="597"/>
      <c r="N1" s="597"/>
      <c r="O1" s="597"/>
      <c r="P1" s="597"/>
    </row>
    <row r="2" spans="1:16">
      <c r="A2" s="409">
        <v>1</v>
      </c>
      <c r="B2" s="410" t="s">
        <v>4333</v>
      </c>
      <c r="C2" s="410" t="s">
        <v>4334</v>
      </c>
      <c r="D2" s="411">
        <v>4920</v>
      </c>
      <c r="E2" s="412">
        <v>0.1</v>
      </c>
      <c r="F2" s="413">
        <f t="shared" ref="F2:F52" si="0">D2*E2</f>
        <v>492</v>
      </c>
      <c r="G2" s="413">
        <f>D2-F2</f>
        <v>4428</v>
      </c>
      <c r="H2" s="414"/>
      <c r="I2" s="415">
        <f t="shared" ref="I2:I47" si="1">G2*H2</f>
        <v>0</v>
      </c>
      <c r="J2" s="414"/>
      <c r="K2" s="410" t="s">
        <v>4335</v>
      </c>
    </row>
    <row r="3" spans="1:16">
      <c r="A3" s="409">
        <v>2</v>
      </c>
      <c r="B3" s="410" t="s">
        <v>4336</v>
      </c>
      <c r="C3" s="410" t="s">
        <v>4337</v>
      </c>
      <c r="D3" s="411">
        <v>12000</v>
      </c>
      <c r="E3" s="412">
        <v>0.1</v>
      </c>
      <c r="F3" s="413">
        <f t="shared" si="0"/>
        <v>1200</v>
      </c>
      <c r="G3" s="413">
        <f t="shared" ref="G3:G52" si="2">D3-F3</f>
        <v>10800</v>
      </c>
      <c r="H3" s="414"/>
      <c r="I3" s="415">
        <f t="shared" si="1"/>
        <v>0</v>
      </c>
      <c r="J3" s="414"/>
      <c r="K3" s="410" t="s">
        <v>4338</v>
      </c>
    </row>
    <row r="4" spans="1:16">
      <c r="A4" s="409">
        <v>3</v>
      </c>
      <c r="B4" s="410" t="s">
        <v>4339</v>
      </c>
      <c r="C4" s="410" t="s">
        <v>4340</v>
      </c>
      <c r="D4" s="411">
        <v>27000</v>
      </c>
      <c r="E4" s="412">
        <v>0.1</v>
      </c>
      <c r="F4" s="413">
        <f t="shared" si="0"/>
        <v>2700</v>
      </c>
      <c r="G4" s="413">
        <f t="shared" si="2"/>
        <v>24300</v>
      </c>
      <c r="H4" s="414"/>
      <c r="I4" s="415">
        <f t="shared" si="1"/>
        <v>0</v>
      </c>
      <c r="J4" s="414"/>
      <c r="K4" s="410" t="s">
        <v>4341</v>
      </c>
    </row>
    <row r="5" spans="1:16">
      <c r="A5" s="409">
        <v>4</v>
      </c>
      <c r="B5" s="410" t="s">
        <v>4342</v>
      </c>
      <c r="C5" s="410" t="s">
        <v>4343</v>
      </c>
      <c r="D5" s="411">
        <v>48000</v>
      </c>
      <c r="E5" s="412">
        <v>0.1</v>
      </c>
      <c r="F5" s="413">
        <f t="shared" si="0"/>
        <v>4800</v>
      </c>
      <c r="G5" s="413">
        <f t="shared" si="2"/>
        <v>43200</v>
      </c>
      <c r="H5" s="414"/>
      <c r="I5" s="415">
        <f t="shared" si="1"/>
        <v>0</v>
      </c>
      <c r="J5" s="414"/>
      <c r="K5" s="410" t="s">
        <v>4344</v>
      </c>
    </row>
    <row r="6" spans="1:16">
      <c r="A6" s="409">
        <v>5</v>
      </c>
      <c r="B6" s="410" t="s">
        <v>4345</v>
      </c>
      <c r="C6" s="410" t="s">
        <v>4346</v>
      </c>
      <c r="D6" s="411">
        <v>84000</v>
      </c>
      <c r="E6" s="412">
        <v>0.1</v>
      </c>
      <c r="F6" s="413">
        <f t="shared" si="0"/>
        <v>8400</v>
      </c>
      <c r="G6" s="413">
        <f t="shared" si="2"/>
        <v>75600</v>
      </c>
      <c r="H6" s="414"/>
      <c r="I6" s="415">
        <f t="shared" si="1"/>
        <v>0</v>
      </c>
      <c r="J6" s="414"/>
      <c r="K6" s="410" t="s">
        <v>4347</v>
      </c>
    </row>
    <row r="7" spans="1:16">
      <c r="A7" s="409">
        <v>6</v>
      </c>
      <c r="B7" s="410" t="s">
        <v>4348</v>
      </c>
      <c r="C7" s="410" t="s">
        <v>4349</v>
      </c>
      <c r="D7" s="411">
        <v>144000</v>
      </c>
      <c r="E7" s="412">
        <v>0.1</v>
      </c>
      <c r="F7" s="413">
        <f t="shared" si="0"/>
        <v>14400</v>
      </c>
      <c r="G7" s="413">
        <f t="shared" si="2"/>
        <v>129600</v>
      </c>
      <c r="H7" s="414"/>
      <c r="I7" s="415">
        <f t="shared" si="1"/>
        <v>0</v>
      </c>
      <c r="J7" s="414"/>
      <c r="K7" s="410" t="s">
        <v>4350</v>
      </c>
    </row>
    <row r="8" spans="1:16">
      <c r="A8" s="409">
        <v>7</v>
      </c>
      <c r="B8" s="410" t="s">
        <v>4351</v>
      </c>
      <c r="C8" s="410" t="s">
        <v>4352</v>
      </c>
      <c r="D8" s="411">
        <v>492</v>
      </c>
      <c r="E8" s="412">
        <v>0.1</v>
      </c>
      <c r="F8" s="413">
        <f t="shared" si="0"/>
        <v>49.2</v>
      </c>
      <c r="G8" s="413">
        <f t="shared" si="2"/>
        <v>442.8</v>
      </c>
      <c r="H8" s="414"/>
      <c r="I8" s="415">
        <f t="shared" si="1"/>
        <v>0</v>
      </c>
      <c r="J8" s="414"/>
      <c r="K8" s="410" t="s">
        <v>4353</v>
      </c>
    </row>
    <row r="9" spans="1:16">
      <c r="A9" s="409">
        <v>8</v>
      </c>
      <c r="B9" s="410" t="s">
        <v>4354</v>
      </c>
      <c r="C9" s="410" t="s">
        <v>4355</v>
      </c>
      <c r="D9" s="411">
        <v>5880</v>
      </c>
      <c r="E9" s="412">
        <v>0.1</v>
      </c>
      <c r="F9" s="413">
        <f t="shared" si="0"/>
        <v>588</v>
      </c>
      <c r="G9" s="413">
        <f t="shared" si="2"/>
        <v>5292</v>
      </c>
      <c r="H9" s="414"/>
      <c r="I9" s="415">
        <f t="shared" si="1"/>
        <v>0</v>
      </c>
      <c r="J9" s="414"/>
      <c r="K9" s="410" t="s">
        <v>4356</v>
      </c>
    </row>
    <row r="10" spans="1:16">
      <c r="A10" s="409">
        <v>9</v>
      </c>
      <c r="B10" s="410" t="s">
        <v>4357</v>
      </c>
      <c r="C10" s="410" t="s">
        <v>4358</v>
      </c>
      <c r="D10" s="411">
        <v>8200</v>
      </c>
      <c r="E10" s="412">
        <v>0.1</v>
      </c>
      <c r="F10" s="413">
        <f t="shared" si="0"/>
        <v>820</v>
      </c>
      <c r="G10" s="413">
        <f t="shared" si="2"/>
        <v>7380</v>
      </c>
      <c r="H10" s="414"/>
      <c r="I10" s="415">
        <f t="shared" si="1"/>
        <v>0</v>
      </c>
      <c r="J10" s="414"/>
      <c r="K10" s="410" t="s">
        <v>4359</v>
      </c>
    </row>
    <row r="11" spans="1:16">
      <c r="A11" s="409">
        <v>10</v>
      </c>
      <c r="B11" s="410" t="s">
        <v>4360</v>
      </c>
      <c r="C11" s="410" t="s">
        <v>4361</v>
      </c>
      <c r="D11" s="411">
        <v>13990</v>
      </c>
      <c r="E11" s="412">
        <v>0.1</v>
      </c>
      <c r="F11" s="413">
        <f t="shared" si="0"/>
        <v>1399</v>
      </c>
      <c r="G11" s="413">
        <f t="shared" si="2"/>
        <v>12591</v>
      </c>
      <c r="H11" s="414"/>
      <c r="I11" s="415">
        <f t="shared" si="1"/>
        <v>0</v>
      </c>
      <c r="J11" s="414"/>
      <c r="K11" s="410" t="s">
        <v>4362</v>
      </c>
    </row>
    <row r="12" spans="1:16">
      <c r="A12" s="409">
        <v>11</v>
      </c>
      <c r="B12" s="410" t="s">
        <v>4363</v>
      </c>
      <c r="C12" s="416" t="s">
        <v>4364</v>
      </c>
      <c r="D12" s="417">
        <v>1200</v>
      </c>
      <c r="E12" s="412">
        <v>0.1</v>
      </c>
      <c r="F12" s="413">
        <f t="shared" si="0"/>
        <v>120</v>
      </c>
      <c r="G12" s="413">
        <f t="shared" si="2"/>
        <v>1080</v>
      </c>
      <c r="H12" s="414"/>
      <c r="I12" s="415">
        <f t="shared" si="1"/>
        <v>0</v>
      </c>
      <c r="J12" s="414"/>
      <c r="K12" s="410" t="s">
        <v>4365</v>
      </c>
    </row>
    <row r="13" spans="1:16">
      <c r="A13" s="409">
        <v>12</v>
      </c>
      <c r="B13" s="410" t="s">
        <v>4366</v>
      </c>
      <c r="C13" s="416" t="s">
        <v>4364</v>
      </c>
      <c r="D13" s="417">
        <v>1080</v>
      </c>
      <c r="E13" s="412">
        <v>0.1</v>
      </c>
      <c r="F13" s="413">
        <f t="shared" si="0"/>
        <v>108</v>
      </c>
      <c r="G13" s="413">
        <f t="shared" si="2"/>
        <v>972</v>
      </c>
      <c r="H13" s="414"/>
      <c r="I13" s="415">
        <f t="shared" si="1"/>
        <v>0</v>
      </c>
      <c r="J13" s="414"/>
      <c r="K13" s="410" t="s">
        <v>4365</v>
      </c>
    </row>
    <row r="14" spans="1:16">
      <c r="A14" s="409">
        <v>13</v>
      </c>
      <c r="B14" s="410" t="s">
        <v>4367</v>
      </c>
      <c r="C14" s="416" t="s">
        <v>4364</v>
      </c>
      <c r="D14" s="417">
        <v>960</v>
      </c>
      <c r="E14" s="412">
        <v>0.1</v>
      </c>
      <c r="F14" s="413">
        <f t="shared" si="0"/>
        <v>96</v>
      </c>
      <c r="G14" s="413">
        <f t="shared" si="2"/>
        <v>864</v>
      </c>
      <c r="H14" s="414"/>
      <c r="I14" s="415">
        <f t="shared" si="1"/>
        <v>0</v>
      </c>
      <c r="J14" s="414"/>
      <c r="K14" s="410" t="s">
        <v>4365</v>
      </c>
    </row>
    <row r="15" spans="1:16">
      <c r="A15" s="409">
        <v>14</v>
      </c>
      <c r="B15" s="410" t="s">
        <v>4368</v>
      </c>
      <c r="C15" s="416" t="s">
        <v>4364</v>
      </c>
      <c r="D15" s="417">
        <v>840</v>
      </c>
      <c r="E15" s="412">
        <v>0.1</v>
      </c>
      <c r="F15" s="413">
        <f t="shared" si="0"/>
        <v>84</v>
      </c>
      <c r="G15" s="413">
        <f t="shared" si="2"/>
        <v>756</v>
      </c>
      <c r="H15" s="414"/>
      <c r="I15" s="415">
        <f t="shared" si="1"/>
        <v>0</v>
      </c>
      <c r="J15" s="414"/>
      <c r="K15" s="410" t="s">
        <v>4365</v>
      </c>
    </row>
    <row r="16" spans="1:16">
      <c r="A16" s="409">
        <v>15</v>
      </c>
      <c r="B16" s="410" t="s">
        <v>4369</v>
      </c>
      <c r="C16" s="416" t="s">
        <v>4364</v>
      </c>
      <c r="D16" s="417">
        <v>720</v>
      </c>
      <c r="E16" s="412">
        <v>0.1</v>
      </c>
      <c r="F16" s="413">
        <f t="shared" si="0"/>
        <v>72</v>
      </c>
      <c r="G16" s="413">
        <f t="shared" si="2"/>
        <v>648</v>
      </c>
      <c r="H16" s="414"/>
      <c r="I16" s="415">
        <f t="shared" si="1"/>
        <v>0</v>
      </c>
      <c r="J16" s="414"/>
      <c r="K16" s="410" t="s">
        <v>4365</v>
      </c>
    </row>
    <row r="17" spans="1:15">
      <c r="A17" s="409">
        <v>16</v>
      </c>
      <c r="B17" s="410" t="s">
        <v>4370</v>
      </c>
      <c r="C17" s="410" t="s">
        <v>4371</v>
      </c>
      <c r="D17" s="411">
        <v>144</v>
      </c>
      <c r="E17" s="412">
        <v>0.1</v>
      </c>
      <c r="F17" s="413">
        <f t="shared" si="0"/>
        <v>14.4</v>
      </c>
      <c r="G17" s="413">
        <f t="shared" si="2"/>
        <v>129.6</v>
      </c>
      <c r="H17" s="414"/>
      <c r="I17" s="415">
        <f t="shared" si="1"/>
        <v>0</v>
      </c>
      <c r="J17" s="414"/>
      <c r="K17" s="410" t="s">
        <v>4372</v>
      </c>
    </row>
    <row r="18" spans="1:15">
      <c r="A18" s="409">
        <v>17</v>
      </c>
      <c r="B18" s="410" t="s">
        <v>4373</v>
      </c>
      <c r="C18" s="410" t="s">
        <v>4371</v>
      </c>
      <c r="D18" s="411">
        <v>140</v>
      </c>
      <c r="E18" s="412">
        <v>0.1</v>
      </c>
      <c r="F18" s="413">
        <f t="shared" si="0"/>
        <v>14</v>
      </c>
      <c r="G18" s="413">
        <f t="shared" si="2"/>
        <v>126</v>
      </c>
      <c r="H18" s="414"/>
      <c r="I18" s="415">
        <f t="shared" si="1"/>
        <v>0</v>
      </c>
      <c r="J18" s="414"/>
      <c r="K18" s="410" t="s">
        <v>4372</v>
      </c>
    </row>
    <row r="19" spans="1:15">
      <c r="A19" s="409">
        <v>18</v>
      </c>
      <c r="B19" s="410" t="s">
        <v>4374</v>
      </c>
      <c r="C19" s="410" t="s">
        <v>4371</v>
      </c>
      <c r="D19" s="411">
        <v>90</v>
      </c>
      <c r="E19" s="412">
        <v>0.1</v>
      </c>
      <c r="F19" s="413">
        <f t="shared" si="0"/>
        <v>9</v>
      </c>
      <c r="G19" s="413">
        <f t="shared" si="2"/>
        <v>81</v>
      </c>
      <c r="H19" s="414"/>
      <c r="I19" s="415">
        <f t="shared" si="1"/>
        <v>0</v>
      </c>
      <c r="J19" s="414"/>
      <c r="K19" s="410" t="s">
        <v>4372</v>
      </c>
    </row>
    <row r="20" spans="1:15">
      <c r="A20" s="409">
        <v>19</v>
      </c>
      <c r="B20" s="410" t="s">
        <v>4375</v>
      </c>
      <c r="C20" s="410" t="s">
        <v>4371</v>
      </c>
      <c r="D20" s="411">
        <v>60</v>
      </c>
      <c r="E20" s="412">
        <v>0.1</v>
      </c>
      <c r="F20" s="413">
        <f t="shared" si="0"/>
        <v>6</v>
      </c>
      <c r="G20" s="413">
        <f t="shared" si="2"/>
        <v>54</v>
      </c>
      <c r="H20" s="414"/>
      <c r="I20" s="415">
        <f t="shared" si="1"/>
        <v>0</v>
      </c>
      <c r="J20" s="414"/>
      <c r="K20" s="410" t="s">
        <v>4372</v>
      </c>
    </row>
    <row r="21" spans="1:15">
      <c r="A21" s="409">
        <v>20</v>
      </c>
      <c r="B21" s="410" t="s">
        <v>4376</v>
      </c>
      <c r="C21" s="410" t="s">
        <v>4377</v>
      </c>
      <c r="D21" s="411">
        <v>0.52</v>
      </c>
      <c r="E21" s="412">
        <v>0.1</v>
      </c>
      <c r="F21" s="413">
        <f t="shared" si="0"/>
        <v>5.2000000000000005E-2</v>
      </c>
      <c r="G21" s="413">
        <f t="shared" si="2"/>
        <v>0.46800000000000003</v>
      </c>
      <c r="H21" s="414"/>
      <c r="I21" s="415">
        <f t="shared" si="1"/>
        <v>0</v>
      </c>
      <c r="J21" s="414"/>
      <c r="K21" s="410" t="s">
        <v>4378</v>
      </c>
    </row>
    <row r="22" spans="1:15">
      <c r="A22" s="409">
        <v>21</v>
      </c>
      <c r="B22" s="410" t="s">
        <v>4379</v>
      </c>
      <c r="C22" s="410" t="s">
        <v>2628</v>
      </c>
      <c r="D22" s="411">
        <v>350</v>
      </c>
      <c r="E22" s="412">
        <v>0.1</v>
      </c>
      <c r="F22" s="413">
        <f t="shared" si="0"/>
        <v>35</v>
      </c>
      <c r="G22" s="413">
        <f t="shared" si="2"/>
        <v>315</v>
      </c>
      <c r="H22" s="414"/>
      <c r="I22" s="415">
        <f t="shared" si="1"/>
        <v>0</v>
      </c>
      <c r="J22" s="414"/>
      <c r="K22" s="410" t="s">
        <v>4380</v>
      </c>
    </row>
    <row r="23" spans="1:15">
      <c r="A23" s="409">
        <v>22</v>
      </c>
      <c r="B23" s="410" t="s">
        <v>4381</v>
      </c>
      <c r="C23" s="410" t="s">
        <v>4382</v>
      </c>
      <c r="D23" s="411">
        <v>3200</v>
      </c>
      <c r="E23" s="412">
        <v>0.1</v>
      </c>
      <c r="F23" s="413">
        <f t="shared" si="0"/>
        <v>320</v>
      </c>
      <c r="G23" s="413">
        <f t="shared" si="2"/>
        <v>2880</v>
      </c>
      <c r="H23" s="414"/>
      <c r="I23" s="415">
        <f t="shared" si="1"/>
        <v>0</v>
      </c>
      <c r="J23" s="414"/>
      <c r="K23" s="410" t="s">
        <v>4383</v>
      </c>
    </row>
    <row r="24" spans="1:15">
      <c r="A24" s="409">
        <v>23</v>
      </c>
      <c r="B24" s="410" t="s">
        <v>4384</v>
      </c>
      <c r="C24" s="410" t="s">
        <v>4385</v>
      </c>
      <c r="D24" s="411">
        <v>3400</v>
      </c>
      <c r="E24" s="412">
        <v>0.1</v>
      </c>
      <c r="F24" s="413">
        <f t="shared" si="0"/>
        <v>340</v>
      </c>
      <c r="G24" s="413">
        <f t="shared" si="2"/>
        <v>3060</v>
      </c>
      <c r="H24" s="414"/>
      <c r="I24" s="415">
        <f t="shared" si="1"/>
        <v>0</v>
      </c>
      <c r="J24" s="414"/>
      <c r="K24" s="410" t="s">
        <v>4386</v>
      </c>
    </row>
    <row r="25" spans="1:15">
      <c r="A25" s="409">
        <v>24</v>
      </c>
      <c r="B25" s="410" t="s">
        <v>4387</v>
      </c>
      <c r="C25" s="410" t="s">
        <v>4388</v>
      </c>
      <c r="D25" s="411">
        <v>4500</v>
      </c>
      <c r="E25" s="412">
        <v>0.1</v>
      </c>
      <c r="F25" s="413">
        <f t="shared" si="0"/>
        <v>450</v>
      </c>
      <c r="G25" s="413">
        <f t="shared" si="2"/>
        <v>4050</v>
      </c>
      <c r="H25" s="414"/>
      <c r="I25" s="415">
        <f t="shared" si="1"/>
        <v>0</v>
      </c>
      <c r="J25" s="414"/>
      <c r="K25" s="410" t="s">
        <v>4389</v>
      </c>
    </row>
    <row r="26" spans="1:15">
      <c r="A26" s="409">
        <v>25</v>
      </c>
      <c r="B26" s="410" t="s">
        <v>4390</v>
      </c>
      <c r="C26" s="410" t="s">
        <v>4391</v>
      </c>
      <c r="D26" s="411">
        <v>4500</v>
      </c>
      <c r="E26" s="412">
        <v>0.1</v>
      </c>
      <c r="F26" s="413">
        <f t="shared" si="0"/>
        <v>450</v>
      </c>
      <c r="G26" s="413">
        <f t="shared" si="2"/>
        <v>4050</v>
      </c>
      <c r="H26" s="414"/>
      <c r="I26" s="415">
        <f t="shared" si="1"/>
        <v>0</v>
      </c>
      <c r="J26" s="414"/>
      <c r="K26" s="410" t="s">
        <v>4392</v>
      </c>
    </row>
    <row r="27" spans="1:15">
      <c r="A27" s="409">
        <v>26</v>
      </c>
      <c r="B27" s="410" t="s">
        <v>4393</v>
      </c>
      <c r="C27" s="410" t="s">
        <v>4394</v>
      </c>
      <c r="D27" s="411">
        <v>2156.9100000000003</v>
      </c>
      <c r="E27" s="412">
        <v>0.15</v>
      </c>
      <c r="F27" s="413">
        <f t="shared" si="0"/>
        <v>323.53650000000005</v>
      </c>
      <c r="G27" s="413">
        <f t="shared" si="2"/>
        <v>1833.3735000000001</v>
      </c>
      <c r="H27" s="414"/>
      <c r="I27" s="415">
        <f t="shared" si="1"/>
        <v>0</v>
      </c>
      <c r="J27" s="418">
        <f t="shared" ref="J27:J47" si="3">(D27*0.5)/0.6</f>
        <v>1797.4250000000004</v>
      </c>
      <c r="K27" s="410" t="s">
        <v>4395</v>
      </c>
      <c r="L27" s="419"/>
      <c r="M27" s="420"/>
      <c r="N27" s="420"/>
      <c r="O27" s="420"/>
    </row>
    <row r="28" spans="1:15">
      <c r="A28" s="409">
        <v>27</v>
      </c>
      <c r="B28" s="410" t="s">
        <v>4396</v>
      </c>
      <c r="C28" s="410" t="s">
        <v>4397</v>
      </c>
      <c r="D28" s="411">
        <v>4159.7500000000009</v>
      </c>
      <c r="E28" s="412">
        <v>0.15</v>
      </c>
      <c r="F28" s="413">
        <f t="shared" si="0"/>
        <v>623.96250000000009</v>
      </c>
      <c r="G28" s="413">
        <f t="shared" si="2"/>
        <v>3535.7875000000008</v>
      </c>
      <c r="H28" s="414"/>
      <c r="I28" s="415">
        <f t="shared" si="1"/>
        <v>0</v>
      </c>
      <c r="J28" s="418">
        <f t="shared" si="3"/>
        <v>3466.4583333333344</v>
      </c>
      <c r="K28" s="410" t="s">
        <v>4398</v>
      </c>
      <c r="L28" s="419"/>
      <c r="M28" s="420"/>
      <c r="N28" s="420"/>
      <c r="O28" s="420"/>
    </row>
    <row r="29" spans="1:15">
      <c r="A29" s="409">
        <v>28</v>
      </c>
      <c r="B29" s="410" t="s">
        <v>4399</v>
      </c>
      <c r="C29" s="410" t="s">
        <v>4400</v>
      </c>
      <c r="D29" s="411">
        <v>5700.3940000000002</v>
      </c>
      <c r="E29" s="412">
        <v>0.15</v>
      </c>
      <c r="F29" s="413">
        <f t="shared" si="0"/>
        <v>855.05910000000006</v>
      </c>
      <c r="G29" s="413">
        <f t="shared" si="2"/>
        <v>4845.3348999999998</v>
      </c>
      <c r="H29" s="414"/>
      <c r="I29" s="415">
        <f t="shared" si="1"/>
        <v>0</v>
      </c>
      <c r="J29" s="418">
        <f t="shared" si="3"/>
        <v>4750.3283333333338</v>
      </c>
      <c r="K29" s="410" t="s">
        <v>4401</v>
      </c>
      <c r="L29" s="419"/>
      <c r="M29" s="420"/>
      <c r="N29" s="420"/>
      <c r="O29" s="420"/>
    </row>
    <row r="30" spans="1:15">
      <c r="A30" s="409">
        <v>29</v>
      </c>
      <c r="B30" s="410" t="s">
        <v>4402</v>
      </c>
      <c r="C30" s="410" t="s">
        <v>4403</v>
      </c>
      <c r="D30" s="411">
        <v>8473.5560000000023</v>
      </c>
      <c r="E30" s="412">
        <v>0.15</v>
      </c>
      <c r="F30" s="413">
        <f t="shared" si="0"/>
        <v>1271.0334000000003</v>
      </c>
      <c r="G30" s="413">
        <f t="shared" si="2"/>
        <v>7202.5226000000021</v>
      </c>
      <c r="H30" s="414"/>
      <c r="I30" s="415">
        <f t="shared" si="1"/>
        <v>0</v>
      </c>
      <c r="J30" s="418">
        <f t="shared" si="3"/>
        <v>7061.2966666666689</v>
      </c>
      <c r="K30" s="410" t="s">
        <v>4404</v>
      </c>
      <c r="L30" s="419"/>
      <c r="M30" s="420"/>
      <c r="N30" s="420"/>
      <c r="O30" s="420"/>
    </row>
    <row r="31" spans="1:15">
      <c r="A31" s="409">
        <v>30</v>
      </c>
      <c r="B31" s="410" t="s">
        <v>4405</v>
      </c>
      <c r="C31" s="410" t="s">
        <v>4394</v>
      </c>
      <c r="D31" s="411">
        <v>12479.236000000001</v>
      </c>
      <c r="E31" s="412">
        <v>0.15</v>
      </c>
      <c r="F31" s="413">
        <f t="shared" si="0"/>
        <v>1871.8854000000001</v>
      </c>
      <c r="G31" s="413">
        <f t="shared" si="2"/>
        <v>10607.350600000002</v>
      </c>
      <c r="H31" s="414"/>
      <c r="I31" s="415">
        <f t="shared" si="1"/>
        <v>0</v>
      </c>
      <c r="J31" s="418">
        <f t="shared" si="3"/>
        <v>10399.363333333335</v>
      </c>
      <c r="K31" s="410" t="s">
        <v>4406</v>
      </c>
      <c r="L31" s="419"/>
      <c r="M31" s="420"/>
      <c r="N31" s="420"/>
      <c r="O31" s="420"/>
    </row>
    <row r="32" spans="1:15">
      <c r="A32" s="409">
        <v>31</v>
      </c>
      <c r="B32" s="410" t="s">
        <v>4407</v>
      </c>
      <c r="C32" s="410" t="s">
        <v>4397</v>
      </c>
      <c r="D32" s="411">
        <v>15098.328000000001</v>
      </c>
      <c r="E32" s="412">
        <v>0.15</v>
      </c>
      <c r="F32" s="413">
        <f t="shared" si="0"/>
        <v>2264.7492000000002</v>
      </c>
      <c r="G32" s="413">
        <f t="shared" si="2"/>
        <v>12833.578800000001</v>
      </c>
      <c r="H32" s="414"/>
      <c r="I32" s="415">
        <f t="shared" si="1"/>
        <v>0</v>
      </c>
      <c r="J32" s="418">
        <f t="shared" si="3"/>
        <v>12581.940000000002</v>
      </c>
      <c r="K32" s="410" t="s">
        <v>4408</v>
      </c>
      <c r="L32" s="419"/>
      <c r="M32" s="420"/>
      <c r="N32" s="420"/>
      <c r="O32" s="420"/>
    </row>
    <row r="33" spans="1:15">
      <c r="A33" s="409">
        <v>32</v>
      </c>
      <c r="B33" s="410" t="s">
        <v>4409</v>
      </c>
      <c r="C33" s="410" t="s">
        <v>4410</v>
      </c>
      <c r="D33" s="411">
        <v>17871.504000000001</v>
      </c>
      <c r="E33" s="412">
        <v>0.15</v>
      </c>
      <c r="F33" s="413">
        <f t="shared" si="0"/>
        <v>2680.7256000000002</v>
      </c>
      <c r="G33" s="413">
        <f t="shared" si="2"/>
        <v>15190.778400000001</v>
      </c>
      <c r="H33" s="414"/>
      <c r="I33" s="415">
        <f t="shared" si="1"/>
        <v>0</v>
      </c>
      <c r="J33" s="418">
        <f t="shared" si="3"/>
        <v>14892.920000000002</v>
      </c>
      <c r="K33" s="410" t="s">
        <v>4411</v>
      </c>
      <c r="L33" s="419"/>
      <c r="M33" s="420"/>
      <c r="N33" s="420"/>
      <c r="O33" s="420"/>
    </row>
    <row r="34" spans="1:15">
      <c r="A34" s="409">
        <v>33</v>
      </c>
      <c r="B34" s="410" t="s">
        <v>4412</v>
      </c>
      <c r="C34" s="410" t="s">
        <v>4413</v>
      </c>
      <c r="D34" s="411">
        <v>26499.116000000002</v>
      </c>
      <c r="E34" s="412">
        <v>0.15</v>
      </c>
      <c r="F34" s="413">
        <f t="shared" si="0"/>
        <v>3974.8674000000001</v>
      </c>
      <c r="G34" s="413">
        <f t="shared" si="2"/>
        <v>22524.248600000003</v>
      </c>
      <c r="H34" s="414"/>
      <c r="I34" s="415">
        <f t="shared" si="1"/>
        <v>0</v>
      </c>
      <c r="J34" s="418">
        <f t="shared" si="3"/>
        <v>22082.596666666668</v>
      </c>
      <c r="K34" s="410" t="s">
        <v>4414</v>
      </c>
      <c r="L34" s="419"/>
      <c r="M34" s="420"/>
      <c r="N34" s="420"/>
      <c r="O34" s="420"/>
    </row>
    <row r="35" spans="1:15">
      <c r="A35" s="409">
        <v>34</v>
      </c>
      <c r="B35" s="410" t="s">
        <v>4415</v>
      </c>
      <c r="C35" s="410" t="s">
        <v>4416</v>
      </c>
      <c r="D35" s="411">
        <v>40827.136000000006</v>
      </c>
      <c r="E35" s="412">
        <v>0.15</v>
      </c>
      <c r="F35" s="413">
        <f t="shared" si="0"/>
        <v>6124.0704000000005</v>
      </c>
      <c r="G35" s="413">
        <f t="shared" si="2"/>
        <v>34703.065600000002</v>
      </c>
      <c r="H35" s="414"/>
      <c r="I35" s="415">
        <f t="shared" si="1"/>
        <v>0</v>
      </c>
      <c r="J35" s="418">
        <f t="shared" si="3"/>
        <v>34022.613333333342</v>
      </c>
      <c r="K35" s="410" t="s">
        <v>4417</v>
      </c>
      <c r="L35" s="419"/>
      <c r="M35" s="420"/>
      <c r="N35" s="420"/>
      <c r="O35" s="420"/>
    </row>
    <row r="36" spans="1:15">
      <c r="A36" s="409">
        <v>35</v>
      </c>
      <c r="B36" s="410" t="s">
        <v>4418</v>
      </c>
      <c r="C36" s="410" t="s">
        <v>4419</v>
      </c>
      <c r="D36" s="411">
        <v>49146.62200000001</v>
      </c>
      <c r="E36" s="412">
        <v>0.15</v>
      </c>
      <c r="F36" s="413">
        <f t="shared" si="0"/>
        <v>7371.993300000001</v>
      </c>
      <c r="G36" s="413">
        <f t="shared" si="2"/>
        <v>41774.628700000008</v>
      </c>
      <c r="H36" s="414"/>
      <c r="I36" s="415">
        <f t="shared" si="1"/>
        <v>0</v>
      </c>
      <c r="J36" s="418">
        <f t="shared" si="3"/>
        <v>40955.518333333341</v>
      </c>
      <c r="K36" s="410" t="s">
        <v>4420</v>
      </c>
      <c r="L36" s="419"/>
      <c r="M36" s="420"/>
      <c r="N36" s="420"/>
      <c r="O36" s="420"/>
    </row>
    <row r="37" spans="1:15">
      <c r="A37" s="409">
        <v>36</v>
      </c>
      <c r="B37" s="410" t="s">
        <v>4421</v>
      </c>
      <c r="C37" s="410" t="s">
        <v>4422</v>
      </c>
      <c r="D37" s="411">
        <v>53152.302000000011</v>
      </c>
      <c r="E37" s="412">
        <v>0.15</v>
      </c>
      <c r="F37" s="413">
        <f t="shared" si="0"/>
        <v>7972.8453000000009</v>
      </c>
      <c r="G37" s="413">
        <f t="shared" si="2"/>
        <v>45179.45670000001</v>
      </c>
      <c r="H37" s="414"/>
      <c r="I37" s="415">
        <f t="shared" si="1"/>
        <v>0</v>
      </c>
      <c r="J37" s="418">
        <f t="shared" si="3"/>
        <v>44293.585000000014</v>
      </c>
      <c r="K37" s="410" t="s">
        <v>4423</v>
      </c>
      <c r="L37" s="419"/>
      <c r="M37" s="420"/>
      <c r="N37" s="420"/>
      <c r="O37" s="420"/>
    </row>
    <row r="38" spans="1:15">
      <c r="A38" s="409">
        <v>37</v>
      </c>
      <c r="B38" s="410" t="s">
        <v>4424</v>
      </c>
      <c r="C38" s="410" t="s">
        <v>4425</v>
      </c>
      <c r="D38" s="411">
        <v>54692.946000000011</v>
      </c>
      <c r="E38" s="412">
        <v>0.15</v>
      </c>
      <c r="F38" s="413">
        <f t="shared" si="0"/>
        <v>8203.9419000000016</v>
      </c>
      <c r="G38" s="413">
        <f t="shared" si="2"/>
        <v>46489.004100000006</v>
      </c>
      <c r="H38" s="414"/>
      <c r="I38" s="415">
        <f t="shared" si="1"/>
        <v>0</v>
      </c>
      <c r="J38" s="418">
        <f t="shared" si="3"/>
        <v>45577.455000000009</v>
      </c>
      <c r="K38" s="410" t="s">
        <v>4426</v>
      </c>
      <c r="L38" s="419"/>
      <c r="M38" s="420"/>
      <c r="N38" s="420"/>
      <c r="O38" s="420"/>
    </row>
    <row r="39" spans="1:15">
      <c r="A39" s="409">
        <v>38</v>
      </c>
      <c r="B39" s="410" t="s">
        <v>4427</v>
      </c>
      <c r="C39" s="410" t="s">
        <v>4428</v>
      </c>
      <c r="D39" s="411">
        <v>61009.592000000011</v>
      </c>
      <c r="E39" s="412">
        <v>0.15</v>
      </c>
      <c r="F39" s="413">
        <f t="shared" si="0"/>
        <v>9151.4388000000017</v>
      </c>
      <c r="G39" s="413">
        <f t="shared" si="2"/>
        <v>51858.153200000008</v>
      </c>
      <c r="H39" s="414"/>
      <c r="I39" s="415">
        <f t="shared" si="1"/>
        <v>0</v>
      </c>
      <c r="J39" s="418">
        <f t="shared" si="3"/>
        <v>50841.326666666675</v>
      </c>
      <c r="K39" s="410" t="s">
        <v>4429</v>
      </c>
      <c r="L39" s="419"/>
      <c r="M39" s="420"/>
      <c r="N39" s="420"/>
      <c r="O39" s="420"/>
    </row>
    <row r="40" spans="1:15">
      <c r="A40" s="409">
        <v>39</v>
      </c>
      <c r="B40" s="410" t="s">
        <v>4424</v>
      </c>
      <c r="C40" s="410" t="s">
        <v>4425</v>
      </c>
      <c r="D40" s="411">
        <v>54692.946000000011</v>
      </c>
      <c r="E40" s="412">
        <v>0.15</v>
      </c>
      <c r="F40" s="413">
        <f t="shared" si="0"/>
        <v>8203.9419000000016</v>
      </c>
      <c r="G40" s="413">
        <f t="shared" si="2"/>
        <v>46489.004100000006</v>
      </c>
      <c r="H40" s="414"/>
      <c r="I40" s="415">
        <f t="shared" si="1"/>
        <v>0</v>
      </c>
      <c r="J40" s="418">
        <f t="shared" si="3"/>
        <v>45577.455000000009</v>
      </c>
      <c r="K40" s="410" t="s">
        <v>4426</v>
      </c>
      <c r="L40" s="419"/>
      <c r="M40" s="420"/>
      <c r="N40" s="420"/>
      <c r="O40" s="420"/>
    </row>
    <row r="41" spans="1:15">
      <c r="A41" s="409">
        <v>40</v>
      </c>
      <c r="B41" s="410" t="s">
        <v>4427</v>
      </c>
      <c r="C41" s="410" t="s">
        <v>4428</v>
      </c>
      <c r="D41" s="411">
        <v>61009.592000000011</v>
      </c>
      <c r="E41" s="412">
        <v>0.15</v>
      </c>
      <c r="F41" s="413">
        <f t="shared" si="0"/>
        <v>9151.4388000000017</v>
      </c>
      <c r="G41" s="413">
        <f t="shared" si="2"/>
        <v>51858.153200000008</v>
      </c>
      <c r="H41" s="414"/>
      <c r="I41" s="415">
        <f t="shared" si="1"/>
        <v>0</v>
      </c>
      <c r="J41" s="418">
        <f t="shared" si="3"/>
        <v>50841.326666666675</v>
      </c>
      <c r="K41" s="410" t="s">
        <v>4429</v>
      </c>
      <c r="L41" s="419"/>
      <c r="M41" s="420"/>
      <c r="N41" s="420"/>
      <c r="O41" s="420"/>
    </row>
    <row r="42" spans="1:15">
      <c r="A42" s="409">
        <v>41</v>
      </c>
      <c r="B42" s="410" t="s">
        <v>4430</v>
      </c>
      <c r="C42" s="410" t="s">
        <v>4431</v>
      </c>
      <c r="D42" s="411">
        <v>2100.154</v>
      </c>
      <c r="E42" s="412">
        <v>0.15</v>
      </c>
      <c r="F42" s="413">
        <f t="shared" si="0"/>
        <v>315.0231</v>
      </c>
      <c r="G42" s="413">
        <f t="shared" si="2"/>
        <v>1785.1309000000001</v>
      </c>
      <c r="H42" s="414"/>
      <c r="I42" s="415">
        <f t="shared" si="1"/>
        <v>0</v>
      </c>
      <c r="J42" s="418">
        <f t="shared" si="3"/>
        <v>1750.1283333333333</v>
      </c>
      <c r="K42" s="410" t="s">
        <v>4432</v>
      </c>
      <c r="L42" s="419"/>
      <c r="M42" s="420"/>
      <c r="N42" s="420"/>
      <c r="O42" s="420"/>
    </row>
    <row r="43" spans="1:15">
      <c r="A43" s="409">
        <v>42</v>
      </c>
      <c r="B43" s="410" t="s">
        <v>4433</v>
      </c>
      <c r="C43" s="410" t="s">
        <v>4434</v>
      </c>
      <c r="D43" s="411">
        <v>2100.154</v>
      </c>
      <c r="E43" s="412">
        <v>0.15</v>
      </c>
      <c r="F43" s="413">
        <f t="shared" si="0"/>
        <v>315.0231</v>
      </c>
      <c r="G43" s="413">
        <f t="shared" si="2"/>
        <v>1785.1309000000001</v>
      </c>
      <c r="H43" s="414"/>
      <c r="I43" s="415">
        <f t="shared" si="1"/>
        <v>0</v>
      </c>
      <c r="J43" s="418">
        <f t="shared" si="3"/>
        <v>1750.1283333333333</v>
      </c>
      <c r="K43" s="410" t="s">
        <v>4435</v>
      </c>
      <c r="L43" s="419"/>
      <c r="M43" s="420"/>
      <c r="N43" s="420"/>
      <c r="O43" s="420"/>
    </row>
    <row r="44" spans="1:15">
      <c r="A44" s="409">
        <v>43</v>
      </c>
      <c r="B44" s="410" t="s">
        <v>4436</v>
      </c>
      <c r="C44" s="410" t="s">
        <v>4437</v>
      </c>
      <c r="D44" s="411">
        <v>2100.154</v>
      </c>
      <c r="E44" s="412">
        <v>0.15</v>
      </c>
      <c r="F44" s="413">
        <f t="shared" si="0"/>
        <v>315.0231</v>
      </c>
      <c r="G44" s="413">
        <f t="shared" si="2"/>
        <v>1785.1309000000001</v>
      </c>
      <c r="H44" s="414"/>
      <c r="I44" s="415">
        <f t="shared" si="1"/>
        <v>0</v>
      </c>
      <c r="J44" s="418">
        <f t="shared" si="3"/>
        <v>1750.1283333333333</v>
      </c>
      <c r="K44" s="410" t="s">
        <v>4438</v>
      </c>
      <c r="L44" s="419"/>
      <c r="M44" s="420"/>
      <c r="N44" s="420"/>
      <c r="O44" s="420"/>
    </row>
    <row r="45" spans="1:15">
      <c r="A45" s="409">
        <v>44</v>
      </c>
      <c r="B45" s="410" t="s">
        <v>4439</v>
      </c>
      <c r="C45" s="410" t="s">
        <v>4440</v>
      </c>
      <c r="D45" s="411">
        <v>2100.154</v>
      </c>
      <c r="E45" s="412">
        <v>0.15</v>
      </c>
      <c r="F45" s="413">
        <f t="shared" si="0"/>
        <v>315.0231</v>
      </c>
      <c r="G45" s="413">
        <f t="shared" si="2"/>
        <v>1785.1309000000001</v>
      </c>
      <c r="H45" s="414"/>
      <c r="I45" s="415">
        <f t="shared" si="1"/>
        <v>0</v>
      </c>
      <c r="J45" s="418">
        <f t="shared" si="3"/>
        <v>1750.1283333333333</v>
      </c>
      <c r="K45" s="410" t="s">
        <v>4441</v>
      </c>
      <c r="L45" s="419"/>
      <c r="M45" s="420"/>
      <c r="N45" s="420"/>
      <c r="O45" s="420"/>
    </row>
    <row r="46" spans="1:15">
      <c r="A46" s="409">
        <v>45</v>
      </c>
      <c r="B46" s="410" t="s">
        <v>4442</v>
      </c>
      <c r="C46" s="410" t="s">
        <v>4443</v>
      </c>
      <c r="D46" s="411">
        <v>4200.3220000000001</v>
      </c>
      <c r="E46" s="412">
        <v>0.15</v>
      </c>
      <c r="F46" s="413">
        <f t="shared" si="0"/>
        <v>630.04830000000004</v>
      </c>
      <c r="G46" s="413">
        <f t="shared" si="2"/>
        <v>3570.2737000000002</v>
      </c>
      <c r="H46" s="414"/>
      <c r="I46" s="415">
        <f t="shared" si="1"/>
        <v>0</v>
      </c>
      <c r="J46" s="418">
        <f t="shared" si="3"/>
        <v>3500.2683333333334</v>
      </c>
      <c r="K46" s="410" t="s">
        <v>4444</v>
      </c>
      <c r="L46" s="419"/>
      <c r="M46" s="420"/>
      <c r="N46" s="420"/>
      <c r="O46" s="420"/>
    </row>
    <row r="47" spans="1:15">
      <c r="A47" s="409">
        <v>46</v>
      </c>
      <c r="B47" s="410" t="s">
        <v>4445</v>
      </c>
      <c r="C47" s="410" t="s">
        <v>4446</v>
      </c>
      <c r="D47" s="411">
        <v>2100.154</v>
      </c>
      <c r="E47" s="412">
        <v>0.15</v>
      </c>
      <c r="F47" s="413">
        <f t="shared" si="0"/>
        <v>315.0231</v>
      </c>
      <c r="G47" s="413">
        <f t="shared" si="2"/>
        <v>1785.1309000000001</v>
      </c>
      <c r="H47" s="414"/>
      <c r="I47" s="415">
        <f t="shared" si="1"/>
        <v>0</v>
      </c>
      <c r="J47" s="418">
        <f t="shared" si="3"/>
        <v>1750.1283333333333</v>
      </c>
      <c r="K47" s="410" t="s">
        <v>4447</v>
      </c>
      <c r="L47" s="419"/>
      <c r="M47" s="420"/>
      <c r="N47" s="420"/>
      <c r="O47" s="420"/>
    </row>
    <row r="48" spans="1:15">
      <c r="A48" s="409">
        <v>29</v>
      </c>
      <c r="B48" s="410" t="s">
        <v>4448</v>
      </c>
      <c r="C48" s="410" t="s">
        <v>4449</v>
      </c>
      <c r="D48" s="411">
        <v>28571</v>
      </c>
      <c r="E48" s="412">
        <v>0.1</v>
      </c>
      <c r="F48" s="413">
        <f t="shared" si="0"/>
        <v>2857.1000000000004</v>
      </c>
      <c r="G48" s="413">
        <f t="shared" si="2"/>
        <v>25713.9</v>
      </c>
      <c r="H48" s="414"/>
      <c r="I48" s="415">
        <f>G48*H48</f>
        <v>0</v>
      </c>
      <c r="J48" s="414"/>
      <c r="K48" s="410" t="s">
        <v>4450</v>
      </c>
    </row>
    <row r="49" spans="1:11">
      <c r="A49" s="409">
        <v>30</v>
      </c>
      <c r="B49" s="410" t="s">
        <v>4451</v>
      </c>
      <c r="C49" s="410" t="s">
        <v>4452</v>
      </c>
      <c r="D49" s="411">
        <v>677</v>
      </c>
      <c r="E49" s="412">
        <v>0.1</v>
      </c>
      <c r="F49" s="413">
        <f t="shared" si="0"/>
        <v>67.7</v>
      </c>
      <c r="G49" s="413">
        <f t="shared" si="2"/>
        <v>609.29999999999995</v>
      </c>
      <c r="H49" s="414"/>
      <c r="I49" s="415">
        <f>G49*H49</f>
        <v>0</v>
      </c>
      <c r="J49" s="414"/>
      <c r="K49" s="410" t="s">
        <v>4453</v>
      </c>
    </row>
    <row r="50" spans="1:11">
      <c r="A50" s="409">
        <v>31</v>
      </c>
      <c r="B50" s="410" t="s">
        <v>4454</v>
      </c>
      <c r="C50" s="410" t="s">
        <v>4455</v>
      </c>
      <c r="D50" s="411">
        <v>5314</v>
      </c>
      <c r="E50" s="412">
        <v>0.1</v>
      </c>
      <c r="F50" s="413">
        <f t="shared" si="0"/>
        <v>531.4</v>
      </c>
      <c r="G50" s="413">
        <f t="shared" si="2"/>
        <v>4782.6000000000004</v>
      </c>
      <c r="H50" s="414"/>
      <c r="I50" s="415">
        <f>G50*H50</f>
        <v>0</v>
      </c>
      <c r="J50" s="414"/>
      <c r="K50" s="410" t="s">
        <v>4456</v>
      </c>
    </row>
    <row r="51" spans="1:11">
      <c r="A51" s="409">
        <v>32</v>
      </c>
      <c r="B51" s="410" t="s">
        <v>4457</v>
      </c>
      <c r="C51" s="410" t="s">
        <v>4458</v>
      </c>
      <c r="D51" s="411">
        <v>16800</v>
      </c>
      <c r="E51" s="412">
        <v>0.1</v>
      </c>
      <c r="F51" s="413">
        <f t="shared" si="0"/>
        <v>1680</v>
      </c>
      <c r="G51" s="413">
        <f t="shared" si="2"/>
        <v>15120</v>
      </c>
      <c r="H51" s="414"/>
      <c r="I51" s="415">
        <f>G51*H51</f>
        <v>0</v>
      </c>
      <c r="J51" s="414"/>
      <c r="K51" s="410" t="s">
        <v>4459</v>
      </c>
    </row>
    <row r="52" spans="1:11">
      <c r="A52" s="409">
        <v>33</v>
      </c>
      <c r="B52" s="410" t="s">
        <v>4460</v>
      </c>
      <c r="C52" s="410" t="s">
        <v>4461</v>
      </c>
      <c r="D52" s="411">
        <v>19459</v>
      </c>
      <c r="E52" s="412">
        <v>0.1</v>
      </c>
      <c r="F52" s="413">
        <f t="shared" si="0"/>
        <v>1945.9</v>
      </c>
      <c r="G52" s="413">
        <f t="shared" si="2"/>
        <v>17513.099999999999</v>
      </c>
      <c r="H52" s="414"/>
      <c r="I52" s="421">
        <f>G52*H52</f>
        <v>0</v>
      </c>
      <c r="J52" s="414"/>
      <c r="K52" s="410" t="s">
        <v>4462</v>
      </c>
    </row>
    <row r="53" spans="1:11">
      <c r="A53" s="409">
        <v>34</v>
      </c>
      <c r="B53" s="422"/>
      <c r="C53" s="422"/>
      <c r="D53" s="423"/>
      <c r="E53" s="424"/>
      <c r="F53" s="425"/>
      <c r="G53" s="425"/>
      <c r="I53" s="426">
        <f>SUM(I2:I52)</f>
        <v>0</v>
      </c>
      <c r="K53" s="422"/>
    </row>
    <row r="54" spans="1:11">
      <c r="A54" s="409">
        <v>35</v>
      </c>
      <c r="B54" s="405" t="s">
        <v>3218</v>
      </c>
      <c r="F54" s="420"/>
      <c r="G54" s="428"/>
      <c r="H54" s="428"/>
    </row>
    <row r="55" spans="1:11">
      <c r="A55" s="409">
        <v>36</v>
      </c>
      <c r="B55" s="429" t="s">
        <v>4463</v>
      </c>
      <c r="C55" s="429" t="s">
        <v>4464</v>
      </c>
      <c r="D55" s="427">
        <v>250</v>
      </c>
      <c r="E55" s="430">
        <v>0.1</v>
      </c>
      <c r="F55" s="427">
        <f>D55*(1-E55)</f>
        <v>225</v>
      </c>
      <c r="H55" s="428"/>
      <c r="K55" s="431" t="s">
        <v>4465</v>
      </c>
    </row>
    <row r="56" spans="1:11">
      <c r="D56" s="432"/>
    </row>
    <row r="57" spans="1:11">
      <c r="D57" s="432"/>
    </row>
    <row r="58" spans="1:11">
      <c r="D58" s="432"/>
    </row>
    <row r="59" spans="1:11">
      <c r="D59" s="409"/>
      <c r="F59" s="409"/>
      <c r="G59" s="409"/>
    </row>
    <row r="60" spans="1:11">
      <c r="D60" s="409"/>
      <c r="F60" s="409"/>
      <c r="G60" s="409"/>
    </row>
    <row r="61" spans="1:11">
      <c r="D61" s="409"/>
      <c r="F61" s="409"/>
      <c r="G61" s="409"/>
    </row>
    <row r="62" spans="1:11">
      <c r="D62" s="409"/>
      <c r="F62" s="409"/>
      <c r="G62" s="409"/>
    </row>
    <row r="63" spans="1:11">
      <c r="D63" s="409"/>
      <c r="F63" s="409"/>
      <c r="G63" s="409"/>
    </row>
    <row r="64" spans="1:11">
      <c r="D64" s="409"/>
      <c r="F64" s="409"/>
      <c r="G64" s="409"/>
    </row>
    <row r="65" spans="4:7">
      <c r="D65" s="409"/>
      <c r="F65" s="409"/>
      <c r="G65" s="409"/>
    </row>
    <row r="66" spans="4:7">
      <c r="D66" s="409"/>
      <c r="F66" s="409"/>
      <c r="G66" s="409"/>
    </row>
    <row r="67" spans="4:7">
      <c r="D67" s="409"/>
      <c r="F67" s="409"/>
      <c r="G67" s="409"/>
    </row>
    <row r="68" spans="4:7">
      <c r="D68" s="409"/>
      <c r="F68" s="409"/>
      <c r="G68" s="409"/>
    </row>
    <row r="69" spans="4:7">
      <c r="D69" s="409"/>
      <c r="F69" s="409"/>
      <c r="G69" s="409"/>
    </row>
    <row r="70" spans="4:7">
      <c r="D70" s="409"/>
      <c r="F70" s="409"/>
      <c r="G70" s="409"/>
    </row>
    <row r="71" spans="4:7">
      <c r="D71" s="409"/>
      <c r="F71" s="409"/>
      <c r="G71" s="409"/>
    </row>
    <row r="72" spans="4:7">
      <c r="D72" s="409"/>
      <c r="F72" s="409"/>
      <c r="G72" s="409"/>
    </row>
    <row r="73" spans="4:7">
      <c r="D73" s="409"/>
      <c r="F73" s="409"/>
      <c r="G73" s="409"/>
    </row>
    <row r="74" spans="4:7">
      <c r="D74" s="409"/>
      <c r="F74" s="409"/>
      <c r="G74" s="409"/>
    </row>
    <row r="75" spans="4:7">
      <c r="D75" s="409"/>
      <c r="F75" s="409"/>
      <c r="G75" s="409"/>
    </row>
    <row r="76" spans="4:7">
      <c r="D76" s="409"/>
      <c r="F76" s="409"/>
      <c r="G76" s="409"/>
    </row>
    <row r="77" spans="4:7">
      <c r="D77" s="409"/>
      <c r="F77" s="409"/>
      <c r="G77" s="409"/>
    </row>
    <row r="78" spans="4:7">
      <c r="D78" s="409"/>
      <c r="F78" s="409"/>
      <c r="G78" s="409"/>
    </row>
    <row r="79" spans="4:7">
      <c r="D79" s="409"/>
      <c r="F79" s="409"/>
      <c r="G79" s="409"/>
    </row>
    <row r="80" spans="4:7">
      <c r="D80" s="432"/>
    </row>
    <row r="81" spans="4:4">
      <c r="D81" s="432"/>
    </row>
    <row r="82" spans="4:4">
      <c r="D82" s="432"/>
    </row>
    <row r="83" spans="4:4">
      <c r="D83" s="432"/>
    </row>
    <row r="84" spans="4:4">
      <c r="D84" s="432"/>
    </row>
    <row r="85" spans="4:4">
      <c r="D85" s="432"/>
    </row>
    <row r="86" spans="4:4">
      <c r="D86" s="432"/>
    </row>
    <row r="87" spans="4:4">
      <c r="D87" s="432"/>
    </row>
    <row r="88" spans="4:4">
      <c r="D88" s="432"/>
    </row>
    <row r="89" spans="4:4">
      <c r="D89" s="432"/>
    </row>
    <row r="90" spans="4:4">
      <c r="D90" s="432"/>
    </row>
    <row r="91" spans="4:4">
      <c r="D91" s="432"/>
    </row>
    <row r="92" spans="4:4">
      <c r="D92" s="432"/>
    </row>
    <row r="93" spans="4:4">
      <c r="D93" s="432"/>
    </row>
    <row r="94" spans="4:4">
      <c r="D94" s="432"/>
    </row>
    <row r="95" spans="4:4">
      <c r="D95" s="432"/>
    </row>
    <row r="96" spans="4:4">
      <c r="D96" s="432"/>
    </row>
    <row r="97" spans="4:4">
      <c r="D97" s="432"/>
    </row>
    <row r="98" spans="4:4">
      <c r="D98" s="432"/>
    </row>
    <row r="99" spans="4:4">
      <c r="D99" s="432"/>
    </row>
    <row r="100" spans="4:4">
      <c r="D100" s="432"/>
    </row>
    <row r="101" spans="4:4">
      <c r="D101" s="432"/>
    </row>
    <row r="102" spans="4:4">
      <c r="D102" s="432"/>
    </row>
    <row r="103" spans="4:4">
      <c r="D103" s="432"/>
    </row>
    <row r="104" spans="4:4">
      <c r="D104" s="432"/>
    </row>
    <row r="105" spans="4:4">
      <c r="D105" s="432"/>
    </row>
    <row r="106" spans="4:4">
      <c r="D106" s="432"/>
    </row>
    <row r="107" spans="4:4">
      <c r="D107" s="432"/>
    </row>
    <row r="108" spans="4:4">
      <c r="D108" s="432"/>
    </row>
    <row r="109" spans="4:4">
      <c r="D109" s="432"/>
    </row>
    <row r="110" spans="4:4">
      <c r="D110" s="432"/>
    </row>
    <row r="111" spans="4:4">
      <c r="D111" s="432"/>
    </row>
    <row r="112" spans="4:4">
      <c r="D112" s="432"/>
    </row>
    <row r="113" spans="4:4">
      <c r="D113" s="432"/>
    </row>
    <row r="114" spans="4:4">
      <c r="D114" s="432"/>
    </row>
    <row r="115" spans="4:4">
      <c r="D115" s="432"/>
    </row>
    <row r="116" spans="4:4">
      <c r="D116" s="432"/>
    </row>
    <row r="117" spans="4:4">
      <c r="D117" s="432"/>
    </row>
    <row r="118" spans="4:4">
      <c r="D118" s="432"/>
    </row>
    <row r="119" spans="4:4">
      <c r="D119" s="432"/>
    </row>
    <row r="120" spans="4:4">
      <c r="D120" s="432"/>
    </row>
    <row r="121" spans="4:4">
      <c r="D121" s="432"/>
    </row>
    <row r="122" spans="4:4">
      <c r="D122" s="432"/>
    </row>
    <row r="123" spans="4:4">
      <c r="D123" s="432"/>
    </row>
    <row r="124" spans="4:4">
      <c r="D124" s="432"/>
    </row>
    <row r="125" spans="4:4">
      <c r="D125" s="432"/>
    </row>
    <row r="126" spans="4:4">
      <c r="D126" s="432"/>
    </row>
    <row r="127" spans="4:4">
      <c r="D127" s="432"/>
    </row>
    <row r="128" spans="4:4">
      <c r="D128" s="432"/>
    </row>
    <row r="129" spans="4:4">
      <c r="D129" s="432"/>
    </row>
    <row r="130" spans="4:4">
      <c r="D130" s="432"/>
    </row>
    <row r="131" spans="4:4">
      <c r="D131" s="432"/>
    </row>
    <row r="132" spans="4:4">
      <c r="D132" s="432"/>
    </row>
    <row r="133" spans="4:4">
      <c r="D133" s="432"/>
    </row>
    <row r="134" spans="4:4">
      <c r="D134" s="432"/>
    </row>
    <row r="135" spans="4:4">
      <c r="D135" s="432"/>
    </row>
    <row r="136" spans="4:4">
      <c r="D136" s="432"/>
    </row>
    <row r="137" spans="4:4">
      <c r="D137" s="432"/>
    </row>
    <row r="138" spans="4:4">
      <c r="D138" s="432"/>
    </row>
    <row r="139" spans="4:4">
      <c r="D139" s="432"/>
    </row>
    <row r="140" spans="4:4">
      <c r="D140" s="432"/>
    </row>
    <row r="141" spans="4:4">
      <c r="D141" s="432"/>
    </row>
    <row r="142" spans="4:4">
      <c r="D142" s="432"/>
    </row>
    <row r="143" spans="4:4">
      <c r="D143" s="432"/>
    </row>
    <row r="144" spans="4:4">
      <c r="D144" s="432"/>
    </row>
    <row r="145" spans="4:4">
      <c r="D145" s="432"/>
    </row>
    <row r="146" spans="4:4">
      <c r="D146" s="432"/>
    </row>
    <row r="147" spans="4:4">
      <c r="D147" s="432"/>
    </row>
    <row r="148" spans="4:4">
      <c r="D148" s="432"/>
    </row>
    <row r="149" spans="4:4">
      <c r="D149" s="432"/>
    </row>
    <row r="150" spans="4:4">
      <c r="D150" s="432"/>
    </row>
    <row r="151" spans="4:4">
      <c r="D151" s="432"/>
    </row>
    <row r="152" spans="4:4">
      <c r="D152" s="432"/>
    </row>
    <row r="153" spans="4:4">
      <c r="D153" s="432"/>
    </row>
    <row r="154" spans="4:4">
      <c r="D154" s="432"/>
    </row>
    <row r="155" spans="4:4">
      <c r="D155" s="432"/>
    </row>
    <row r="156" spans="4:4">
      <c r="D156" s="432"/>
    </row>
    <row r="157" spans="4:4">
      <c r="D157" s="432"/>
    </row>
    <row r="158" spans="4:4">
      <c r="D158" s="432"/>
    </row>
    <row r="159" spans="4:4">
      <c r="D159" s="432"/>
    </row>
    <row r="160" spans="4:4">
      <c r="D160" s="432"/>
    </row>
    <row r="161" spans="4:4">
      <c r="D161" s="432"/>
    </row>
    <row r="162" spans="4:4">
      <c r="D162" s="432"/>
    </row>
    <row r="163" spans="4:4">
      <c r="D163" s="432"/>
    </row>
    <row r="164" spans="4:4">
      <c r="D164" s="432"/>
    </row>
    <row r="165" spans="4:4">
      <c r="D165" s="432"/>
    </row>
    <row r="166" spans="4:4">
      <c r="D166" s="432"/>
    </row>
    <row r="167" spans="4:4">
      <c r="D167" s="432"/>
    </row>
    <row r="168" spans="4:4">
      <c r="D168" s="432"/>
    </row>
    <row r="169" spans="4:4">
      <c r="D169" s="432"/>
    </row>
    <row r="170" spans="4:4">
      <c r="D170" s="432"/>
    </row>
    <row r="171" spans="4:4">
      <c r="D171" s="432"/>
    </row>
    <row r="172" spans="4:4">
      <c r="D172" s="432"/>
    </row>
    <row r="173" spans="4:4">
      <c r="D173" s="432"/>
    </row>
    <row r="174" spans="4:4">
      <c r="D174" s="432"/>
    </row>
    <row r="175" spans="4:4">
      <c r="D175" s="432"/>
    </row>
    <row r="176" spans="4:4">
      <c r="D176" s="432"/>
    </row>
    <row r="177" spans="4:4">
      <c r="D177" s="432"/>
    </row>
    <row r="178" spans="4:4">
      <c r="D178" s="432"/>
    </row>
    <row r="179" spans="4:4">
      <c r="D179" s="432"/>
    </row>
    <row r="180" spans="4:4">
      <c r="D180" s="432"/>
    </row>
    <row r="181" spans="4:4">
      <c r="D181" s="432"/>
    </row>
    <row r="182" spans="4:4">
      <c r="D182" s="432"/>
    </row>
    <row r="183" spans="4:4">
      <c r="D183" s="432"/>
    </row>
    <row r="184" spans="4:4">
      <c r="D184" s="432"/>
    </row>
    <row r="185" spans="4:4">
      <c r="D185" s="432"/>
    </row>
    <row r="186" spans="4:4">
      <c r="D186" s="432"/>
    </row>
    <row r="187" spans="4:4">
      <c r="D187" s="432"/>
    </row>
    <row r="188" spans="4:4">
      <c r="D188" s="432"/>
    </row>
    <row r="189" spans="4:4">
      <c r="D189" s="432"/>
    </row>
    <row r="190" spans="4:4">
      <c r="D190" s="432"/>
    </row>
    <row r="191" spans="4:4">
      <c r="D191" s="432"/>
    </row>
    <row r="192" spans="4:4">
      <c r="D192" s="432"/>
    </row>
    <row r="193" spans="4:4">
      <c r="D193" s="432"/>
    </row>
    <row r="194" spans="4:4">
      <c r="D194" s="432"/>
    </row>
    <row r="195" spans="4:4">
      <c r="D195" s="432"/>
    </row>
    <row r="196" spans="4:4">
      <c r="D196" s="432"/>
    </row>
    <row r="197" spans="4:4">
      <c r="D197" s="432"/>
    </row>
    <row r="198" spans="4:4">
      <c r="D198" s="432"/>
    </row>
    <row r="199" spans="4:4">
      <c r="D199" s="432"/>
    </row>
    <row r="200" spans="4:4">
      <c r="D200" s="432"/>
    </row>
    <row r="201" spans="4:4">
      <c r="D201" s="432"/>
    </row>
    <row r="202" spans="4:4">
      <c r="D202" s="432"/>
    </row>
    <row r="203" spans="4:4">
      <c r="D203" s="432"/>
    </row>
    <row r="204" spans="4:4">
      <c r="D204" s="432"/>
    </row>
    <row r="205" spans="4:4">
      <c r="D205" s="432"/>
    </row>
    <row r="206" spans="4:4">
      <c r="D206" s="432"/>
    </row>
    <row r="207" spans="4:4">
      <c r="D207" s="432"/>
    </row>
    <row r="208" spans="4:4">
      <c r="D208" s="432"/>
    </row>
    <row r="209" spans="4:4">
      <c r="D209" s="432"/>
    </row>
    <row r="210" spans="4:4">
      <c r="D210" s="432"/>
    </row>
    <row r="211" spans="4:4">
      <c r="D211" s="432"/>
    </row>
    <row r="212" spans="4:4">
      <c r="D212" s="432"/>
    </row>
    <row r="213" spans="4:4">
      <c r="D213" s="432"/>
    </row>
    <row r="214" spans="4:4">
      <c r="D214" s="432"/>
    </row>
    <row r="215" spans="4:4">
      <c r="D215" s="432"/>
    </row>
    <row r="216" spans="4:4">
      <c r="D216" s="432"/>
    </row>
    <row r="217" spans="4:4">
      <c r="D217" s="432"/>
    </row>
    <row r="218" spans="4:4">
      <c r="D218" s="432"/>
    </row>
    <row r="219" spans="4:4">
      <c r="D219" s="432"/>
    </row>
    <row r="220" spans="4:4">
      <c r="D220" s="432"/>
    </row>
    <row r="221" spans="4:4">
      <c r="D221" s="432"/>
    </row>
    <row r="222" spans="4:4">
      <c r="D222" s="432"/>
    </row>
    <row r="223" spans="4:4">
      <c r="D223" s="432"/>
    </row>
    <row r="224" spans="4:4">
      <c r="D224" s="432"/>
    </row>
    <row r="225" spans="4:4">
      <c r="D225" s="432"/>
    </row>
    <row r="226" spans="4:4">
      <c r="D226" s="432"/>
    </row>
    <row r="227" spans="4:4">
      <c r="D227" s="432"/>
    </row>
    <row r="228" spans="4:4">
      <c r="D228" s="432"/>
    </row>
    <row r="229" spans="4:4">
      <c r="D229" s="432"/>
    </row>
    <row r="230" spans="4:4">
      <c r="D230" s="432"/>
    </row>
    <row r="231" spans="4:4">
      <c r="D231" s="432"/>
    </row>
    <row r="232" spans="4:4">
      <c r="D232" s="432"/>
    </row>
    <row r="233" spans="4:4">
      <c r="D233" s="432"/>
    </row>
    <row r="234" spans="4:4">
      <c r="D234" s="432"/>
    </row>
    <row r="235" spans="4:4">
      <c r="D235" s="432"/>
    </row>
    <row r="236" spans="4:4">
      <c r="D236" s="432"/>
    </row>
    <row r="237" spans="4:4">
      <c r="D237" s="432"/>
    </row>
    <row r="238" spans="4:4">
      <c r="D238" s="432"/>
    </row>
    <row r="239" spans="4:4">
      <c r="D239" s="432"/>
    </row>
    <row r="240" spans="4:4">
      <c r="D240" s="432"/>
    </row>
    <row r="241" spans="4:4">
      <c r="D241" s="432"/>
    </row>
    <row r="242" spans="4:4">
      <c r="D242" s="432"/>
    </row>
    <row r="243" spans="4:4">
      <c r="D243" s="432"/>
    </row>
    <row r="244" spans="4:4">
      <c r="D244" s="432"/>
    </row>
    <row r="245" spans="4:4">
      <c r="D245" s="432"/>
    </row>
    <row r="246" spans="4:4">
      <c r="D246" s="432"/>
    </row>
    <row r="247" spans="4:4">
      <c r="D247" s="432"/>
    </row>
    <row r="248" spans="4:4">
      <c r="D248" s="432"/>
    </row>
    <row r="249" spans="4:4">
      <c r="D249" s="432"/>
    </row>
    <row r="250" spans="4:4">
      <c r="D250" s="432"/>
    </row>
    <row r="251" spans="4:4">
      <c r="D251" s="432"/>
    </row>
    <row r="252" spans="4:4">
      <c r="D252" s="432"/>
    </row>
    <row r="253" spans="4:4">
      <c r="D253" s="432"/>
    </row>
    <row r="254" spans="4:4">
      <c r="D254" s="432"/>
    </row>
    <row r="255" spans="4:4">
      <c r="D255" s="432"/>
    </row>
    <row r="256" spans="4:4">
      <c r="D256" s="432"/>
    </row>
    <row r="257" spans="4:4">
      <c r="D257" s="432"/>
    </row>
    <row r="258" spans="4:4">
      <c r="D258" s="432"/>
    </row>
    <row r="259" spans="4:4">
      <c r="D259" s="432"/>
    </row>
    <row r="260" spans="4:4">
      <c r="D260" s="432"/>
    </row>
    <row r="261" spans="4:4">
      <c r="D261" s="432"/>
    </row>
    <row r="262" spans="4:4">
      <c r="D262" s="432"/>
    </row>
    <row r="263" spans="4:4">
      <c r="D263" s="432"/>
    </row>
    <row r="264" spans="4:4">
      <c r="D264" s="432"/>
    </row>
    <row r="265" spans="4:4">
      <c r="D265" s="432"/>
    </row>
    <row r="266" spans="4:4">
      <c r="D266" s="432"/>
    </row>
    <row r="267" spans="4:4">
      <c r="D267" s="432"/>
    </row>
    <row r="268" spans="4:4">
      <c r="D268" s="432"/>
    </row>
    <row r="269" spans="4:4">
      <c r="D269" s="432"/>
    </row>
    <row r="270" spans="4:4">
      <c r="D270" s="432"/>
    </row>
    <row r="271" spans="4:4">
      <c r="D271" s="432"/>
    </row>
    <row r="272" spans="4:4">
      <c r="D272" s="432"/>
    </row>
    <row r="273" spans="4:4">
      <c r="D273" s="432"/>
    </row>
    <row r="274" spans="4:4">
      <c r="D274" s="432"/>
    </row>
    <row r="275" spans="4:4">
      <c r="D275" s="432"/>
    </row>
    <row r="276" spans="4:4">
      <c r="D276" s="432"/>
    </row>
    <row r="277" spans="4:4">
      <c r="D277" s="432"/>
    </row>
    <row r="278" spans="4:4">
      <c r="D278" s="432"/>
    </row>
    <row r="279" spans="4:4">
      <c r="D279" s="432"/>
    </row>
    <row r="280" spans="4:4">
      <c r="D280" s="432"/>
    </row>
    <row r="281" spans="4:4">
      <c r="D281" s="432"/>
    </row>
    <row r="282" spans="4:4">
      <c r="D282" s="432"/>
    </row>
    <row r="283" spans="4:4">
      <c r="D283" s="432"/>
    </row>
    <row r="284" spans="4:4">
      <c r="D284" s="432"/>
    </row>
    <row r="285" spans="4:4">
      <c r="D285" s="432"/>
    </row>
    <row r="286" spans="4:4">
      <c r="D286" s="432"/>
    </row>
    <row r="287" spans="4:4">
      <c r="D287" s="432"/>
    </row>
    <row r="288" spans="4:4">
      <c r="D288" s="432"/>
    </row>
    <row r="289" spans="4:4">
      <c r="D289" s="432"/>
    </row>
    <row r="290" spans="4:4">
      <c r="D290" s="432"/>
    </row>
    <row r="291" spans="4:4">
      <c r="D291" s="432"/>
    </row>
    <row r="292" spans="4:4">
      <c r="D292" s="432"/>
    </row>
    <row r="293" spans="4:4">
      <c r="D293" s="432"/>
    </row>
    <row r="294" spans="4:4">
      <c r="D294" s="432"/>
    </row>
    <row r="295" spans="4:4">
      <c r="D295" s="432"/>
    </row>
    <row r="296" spans="4:4">
      <c r="D296" s="432"/>
    </row>
    <row r="297" spans="4:4">
      <c r="D297" s="432"/>
    </row>
    <row r="298" spans="4:4">
      <c r="D298" s="432"/>
    </row>
    <row r="299" spans="4:4">
      <c r="D299" s="432"/>
    </row>
    <row r="300" spans="4:4">
      <c r="D300" s="432"/>
    </row>
    <row r="301" spans="4:4">
      <c r="D301" s="432"/>
    </row>
    <row r="302" spans="4:4">
      <c r="D302" s="432"/>
    </row>
    <row r="303" spans="4:4">
      <c r="D303" s="432"/>
    </row>
    <row r="304" spans="4:4">
      <c r="D304" s="432"/>
    </row>
    <row r="305" spans="4:4">
      <c r="D305" s="432"/>
    </row>
    <row r="306" spans="4:4">
      <c r="D306" s="432"/>
    </row>
    <row r="307" spans="4:4">
      <c r="D307" s="432"/>
    </row>
    <row r="308" spans="4:4">
      <c r="D308" s="432"/>
    </row>
    <row r="309" spans="4:4">
      <c r="D309" s="432"/>
    </row>
    <row r="310" spans="4:4">
      <c r="D310" s="432"/>
    </row>
    <row r="311" spans="4:4">
      <c r="D311" s="432"/>
    </row>
    <row r="312" spans="4:4">
      <c r="D312" s="432"/>
    </row>
    <row r="313" spans="4:4">
      <c r="D313" s="432"/>
    </row>
    <row r="314" spans="4:4">
      <c r="D314" s="432"/>
    </row>
    <row r="315" spans="4:4">
      <c r="D315" s="432"/>
    </row>
    <row r="316" spans="4:4">
      <c r="D316" s="432"/>
    </row>
    <row r="317" spans="4:4">
      <c r="D317" s="432"/>
    </row>
    <row r="318" spans="4:4">
      <c r="D318" s="432"/>
    </row>
    <row r="319" spans="4:4">
      <c r="D319" s="432"/>
    </row>
    <row r="320" spans="4:4">
      <c r="D320" s="432"/>
    </row>
    <row r="321" spans="4:4">
      <c r="D321" s="432"/>
    </row>
    <row r="322" spans="4:4">
      <c r="D322" s="432"/>
    </row>
    <row r="323" spans="4:4">
      <c r="D323" s="432"/>
    </row>
    <row r="324" spans="4:4">
      <c r="D324" s="432"/>
    </row>
    <row r="325" spans="4:4">
      <c r="D325" s="432"/>
    </row>
    <row r="326" spans="4:4">
      <c r="D326" s="432"/>
    </row>
    <row r="327" spans="4:4">
      <c r="D327" s="432"/>
    </row>
    <row r="328" spans="4:4">
      <c r="D328" s="432"/>
    </row>
    <row r="329" spans="4:4">
      <c r="D329" s="432"/>
    </row>
    <row r="330" spans="4:4">
      <c r="D330" s="432"/>
    </row>
    <row r="331" spans="4:4">
      <c r="D331" s="432"/>
    </row>
    <row r="332" spans="4:4">
      <c r="D332" s="432"/>
    </row>
    <row r="333" spans="4:4">
      <c r="D333" s="432"/>
    </row>
    <row r="334" spans="4:4">
      <c r="D334" s="432"/>
    </row>
    <row r="335" spans="4:4">
      <c r="D335" s="432"/>
    </row>
    <row r="336" spans="4:4">
      <c r="D336" s="432"/>
    </row>
    <row r="337" spans="4:4">
      <c r="D337" s="432"/>
    </row>
    <row r="338" spans="4:4">
      <c r="D338" s="432"/>
    </row>
    <row r="339" spans="4:4">
      <c r="D339" s="432"/>
    </row>
    <row r="340" spans="4:4">
      <c r="D340" s="432"/>
    </row>
    <row r="341" spans="4:4">
      <c r="D341" s="432"/>
    </row>
    <row r="342" spans="4:4">
      <c r="D342" s="432"/>
    </row>
    <row r="343" spans="4:4">
      <c r="D343" s="432"/>
    </row>
    <row r="344" spans="4:4">
      <c r="D344" s="432"/>
    </row>
    <row r="345" spans="4:4">
      <c r="D345" s="432"/>
    </row>
    <row r="346" spans="4:4">
      <c r="D346" s="432"/>
    </row>
    <row r="347" spans="4:4">
      <c r="D347" s="432"/>
    </row>
    <row r="348" spans="4:4">
      <c r="D348" s="432"/>
    </row>
    <row r="349" spans="4:4">
      <c r="D349" s="432"/>
    </row>
    <row r="350" spans="4:4">
      <c r="D350" s="432"/>
    </row>
    <row r="351" spans="4:4">
      <c r="D351" s="432"/>
    </row>
    <row r="352" spans="4:4">
      <c r="D352" s="432"/>
    </row>
    <row r="353" spans="4:4">
      <c r="D353" s="432"/>
    </row>
    <row r="354" spans="4:4">
      <c r="D354" s="432"/>
    </row>
    <row r="355" spans="4:4">
      <c r="D355" s="432"/>
    </row>
    <row r="356" spans="4:4">
      <c r="D356" s="432"/>
    </row>
    <row r="357" spans="4:4">
      <c r="D357" s="432"/>
    </row>
    <row r="358" spans="4:4">
      <c r="D358" s="432"/>
    </row>
    <row r="359" spans="4:4">
      <c r="D359" s="432"/>
    </row>
    <row r="360" spans="4:4">
      <c r="D360" s="432"/>
    </row>
    <row r="361" spans="4:4">
      <c r="D361" s="432"/>
    </row>
    <row r="362" spans="4:4">
      <c r="D362" s="432"/>
    </row>
    <row r="363" spans="4:4">
      <c r="D363" s="432"/>
    </row>
    <row r="364" spans="4:4">
      <c r="D364" s="432"/>
    </row>
    <row r="365" spans="4:4">
      <c r="D365" s="432"/>
    </row>
    <row r="366" spans="4:4">
      <c r="D366" s="432"/>
    </row>
    <row r="367" spans="4:4">
      <c r="D367" s="432"/>
    </row>
    <row r="368" spans="4:4">
      <c r="D368" s="432"/>
    </row>
    <row r="369" spans="4:4">
      <c r="D369" s="432"/>
    </row>
    <row r="370" spans="4:4">
      <c r="D370" s="432"/>
    </row>
    <row r="371" spans="4:4">
      <c r="D371" s="432"/>
    </row>
    <row r="372" spans="4:4">
      <c r="D372" s="432"/>
    </row>
    <row r="373" spans="4:4">
      <c r="D373" s="432"/>
    </row>
    <row r="374" spans="4:4">
      <c r="D374" s="432"/>
    </row>
    <row r="375" spans="4:4">
      <c r="D375" s="432"/>
    </row>
    <row r="376" spans="4:4">
      <c r="D376" s="432"/>
    </row>
    <row r="377" spans="4:4">
      <c r="D377" s="432"/>
    </row>
    <row r="378" spans="4:4">
      <c r="D378" s="432"/>
    </row>
    <row r="379" spans="4:4">
      <c r="D379" s="432"/>
    </row>
    <row r="380" spans="4:4">
      <c r="D380" s="432"/>
    </row>
    <row r="381" spans="4:4">
      <c r="D381" s="432"/>
    </row>
    <row r="382" spans="4:4">
      <c r="D382" s="432"/>
    </row>
    <row r="383" spans="4:4">
      <c r="D383" s="432"/>
    </row>
    <row r="384" spans="4:4">
      <c r="D384" s="432"/>
    </row>
    <row r="385" spans="4:4">
      <c r="D385" s="432"/>
    </row>
    <row r="386" spans="4:4">
      <c r="D386" s="432"/>
    </row>
    <row r="387" spans="4:4">
      <c r="D387" s="432"/>
    </row>
    <row r="388" spans="4:4">
      <c r="D388" s="432"/>
    </row>
    <row r="389" spans="4:4">
      <c r="D389" s="432"/>
    </row>
    <row r="390" spans="4:4">
      <c r="D390" s="432"/>
    </row>
    <row r="391" spans="4:4">
      <c r="D391" s="432"/>
    </row>
    <row r="392" spans="4:4">
      <c r="D392" s="432"/>
    </row>
    <row r="393" spans="4:4">
      <c r="D393" s="432"/>
    </row>
    <row r="394" spans="4:4">
      <c r="D394" s="432"/>
    </row>
    <row r="395" spans="4:4">
      <c r="D395" s="432"/>
    </row>
    <row r="396" spans="4:4">
      <c r="D396" s="432"/>
    </row>
    <row r="397" spans="4:4">
      <c r="D397" s="432"/>
    </row>
    <row r="398" spans="4:4">
      <c r="D398" s="432"/>
    </row>
    <row r="399" spans="4:4">
      <c r="D399" s="432"/>
    </row>
    <row r="400" spans="4:4">
      <c r="D400" s="432"/>
    </row>
    <row r="401" spans="4:4">
      <c r="D401" s="432"/>
    </row>
    <row r="402" spans="4:4">
      <c r="D402" s="432"/>
    </row>
    <row r="403" spans="4:4">
      <c r="D403" s="432"/>
    </row>
    <row r="404" spans="4:4">
      <c r="D404" s="432"/>
    </row>
    <row r="405" spans="4:4">
      <c r="D405" s="432"/>
    </row>
    <row r="406" spans="4:4">
      <c r="D406" s="432"/>
    </row>
    <row r="407" spans="4:4">
      <c r="D407" s="432"/>
    </row>
    <row r="408" spans="4:4">
      <c r="D408" s="432"/>
    </row>
    <row r="409" spans="4:4">
      <c r="D409" s="432"/>
    </row>
    <row r="410" spans="4:4">
      <c r="D410" s="432"/>
    </row>
    <row r="411" spans="4:4">
      <c r="D411" s="432"/>
    </row>
    <row r="412" spans="4:4">
      <c r="D412" s="432"/>
    </row>
    <row r="413" spans="4:4">
      <c r="D413" s="432"/>
    </row>
    <row r="414" spans="4:4">
      <c r="D414" s="432"/>
    </row>
    <row r="415" spans="4:4">
      <c r="D415" s="432"/>
    </row>
    <row r="416" spans="4:4">
      <c r="D416" s="432"/>
    </row>
    <row r="417" spans="4:4">
      <c r="D417" s="432"/>
    </row>
    <row r="418" spans="4:4">
      <c r="D418" s="432"/>
    </row>
    <row r="419" spans="4:4">
      <c r="D419" s="432"/>
    </row>
    <row r="420" spans="4:4">
      <c r="D420" s="432"/>
    </row>
    <row r="421" spans="4:4">
      <c r="D421" s="432"/>
    </row>
    <row r="422" spans="4:4">
      <c r="D422" s="432"/>
    </row>
    <row r="423" spans="4:4">
      <c r="D423" s="432"/>
    </row>
    <row r="424" spans="4:4">
      <c r="D424" s="432"/>
    </row>
    <row r="425" spans="4:4">
      <c r="D425" s="432"/>
    </row>
    <row r="426" spans="4:4">
      <c r="D426" s="432"/>
    </row>
    <row r="427" spans="4:4">
      <c r="D427" s="432"/>
    </row>
    <row r="428" spans="4:4">
      <c r="D428" s="432"/>
    </row>
    <row r="429" spans="4:4">
      <c r="D429" s="432"/>
    </row>
    <row r="430" spans="4:4">
      <c r="D430" s="432"/>
    </row>
    <row r="431" spans="4:4">
      <c r="D431" s="432"/>
    </row>
    <row r="432" spans="4:4">
      <c r="D432" s="432"/>
    </row>
    <row r="433" spans="4:4">
      <c r="D433" s="432"/>
    </row>
    <row r="434" spans="4:4">
      <c r="D434" s="432"/>
    </row>
    <row r="435" spans="4:4">
      <c r="D435" s="432"/>
    </row>
    <row r="436" spans="4:4">
      <c r="D436" s="432"/>
    </row>
    <row r="437" spans="4:4">
      <c r="D437" s="432"/>
    </row>
    <row r="438" spans="4:4">
      <c r="D438" s="432"/>
    </row>
    <row r="439" spans="4:4">
      <c r="D439" s="432"/>
    </row>
    <row r="440" spans="4:4">
      <c r="D440" s="432"/>
    </row>
    <row r="441" spans="4:4">
      <c r="D441" s="432"/>
    </row>
    <row r="442" spans="4:4">
      <c r="D442" s="432"/>
    </row>
    <row r="443" spans="4:4">
      <c r="D443" s="432"/>
    </row>
    <row r="444" spans="4:4">
      <c r="D444" s="432"/>
    </row>
    <row r="445" spans="4:4">
      <c r="D445" s="432"/>
    </row>
    <row r="446" spans="4:4">
      <c r="D446" s="432"/>
    </row>
    <row r="447" spans="4:4">
      <c r="D447" s="432"/>
    </row>
    <row r="448" spans="4:4">
      <c r="D448" s="432"/>
    </row>
    <row r="449" spans="4:4">
      <c r="D449" s="432"/>
    </row>
    <row r="450" spans="4:4">
      <c r="D450" s="432"/>
    </row>
    <row r="451" spans="4:4">
      <c r="D451" s="432"/>
    </row>
    <row r="452" spans="4:4">
      <c r="D452" s="432"/>
    </row>
    <row r="453" spans="4:4">
      <c r="D453" s="432"/>
    </row>
    <row r="454" spans="4:4">
      <c r="D454" s="432"/>
    </row>
    <row r="455" spans="4:4">
      <c r="D455" s="432"/>
    </row>
    <row r="456" spans="4:4">
      <c r="D456" s="432"/>
    </row>
    <row r="457" spans="4:4">
      <c r="D457" s="432"/>
    </row>
    <row r="458" spans="4:4">
      <c r="D458" s="432"/>
    </row>
    <row r="459" spans="4:4">
      <c r="D459" s="432"/>
    </row>
    <row r="460" spans="4:4">
      <c r="D460" s="432"/>
    </row>
    <row r="461" spans="4:4">
      <c r="D461" s="432"/>
    </row>
    <row r="462" spans="4:4">
      <c r="D462" s="432"/>
    </row>
    <row r="463" spans="4:4">
      <c r="D463" s="432"/>
    </row>
    <row r="464" spans="4:4">
      <c r="D464" s="432"/>
    </row>
    <row r="465" spans="4:4">
      <c r="D465" s="432"/>
    </row>
    <row r="466" spans="4:4">
      <c r="D466" s="432"/>
    </row>
    <row r="467" spans="4:4">
      <c r="D467" s="432"/>
    </row>
    <row r="468" spans="4:4">
      <c r="D468" s="432"/>
    </row>
    <row r="469" spans="4:4">
      <c r="D469" s="432"/>
    </row>
    <row r="470" spans="4:4">
      <c r="D470" s="432"/>
    </row>
    <row r="471" spans="4:4">
      <c r="D471" s="432"/>
    </row>
    <row r="472" spans="4:4">
      <c r="D472" s="432"/>
    </row>
    <row r="473" spans="4:4">
      <c r="D473" s="432"/>
    </row>
    <row r="474" spans="4:4">
      <c r="D474" s="432"/>
    </row>
    <row r="475" spans="4:4">
      <c r="D475" s="432"/>
    </row>
    <row r="476" spans="4:4">
      <c r="D476" s="432"/>
    </row>
    <row r="477" spans="4:4">
      <c r="D477" s="432"/>
    </row>
    <row r="478" spans="4:4">
      <c r="D478" s="432"/>
    </row>
    <row r="479" spans="4:4">
      <c r="D479" s="432"/>
    </row>
    <row r="480" spans="4:4">
      <c r="D480" s="432"/>
    </row>
    <row r="481" spans="4:4">
      <c r="D481" s="432"/>
    </row>
    <row r="482" spans="4:4">
      <c r="D482" s="432"/>
    </row>
    <row r="483" spans="4:4">
      <c r="D483" s="432"/>
    </row>
    <row r="484" spans="4:4">
      <c r="D484" s="432"/>
    </row>
    <row r="485" spans="4:4">
      <c r="D485" s="432"/>
    </row>
    <row r="486" spans="4:4">
      <c r="D486" s="432"/>
    </row>
    <row r="487" spans="4:4">
      <c r="D487" s="432"/>
    </row>
    <row r="488" spans="4:4">
      <c r="D488" s="432"/>
    </row>
    <row r="489" spans="4:4">
      <c r="D489" s="432"/>
    </row>
    <row r="490" spans="4:4">
      <c r="D490" s="432"/>
    </row>
    <row r="491" spans="4:4">
      <c r="D491" s="432"/>
    </row>
    <row r="492" spans="4:4">
      <c r="D492" s="432"/>
    </row>
    <row r="493" spans="4:4">
      <c r="D493" s="432"/>
    </row>
    <row r="494" spans="4:4">
      <c r="D494" s="432"/>
    </row>
    <row r="495" spans="4:4">
      <c r="D495" s="432"/>
    </row>
    <row r="496" spans="4:4">
      <c r="D496" s="432"/>
    </row>
    <row r="497" spans="4:4">
      <c r="D497" s="432"/>
    </row>
    <row r="498" spans="4:4">
      <c r="D498" s="432"/>
    </row>
    <row r="499" spans="4:4">
      <c r="D499" s="432"/>
    </row>
    <row r="500" spans="4:4">
      <c r="D500" s="432"/>
    </row>
    <row r="501" spans="4:4">
      <c r="D501" s="432"/>
    </row>
    <row r="502" spans="4:4">
      <c r="D502" s="432"/>
    </row>
    <row r="503" spans="4:4">
      <c r="D503" s="432"/>
    </row>
    <row r="504" spans="4:4">
      <c r="D504" s="432"/>
    </row>
    <row r="505" spans="4:4">
      <c r="D505" s="432"/>
    </row>
    <row r="506" spans="4:4">
      <c r="D506" s="432"/>
    </row>
    <row r="507" spans="4:4">
      <c r="D507" s="432"/>
    </row>
    <row r="508" spans="4:4">
      <c r="D508" s="432"/>
    </row>
    <row r="509" spans="4:4">
      <c r="D509" s="432"/>
    </row>
    <row r="510" spans="4:4">
      <c r="D510" s="432"/>
    </row>
    <row r="511" spans="4:4">
      <c r="D511" s="432"/>
    </row>
    <row r="512" spans="4:4">
      <c r="D512" s="432"/>
    </row>
    <row r="513" spans="4:4">
      <c r="D513" s="432"/>
    </row>
    <row r="514" spans="4:4">
      <c r="D514" s="432"/>
    </row>
    <row r="515" spans="4:4">
      <c r="D515" s="432"/>
    </row>
    <row r="516" spans="4:4">
      <c r="D516" s="432"/>
    </row>
    <row r="517" spans="4:4">
      <c r="D517" s="432"/>
    </row>
    <row r="518" spans="4:4">
      <c r="D518" s="432"/>
    </row>
    <row r="519" spans="4:4">
      <c r="D519" s="432"/>
    </row>
    <row r="520" spans="4:4">
      <c r="D520" s="432"/>
    </row>
    <row r="521" spans="4:4">
      <c r="D521" s="432"/>
    </row>
    <row r="522" spans="4:4">
      <c r="D522" s="432"/>
    </row>
    <row r="523" spans="4:4">
      <c r="D523" s="432"/>
    </row>
    <row r="524" spans="4:4">
      <c r="D524" s="432"/>
    </row>
    <row r="525" spans="4:4">
      <c r="D525" s="432"/>
    </row>
    <row r="526" spans="4:4">
      <c r="D526" s="432"/>
    </row>
    <row r="527" spans="4:4">
      <c r="D527" s="432"/>
    </row>
    <row r="528" spans="4:4">
      <c r="D528" s="432"/>
    </row>
    <row r="529" spans="4:4">
      <c r="D529" s="432"/>
    </row>
    <row r="530" spans="4:4">
      <c r="D530" s="432"/>
    </row>
    <row r="531" spans="4:4">
      <c r="D531" s="432"/>
    </row>
    <row r="532" spans="4:4">
      <c r="D532" s="432"/>
    </row>
    <row r="533" spans="4:4">
      <c r="D533" s="432"/>
    </row>
    <row r="534" spans="4:4">
      <c r="D534" s="432"/>
    </row>
    <row r="535" spans="4:4">
      <c r="D535" s="432"/>
    </row>
    <row r="536" spans="4:4">
      <c r="D536" s="432"/>
    </row>
    <row r="537" spans="4:4">
      <c r="D537" s="432"/>
    </row>
    <row r="538" spans="4:4">
      <c r="D538" s="432"/>
    </row>
    <row r="539" spans="4:4">
      <c r="D539" s="432"/>
    </row>
    <row r="540" spans="4:4">
      <c r="D540" s="432"/>
    </row>
    <row r="541" spans="4:4">
      <c r="D541" s="432"/>
    </row>
    <row r="542" spans="4:4">
      <c r="D542" s="432"/>
    </row>
    <row r="543" spans="4:4">
      <c r="D543" s="432"/>
    </row>
    <row r="544" spans="4:4">
      <c r="D544" s="432"/>
    </row>
    <row r="545" spans="4:4">
      <c r="D545" s="432"/>
    </row>
    <row r="546" spans="4:4">
      <c r="D546" s="432"/>
    </row>
    <row r="547" spans="4:4">
      <c r="D547" s="432"/>
    </row>
    <row r="548" spans="4:4">
      <c r="D548" s="432"/>
    </row>
    <row r="549" spans="4:4">
      <c r="D549" s="432"/>
    </row>
    <row r="550" spans="4:4">
      <c r="D550" s="432"/>
    </row>
    <row r="551" spans="4:4">
      <c r="D551" s="432"/>
    </row>
    <row r="552" spans="4:4">
      <c r="D552" s="432"/>
    </row>
    <row r="553" spans="4:4">
      <c r="D553" s="432"/>
    </row>
    <row r="554" spans="4:4">
      <c r="D554" s="432"/>
    </row>
    <row r="555" spans="4:4">
      <c r="D555" s="432"/>
    </row>
    <row r="556" spans="4:4">
      <c r="D556" s="432"/>
    </row>
  </sheetData>
  <mergeCells count="1">
    <mergeCell ref="K1:P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
  <sheetViews>
    <sheetView workbookViewId="0">
      <selection activeCell="D18" sqref="D18"/>
    </sheetView>
  </sheetViews>
  <sheetFormatPr defaultRowHeight="14.4"/>
  <cols>
    <col min="1" max="1" width="45.6640625" customWidth="1"/>
    <col min="2" max="5" width="17.6640625" customWidth="1"/>
    <col min="6" max="6" width="45.6640625" customWidth="1"/>
    <col min="8" max="8" width="12.5546875" customWidth="1"/>
  </cols>
  <sheetData>
    <row r="1" spans="1:8" ht="26.4">
      <c r="A1" s="11" t="s">
        <v>2359</v>
      </c>
      <c r="B1" s="12" t="s">
        <v>738</v>
      </c>
      <c r="C1" s="12" t="s">
        <v>854</v>
      </c>
      <c r="D1" s="12" t="s">
        <v>1472</v>
      </c>
      <c r="E1" s="13" t="s">
        <v>865</v>
      </c>
      <c r="F1" s="12" t="s">
        <v>67</v>
      </c>
      <c r="G1" s="190" t="s">
        <v>2520</v>
      </c>
      <c r="H1" s="12" t="s">
        <v>2521</v>
      </c>
    </row>
    <row r="2" spans="1:8" ht="60" customHeight="1">
      <c r="A2" s="118" t="s">
        <v>2593</v>
      </c>
      <c r="B2" s="592" t="s">
        <v>2596</v>
      </c>
      <c r="C2" s="592"/>
      <c r="D2" s="592"/>
      <c r="E2" s="592"/>
      <c r="F2" s="592"/>
      <c r="G2" s="204"/>
      <c r="H2" s="113"/>
    </row>
    <row r="3" spans="1:8">
      <c r="A3" s="252"/>
      <c r="B3" s="253"/>
      <c r="C3" s="254"/>
      <c r="D3" s="254"/>
      <c r="E3" s="253"/>
      <c r="F3" s="253"/>
      <c r="G3" s="255"/>
      <c r="H3" s="253"/>
    </row>
    <row r="4" spans="1:8" ht="60" customHeight="1">
      <c r="A4" s="256" t="s">
        <v>2594</v>
      </c>
      <c r="B4" s="598" t="s">
        <v>2595</v>
      </c>
      <c r="C4" s="598">
        <v>15</v>
      </c>
      <c r="D4" s="598">
        <f>Summary!B33</f>
        <v>10</v>
      </c>
      <c r="E4" s="598">
        <f>SUM(C4-(C4*(D4/100)))</f>
        <v>13.5</v>
      </c>
      <c r="F4" s="598"/>
      <c r="G4" s="235"/>
      <c r="H4" s="236"/>
    </row>
    <row r="5" spans="1:8" ht="24">
      <c r="A5" s="243" t="s">
        <v>2597</v>
      </c>
      <c r="B5" s="258" t="s">
        <v>2611</v>
      </c>
      <c r="C5" s="58">
        <v>10</v>
      </c>
      <c r="D5" s="58">
        <v>1</v>
      </c>
      <c r="E5" s="58">
        <f>C5*D5</f>
        <v>10</v>
      </c>
      <c r="F5" s="257" t="s">
        <v>2604</v>
      </c>
      <c r="G5" s="201"/>
      <c r="H5" s="180">
        <f>E5*G5</f>
        <v>0</v>
      </c>
    </row>
    <row r="6" spans="1:8" ht="24">
      <c r="A6" s="243" t="s">
        <v>2598</v>
      </c>
      <c r="B6" s="258" t="s">
        <v>2612</v>
      </c>
      <c r="C6" s="58">
        <v>50</v>
      </c>
      <c r="D6" s="58">
        <v>1</v>
      </c>
      <c r="E6" s="58">
        <f t="shared" ref="E6:E11" si="0">C6*D6</f>
        <v>50</v>
      </c>
      <c r="F6" s="257" t="s">
        <v>2605</v>
      </c>
      <c r="G6" s="201"/>
      <c r="H6" s="180">
        <f t="shared" ref="H6:H11" si="1">E6*G6</f>
        <v>0</v>
      </c>
    </row>
    <row r="7" spans="1:8" ht="24">
      <c r="A7" s="243" t="s">
        <v>2599</v>
      </c>
      <c r="B7" s="258" t="s">
        <v>2613</v>
      </c>
      <c r="C7" s="58">
        <v>225</v>
      </c>
      <c r="D7" s="58">
        <v>1</v>
      </c>
      <c r="E7" s="58">
        <f t="shared" si="0"/>
        <v>225</v>
      </c>
      <c r="F7" s="257" t="s">
        <v>2606</v>
      </c>
      <c r="G7" s="201"/>
      <c r="H7" s="180">
        <f t="shared" si="1"/>
        <v>0</v>
      </c>
    </row>
    <row r="8" spans="1:8">
      <c r="A8" s="243" t="s">
        <v>2600</v>
      </c>
      <c r="B8" s="258" t="s">
        <v>2614</v>
      </c>
      <c r="C8" s="58">
        <v>587</v>
      </c>
      <c r="D8" s="58">
        <v>1</v>
      </c>
      <c r="E8" s="58">
        <f t="shared" si="0"/>
        <v>587</v>
      </c>
      <c r="F8" s="257" t="s">
        <v>2607</v>
      </c>
      <c r="G8" s="201"/>
      <c r="H8" s="180">
        <f t="shared" si="1"/>
        <v>0</v>
      </c>
    </row>
    <row r="9" spans="1:8" ht="24">
      <c r="A9" s="243" t="s">
        <v>2601</v>
      </c>
      <c r="B9" s="258" t="s">
        <v>2615</v>
      </c>
      <c r="C9" s="58">
        <v>760</v>
      </c>
      <c r="D9" s="58">
        <v>1</v>
      </c>
      <c r="E9" s="58">
        <f t="shared" si="0"/>
        <v>760</v>
      </c>
      <c r="F9" s="257" t="s">
        <v>2608</v>
      </c>
      <c r="G9" s="201"/>
      <c r="H9" s="180">
        <f t="shared" si="1"/>
        <v>0</v>
      </c>
    </row>
    <row r="10" spans="1:8" ht="24">
      <c r="A10" s="243" t="s">
        <v>2602</v>
      </c>
      <c r="B10" s="258" t="s">
        <v>2616</v>
      </c>
      <c r="C10" s="58">
        <v>3705</v>
      </c>
      <c r="D10" s="58">
        <v>1</v>
      </c>
      <c r="E10" s="58">
        <f t="shared" si="0"/>
        <v>3705</v>
      </c>
      <c r="F10" s="257" t="s">
        <v>2609</v>
      </c>
      <c r="G10" s="201"/>
      <c r="H10" s="180">
        <f t="shared" si="1"/>
        <v>0</v>
      </c>
    </row>
    <row r="11" spans="1:8" ht="24">
      <c r="A11" s="243" t="s">
        <v>2603</v>
      </c>
      <c r="B11" s="258" t="s">
        <v>2617</v>
      </c>
      <c r="C11" s="58">
        <v>6500</v>
      </c>
      <c r="D11" s="58">
        <v>1</v>
      </c>
      <c r="E11" s="58">
        <f t="shared" si="0"/>
        <v>6500</v>
      </c>
      <c r="F11" s="257" t="s">
        <v>2610</v>
      </c>
      <c r="G11" s="201"/>
      <c r="H11" s="180">
        <f t="shared" si="1"/>
        <v>0</v>
      </c>
    </row>
    <row r="13" spans="1:8">
      <c r="A13" s="251"/>
    </row>
  </sheetData>
  <mergeCells count="2">
    <mergeCell ref="B2:F2"/>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36"/>
  <sheetViews>
    <sheetView topLeftCell="A1859" zoomScale="90" zoomScaleNormal="90" workbookViewId="0">
      <selection activeCell="B1865" sqref="B1865"/>
    </sheetView>
  </sheetViews>
  <sheetFormatPr defaultColWidth="8.6640625" defaultRowHeight="14.4"/>
  <cols>
    <col min="1" max="1" width="1" style="320" customWidth="1"/>
    <col min="2" max="2" width="12" style="321" bestFit="1" customWidth="1"/>
    <col min="3" max="3" width="40.6640625" style="322" customWidth="1"/>
    <col min="4" max="4" width="5" style="323" customWidth="1"/>
    <col min="5" max="7" width="9.6640625" style="325" customWidth="1"/>
    <col min="8" max="8" width="11.21875" style="330" customWidth="1"/>
    <col min="9" max="9" width="10.44140625" style="331" customWidth="1"/>
    <col min="10" max="11" width="9.6640625" style="327" customWidth="1"/>
    <col min="12" max="12" width="11.88671875" style="324" customWidth="1"/>
    <col min="13" max="13" width="10.5546875" style="324" customWidth="1"/>
    <col min="14" max="14" width="14" style="486" customWidth="1"/>
    <col min="15" max="15" width="11" style="487" customWidth="1"/>
    <col min="16" max="16" width="13.109375" style="487" customWidth="1"/>
    <col min="17" max="17" width="10.88671875" style="487" customWidth="1"/>
    <col min="18" max="254" width="8.6640625" style="320"/>
    <col min="255" max="255" width="0.88671875" style="320" customWidth="1"/>
    <col min="256" max="256" width="8.6640625" style="320"/>
    <col min="257" max="257" width="40.6640625" style="320" customWidth="1"/>
    <col min="258" max="258" width="5" style="320" customWidth="1"/>
    <col min="259" max="260" width="0" style="320" hidden="1" customWidth="1"/>
    <col min="261" max="263" width="9.6640625" style="320" customWidth="1"/>
    <col min="264" max="264" width="7" style="320" customWidth="1"/>
    <col min="265" max="265" width="6.5546875" style="320" customWidth="1"/>
    <col min="266" max="268" width="9.6640625" style="320" customWidth="1"/>
    <col min="269" max="269" width="8.6640625" style="320"/>
    <col min="270" max="270" width="14" style="320" customWidth="1"/>
    <col min="271" max="271" width="11" style="320" customWidth="1"/>
    <col min="272" max="272" width="13.109375" style="320" customWidth="1"/>
    <col min="273" max="273" width="10.88671875" style="320" customWidth="1"/>
    <col min="274" max="510" width="8.6640625" style="320"/>
    <col min="511" max="511" width="0.88671875" style="320" customWidth="1"/>
    <col min="512" max="512" width="8.6640625" style="320"/>
    <col min="513" max="513" width="40.6640625" style="320" customWidth="1"/>
    <col min="514" max="514" width="5" style="320" customWidth="1"/>
    <col min="515" max="516" width="0" style="320" hidden="1" customWidth="1"/>
    <col min="517" max="519" width="9.6640625" style="320" customWidth="1"/>
    <col min="520" max="520" width="7" style="320" customWidth="1"/>
    <col min="521" max="521" width="6.5546875" style="320" customWidth="1"/>
    <col min="522" max="524" width="9.6640625" style="320" customWidth="1"/>
    <col min="525" max="525" width="8.6640625" style="320"/>
    <col min="526" max="526" width="14" style="320" customWidth="1"/>
    <col min="527" max="527" width="11" style="320" customWidth="1"/>
    <col min="528" max="528" width="13.109375" style="320" customWidth="1"/>
    <col min="529" max="529" width="10.88671875" style="320" customWidth="1"/>
    <col min="530" max="766" width="8.6640625" style="320"/>
    <col min="767" max="767" width="0.88671875" style="320" customWidth="1"/>
    <col min="768" max="768" width="8.6640625" style="320"/>
    <col min="769" max="769" width="40.6640625" style="320" customWidth="1"/>
    <col min="770" max="770" width="5" style="320" customWidth="1"/>
    <col min="771" max="772" width="0" style="320" hidden="1" customWidth="1"/>
    <col min="773" max="775" width="9.6640625" style="320" customWidth="1"/>
    <col min="776" max="776" width="7" style="320" customWidth="1"/>
    <col min="777" max="777" width="6.5546875" style="320" customWidth="1"/>
    <col min="778" max="780" width="9.6640625" style="320" customWidth="1"/>
    <col min="781" max="781" width="8.6640625" style="320"/>
    <col min="782" max="782" width="14" style="320" customWidth="1"/>
    <col min="783" max="783" width="11" style="320" customWidth="1"/>
    <col min="784" max="784" width="13.109375" style="320" customWidth="1"/>
    <col min="785" max="785" width="10.88671875" style="320" customWidth="1"/>
    <col min="786" max="1022" width="8.6640625" style="320"/>
    <col min="1023" max="1023" width="0.88671875" style="320" customWidth="1"/>
    <col min="1024" max="1024" width="8.6640625" style="320"/>
    <col min="1025" max="1025" width="40.6640625" style="320" customWidth="1"/>
    <col min="1026" max="1026" width="5" style="320" customWidth="1"/>
    <col min="1027" max="1028" width="0" style="320" hidden="1" customWidth="1"/>
    <col min="1029" max="1031" width="9.6640625" style="320" customWidth="1"/>
    <col min="1032" max="1032" width="7" style="320" customWidth="1"/>
    <col min="1033" max="1033" width="6.5546875" style="320" customWidth="1"/>
    <col min="1034" max="1036" width="9.6640625" style="320" customWidth="1"/>
    <col min="1037" max="1037" width="8.6640625" style="320"/>
    <col min="1038" max="1038" width="14" style="320" customWidth="1"/>
    <col min="1039" max="1039" width="11" style="320" customWidth="1"/>
    <col min="1040" max="1040" width="13.109375" style="320" customWidth="1"/>
    <col min="1041" max="1041" width="10.88671875" style="320" customWidth="1"/>
    <col min="1042" max="1278" width="8.6640625" style="320"/>
    <col min="1279" max="1279" width="0.88671875" style="320" customWidth="1"/>
    <col min="1280" max="1280" width="8.6640625" style="320"/>
    <col min="1281" max="1281" width="40.6640625" style="320" customWidth="1"/>
    <col min="1282" max="1282" width="5" style="320" customWidth="1"/>
    <col min="1283" max="1284" width="0" style="320" hidden="1" customWidth="1"/>
    <col min="1285" max="1287" width="9.6640625" style="320" customWidth="1"/>
    <col min="1288" max="1288" width="7" style="320" customWidth="1"/>
    <col min="1289" max="1289" width="6.5546875" style="320" customWidth="1"/>
    <col min="1290" max="1292" width="9.6640625" style="320" customWidth="1"/>
    <col min="1293" max="1293" width="8.6640625" style="320"/>
    <col min="1294" max="1294" width="14" style="320" customWidth="1"/>
    <col min="1295" max="1295" width="11" style="320" customWidth="1"/>
    <col min="1296" max="1296" width="13.109375" style="320" customWidth="1"/>
    <col min="1297" max="1297" width="10.88671875" style="320" customWidth="1"/>
    <col min="1298" max="1534" width="8.6640625" style="320"/>
    <col min="1535" max="1535" width="0.88671875" style="320" customWidth="1"/>
    <col min="1536" max="1536" width="8.6640625" style="320"/>
    <col min="1537" max="1537" width="40.6640625" style="320" customWidth="1"/>
    <col min="1538" max="1538" width="5" style="320" customWidth="1"/>
    <col min="1539" max="1540" width="0" style="320" hidden="1" customWidth="1"/>
    <col min="1541" max="1543" width="9.6640625" style="320" customWidth="1"/>
    <col min="1544" max="1544" width="7" style="320" customWidth="1"/>
    <col min="1545" max="1545" width="6.5546875" style="320" customWidth="1"/>
    <col min="1546" max="1548" width="9.6640625" style="320" customWidth="1"/>
    <col min="1549" max="1549" width="8.6640625" style="320"/>
    <col min="1550" max="1550" width="14" style="320" customWidth="1"/>
    <col min="1551" max="1551" width="11" style="320" customWidth="1"/>
    <col min="1552" max="1552" width="13.109375" style="320" customWidth="1"/>
    <col min="1553" max="1553" width="10.88671875" style="320" customWidth="1"/>
    <col min="1554" max="1790" width="8.6640625" style="320"/>
    <col min="1791" max="1791" width="0.88671875" style="320" customWidth="1"/>
    <col min="1792" max="1792" width="8.6640625" style="320"/>
    <col min="1793" max="1793" width="40.6640625" style="320" customWidth="1"/>
    <col min="1794" max="1794" width="5" style="320" customWidth="1"/>
    <col min="1795" max="1796" width="0" style="320" hidden="1" customWidth="1"/>
    <col min="1797" max="1799" width="9.6640625" style="320" customWidth="1"/>
    <col min="1800" max="1800" width="7" style="320" customWidth="1"/>
    <col min="1801" max="1801" width="6.5546875" style="320" customWidth="1"/>
    <col min="1802" max="1804" width="9.6640625" style="320" customWidth="1"/>
    <col min="1805" max="1805" width="8.6640625" style="320"/>
    <col min="1806" max="1806" width="14" style="320" customWidth="1"/>
    <col min="1807" max="1807" width="11" style="320" customWidth="1"/>
    <col min="1808" max="1808" width="13.109375" style="320" customWidth="1"/>
    <col min="1809" max="1809" width="10.88671875" style="320" customWidth="1"/>
    <col min="1810" max="2046" width="8.6640625" style="320"/>
    <col min="2047" max="2047" width="0.88671875" style="320" customWidth="1"/>
    <col min="2048" max="2048" width="8.6640625" style="320"/>
    <col min="2049" max="2049" width="40.6640625" style="320" customWidth="1"/>
    <col min="2050" max="2050" width="5" style="320" customWidth="1"/>
    <col min="2051" max="2052" width="0" style="320" hidden="1" customWidth="1"/>
    <col min="2053" max="2055" width="9.6640625" style="320" customWidth="1"/>
    <col min="2056" max="2056" width="7" style="320" customWidth="1"/>
    <col min="2057" max="2057" width="6.5546875" style="320" customWidth="1"/>
    <col min="2058" max="2060" width="9.6640625" style="320" customWidth="1"/>
    <col min="2061" max="2061" width="8.6640625" style="320"/>
    <col min="2062" max="2062" width="14" style="320" customWidth="1"/>
    <col min="2063" max="2063" width="11" style="320" customWidth="1"/>
    <col min="2064" max="2064" width="13.109375" style="320" customWidth="1"/>
    <col min="2065" max="2065" width="10.88671875" style="320" customWidth="1"/>
    <col min="2066" max="2302" width="8.6640625" style="320"/>
    <col min="2303" max="2303" width="0.88671875" style="320" customWidth="1"/>
    <col min="2304" max="2304" width="8.6640625" style="320"/>
    <col min="2305" max="2305" width="40.6640625" style="320" customWidth="1"/>
    <col min="2306" max="2306" width="5" style="320" customWidth="1"/>
    <col min="2307" max="2308" width="0" style="320" hidden="1" customWidth="1"/>
    <col min="2309" max="2311" width="9.6640625" style="320" customWidth="1"/>
    <col min="2312" max="2312" width="7" style="320" customWidth="1"/>
    <col min="2313" max="2313" width="6.5546875" style="320" customWidth="1"/>
    <col min="2314" max="2316" width="9.6640625" style="320" customWidth="1"/>
    <col min="2317" max="2317" width="8.6640625" style="320"/>
    <col min="2318" max="2318" width="14" style="320" customWidth="1"/>
    <col min="2319" max="2319" width="11" style="320" customWidth="1"/>
    <col min="2320" max="2320" width="13.109375" style="320" customWidth="1"/>
    <col min="2321" max="2321" width="10.88671875" style="320" customWidth="1"/>
    <col min="2322" max="2558" width="8.6640625" style="320"/>
    <col min="2559" max="2559" width="0.88671875" style="320" customWidth="1"/>
    <col min="2560" max="2560" width="8.6640625" style="320"/>
    <col min="2561" max="2561" width="40.6640625" style="320" customWidth="1"/>
    <col min="2562" max="2562" width="5" style="320" customWidth="1"/>
    <col min="2563" max="2564" width="0" style="320" hidden="1" customWidth="1"/>
    <col min="2565" max="2567" width="9.6640625" style="320" customWidth="1"/>
    <col min="2568" max="2568" width="7" style="320" customWidth="1"/>
    <col min="2569" max="2569" width="6.5546875" style="320" customWidth="1"/>
    <col min="2570" max="2572" width="9.6640625" style="320" customWidth="1"/>
    <col min="2573" max="2573" width="8.6640625" style="320"/>
    <col min="2574" max="2574" width="14" style="320" customWidth="1"/>
    <col min="2575" max="2575" width="11" style="320" customWidth="1"/>
    <col min="2576" max="2576" width="13.109375" style="320" customWidth="1"/>
    <col min="2577" max="2577" width="10.88671875" style="320" customWidth="1"/>
    <col min="2578" max="2814" width="8.6640625" style="320"/>
    <col min="2815" max="2815" width="0.88671875" style="320" customWidth="1"/>
    <col min="2816" max="2816" width="8.6640625" style="320"/>
    <col min="2817" max="2817" width="40.6640625" style="320" customWidth="1"/>
    <col min="2818" max="2818" width="5" style="320" customWidth="1"/>
    <col min="2819" max="2820" width="0" style="320" hidden="1" customWidth="1"/>
    <col min="2821" max="2823" width="9.6640625" style="320" customWidth="1"/>
    <col min="2824" max="2824" width="7" style="320" customWidth="1"/>
    <col min="2825" max="2825" width="6.5546875" style="320" customWidth="1"/>
    <col min="2826" max="2828" width="9.6640625" style="320" customWidth="1"/>
    <col min="2829" max="2829" width="8.6640625" style="320"/>
    <col min="2830" max="2830" width="14" style="320" customWidth="1"/>
    <col min="2831" max="2831" width="11" style="320" customWidth="1"/>
    <col min="2832" max="2832" width="13.109375" style="320" customWidth="1"/>
    <col min="2833" max="2833" width="10.88671875" style="320" customWidth="1"/>
    <col min="2834" max="3070" width="8.6640625" style="320"/>
    <col min="3071" max="3071" width="0.88671875" style="320" customWidth="1"/>
    <col min="3072" max="3072" width="8.6640625" style="320"/>
    <col min="3073" max="3073" width="40.6640625" style="320" customWidth="1"/>
    <col min="3074" max="3074" width="5" style="320" customWidth="1"/>
    <col min="3075" max="3076" width="0" style="320" hidden="1" customWidth="1"/>
    <col min="3077" max="3079" width="9.6640625" style="320" customWidth="1"/>
    <col min="3080" max="3080" width="7" style="320" customWidth="1"/>
    <col min="3081" max="3081" width="6.5546875" style="320" customWidth="1"/>
    <col min="3082" max="3084" width="9.6640625" style="320" customWidth="1"/>
    <col min="3085" max="3085" width="8.6640625" style="320"/>
    <col min="3086" max="3086" width="14" style="320" customWidth="1"/>
    <col min="3087" max="3087" width="11" style="320" customWidth="1"/>
    <col min="3088" max="3088" width="13.109375" style="320" customWidth="1"/>
    <col min="3089" max="3089" width="10.88671875" style="320" customWidth="1"/>
    <col min="3090" max="3326" width="8.6640625" style="320"/>
    <col min="3327" max="3327" width="0.88671875" style="320" customWidth="1"/>
    <col min="3328" max="3328" width="8.6640625" style="320"/>
    <col min="3329" max="3329" width="40.6640625" style="320" customWidth="1"/>
    <col min="3330" max="3330" width="5" style="320" customWidth="1"/>
    <col min="3331" max="3332" width="0" style="320" hidden="1" customWidth="1"/>
    <col min="3333" max="3335" width="9.6640625" style="320" customWidth="1"/>
    <col min="3336" max="3336" width="7" style="320" customWidth="1"/>
    <col min="3337" max="3337" width="6.5546875" style="320" customWidth="1"/>
    <col min="3338" max="3340" width="9.6640625" style="320" customWidth="1"/>
    <col min="3341" max="3341" width="8.6640625" style="320"/>
    <col min="3342" max="3342" width="14" style="320" customWidth="1"/>
    <col min="3343" max="3343" width="11" style="320" customWidth="1"/>
    <col min="3344" max="3344" width="13.109375" style="320" customWidth="1"/>
    <col min="3345" max="3345" width="10.88671875" style="320" customWidth="1"/>
    <col min="3346" max="3582" width="8.6640625" style="320"/>
    <col min="3583" max="3583" width="0.88671875" style="320" customWidth="1"/>
    <col min="3584" max="3584" width="8.6640625" style="320"/>
    <col min="3585" max="3585" width="40.6640625" style="320" customWidth="1"/>
    <col min="3586" max="3586" width="5" style="320" customWidth="1"/>
    <col min="3587" max="3588" width="0" style="320" hidden="1" customWidth="1"/>
    <col min="3589" max="3591" width="9.6640625" style="320" customWidth="1"/>
    <col min="3592" max="3592" width="7" style="320" customWidth="1"/>
    <col min="3593" max="3593" width="6.5546875" style="320" customWidth="1"/>
    <col min="3594" max="3596" width="9.6640625" style="320" customWidth="1"/>
    <col min="3597" max="3597" width="8.6640625" style="320"/>
    <col min="3598" max="3598" width="14" style="320" customWidth="1"/>
    <col min="3599" max="3599" width="11" style="320" customWidth="1"/>
    <col min="3600" max="3600" width="13.109375" style="320" customWidth="1"/>
    <col min="3601" max="3601" width="10.88671875" style="320" customWidth="1"/>
    <col min="3602" max="3838" width="8.6640625" style="320"/>
    <col min="3839" max="3839" width="0.88671875" style="320" customWidth="1"/>
    <col min="3840" max="3840" width="8.6640625" style="320"/>
    <col min="3841" max="3841" width="40.6640625" style="320" customWidth="1"/>
    <col min="3842" max="3842" width="5" style="320" customWidth="1"/>
    <col min="3843" max="3844" width="0" style="320" hidden="1" customWidth="1"/>
    <col min="3845" max="3847" width="9.6640625" style="320" customWidth="1"/>
    <col min="3848" max="3848" width="7" style="320" customWidth="1"/>
    <col min="3849" max="3849" width="6.5546875" style="320" customWidth="1"/>
    <col min="3850" max="3852" width="9.6640625" style="320" customWidth="1"/>
    <col min="3853" max="3853" width="8.6640625" style="320"/>
    <col min="3854" max="3854" width="14" style="320" customWidth="1"/>
    <col min="3855" max="3855" width="11" style="320" customWidth="1"/>
    <col min="3856" max="3856" width="13.109375" style="320" customWidth="1"/>
    <col min="3857" max="3857" width="10.88671875" style="320" customWidth="1"/>
    <col min="3858" max="4094" width="8.6640625" style="320"/>
    <col min="4095" max="4095" width="0.88671875" style="320" customWidth="1"/>
    <col min="4096" max="4096" width="8.6640625" style="320"/>
    <col min="4097" max="4097" width="40.6640625" style="320" customWidth="1"/>
    <col min="4098" max="4098" width="5" style="320" customWidth="1"/>
    <col min="4099" max="4100" width="0" style="320" hidden="1" customWidth="1"/>
    <col min="4101" max="4103" width="9.6640625" style="320" customWidth="1"/>
    <col min="4104" max="4104" width="7" style="320" customWidth="1"/>
    <col min="4105" max="4105" width="6.5546875" style="320" customWidth="1"/>
    <col min="4106" max="4108" width="9.6640625" style="320" customWidth="1"/>
    <col min="4109" max="4109" width="8.6640625" style="320"/>
    <col min="4110" max="4110" width="14" style="320" customWidth="1"/>
    <col min="4111" max="4111" width="11" style="320" customWidth="1"/>
    <col min="4112" max="4112" width="13.109375" style="320" customWidth="1"/>
    <col min="4113" max="4113" width="10.88671875" style="320" customWidth="1"/>
    <col min="4114" max="4350" width="8.6640625" style="320"/>
    <col min="4351" max="4351" width="0.88671875" style="320" customWidth="1"/>
    <col min="4352" max="4352" width="8.6640625" style="320"/>
    <col min="4353" max="4353" width="40.6640625" style="320" customWidth="1"/>
    <col min="4354" max="4354" width="5" style="320" customWidth="1"/>
    <col min="4355" max="4356" width="0" style="320" hidden="1" customWidth="1"/>
    <col min="4357" max="4359" width="9.6640625" style="320" customWidth="1"/>
    <col min="4360" max="4360" width="7" style="320" customWidth="1"/>
    <col min="4361" max="4361" width="6.5546875" style="320" customWidth="1"/>
    <col min="4362" max="4364" width="9.6640625" style="320" customWidth="1"/>
    <col min="4365" max="4365" width="8.6640625" style="320"/>
    <col min="4366" max="4366" width="14" style="320" customWidth="1"/>
    <col min="4367" max="4367" width="11" style="320" customWidth="1"/>
    <col min="4368" max="4368" width="13.109375" style="320" customWidth="1"/>
    <col min="4369" max="4369" width="10.88671875" style="320" customWidth="1"/>
    <col min="4370" max="4606" width="8.6640625" style="320"/>
    <col min="4607" max="4607" width="0.88671875" style="320" customWidth="1"/>
    <col min="4608" max="4608" width="8.6640625" style="320"/>
    <col min="4609" max="4609" width="40.6640625" style="320" customWidth="1"/>
    <col min="4610" max="4610" width="5" style="320" customWidth="1"/>
    <col min="4611" max="4612" width="0" style="320" hidden="1" customWidth="1"/>
    <col min="4613" max="4615" width="9.6640625" style="320" customWidth="1"/>
    <col min="4616" max="4616" width="7" style="320" customWidth="1"/>
    <col min="4617" max="4617" width="6.5546875" style="320" customWidth="1"/>
    <col min="4618" max="4620" width="9.6640625" style="320" customWidth="1"/>
    <col min="4621" max="4621" width="8.6640625" style="320"/>
    <col min="4622" max="4622" width="14" style="320" customWidth="1"/>
    <col min="4623" max="4623" width="11" style="320" customWidth="1"/>
    <col min="4624" max="4624" width="13.109375" style="320" customWidth="1"/>
    <col min="4625" max="4625" width="10.88671875" style="320" customWidth="1"/>
    <col min="4626" max="4862" width="8.6640625" style="320"/>
    <col min="4863" max="4863" width="0.88671875" style="320" customWidth="1"/>
    <col min="4864" max="4864" width="8.6640625" style="320"/>
    <col min="4865" max="4865" width="40.6640625" style="320" customWidth="1"/>
    <col min="4866" max="4866" width="5" style="320" customWidth="1"/>
    <col min="4867" max="4868" width="0" style="320" hidden="1" customWidth="1"/>
    <col min="4869" max="4871" width="9.6640625" style="320" customWidth="1"/>
    <col min="4872" max="4872" width="7" style="320" customWidth="1"/>
    <col min="4873" max="4873" width="6.5546875" style="320" customWidth="1"/>
    <col min="4874" max="4876" width="9.6640625" style="320" customWidth="1"/>
    <col min="4877" max="4877" width="8.6640625" style="320"/>
    <col min="4878" max="4878" width="14" style="320" customWidth="1"/>
    <col min="4879" max="4879" width="11" style="320" customWidth="1"/>
    <col min="4880" max="4880" width="13.109375" style="320" customWidth="1"/>
    <col min="4881" max="4881" width="10.88671875" style="320" customWidth="1"/>
    <col min="4882" max="5118" width="8.6640625" style="320"/>
    <col min="5119" max="5119" width="0.88671875" style="320" customWidth="1"/>
    <col min="5120" max="5120" width="8.6640625" style="320"/>
    <col min="5121" max="5121" width="40.6640625" style="320" customWidth="1"/>
    <col min="5122" max="5122" width="5" style="320" customWidth="1"/>
    <col min="5123" max="5124" width="0" style="320" hidden="1" customWidth="1"/>
    <col min="5125" max="5127" width="9.6640625" style="320" customWidth="1"/>
    <col min="5128" max="5128" width="7" style="320" customWidth="1"/>
    <col min="5129" max="5129" width="6.5546875" style="320" customWidth="1"/>
    <col min="5130" max="5132" width="9.6640625" style="320" customWidth="1"/>
    <col min="5133" max="5133" width="8.6640625" style="320"/>
    <col min="5134" max="5134" width="14" style="320" customWidth="1"/>
    <col min="5135" max="5135" width="11" style="320" customWidth="1"/>
    <col min="5136" max="5136" width="13.109375" style="320" customWidth="1"/>
    <col min="5137" max="5137" width="10.88671875" style="320" customWidth="1"/>
    <col min="5138" max="5374" width="8.6640625" style="320"/>
    <col min="5375" max="5375" width="0.88671875" style="320" customWidth="1"/>
    <col min="5376" max="5376" width="8.6640625" style="320"/>
    <col min="5377" max="5377" width="40.6640625" style="320" customWidth="1"/>
    <col min="5378" max="5378" width="5" style="320" customWidth="1"/>
    <col min="5379" max="5380" width="0" style="320" hidden="1" customWidth="1"/>
    <col min="5381" max="5383" width="9.6640625" style="320" customWidth="1"/>
    <col min="5384" max="5384" width="7" style="320" customWidth="1"/>
    <col min="5385" max="5385" width="6.5546875" style="320" customWidth="1"/>
    <col min="5386" max="5388" width="9.6640625" style="320" customWidth="1"/>
    <col min="5389" max="5389" width="8.6640625" style="320"/>
    <col min="5390" max="5390" width="14" style="320" customWidth="1"/>
    <col min="5391" max="5391" width="11" style="320" customWidth="1"/>
    <col min="5392" max="5392" width="13.109375" style="320" customWidth="1"/>
    <col min="5393" max="5393" width="10.88671875" style="320" customWidth="1"/>
    <col min="5394" max="5630" width="8.6640625" style="320"/>
    <col min="5631" max="5631" width="0.88671875" style="320" customWidth="1"/>
    <col min="5632" max="5632" width="8.6640625" style="320"/>
    <col min="5633" max="5633" width="40.6640625" style="320" customWidth="1"/>
    <col min="5634" max="5634" width="5" style="320" customWidth="1"/>
    <col min="5635" max="5636" width="0" style="320" hidden="1" customWidth="1"/>
    <col min="5637" max="5639" width="9.6640625" style="320" customWidth="1"/>
    <col min="5640" max="5640" width="7" style="320" customWidth="1"/>
    <col min="5641" max="5641" width="6.5546875" style="320" customWidth="1"/>
    <col min="5642" max="5644" width="9.6640625" style="320" customWidth="1"/>
    <col min="5645" max="5645" width="8.6640625" style="320"/>
    <col min="5646" max="5646" width="14" style="320" customWidth="1"/>
    <col min="5647" max="5647" width="11" style="320" customWidth="1"/>
    <col min="5648" max="5648" width="13.109375" style="320" customWidth="1"/>
    <col min="5649" max="5649" width="10.88671875" style="320" customWidth="1"/>
    <col min="5650" max="5886" width="8.6640625" style="320"/>
    <col min="5887" max="5887" width="0.88671875" style="320" customWidth="1"/>
    <col min="5888" max="5888" width="8.6640625" style="320"/>
    <col min="5889" max="5889" width="40.6640625" style="320" customWidth="1"/>
    <col min="5890" max="5890" width="5" style="320" customWidth="1"/>
    <col min="5891" max="5892" width="0" style="320" hidden="1" customWidth="1"/>
    <col min="5893" max="5895" width="9.6640625" style="320" customWidth="1"/>
    <col min="5896" max="5896" width="7" style="320" customWidth="1"/>
    <col min="5897" max="5897" width="6.5546875" style="320" customWidth="1"/>
    <col min="5898" max="5900" width="9.6640625" style="320" customWidth="1"/>
    <col min="5901" max="5901" width="8.6640625" style="320"/>
    <col min="5902" max="5902" width="14" style="320" customWidth="1"/>
    <col min="5903" max="5903" width="11" style="320" customWidth="1"/>
    <col min="5904" max="5904" width="13.109375" style="320" customWidth="1"/>
    <col min="5905" max="5905" width="10.88671875" style="320" customWidth="1"/>
    <col min="5906" max="6142" width="8.6640625" style="320"/>
    <col min="6143" max="6143" width="0.88671875" style="320" customWidth="1"/>
    <col min="6144" max="6144" width="8.6640625" style="320"/>
    <col min="6145" max="6145" width="40.6640625" style="320" customWidth="1"/>
    <col min="6146" max="6146" width="5" style="320" customWidth="1"/>
    <col min="6147" max="6148" width="0" style="320" hidden="1" customWidth="1"/>
    <col min="6149" max="6151" width="9.6640625" style="320" customWidth="1"/>
    <col min="6152" max="6152" width="7" style="320" customWidth="1"/>
    <col min="6153" max="6153" width="6.5546875" style="320" customWidth="1"/>
    <col min="6154" max="6156" width="9.6640625" style="320" customWidth="1"/>
    <col min="6157" max="6157" width="8.6640625" style="320"/>
    <col min="6158" max="6158" width="14" style="320" customWidth="1"/>
    <col min="6159" max="6159" width="11" style="320" customWidth="1"/>
    <col min="6160" max="6160" width="13.109375" style="320" customWidth="1"/>
    <col min="6161" max="6161" width="10.88671875" style="320" customWidth="1"/>
    <col min="6162" max="6398" width="8.6640625" style="320"/>
    <col min="6399" max="6399" width="0.88671875" style="320" customWidth="1"/>
    <col min="6400" max="6400" width="8.6640625" style="320"/>
    <col min="6401" max="6401" width="40.6640625" style="320" customWidth="1"/>
    <col min="6402" max="6402" width="5" style="320" customWidth="1"/>
    <col min="6403" max="6404" width="0" style="320" hidden="1" customWidth="1"/>
    <col min="6405" max="6407" width="9.6640625" style="320" customWidth="1"/>
    <col min="6408" max="6408" width="7" style="320" customWidth="1"/>
    <col min="6409" max="6409" width="6.5546875" style="320" customWidth="1"/>
    <col min="6410" max="6412" width="9.6640625" style="320" customWidth="1"/>
    <col min="6413" max="6413" width="8.6640625" style="320"/>
    <col min="6414" max="6414" width="14" style="320" customWidth="1"/>
    <col min="6415" max="6415" width="11" style="320" customWidth="1"/>
    <col min="6416" max="6416" width="13.109375" style="320" customWidth="1"/>
    <col min="6417" max="6417" width="10.88671875" style="320" customWidth="1"/>
    <col min="6418" max="6654" width="8.6640625" style="320"/>
    <col min="6655" max="6655" width="0.88671875" style="320" customWidth="1"/>
    <col min="6656" max="6656" width="8.6640625" style="320"/>
    <col min="6657" max="6657" width="40.6640625" style="320" customWidth="1"/>
    <col min="6658" max="6658" width="5" style="320" customWidth="1"/>
    <col min="6659" max="6660" width="0" style="320" hidden="1" customWidth="1"/>
    <col min="6661" max="6663" width="9.6640625" style="320" customWidth="1"/>
    <col min="6664" max="6664" width="7" style="320" customWidth="1"/>
    <col min="6665" max="6665" width="6.5546875" style="320" customWidth="1"/>
    <col min="6666" max="6668" width="9.6640625" style="320" customWidth="1"/>
    <col min="6669" max="6669" width="8.6640625" style="320"/>
    <col min="6670" max="6670" width="14" style="320" customWidth="1"/>
    <col min="6671" max="6671" width="11" style="320" customWidth="1"/>
    <col min="6672" max="6672" width="13.109375" style="320" customWidth="1"/>
    <col min="6673" max="6673" width="10.88671875" style="320" customWidth="1"/>
    <col min="6674" max="6910" width="8.6640625" style="320"/>
    <col min="6911" max="6911" width="0.88671875" style="320" customWidth="1"/>
    <col min="6912" max="6912" width="8.6640625" style="320"/>
    <col min="6913" max="6913" width="40.6640625" style="320" customWidth="1"/>
    <col min="6914" max="6914" width="5" style="320" customWidth="1"/>
    <col min="6915" max="6916" width="0" style="320" hidden="1" customWidth="1"/>
    <col min="6917" max="6919" width="9.6640625" style="320" customWidth="1"/>
    <col min="6920" max="6920" width="7" style="320" customWidth="1"/>
    <col min="6921" max="6921" width="6.5546875" style="320" customWidth="1"/>
    <col min="6922" max="6924" width="9.6640625" style="320" customWidth="1"/>
    <col min="6925" max="6925" width="8.6640625" style="320"/>
    <col min="6926" max="6926" width="14" style="320" customWidth="1"/>
    <col min="6927" max="6927" width="11" style="320" customWidth="1"/>
    <col min="6928" max="6928" width="13.109375" style="320" customWidth="1"/>
    <col min="6929" max="6929" width="10.88671875" style="320" customWidth="1"/>
    <col min="6930" max="7166" width="8.6640625" style="320"/>
    <col min="7167" max="7167" width="0.88671875" style="320" customWidth="1"/>
    <col min="7168" max="7168" width="8.6640625" style="320"/>
    <col min="7169" max="7169" width="40.6640625" style="320" customWidth="1"/>
    <col min="7170" max="7170" width="5" style="320" customWidth="1"/>
    <col min="7171" max="7172" width="0" style="320" hidden="1" customWidth="1"/>
    <col min="7173" max="7175" width="9.6640625" style="320" customWidth="1"/>
    <col min="7176" max="7176" width="7" style="320" customWidth="1"/>
    <col min="7177" max="7177" width="6.5546875" style="320" customWidth="1"/>
    <col min="7178" max="7180" width="9.6640625" style="320" customWidth="1"/>
    <col min="7181" max="7181" width="8.6640625" style="320"/>
    <col min="7182" max="7182" width="14" style="320" customWidth="1"/>
    <col min="7183" max="7183" width="11" style="320" customWidth="1"/>
    <col min="7184" max="7184" width="13.109375" style="320" customWidth="1"/>
    <col min="7185" max="7185" width="10.88671875" style="320" customWidth="1"/>
    <col min="7186" max="7422" width="8.6640625" style="320"/>
    <col min="7423" max="7423" width="0.88671875" style="320" customWidth="1"/>
    <col min="7424" max="7424" width="8.6640625" style="320"/>
    <col min="7425" max="7425" width="40.6640625" style="320" customWidth="1"/>
    <col min="7426" max="7426" width="5" style="320" customWidth="1"/>
    <col min="7427" max="7428" width="0" style="320" hidden="1" customWidth="1"/>
    <col min="7429" max="7431" width="9.6640625" style="320" customWidth="1"/>
    <col min="7432" max="7432" width="7" style="320" customWidth="1"/>
    <col min="7433" max="7433" width="6.5546875" style="320" customWidth="1"/>
    <col min="7434" max="7436" width="9.6640625" style="320" customWidth="1"/>
    <col min="7437" max="7437" width="8.6640625" style="320"/>
    <col min="7438" max="7438" width="14" style="320" customWidth="1"/>
    <col min="7439" max="7439" width="11" style="320" customWidth="1"/>
    <col min="7440" max="7440" width="13.109375" style="320" customWidth="1"/>
    <col min="7441" max="7441" width="10.88671875" style="320" customWidth="1"/>
    <col min="7442" max="7678" width="8.6640625" style="320"/>
    <col min="7679" max="7679" width="0.88671875" style="320" customWidth="1"/>
    <col min="7680" max="7680" width="8.6640625" style="320"/>
    <col min="7681" max="7681" width="40.6640625" style="320" customWidth="1"/>
    <col min="7682" max="7682" width="5" style="320" customWidth="1"/>
    <col min="7683" max="7684" width="0" style="320" hidden="1" customWidth="1"/>
    <col min="7685" max="7687" width="9.6640625" style="320" customWidth="1"/>
    <col min="7688" max="7688" width="7" style="320" customWidth="1"/>
    <col min="7689" max="7689" width="6.5546875" style="320" customWidth="1"/>
    <col min="7690" max="7692" width="9.6640625" style="320" customWidth="1"/>
    <col min="7693" max="7693" width="8.6640625" style="320"/>
    <col min="7694" max="7694" width="14" style="320" customWidth="1"/>
    <col min="7695" max="7695" width="11" style="320" customWidth="1"/>
    <col min="7696" max="7696" width="13.109375" style="320" customWidth="1"/>
    <col min="7697" max="7697" width="10.88671875" style="320" customWidth="1"/>
    <col min="7698" max="7934" width="8.6640625" style="320"/>
    <col min="7935" max="7935" width="0.88671875" style="320" customWidth="1"/>
    <col min="7936" max="7936" width="8.6640625" style="320"/>
    <col min="7937" max="7937" width="40.6640625" style="320" customWidth="1"/>
    <col min="7938" max="7938" width="5" style="320" customWidth="1"/>
    <col min="7939" max="7940" width="0" style="320" hidden="1" customWidth="1"/>
    <col min="7941" max="7943" width="9.6640625" style="320" customWidth="1"/>
    <col min="7944" max="7944" width="7" style="320" customWidth="1"/>
    <col min="7945" max="7945" width="6.5546875" style="320" customWidth="1"/>
    <col min="7946" max="7948" width="9.6640625" style="320" customWidth="1"/>
    <col min="7949" max="7949" width="8.6640625" style="320"/>
    <col min="7950" max="7950" width="14" style="320" customWidth="1"/>
    <col min="7951" max="7951" width="11" style="320" customWidth="1"/>
    <col min="7952" max="7952" width="13.109375" style="320" customWidth="1"/>
    <col min="7953" max="7953" width="10.88671875" style="320" customWidth="1"/>
    <col min="7954" max="8190" width="8.6640625" style="320"/>
    <col min="8191" max="8191" width="0.88671875" style="320" customWidth="1"/>
    <col min="8192" max="8192" width="8.6640625" style="320"/>
    <col min="8193" max="8193" width="40.6640625" style="320" customWidth="1"/>
    <col min="8194" max="8194" width="5" style="320" customWidth="1"/>
    <col min="8195" max="8196" width="0" style="320" hidden="1" customWidth="1"/>
    <col min="8197" max="8199" width="9.6640625" style="320" customWidth="1"/>
    <col min="8200" max="8200" width="7" style="320" customWidth="1"/>
    <col min="8201" max="8201" width="6.5546875" style="320" customWidth="1"/>
    <col min="8202" max="8204" width="9.6640625" style="320" customWidth="1"/>
    <col min="8205" max="8205" width="8.6640625" style="320"/>
    <col min="8206" max="8206" width="14" style="320" customWidth="1"/>
    <col min="8207" max="8207" width="11" style="320" customWidth="1"/>
    <col min="8208" max="8208" width="13.109375" style="320" customWidth="1"/>
    <col min="8209" max="8209" width="10.88671875" style="320" customWidth="1"/>
    <col min="8210" max="8446" width="8.6640625" style="320"/>
    <col min="8447" max="8447" width="0.88671875" style="320" customWidth="1"/>
    <col min="8448" max="8448" width="8.6640625" style="320"/>
    <col min="8449" max="8449" width="40.6640625" style="320" customWidth="1"/>
    <col min="8450" max="8450" width="5" style="320" customWidth="1"/>
    <col min="8451" max="8452" width="0" style="320" hidden="1" customWidth="1"/>
    <col min="8453" max="8455" width="9.6640625" style="320" customWidth="1"/>
    <col min="8456" max="8456" width="7" style="320" customWidth="1"/>
    <col min="8457" max="8457" width="6.5546875" style="320" customWidth="1"/>
    <col min="8458" max="8460" width="9.6640625" style="320" customWidth="1"/>
    <col min="8461" max="8461" width="8.6640625" style="320"/>
    <col min="8462" max="8462" width="14" style="320" customWidth="1"/>
    <col min="8463" max="8463" width="11" style="320" customWidth="1"/>
    <col min="8464" max="8464" width="13.109375" style="320" customWidth="1"/>
    <col min="8465" max="8465" width="10.88671875" style="320" customWidth="1"/>
    <col min="8466" max="8702" width="8.6640625" style="320"/>
    <col min="8703" max="8703" width="0.88671875" style="320" customWidth="1"/>
    <col min="8704" max="8704" width="8.6640625" style="320"/>
    <col min="8705" max="8705" width="40.6640625" style="320" customWidth="1"/>
    <col min="8706" max="8706" width="5" style="320" customWidth="1"/>
    <col min="8707" max="8708" width="0" style="320" hidden="1" customWidth="1"/>
    <col min="8709" max="8711" width="9.6640625" style="320" customWidth="1"/>
    <col min="8712" max="8712" width="7" style="320" customWidth="1"/>
    <col min="8713" max="8713" width="6.5546875" style="320" customWidth="1"/>
    <col min="8714" max="8716" width="9.6640625" style="320" customWidth="1"/>
    <col min="8717" max="8717" width="8.6640625" style="320"/>
    <col min="8718" max="8718" width="14" style="320" customWidth="1"/>
    <col min="8719" max="8719" width="11" style="320" customWidth="1"/>
    <col min="8720" max="8720" width="13.109375" style="320" customWidth="1"/>
    <col min="8721" max="8721" width="10.88671875" style="320" customWidth="1"/>
    <col min="8722" max="8958" width="8.6640625" style="320"/>
    <col min="8959" max="8959" width="0.88671875" style="320" customWidth="1"/>
    <col min="8960" max="8960" width="8.6640625" style="320"/>
    <col min="8961" max="8961" width="40.6640625" style="320" customWidth="1"/>
    <col min="8962" max="8962" width="5" style="320" customWidth="1"/>
    <col min="8963" max="8964" width="0" style="320" hidden="1" customWidth="1"/>
    <col min="8965" max="8967" width="9.6640625" style="320" customWidth="1"/>
    <col min="8968" max="8968" width="7" style="320" customWidth="1"/>
    <col min="8969" max="8969" width="6.5546875" style="320" customWidth="1"/>
    <col min="8970" max="8972" width="9.6640625" style="320" customWidth="1"/>
    <col min="8973" max="8973" width="8.6640625" style="320"/>
    <col min="8974" max="8974" width="14" style="320" customWidth="1"/>
    <col min="8975" max="8975" width="11" style="320" customWidth="1"/>
    <col min="8976" max="8976" width="13.109375" style="320" customWidth="1"/>
    <col min="8977" max="8977" width="10.88671875" style="320" customWidth="1"/>
    <col min="8978" max="9214" width="8.6640625" style="320"/>
    <col min="9215" max="9215" width="0.88671875" style="320" customWidth="1"/>
    <col min="9216" max="9216" width="8.6640625" style="320"/>
    <col min="9217" max="9217" width="40.6640625" style="320" customWidth="1"/>
    <col min="9218" max="9218" width="5" style="320" customWidth="1"/>
    <col min="9219" max="9220" width="0" style="320" hidden="1" customWidth="1"/>
    <col min="9221" max="9223" width="9.6640625" style="320" customWidth="1"/>
    <col min="9224" max="9224" width="7" style="320" customWidth="1"/>
    <col min="9225" max="9225" width="6.5546875" style="320" customWidth="1"/>
    <col min="9226" max="9228" width="9.6640625" style="320" customWidth="1"/>
    <col min="9229" max="9229" width="8.6640625" style="320"/>
    <col min="9230" max="9230" width="14" style="320" customWidth="1"/>
    <col min="9231" max="9231" width="11" style="320" customWidth="1"/>
    <col min="9232" max="9232" width="13.109375" style="320" customWidth="1"/>
    <col min="9233" max="9233" width="10.88671875" style="320" customWidth="1"/>
    <col min="9234" max="9470" width="8.6640625" style="320"/>
    <col min="9471" max="9471" width="0.88671875" style="320" customWidth="1"/>
    <col min="9472" max="9472" width="8.6640625" style="320"/>
    <col min="9473" max="9473" width="40.6640625" style="320" customWidth="1"/>
    <col min="9474" max="9474" width="5" style="320" customWidth="1"/>
    <col min="9475" max="9476" width="0" style="320" hidden="1" customWidth="1"/>
    <col min="9477" max="9479" width="9.6640625" style="320" customWidth="1"/>
    <col min="9480" max="9480" width="7" style="320" customWidth="1"/>
    <col min="9481" max="9481" width="6.5546875" style="320" customWidth="1"/>
    <col min="9482" max="9484" width="9.6640625" style="320" customWidth="1"/>
    <col min="9485" max="9485" width="8.6640625" style="320"/>
    <col min="9486" max="9486" width="14" style="320" customWidth="1"/>
    <col min="9487" max="9487" width="11" style="320" customWidth="1"/>
    <col min="9488" max="9488" width="13.109375" style="320" customWidth="1"/>
    <col min="9489" max="9489" width="10.88671875" style="320" customWidth="1"/>
    <col min="9490" max="9726" width="8.6640625" style="320"/>
    <col min="9727" max="9727" width="0.88671875" style="320" customWidth="1"/>
    <col min="9728" max="9728" width="8.6640625" style="320"/>
    <col min="9729" max="9729" width="40.6640625" style="320" customWidth="1"/>
    <col min="9730" max="9730" width="5" style="320" customWidth="1"/>
    <col min="9731" max="9732" width="0" style="320" hidden="1" customWidth="1"/>
    <col min="9733" max="9735" width="9.6640625" style="320" customWidth="1"/>
    <col min="9736" max="9736" width="7" style="320" customWidth="1"/>
    <col min="9737" max="9737" width="6.5546875" style="320" customWidth="1"/>
    <col min="9738" max="9740" width="9.6640625" style="320" customWidth="1"/>
    <col min="9741" max="9741" width="8.6640625" style="320"/>
    <col min="9742" max="9742" width="14" style="320" customWidth="1"/>
    <col min="9743" max="9743" width="11" style="320" customWidth="1"/>
    <col min="9744" max="9744" width="13.109375" style="320" customWidth="1"/>
    <col min="9745" max="9745" width="10.88671875" style="320" customWidth="1"/>
    <col min="9746" max="9982" width="8.6640625" style="320"/>
    <col min="9983" max="9983" width="0.88671875" style="320" customWidth="1"/>
    <col min="9984" max="9984" width="8.6640625" style="320"/>
    <col min="9985" max="9985" width="40.6640625" style="320" customWidth="1"/>
    <col min="9986" max="9986" width="5" style="320" customWidth="1"/>
    <col min="9987" max="9988" width="0" style="320" hidden="1" customWidth="1"/>
    <col min="9989" max="9991" width="9.6640625" style="320" customWidth="1"/>
    <col min="9992" max="9992" width="7" style="320" customWidth="1"/>
    <col min="9993" max="9993" width="6.5546875" style="320" customWidth="1"/>
    <col min="9994" max="9996" width="9.6640625" style="320" customWidth="1"/>
    <col min="9997" max="9997" width="8.6640625" style="320"/>
    <col min="9998" max="9998" width="14" style="320" customWidth="1"/>
    <col min="9999" max="9999" width="11" style="320" customWidth="1"/>
    <col min="10000" max="10000" width="13.109375" style="320" customWidth="1"/>
    <col min="10001" max="10001" width="10.88671875" style="320" customWidth="1"/>
    <col min="10002" max="10238" width="8.6640625" style="320"/>
    <col min="10239" max="10239" width="0.88671875" style="320" customWidth="1"/>
    <col min="10240" max="10240" width="8.6640625" style="320"/>
    <col min="10241" max="10241" width="40.6640625" style="320" customWidth="1"/>
    <col min="10242" max="10242" width="5" style="320" customWidth="1"/>
    <col min="10243" max="10244" width="0" style="320" hidden="1" customWidth="1"/>
    <col min="10245" max="10247" width="9.6640625" style="320" customWidth="1"/>
    <col min="10248" max="10248" width="7" style="320" customWidth="1"/>
    <col min="10249" max="10249" width="6.5546875" style="320" customWidth="1"/>
    <col min="10250" max="10252" width="9.6640625" style="320" customWidth="1"/>
    <col min="10253" max="10253" width="8.6640625" style="320"/>
    <col min="10254" max="10254" width="14" style="320" customWidth="1"/>
    <col min="10255" max="10255" width="11" style="320" customWidth="1"/>
    <col min="10256" max="10256" width="13.109375" style="320" customWidth="1"/>
    <col min="10257" max="10257" width="10.88671875" style="320" customWidth="1"/>
    <col min="10258" max="10494" width="8.6640625" style="320"/>
    <col min="10495" max="10495" width="0.88671875" style="320" customWidth="1"/>
    <col min="10496" max="10496" width="8.6640625" style="320"/>
    <col min="10497" max="10497" width="40.6640625" style="320" customWidth="1"/>
    <col min="10498" max="10498" width="5" style="320" customWidth="1"/>
    <col min="10499" max="10500" width="0" style="320" hidden="1" customWidth="1"/>
    <col min="10501" max="10503" width="9.6640625" style="320" customWidth="1"/>
    <col min="10504" max="10504" width="7" style="320" customWidth="1"/>
    <col min="10505" max="10505" width="6.5546875" style="320" customWidth="1"/>
    <col min="10506" max="10508" width="9.6640625" style="320" customWidth="1"/>
    <col min="10509" max="10509" width="8.6640625" style="320"/>
    <col min="10510" max="10510" width="14" style="320" customWidth="1"/>
    <col min="10511" max="10511" width="11" style="320" customWidth="1"/>
    <col min="10512" max="10512" width="13.109375" style="320" customWidth="1"/>
    <col min="10513" max="10513" width="10.88671875" style="320" customWidth="1"/>
    <col min="10514" max="10750" width="8.6640625" style="320"/>
    <col min="10751" max="10751" width="0.88671875" style="320" customWidth="1"/>
    <col min="10752" max="10752" width="8.6640625" style="320"/>
    <col min="10753" max="10753" width="40.6640625" style="320" customWidth="1"/>
    <col min="10754" max="10754" width="5" style="320" customWidth="1"/>
    <col min="10755" max="10756" width="0" style="320" hidden="1" customWidth="1"/>
    <col min="10757" max="10759" width="9.6640625" style="320" customWidth="1"/>
    <col min="10760" max="10760" width="7" style="320" customWidth="1"/>
    <col min="10761" max="10761" width="6.5546875" style="320" customWidth="1"/>
    <col min="10762" max="10764" width="9.6640625" style="320" customWidth="1"/>
    <col min="10765" max="10765" width="8.6640625" style="320"/>
    <col min="10766" max="10766" width="14" style="320" customWidth="1"/>
    <col min="10767" max="10767" width="11" style="320" customWidth="1"/>
    <col min="10768" max="10768" width="13.109375" style="320" customWidth="1"/>
    <col min="10769" max="10769" width="10.88671875" style="320" customWidth="1"/>
    <col min="10770" max="11006" width="8.6640625" style="320"/>
    <col min="11007" max="11007" width="0.88671875" style="320" customWidth="1"/>
    <col min="11008" max="11008" width="8.6640625" style="320"/>
    <col min="11009" max="11009" width="40.6640625" style="320" customWidth="1"/>
    <col min="11010" max="11010" width="5" style="320" customWidth="1"/>
    <col min="11011" max="11012" width="0" style="320" hidden="1" customWidth="1"/>
    <col min="11013" max="11015" width="9.6640625" style="320" customWidth="1"/>
    <col min="11016" max="11016" width="7" style="320" customWidth="1"/>
    <col min="11017" max="11017" width="6.5546875" style="320" customWidth="1"/>
    <col min="11018" max="11020" width="9.6640625" style="320" customWidth="1"/>
    <col min="11021" max="11021" width="8.6640625" style="320"/>
    <col min="11022" max="11022" width="14" style="320" customWidth="1"/>
    <col min="11023" max="11023" width="11" style="320" customWidth="1"/>
    <col min="11024" max="11024" width="13.109375" style="320" customWidth="1"/>
    <col min="11025" max="11025" width="10.88671875" style="320" customWidth="1"/>
    <col min="11026" max="11262" width="8.6640625" style="320"/>
    <col min="11263" max="11263" width="0.88671875" style="320" customWidth="1"/>
    <col min="11264" max="11264" width="8.6640625" style="320"/>
    <col min="11265" max="11265" width="40.6640625" style="320" customWidth="1"/>
    <col min="11266" max="11266" width="5" style="320" customWidth="1"/>
    <col min="11267" max="11268" width="0" style="320" hidden="1" customWidth="1"/>
    <col min="11269" max="11271" width="9.6640625" style="320" customWidth="1"/>
    <col min="11272" max="11272" width="7" style="320" customWidth="1"/>
    <col min="11273" max="11273" width="6.5546875" style="320" customWidth="1"/>
    <col min="11274" max="11276" width="9.6640625" style="320" customWidth="1"/>
    <col min="11277" max="11277" width="8.6640625" style="320"/>
    <col min="11278" max="11278" width="14" style="320" customWidth="1"/>
    <col min="11279" max="11279" width="11" style="320" customWidth="1"/>
    <col min="11280" max="11280" width="13.109375" style="320" customWidth="1"/>
    <col min="11281" max="11281" width="10.88671875" style="320" customWidth="1"/>
    <col min="11282" max="11518" width="8.6640625" style="320"/>
    <col min="11519" max="11519" width="0.88671875" style="320" customWidth="1"/>
    <col min="11520" max="11520" width="8.6640625" style="320"/>
    <col min="11521" max="11521" width="40.6640625" style="320" customWidth="1"/>
    <col min="11522" max="11522" width="5" style="320" customWidth="1"/>
    <col min="11523" max="11524" width="0" style="320" hidden="1" customWidth="1"/>
    <col min="11525" max="11527" width="9.6640625" style="320" customWidth="1"/>
    <col min="11528" max="11528" width="7" style="320" customWidth="1"/>
    <col min="11529" max="11529" width="6.5546875" style="320" customWidth="1"/>
    <col min="11530" max="11532" width="9.6640625" style="320" customWidth="1"/>
    <col min="11533" max="11533" width="8.6640625" style="320"/>
    <col min="11534" max="11534" width="14" style="320" customWidth="1"/>
    <col min="11535" max="11535" width="11" style="320" customWidth="1"/>
    <col min="11536" max="11536" width="13.109375" style="320" customWidth="1"/>
    <col min="11537" max="11537" width="10.88671875" style="320" customWidth="1"/>
    <col min="11538" max="11774" width="8.6640625" style="320"/>
    <col min="11775" max="11775" width="0.88671875" style="320" customWidth="1"/>
    <col min="11776" max="11776" width="8.6640625" style="320"/>
    <col min="11777" max="11777" width="40.6640625" style="320" customWidth="1"/>
    <col min="11778" max="11778" width="5" style="320" customWidth="1"/>
    <col min="11779" max="11780" width="0" style="320" hidden="1" customWidth="1"/>
    <col min="11781" max="11783" width="9.6640625" style="320" customWidth="1"/>
    <col min="11784" max="11784" width="7" style="320" customWidth="1"/>
    <col min="11785" max="11785" width="6.5546875" style="320" customWidth="1"/>
    <col min="11786" max="11788" width="9.6640625" style="320" customWidth="1"/>
    <col min="11789" max="11789" width="8.6640625" style="320"/>
    <col min="11790" max="11790" width="14" style="320" customWidth="1"/>
    <col min="11791" max="11791" width="11" style="320" customWidth="1"/>
    <col min="11792" max="11792" width="13.109375" style="320" customWidth="1"/>
    <col min="11793" max="11793" width="10.88671875" style="320" customWidth="1"/>
    <col min="11794" max="12030" width="8.6640625" style="320"/>
    <col min="12031" max="12031" width="0.88671875" style="320" customWidth="1"/>
    <col min="12032" max="12032" width="8.6640625" style="320"/>
    <col min="12033" max="12033" width="40.6640625" style="320" customWidth="1"/>
    <col min="12034" max="12034" width="5" style="320" customWidth="1"/>
    <col min="12035" max="12036" width="0" style="320" hidden="1" customWidth="1"/>
    <col min="12037" max="12039" width="9.6640625" style="320" customWidth="1"/>
    <col min="12040" max="12040" width="7" style="320" customWidth="1"/>
    <col min="12041" max="12041" width="6.5546875" style="320" customWidth="1"/>
    <col min="12042" max="12044" width="9.6640625" style="320" customWidth="1"/>
    <col min="12045" max="12045" width="8.6640625" style="320"/>
    <col min="12046" max="12046" width="14" style="320" customWidth="1"/>
    <col min="12047" max="12047" width="11" style="320" customWidth="1"/>
    <col min="12048" max="12048" width="13.109375" style="320" customWidth="1"/>
    <col min="12049" max="12049" width="10.88671875" style="320" customWidth="1"/>
    <col min="12050" max="12286" width="8.6640625" style="320"/>
    <col min="12287" max="12287" width="0.88671875" style="320" customWidth="1"/>
    <col min="12288" max="12288" width="8.6640625" style="320"/>
    <col min="12289" max="12289" width="40.6640625" style="320" customWidth="1"/>
    <col min="12290" max="12290" width="5" style="320" customWidth="1"/>
    <col min="12291" max="12292" width="0" style="320" hidden="1" customWidth="1"/>
    <col min="12293" max="12295" width="9.6640625" style="320" customWidth="1"/>
    <col min="12296" max="12296" width="7" style="320" customWidth="1"/>
    <col min="12297" max="12297" width="6.5546875" style="320" customWidth="1"/>
    <col min="12298" max="12300" width="9.6640625" style="320" customWidth="1"/>
    <col min="12301" max="12301" width="8.6640625" style="320"/>
    <col min="12302" max="12302" width="14" style="320" customWidth="1"/>
    <col min="12303" max="12303" width="11" style="320" customWidth="1"/>
    <col min="12304" max="12304" width="13.109375" style="320" customWidth="1"/>
    <col min="12305" max="12305" width="10.88671875" style="320" customWidth="1"/>
    <col min="12306" max="12542" width="8.6640625" style="320"/>
    <col min="12543" max="12543" width="0.88671875" style="320" customWidth="1"/>
    <col min="12544" max="12544" width="8.6640625" style="320"/>
    <col min="12545" max="12545" width="40.6640625" style="320" customWidth="1"/>
    <col min="12546" max="12546" width="5" style="320" customWidth="1"/>
    <col min="12547" max="12548" width="0" style="320" hidden="1" customWidth="1"/>
    <col min="12549" max="12551" width="9.6640625" style="320" customWidth="1"/>
    <col min="12552" max="12552" width="7" style="320" customWidth="1"/>
    <col min="12553" max="12553" width="6.5546875" style="320" customWidth="1"/>
    <col min="12554" max="12556" width="9.6640625" style="320" customWidth="1"/>
    <col min="12557" max="12557" width="8.6640625" style="320"/>
    <col min="12558" max="12558" width="14" style="320" customWidth="1"/>
    <col min="12559" max="12559" width="11" style="320" customWidth="1"/>
    <col min="12560" max="12560" width="13.109375" style="320" customWidth="1"/>
    <col min="12561" max="12561" width="10.88671875" style="320" customWidth="1"/>
    <col min="12562" max="12798" width="8.6640625" style="320"/>
    <col min="12799" max="12799" width="0.88671875" style="320" customWidth="1"/>
    <col min="12800" max="12800" width="8.6640625" style="320"/>
    <col min="12801" max="12801" width="40.6640625" style="320" customWidth="1"/>
    <col min="12802" max="12802" width="5" style="320" customWidth="1"/>
    <col min="12803" max="12804" width="0" style="320" hidden="1" customWidth="1"/>
    <col min="12805" max="12807" width="9.6640625" style="320" customWidth="1"/>
    <col min="12808" max="12808" width="7" style="320" customWidth="1"/>
    <col min="12809" max="12809" width="6.5546875" style="320" customWidth="1"/>
    <col min="12810" max="12812" width="9.6640625" style="320" customWidth="1"/>
    <col min="12813" max="12813" width="8.6640625" style="320"/>
    <col min="12814" max="12814" width="14" style="320" customWidth="1"/>
    <col min="12815" max="12815" width="11" style="320" customWidth="1"/>
    <col min="12816" max="12816" width="13.109375" style="320" customWidth="1"/>
    <col min="12817" max="12817" width="10.88671875" style="320" customWidth="1"/>
    <col min="12818" max="13054" width="8.6640625" style="320"/>
    <col min="13055" max="13055" width="0.88671875" style="320" customWidth="1"/>
    <col min="13056" max="13056" width="8.6640625" style="320"/>
    <col min="13057" max="13057" width="40.6640625" style="320" customWidth="1"/>
    <col min="13058" max="13058" width="5" style="320" customWidth="1"/>
    <col min="13059" max="13060" width="0" style="320" hidden="1" customWidth="1"/>
    <col min="13061" max="13063" width="9.6640625" style="320" customWidth="1"/>
    <col min="13064" max="13064" width="7" style="320" customWidth="1"/>
    <col min="13065" max="13065" width="6.5546875" style="320" customWidth="1"/>
    <col min="13066" max="13068" width="9.6640625" style="320" customWidth="1"/>
    <col min="13069" max="13069" width="8.6640625" style="320"/>
    <col min="13070" max="13070" width="14" style="320" customWidth="1"/>
    <col min="13071" max="13071" width="11" style="320" customWidth="1"/>
    <col min="13072" max="13072" width="13.109375" style="320" customWidth="1"/>
    <col min="13073" max="13073" width="10.88671875" style="320" customWidth="1"/>
    <col min="13074" max="13310" width="8.6640625" style="320"/>
    <col min="13311" max="13311" width="0.88671875" style="320" customWidth="1"/>
    <col min="13312" max="13312" width="8.6640625" style="320"/>
    <col min="13313" max="13313" width="40.6640625" style="320" customWidth="1"/>
    <col min="13314" max="13314" width="5" style="320" customWidth="1"/>
    <col min="13315" max="13316" width="0" style="320" hidden="1" customWidth="1"/>
    <col min="13317" max="13319" width="9.6640625" style="320" customWidth="1"/>
    <col min="13320" max="13320" width="7" style="320" customWidth="1"/>
    <col min="13321" max="13321" width="6.5546875" style="320" customWidth="1"/>
    <col min="13322" max="13324" width="9.6640625" style="320" customWidth="1"/>
    <col min="13325" max="13325" width="8.6640625" style="320"/>
    <col min="13326" max="13326" width="14" style="320" customWidth="1"/>
    <col min="13327" max="13327" width="11" style="320" customWidth="1"/>
    <col min="13328" max="13328" width="13.109375" style="320" customWidth="1"/>
    <col min="13329" max="13329" width="10.88671875" style="320" customWidth="1"/>
    <col min="13330" max="13566" width="8.6640625" style="320"/>
    <col min="13567" max="13567" width="0.88671875" style="320" customWidth="1"/>
    <col min="13568" max="13568" width="8.6640625" style="320"/>
    <col min="13569" max="13569" width="40.6640625" style="320" customWidth="1"/>
    <col min="13570" max="13570" width="5" style="320" customWidth="1"/>
    <col min="13571" max="13572" width="0" style="320" hidden="1" customWidth="1"/>
    <col min="13573" max="13575" width="9.6640625" style="320" customWidth="1"/>
    <col min="13576" max="13576" width="7" style="320" customWidth="1"/>
    <col min="13577" max="13577" width="6.5546875" style="320" customWidth="1"/>
    <col min="13578" max="13580" width="9.6640625" style="320" customWidth="1"/>
    <col min="13581" max="13581" width="8.6640625" style="320"/>
    <col min="13582" max="13582" width="14" style="320" customWidth="1"/>
    <col min="13583" max="13583" width="11" style="320" customWidth="1"/>
    <col min="13584" max="13584" width="13.109375" style="320" customWidth="1"/>
    <col min="13585" max="13585" width="10.88671875" style="320" customWidth="1"/>
    <col min="13586" max="13822" width="8.6640625" style="320"/>
    <col min="13823" max="13823" width="0.88671875" style="320" customWidth="1"/>
    <col min="13824" max="13824" width="8.6640625" style="320"/>
    <col min="13825" max="13825" width="40.6640625" style="320" customWidth="1"/>
    <col min="13826" max="13826" width="5" style="320" customWidth="1"/>
    <col min="13827" max="13828" width="0" style="320" hidden="1" customWidth="1"/>
    <col min="13829" max="13831" width="9.6640625" style="320" customWidth="1"/>
    <col min="13832" max="13832" width="7" style="320" customWidth="1"/>
    <col min="13833" max="13833" width="6.5546875" style="320" customWidth="1"/>
    <col min="13834" max="13836" width="9.6640625" style="320" customWidth="1"/>
    <col min="13837" max="13837" width="8.6640625" style="320"/>
    <col min="13838" max="13838" width="14" style="320" customWidth="1"/>
    <col min="13839" max="13839" width="11" style="320" customWidth="1"/>
    <col min="13840" max="13840" width="13.109375" style="320" customWidth="1"/>
    <col min="13841" max="13841" width="10.88671875" style="320" customWidth="1"/>
    <col min="13842" max="14078" width="8.6640625" style="320"/>
    <col min="14079" max="14079" width="0.88671875" style="320" customWidth="1"/>
    <col min="14080" max="14080" width="8.6640625" style="320"/>
    <col min="14081" max="14081" width="40.6640625" style="320" customWidth="1"/>
    <col min="14082" max="14082" width="5" style="320" customWidth="1"/>
    <col min="14083" max="14084" width="0" style="320" hidden="1" customWidth="1"/>
    <col min="14085" max="14087" width="9.6640625" style="320" customWidth="1"/>
    <col min="14088" max="14088" width="7" style="320" customWidth="1"/>
    <col min="14089" max="14089" width="6.5546875" style="320" customWidth="1"/>
    <col min="14090" max="14092" width="9.6640625" style="320" customWidth="1"/>
    <col min="14093" max="14093" width="8.6640625" style="320"/>
    <col min="14094" max="14094" width="14" style="320" customWidth="1"/>
    <col min="14095" max="14095" width="11" style="320" customWidth="1"/>
    <col min="14096" max="14096" width="13.109375" style="320" customWidth="1"/>
    <col min="14097" max="14097" width="10.88671875" style="320" customWidth="1"/>
    <col min="14098" max="14334" width="8.6640625" style="320"/>
    <col min="14335" max="14335" width="0.88671875" style="320" customWidth="1"/>
    <col min="14336" max="14336" width="8.6640625" style="320"/>
    <col min="14337" max="14337" width="40.6640625" style="320" customWidth="1"/>
    <col min="14338" max="14338" width="5" style="320" customWidth="1"/>
    <col min="14339" max="14340" width="0" style="320" hidden="1" customWidth="1"/>
    <col min="14341" max="14343" width="9.6640625" style="320" customWidth="1"/>
    <col min="14344" max="14344" width="7" style="320" customWidth="1"/>
    <col min="14345" max="14345" width="6.5546875" style="320" customWidth="1"/>
    <col min="14346" max="14348" width="9.6640625" style="320" customWidth="1"/>
    <col min="14349" max="14349" width="8.6640625" style="320"/>
    <col min="14350" max="14350" width="14" style="320" customWidth="1"/>
    <col min="14351" max="14351" width="11" style="320" customWidth="1"/>
    <col min="14352" max="14352" width="13.109375" style="320" customWidth="1"/>
    <col min="14353" max="14353" width="10.88671875" style="320" customWidth="1"/>
    <col min="14354" max="14590" width="8.6640625" style="320"/>
    <col min="14591" max="14591" width="0.88671875" style="320" customWidth="1"/>
    <col min="14592" max="14592" width="8.6640625" style="320"/>
    <col min="14593" max="14593" width="40.6640625" style="320" customWidth="1"/>
    <col min="14594" max="14594" width="5" style="320" customWidth="1"/>
    <col min="14595" max="14596" width="0" style="320" hidden="1" customWidth="1"/>
    <col min="14597" max="14599" width="9.6640625" style="320" customWidth="1"/>
    <col min="14600" max="14600" width="7" style="320" customWidth="1"/>
    <col min="14601" max="14601" width="6.5546875" style="320" customWidth="1"/>
    <col min="14602" max="14604" width="9.6640625" style="320" customWidth="1"/>
    <col min="14605" max="14605" width="8.6640625" style="320"/>
    <col min="14606" max="14606" width="14" style="320" customWidth="1"/>
    <col min="14607" max="14607" width="11" style="320" customWidth="1"/>
    <col min="14608" max="14608" width="13.109375" style="320" customWidth="1"/>
    <col min="14609" max="14609" width="10.88671875" style="320" customWidth="1"/>
    <col min="14610" max="14846" width="8.6640625" style="320"/>
    <col min="14847" max="14847" width="0.88671875" style="320" customWidth="1"/>
    <col min="14848" max="14848" width="8.6640625" style="320"/>
    <col min="14849" max="14849" width="40.6640625" style="320" customWidth="1"/>
    <col min="14850" max="14850" width="5" style="320" customWidth="1"/>
    <col min="14851" max="14852" width="0" style="320" hidden="1" customWidth="1"/>
    <col min="14853" max="14855" width="9.6640625" style="320" customWidth="1"/>
    <col min="14856" max="14856" width="7" style="320" customWidth="1"/>
    <col min="14857" max="14857" width="6.5546875" style="320" customWidth="1"/>
    <col min="14858" max="14860" width="9.6640625" style="320" customWidth="1"/>
    <col min="14861" max="14861" width="8.6640625" style="320"/>
    <col min="14862" max="14862" width="14" style="320" customWidth="1"/>
    <col min="14863" max="14863" width="11" style="320" customWidth="1"/>
    <col min="14864" max="14864" width="13.109375" style="320" customWidth="1"/>
    <col min="14865" max="14865" width="10.88671875" style="320" customWidth="1"/>
    <col min="14866" max="15102" width="8.6640625" style="320"/>
    <col min="15103" max="15103" width="0.88671875" style="320" customWidth="1"/>
    <col min="15104" max="15104" width="8.6640625" style="320"/>
    <col min="15105" max="15105" width="40.6640625" style="320" customWidth="1"/>
    <col min="15106" max="15106" width="5" style="320" customWidth="1"/>
    <col min="15107" max="15108" width="0" style="320" hidden="1" customWidth="1"/>
    <col min="15109" max="15111" width="9.6640625" style="320" customWidth="1"/>
    <col min="15112" max="15112" width="7" style="320" customWidth="1"/>
    <col min="15113" max="15113" width="6.5546875" style="320" customWidth="1"/>
    <col min="15114" max="15116" width="9.6640625" style="320" customWidth="1"/>
    <col min="15117" max="15117" width="8.6640625" style="320"/>
    <col min="15118" max="15118" width="14" style="320" customWidth="1"/>
    <col min="15119" max="15119" width="11" style="320" customWidth="1"/>
    <col min="15120" max="15120" width="13.109375" style="320" customWidth="1"/>
    <col min="15121" max="15121" width="10.88671875" style="320" customWidth="1"/>
    <col min="15122" max="15358" width="8.6640625" style="320"/>
    <col min="15359" max="15359" width="0.88671875" style="320" customWidth="1"/>
    <col min="15360" max="15360" width="8.6640625" style="320"/>
    <col min="15361" max="15361" width="40.6640625" style="320" customWidth="1"/>
    <col min="15362" max="15362" width="5" style="320" customWidth="1"/>
    <col min="15363" max="15364" width="0" style="320" hidden="1" customWidth="1"/>
    <col min="15365" max="15367" width="9.6640625" style="320" customWidth="1"/>
    <col min="15368" max="15368" width="7" style="320" customWidth="1"/>
    <col min="15369" max="15369" width="6.5546875" style="320" customWidth="1"/>
    <col min="15370" max="15372" width="9.6640625" style="320" customWidth="1"/>
    <col min="15373" max="15373" width="8.6640625" style="320"/>
    <col min="15374" max="15374" width="14" style="320" customWidth="1"/>
    <col min="15375" max="15375" width="11" style="320" customWidth="1"/>
    <col min="15376" max="15376" width="13.109375" style="320" customWidth="1"/>
    <col min="15377" max="15377" width="10.88671875" style="320" customWidth="1"/>
    <col min="15378" max="15614" width="8.6640625" style="320"/>
    <col min="15615" max="15615" width="0.88671875" style="320" customWidth="1"/>
    <col min="15616" max="15616" width="8.6640625" style="320"/>
    <col min="15617" max="15617" width="40.6640625" style="320" customWidth="1"/>
    <col min="15618" max="15618" width="5" style="320" customWidth="1"/>
    <col min="15619" max="15620" width="0" style="320" hidden="1" customWidth="1"/>
    <col min="15621" max="15623" width="9.6640625" style="320" customWidth="1"/>
    <col min="15624" max="15624" width="7" style="320" customWidth="1"/>
    <col min="15625" max="15625" width="6.5546875" style="320" customWidth="1"/>
    <col min="15626" max="15628" width="9.6640625" style="320" customWidth="1"/>
    <col min="15629" max="15629" width="8.6640625" style="320"/>
    <col min="15630" max="15630" width="14" style="320" customWidth="1"/>
    <col min="15631" max="15631" width="11" style="320" customWidth="1"/>
    <col min="15632" max="15632" width="13.109375" style="320" customWidth="1"/>
    <col min="15633" max="15633" width="10.88671875" style="320" customWidth="1"/>
    <col min="15634" max="15870" width="8.6640625" style="320"/>
    <col min="15871" max="15871" width="0.88671875" style="320" customWidth="1"/>
    <col min="15872" max="15872" width="8.6640625" style="320"/>
    <col min="15873" max="15873" width="40.6640625" style="320" customWidth="1"/>
    <col min="15874" max="15874" width="5" style="320" customWidth="1"/>
    <col min="15875" max="15876" width="0" style="320" hidden="1" customWidth="1"/>
    <col min="15877" max="15879" width="9.6640625" style="320" customWidth="1"/>
    <col min="15880" max="15880" width="7" style="320" customWidth="1"/>
    <col min="15881" max="15881" width="6.5546875" style="320" customWidth="1"/>
    <col min="15882" max="15884" width="9.6640625" style="320" customWidth="1"/>
    <col min="15885" max="15885" width="8.6640625" style="320"/>
    <col min="15886" max="15886" width="14" style="320" customWidth="1"/>
    <col min="15887" max="15887" width="11" style="320" customWidth="1"/>
    <col min="15888" max="15888" width="13.109375" style="320" customWidth="1"/>
    <col min="15889" max="15889" width="10.88671875" style="320" customWidth="1"/>
    <col min="15890" max="16126" width="8.6640625" style="320"/>
    <col min="16127" max="16127" width="0.88671875" style="320" customWidth="1"/>
    <col min="16128" max="16128" width="8.6640625" style="320"/>
    <col min="16129" max="16129" width="40.6640625" style="320" customWidth="1"/>
    <col min="16130" max="16130" width="5" style="320" customWidth="1"/>
    <col min="16131" max="16132" width="0" style="320" hidden="1" customWidth="1"/>
    <col min="16133" max="16135" width="9.6640625" style="320" customWidth="1"/>
    <col min="16136" max="16136" width="7" style="320" customWidth="1"/>
    <col min="16137" max="16137" width="6.5546875" style="320" customWidth="1"/>
    <col min="16138" max="16140" width="9.6640625" style="320" customWidth="1"/>
    <col min="16141" max="16141" width="8.6640625" style="320"/>
    <col min="16142" max="16142" width="14" style="320" customWidth="1"/>
    <col min="16143" max="16143" width="11" style="320" customWidth="1"/>
    <col min="16144" max="16144" width="13.109375" style="320" customWidth="1"/>
    <col min="16145" max="16145" width="10.88671875" style="320" customWidth="1"/>
    <col min="16146" max="16384" width="8.6640625" style="320"/>
  </cols>
  <sheetData>
    <row r="1" spans="1:17">
      <c r="E1" s="571" t="str">
        <f>Title</f>
        <v>Major Account Lease Pricing Exhibit</v>
      </c>
      <c r="F1" s="572"/>
      <c r="G1" s="572"/>
      <c r="H1" s="572"/>
      <c r="I1" s="572"/>
      <c r="J1" s="572"/>
      <c r="K1" s="326" t="s">
        <v>2721</v>
      </c>
      <c r="N1" s="488"/>
      <c r="O1" s="489"/>
      <c r="P1" s="489"/>
      <c r="Q1" s="489"/>
    </row>
    <row r="2" spans="1:17" ht="12.75" customHeight="1">
      <c r="E2" s="573" t="str">
        <f>FileName</f>
        <v xml:space="preserve">USF </v>
      </c>
      <c r="F2" s="574"/>
      <c r="G2" s="574"/>
      <c r="H2" s="574"/>
      <c r="I2" s="574"/>
      <c r="J2" s="574"/>
      <c r="N2" s="490"/>
      <c r="O2" s="489"/>
      <c r="P2" s="489"/>
      <c r="Q2" s="489"/>
    </row>
    <row r="3" spans="1:17">
      <c r="A3" s="328"/>
      <c r="C3" s="329"/>
      <c r="N3" s="490"/>
      <c r="O3" s="489"/>
      <c r="P3" s="489"/>
      <c r="Q3" s="489"/>
    </row>
    <row r="4" spans="1:17" ht="12.75" customHeight="1">
      <c r="E4" s="575" t="s">
        <v>2722</v>
      </c>
      <c r="F4" s="576"/>
      <c r="G4" s="576"/>
      <c r="N4" s="488"/>
      <c r="O4" s="491"/>
      <c r="P4" s="489"/>
      <c r="Q4" s="489"/>
    </row>
    <row r="5" spans="1:17" s="332" customFormat="1" ht="42" customHeight="1" thickBot="1">
      <c r="B5" s="333" t="s">
        <v>2723</v>
      </c>
      <c r="C5" s="334" t="s">
        <v>2724</v>
      </c>
      <c r="D5" s="335" t="s">
        <v>2725</v>
      </c>
      <c r="E5" s="336" t="s">
        <v>2726</v>
      </c>
      <c r="F5" s="336" t="s">
        <v>2727</v>
      </c>
      <c r="G5" s="336" t="s">
        <v>2728</v>
      </c>
      <c r="H5" s="337" t="s">
        <v>2729</v>
      </c>
      <c r="I5" s="337" t="s">
        <v>2730</v>
      </c>
      <c r="J5" s="338" t="s">
        <v>2731</v>
      </c>
      <c r="K5" s="338" t="s">
        <v>2732</v>
      </c>
      <c r="L5" s="335" t="s">
        <v>2733</v>
      </c>
      <c r="M5" s="335" t="s">
        <v>2734</v>
      </c>
      <c r="N5" s="492" t="s">
        <v>2735</v>
      </c>
      <c r="O5" s="493" t="s">
        <v>2736</v>
      </c>
      <c r="P5" s="493" t="s">
        <v>2737</v>
      </c>
      <c r="Q5" s="494" t="s">
        <v>2738</v>
      </c>
    </row>
    <row r="6" spans="1:17" s="339" customFormat="1" ht="66">
      <c r="B6" s="321" t="s">
        <v>2739</v>
      </c>
      <c r="C6" s="340" t="s">
        <v>2740</v>
      </c>
      <c r="D6" s="341">
        <v>47</v>
      </c>
      <c r="E6" s="342">
        <v>28.52</v>
      </c>
      <c r="F6" s="342">
        <v>22.5</v>
      </c>
      <c r="G6" s="342">
        <v>18.91</v>
      </c>
      <c r="H6" s="343">
        <v>0</v>
      </c>
      <c r="I6" s="343">
        <v>0</v>
      </c>
      <c r="J6" s="344">
        <v>9.9000000000000008E-3</v>
      </c>
      <c r="K6" s="345" t="s">
        <v>2741</v>
      </c>
      <c r="L6" s="346" t="s">
        <v>2721</v>
      </c>
      <c r="M6" s="346" t="s">
        <v>2742</v>
      </c>
      <c r="N6" s="495">
        <v>649</v>
      </c>
      <c r="O6" s="496">
        <v>0</v>
      </c>
      <c r="P6" s="497">
        <v>9.9000000000000008E-3</v>
      </c>
      <c r="Q6" s="496"/>
    </row>
    <row r="7" spans="1:17">
      <c r="B7" s="347"/>
      <c r="C7" s="348" t="s">
        <v>2743</v>
      </c>
      <c r="E7" s="349" t="s">
        <v>2744</v>
      </c>
      <c r="F7" s="349" t="s">
        <v>2744</v>
      </c>
      <c r="G7" s="349" t="s">
        <v>2744</v>
      </c>
      <c r="H7" s="350"/>
      <c r="I7" s="350"/>
      <c r="J7" s="351"/>
      <c r="K7" s="352"/>
      <c r="L7" s="353"/>
      <c r="M7" s="353"/>
      <c r="N7" s="498"/>
      <c r="O7" s="489"/>
      <c r="P7" s="489"/>
      <c r="Q7" s="489"/>
    </row>
    <row r="8" spans="1:17">
      <c r="B8" s="347"/>
      <c r="C8" s="354" t="s">
        <v>2745</v>
      </c>
      <c r="E8" s="349">
        <v>2.15</v>
      </c>
      <c r="F8" s="349">
        <v>1.69</v>
      </c>
      <c r="G8" s="349">
        <v>1.43</v>
      </c>
      <c r="H8" s="350"/>
      <c r="I8" s="350"/>
      <c r="J8" s="351"/>
      <c r="K8" s="352"/>
      <c r="L8" s="353"/>
      <c r="M8" s="353"/>
      <c r="N8" s="498">
        <v>64</v>
      </c>
      <c r="O8" s="489"/>
      <c r="P8" s="489"/>
      <c r="Q8" s="489"/>
    </row>
    <row r="9" spans="1:17">
      <c r="B9" s="347"/>
      <c r="C9" s="354" t="s">
        <v>2746</v>
      </c>
      <c r="E9" s="349">
        <v>2.38</v>
      </c>
      <c r="F9" s="349">
        <v>1.88</v>
      </c>
      <c r="G9" s="349">
        <v>1.58</v>
      </c>
      <c r="H9" s="350"/>
      <c r="I9" s="350"/>
      <c r="J9" s="351"/>
      <c r="K9" s="352"/>
      <c r="L9" s="353"/>
      <c r="M9" s="353"/>
      <c r="N9" s="498">
        <v>71</v>
      </c>
      <c r="O9" s="489"/>
      <c r="P9" s="489"/>
      <c r="Q9" s="489"/>
    </row>
    <row r="10" spans="1:17">
      <c r="B10" s="347"/>
      <c r="C10" s="354" t="s">
        <v>2747</v>
      </c>
      <c r="E10" s="349" t="s">
        <v>2744</v>
      </c>
      <c r="F10" s="349" t="s">
        <v>2744</v>
      </c>
      <c r="G10" s="349" t="s">
        <v>2744</v>
      </c>
      <c r="H10" s="350"/>
      <c r="I10" s="350"/>
      <c r="J10" s="351"/>
      <c r="K10" s="352"/>
      <c r="L10" s="353"/>
      <c r="M10" s="353"/>
      <c r="N10" s="498"/>
      <c r="O10" s="489"/>
      <c r="P10" s="489"/>
      <c r="Q10" s="489"/>
    </row>
    <row r="11" spans="1:17">
      <c r="B11" s="347"/>
      <c r="C11" s="354" t="s">
        <v>2748</v>
      </c>
      <c r="E11" s="349">
        <v>1.64</v>
      </c>
      <c r="F11" s="349">
        <v>1.3</v>
      </c>
      <c r="G11" s="349">
        <v>1.0900000000000001</v>
      </c>
      <c r="H11" s="350"/>
      <c r="I11" s="350"/>
      <c r="J11" s="351"/>
      <c r="K11" s="352"/>
      <c r="L11" s="353"/>
      <c r="M11" s="353"/>
      <c r="N11" s="498">
        <v>49</v>
      </c>
      <c r="O11" s="489"/>
      <c r="P11" s="489"/>
      <c r="Q11" s="489"/>
    </row>
    <row r="12" spans="1:17">
      <c r="B12" s="347"/>
      <c r="C12" s="354" t="s">
        <v>2749</v>
      </c>
      <c r="E12" s="349">
        <v>10.050000000000001</v>
      </c>
      <c r="F12" s="349">
        <v>7.93</v>
      </c>
      <c r="G12" s="349">
        <v>6.66</v>
      </c>
      <c r="H12" s="350"/>
      <c r="I12" s="350"/>
      <c r="J12" s="351"/>
      <c r="K12" s="352"/>
      <c r="L12" s="353"/>
      <c r="M12" s="353"/>
      <c r="N12" s="498">
        <v>299</v>
      </c>
      <c r="O12" s="489"/>
      <c r="P12" s="489"/>
      <c r="Q12" s="489"/>
    </row>
    <row r="13" spans="1:17">
      <c r="B13" s="347"/>
      <c r="C13" s="354" t="s">
        <v>2750</v>
      </c>
      <c r="E13" s="349">
        <v>7.06</v>
      </c>
      <c r="F13" s="349">
        <v>5.57</v>
      </c>
      <c r="G13" s="349">
        <v>4.67</v>
      </c>
      <c r="H13" s="350"/>
      <c r="I13" s="350"/>
      <c r="J13" s="351"/>
      <c r="K13" s="352"/>
      <c r="L13" s="353"/>
      <c r="M13" s="353"/>
      <c r="N13" s="498">
        <v>210</v>
      </c>
      <c r="O13" s="489"/>
      <c r="P13" s="489"/>
      <c r="Q13" s="489"/>
    </row>
    <row r="14" spans="1:17">
      <c r="B14" s="347"/>
      <c r="C14" s="354" t="s">
        <v>2751</v>
      </c>
      <c r="E14" s="349">
        <v>10.050000000000001</v>
      </c>
      <c r="F14" s="349">
        <v>7.93</v>
      </c>
      <c r="G14" s="349">
        <v>6.66</v>
      </c>
      <c r="H14" s="350"/>
      <c r="I14" s="350"/>
      <c r="J14" s="351"/>
      <c r="K14" s="352"/>
      <c r="L14" s="353"/>
      <c r="M14" s="353"/>
      <c r="N14" s="498">
        <v>299</v>
      </c>
      <c r="O14" s="489"/>
      <c r="P14" s="489"/>
      <c r="Q14" s="489"/>
    </row>
    <row r="15" spans="1:17">
      <c r="B15" s="347"/>
      <c r="C15" s="354" t="s">
        <v>2752</v>
      </c>
      <c r="E15" s="349">
        <v>6.42</v>
      </c>
      <c r="F15" s="349">
        <v>5.0599999999999996</v>
      </c>
      <c r="G15" s="349">
        <v>4.25</v>
      </c>
      <c r="H15" s="350"/>
      <c r="I15" s="350"/>
      <c r="J15" s="351"/>
      <c r="K15" s="352"/>
      <c r="L15" s="353"/>
      <c r="M15" s="353"/>
      <c r="N15" s="498">
        <v>191</v>
      </c>
      <c r="O15" s="489"/>
      <c r="P15" s="489"/>
      <c r="Q15" s="489"/>
    </row>
    <row r="16" spans="1:17">
      <c r="B16" s="347"/>
      <c r="C16" s="354" t="s">
        <v>2753</v>
      </c>
      <c r="E16" s="349">
        <v>5.07</v>
      </c>
      <c r="F16" s="349">
        <v>4</v>
      </c>
      <c r="G16" s="349">
        <v>3.36</v>
      </c>
      <c r="H16" s="350"/>
      <c r="I16" s="350"/>
      <c r="J16" s="351"/>
      <c r="K16" s="352"/>
      <c r="L16" s="353"/>
      <c r="M16" s="353"/>
      <c r="N16" s="498">
        <v>151</v>
      </c>
      <c r="O16" s="489"/>
      <c r="P16" s="489"/>
      <c r="Q16" s="489"/>
    </row>
    <row r="17" spans="2:17">
      <c r="B17" s="347"/>
      <c r="C17" s="354" t="s">
        <v>2754</v>
      </c>
      <c r="E17" s="349">
        <v>5.07</v>
      </c>
      <c r="F17" s="349">
        <v>4</v>
      </c>
      <c r="G17" s="349">
        <v>3.36</v>
      </c>
      <c r="H17" s="350"/>
      <c r="I17" s="350"/>
      <c r="J17" s="351"/>
      <c r="K17" s="352"/>
      <c r="L17" s="353"/>
      <c r="M17" s="353"/>
      <c r="N17" s="498">
        <v>151</v>
      </c>
      <c r="O17" s="489"/>
      <c r="P17" s="489"/>
      <c r="Q17" s="489"/>
    </row>
    <row r="18" spans="2:17">
      <c r="B18" s="347"/>
      <c r="C18" s="354" t="s">
        <v>2755</v>
      </c>
      <c r="E18" s="349">
        <v>5.07</v>
      </c>
      <c r="F18" s="349">
        <v>4</v>
      </c>
      <c r="G18" s="349">
        <v>3.36</v>
      </c>
      <c r="H18" s="350"/>
      <c r="I18" s="350"/>
      <c r="J18" s="351"/>
      <c r="K18" s="352"/>
      <c r="L18" s="353"/>
      <c r="M18" s="353"/>
      <c r="N18" s="498">
        <v>151</v>
      </c>
      <c r="O18" s="489"/>
      <c r="P18" s="489"/>
      <c r="Q18" s="489"/>
    </row>
    <row r="19" spans="2:17">
      <c r="B19" s="347"/>
      <c r="C19" s="354"/>
      <c r="E19" s="349"/>
      <c r="F19" s="349"/>
      <c r="G19" s="349"/>
      <c r="H19" s="350"/>
      <c r="I19" s="350"/>
      <c r="J19" s="352"/>
      <c r="K19" s="352"/>
      <c r="L19" s="353"/>
      <c r="M19" s="353"/>
      <c r="N19" s="488"/>
      <c r="O19" s="489"/>
      <c r="P19" s="489"/>
      <c r="Q19" s="489"/>
    </row>
    <row r="20" spans="2:17" s="339" customFormat="1" ht="66">
      <c r="B20" s="321" t="s">
        <v>2756</v>
      </c>
      <c r="C20" s="340" t="s">
        <v>2757</v>
      </c>
      <c r="D20" s="341">
        <v>58</v>
      </c>
      <c r="E20" s="342">
        <v>54.2</v>
      </c>
      <c r="F20" s="342">
        <v>42.75</v>
      </c>
      <c r="G20" s="342">
        <v>35.92</v>
      </c>
      <c r="H20" s="343">
        <v>0</v>
      </c>
      <c r="I20" s="343">
        <v>0</v>
      </c>
      <c r="J20" s="344">
        <v>8.8000000000000005E-3</v>
      </c>
      <c r="K20" s="345" t="s">
        <v>2741</v>
      </c>
      <c r="L20" s="346" t="s">
        <v>2721</v>
      </c>
      <c r="M20" s="346" t="s">
        <v>2742</v>
      </c>
      <c r="N20" s="495">
        <v>1489</v>
      </c>
      <c r="O20" s="499">
        <v>0</v>
      </c>
      <c r="P20" s="497">
        <v>8.8000000000000005E-3</v>
      </c>
      <c r="Q20" s="496"/>
    </row>
    <row r="21" spans="2:17">
      <c r="B21" s="347"/>
      <c r="C21" s="348" t="s">
        <v>2743</v>
      </c>
      <c r="E21" s="349" t="s">
        <v>2744</v>
      </c>
      <c r="F21" s="349" t="s">
        <v>2744</v>
      </c>
      <c r="G21" s="349" t="s">
        <v>2744</v>
      </c>
      <c r="H21" s="350"/>
      <c r="I21" s="350"/>
      <c r="J21" s="352"/>
      <c r="K21" s="352"/>
      <c r="L21" s="353"/>
      <c r="M21" s="353"/>
      <c r="N21" s="498"/>
      <c r="O21" s="489"/>
      <c r="P21" s="489"/>
      <c r="Q21" s="489"/>
    </row>
    <row r="22" spans="2:17">
      <c r="B22" s="347"/>
      <c r="C22" s="354" t="s">
        <v>2745</v>
      </c>
      <c r="E22" s="349">
        <v>2.15</v>
      </c>
      <c r="F22" s="349">
        <v>1.69</v>
      </c>
      <c r="G22" s="349">
        <v>1.43</v>
      </c>
      <c r="H22" s="350"/>
      <c r="I22" s="350"/>
      <c r="J22" s="352"/>
      <c r="K22" s="352"/>
      <c r="L22" s="353"/>
      <c r="M22" s="353"/>
      <c r="N22" s="498">
        <v>64</v>
      </c>
      <c r="O22" s="489"/>
      <c r="P22" s="489"/>
      <c r="Q22" s="489"/>
    </row>
    <row r="23" spans="2:17">
      <c r="B23" s="347"/>
      <c r="C23" s="354" t="s">
        <v>2746</v>
      </c>
      <c r="E23" s="349">
        <v>2.38</v>
      </c>
      <c r="F23" s="349">
        <v>1.88</v>
      </c>
      <c r="G23" s="349">
        <v>1.58</v>
      </c>
      <c r="H23" s="350"/>
      <c r="I23" s="350"/>
      <c r="J23" s="352"/>
      <c r="K23" s="352"/>
      <c r="L23" s="353"/>
      <c r="M23" s="353"/>
      <c r="N23" s="498">
        <v>71</v>
      </c>
      <c r="O23" s="489"/>
      <c r="P23" s="489"/>
      <c r="Q23" s="489"/>
    </row>
    <row r="24" spans="2:17">
      <c r="B24" s="347"/>
      <c r="C24" s="354" t="s">
        <v>2758</v>
      </c>
      <c r="E24" s="349" t="s">
        <v>2744</v>
      </c>
      <c r="F24" s="349" t="s">
        <v>2744</v>
      </c>
      <c r="G24" s="349" t="s">
        <v>2744</v>
      </c>
      <c r="H24" s="350"/>
      <c r="I24" s="350"/>
      <c r="J24" s="352"/>
      <c r="K24" s="352"/>
      <c r="L24" s="353"/>
      <c r="M24" s="353"/>
      <c r="N24" s="498"/>
      <c r="O24" s="489"/>
      <c r="P24" s="489"/>
      <c r="Q24" s="489"/>
    </row>
    <row r="25" spans="2:17">
      <c r="B25" s="347"/>
      <c r="C25" s="354" t="s">
        <v>2759</v>
      </c>
      <c r="E25" s="349">
        <v>6.69</v>
      </c>
      <c r="F25" s="349">
        <v>5.27</v>
      </c>
      <c r="G25" s="349">
        <v>4.43</v>
      </c>
      <c r="H25" s="350"/>
      <c r="I25" s="350"/>
      <c r="J25" s="352"/>
      <c r="K25" s="352"/>
      <c r="L25" s="353"/>
      <c r="M25" s="353"/>
      <c r="N25" s="498">
        <v>199</v>
      </c>
      <c r="O25" s="489"/>
      <c r="P25" s="489"/>
      <c r="Q25" s="489"/>
    </row>
    <row r="26" spans="2:17">
      <c r="B26" s="347"/>
      <c r="C26" s="354" t="s">
        <v>2760</v>
      </c>
      <c r="E26" s="349">
        <v>21.81</v>
      </c>
      <c r="F26" s="349">
        <v>17.2</v>
      </c>
      <c r="G26" s="349">
        <v>14.46</v>
      </c>
      <c r="H26" s="350"/>
      <c r="I26" s="350"/>
      <c r="J26" s="352"/>
      <c r="K26" s="352"/>
      <c r="L26" s="353"/>
      <c r="M26" s="353"/>
      <c r="N26" s="498">
        <v>649</v>
      </c>
      <c r="O26" s="489"/>
      <c r="P26" s="489"/>
      <c r="Q26" s="489"/>
    </row>
    <row r="27" spans="2:17">
      <c r="B27" s="347"/>
      <c r="C27" s="354" t="s">
        <v>2761</v>
      </c>
      <c r="E27" s="349">
        <v>8.3699999999999992</v>
      </c>
      <c r="F27" s="349">
        <v>6.6</v>
      </c>
      <c r="G27" s="349">
        <v>5.55</v>
      </c>
      <c r="H27" s="350"/>
      <c r="I27" s="350"/>
      <c r="J27" s="352"/>
      <c r="K27" s="352"/>
      <c r="L27" s="353"/>
      <c r="M27" s="353"/>
      <c r="N27" s="498">
        <v>249</v>
      </c>
      <c r="O27" s="489"/>
      <c r="P27" s="489"/>
      <c r="Q27" s="489"/>
    </row>
    <row r="28" spans="2:17">
      <c r="B28" s="347"/>
      <c r="C28" s="354" t="s">
        <v>2762</v>
      </c>
      <c r="E28" s="349">
        <v>10.050000000000001</v>
      </c>
      <c r="F28" s="349">
        <v>7.93</v>
      </c>
      <c r="G28" s="349">
        <v>6.66</v>
      </c>
      <c r="H28" s="350"/>
      <c r="I28" s="350"/>
      <c r="J28" s="352"/>
      <c r="K28" s="352"/>
      <c r="L28" s="353"/>
      <c r="M28" s="353"/>
      <c r="N28" s="498">
        <v>299</v>
      </c>
      <c r="O28" s="489"/>
      <c r="P28" s="489"/>
      <c r="Q28" s="489"/>
    </row>
    <row r="29" spans="2:17">
      <c r="B29" s="347"/>
      <c r="C29" s="354" t="s">
        <v>2763</v>
      </c>
      <c r="E29" s="349">
        <v>15.41</v>
      </c>
      <c r="F29" s="349">
        <v>12.57</v>
      </c>
      <c r="G29" s="349">
        <v>10.88</v>
      </c>
      <c r="H29" s="350"/>
      <c r="I29" s="350"/>
      <c r="J29" s="352"/>
      <c r="K29" s="352"/>
      <c r="L29" s="353"/>
      <c r="M29" s="353"/>
      <c r="N29" s="498">
        <v>399</v>
      </c>
      <c r="O29" s="500">
        <v>2</v>
      </c>
      <c r="P29" s="489"/>
      <c r="Q29" s="489"/>
    </row>
    <row r="30" spans="2:17">
      <c r="B30" s="347"/>
      <c r="C30" s="354" t="s">
        <v>2764</v>
      </c>
      <c r="E30" s="349">
        <v>10.36</v>
      </c>
      <c r="F30" s="349">
        <v>8.8000000000000007</v>
      </c>
      <c r="G30" s="349">
        <v>7.88</v>
      </c>
      <c r="H30" s="350"/>
      <c r="I30" s="350"/>
      <c r="J30" s="352"/>
      <c r="K30" s="352"/>
      <c r="L30" s="353"/>
      <c r="M30" s="353"/>
      <c r="N30" s="498">
        <v>219</v>
      </c>
      <c r="O30" s="500">
        <v>3</v>
      </c>
      <c r="P30" s="489"/>
      <c r="Q30" s="489"/>
    </row>
    <row r="31" spans="2:17">
      <c r="B31" s="347"/>
      <c r="C31" s="354" t="s">
        <v>2765</v>
      </c>
      <c r="E31" s="349">
        <v>8.94</v>
      </c>
      <c r="F31" s="349">
        <v>7.05</v>
      </c>
      <c r="G31" s="349">
        <v>5.93</v>
      </c>
      <c r="H31" s="350"/>
      <c r="I31" s="350"/>
      <c r="J31" s="352"/>
      <c r="K31" s="352"/>
      <c r="L31" s="353"/>
      <c r="M31" s="353"/>
      <c r="N31" s="498">
        <v>266</v>
      </c>
      <c r="O31" s="489"/>
      <c r="P31" s="489"/>
      <c r="Q31" s="489"/>
    </row>
    <row r="32" spans="2:17">
      <c r="B32" s="347"/>
      <c r="C32" s="354" t="s">
        <v>2766</v>
      </c>
      <c r="E32" s="349">
        <v>29.86</v>
      </c>
      <c r="F32" s="349">
        <v>23.55</v>
      </c>
      <c r="G32" s="349">
        <v>19.79</v>
      </c>
      <c r="H32" s="350"/>
      <c r="I32" s="350"/>
      <c r="J32" s="352"/>
      <c r="K32" s="352"/>
      <c r="L32" s="353"/>
      <c r="M32" s="353"/>
      <c r="N32" s="498">
        <v>889</v>
      </c>
      <c r="O32" s="489"/>
      <c r="P32" s="489"/>
      <c r="Q32" s="489"/>
    </row>
    <row r="33" spans="2:17">
      <c r="B33" s="347"/>
      <c r="C33" s="354" t="s">
        <v>2767</v>
      </c>
      <c r="E33" s="349">
        <v>6.42</v>
      </c>
      <c r="F33" s="349">
        <v>5.0599999999999996</v>
      </c>
      <c r="G33" s="349">
        <v>4.25</v>
      </c>
      <c r="H33" s="350"/>
      <c r="I33" s="350"/>
      <c r="J33" s="352"/>
      <c r="K33" s="352"/>
      <c r="L33" s="353"/>
      <c r="M33" s="353"/>
      <c r="N33" s="498">
        <v>191</v>
      </c>
      <c r="O33" s="489"/>
      <c r="P33" s="489"/>
      <c r="Q33" s="489"/>
    </row>
    <row r="34" spans="2:17">
      <c r="B34" s="347"/>
      <c r="C34" s="354" t="s">
        <v>2748</v>
      </c>
      <c r="E34" s="349">
        <v>1.64</v>
      </c>
      <c r="F34" s="349">
        <v>1.3</v>
      </c>
      <c r="G34" s="349">
        <v>1.0900000000000001</v>
      </c>
      <c r="H34" s="350"/>
      <c r="I34" s="350"/>
      <c r="J34" s="352"/>
      <c r="K34" s="352"/>
      <c r="L34" s="353"/>
      <c r="M34" s="353"/>
      <c r="N34" s="498">
        <v>49</v>
      </c>
      <c r="O34" s="489"/>
      <c r="P34" s="489"/>
      <c r="Q34" s="489"/>
    </row>
    <row r="35" spans="2:17">
      <c r="B35" s="347"/>
      <c r="C35" s="354"/>
      <c r="E35" s="349"/>
      <c r="F35" s="349"/>
      <c r="G35" s="349"/>
      <c r="H35" s="350"/>
      <c r="I35" s="350"/>
      <c r="J35" s="352"/>
      <c r="K35" s="352"/>
      <c r="L35" s="353"/>
      <c r="M35" s="353"/>
      <c r="N35" s="488"/>
      <c r="O35" s="489"/>
      <c r="P35" s="489"/>
      <c r="Q35" s="489"/>
    </row>
    <row r="36" spans="2:17" s="339" customFormat="1" ht="66">
      <c r="B36" s="321" t="s">
        <v>2768</v>
      </c>
      <c r="C36" s="340" t="s">
        <v>2769</v>
      </c>
      <c r="D36" s="341">
        <v>58</v>
      </c>
      <c r="E36" s="342">
        <v>54.2</v>
      </c>
      <c r="F36" s="342">
        <v>42.75</v>
      </c>
      <c r="G36" s="342">
        <v>35.92</v>
      </c>
      <c r="H36" s="343">
        <v>0</v>
      </c>
      <c r="I36" s="343">
        <v>0</v>
      </c>
      <c r="J36" s="344">
        <v>8.8000000000000005E-3</v>
      </c>
      <c r="K36" s="345" t="s">
        <v>2741</v>
      </c>
      <c r="L36" s="346" t="s">
        <v>2721</v>
      </c>
      <c r="M36" s="346" t="s">
        <v>2742</v>
      </c>
      <c r="N36" s="495">
        <v>1489</v>
      </c>
      <c r="O36" s="499">
        <v>0</v>
      </c>
      <c r="P36" s="497">
        <v>8.8000000000000005E-3</v>
      </c>
      <c r="Q36" s="496"/>
    </row>
    <row r="37" spans="2:17">
      <c r="B37" s="347"/>
      <c r="C37" s="348" t="s">
        <v>2743</v>
      </c>
      <c r="E37" s="349" t="s">
        <v>2744</v>
      </c>
      <c r="F37" s="349" t="s">
        <v>2744</v>
      </c>
      <c r="G37" s="349" t="s">
        <v>2744</v>
      </c>
      <c r="H37" s="350"/>
      <c r="I37" s="350"/>
      <c r="J37" s="352"/>
      <c r="K37" s="352"/>
      <c r="L37" s="353"/>
      <c r="M37" s="353"/>
      <c r="N37" s="498"/>
      <c r="O37" s="489"/>
      <c r="P37" s="489"/>
      <c r="Q37" s="489"/>
    </row>
    <row r="38" spans="2:17">
      <c r="B38" s="347"/>
      <c r="C38" s="354" t="s">
        <v>2745</v>
      </c>
      <c r="E38" s="349">
        <v>2.15</v>
      </c>
      <c r="F38" s="349">
        <v>1.69</v>
      </c>
      <c r="G38" s="349">
        <v>1.43</v>
      </c>
      <c r="H38" s="350"/>
      <c r="I38" s="350"/>
      <c r="J38" s="352"/>
      <c r="K38" s="352"/>
      <c r="L38" s="353"/>
      <c r="M38" s="353"/>
      <c r="N38" s="498">
        <v>64</v>
      </c>
      <c r="O38" s="489"/>
      <c r="P38" s="489"/>
      <c r="Q38" s="489"/>
    </row>
    <row r="39" spans="2:17">
      <c r="B39" s="347"/>
      <c r="C39" s="354" t="s">
        <v>2746</v>
      </c>
      <c r="E39" s="349">
        <v>2.38</v>
      </c>
      <c r="F39" s="349">
        <v>1.88</v>
      </c>
      <c r="G39" s="349">
        <v>1.58</v>
      </c>
      <c r="H39" s="350"/>
      <c r="I39" s="350"/>
      <c r="J39" s="352"/>
      <c r="K39" s="352"/>
      <c r="L39" s="353"/>
      <c r="M39" s="353"/>
      <c r="N39" s="498">
        <v>71</v>
      </c>
      <c r="O39" s="489"/>
      <c r="P39" s="489"/>
      <c r="Q39" s="489"/>
    </row>
    <row r="40" spans="2:17">
      <c r="B40" s="347"/>
      <c r="C40" s="354" t="s">
        <v>2758</v>
      </c>
      <c r="E40" s="349" t="s">
        <v>2744</v>
      </c>
      <c r="F40" s="349" t="s">
        <v>2744</v>
      </c>
      <c r="G40" s="349" t="s">
        <v>2744</v>
      </c>
      <c r="H40" s="350"/>
      <c r="I40" s="350"/>
      <c r="J40" s="352"/>
      <c r="K40" s="352"/>
      <c r="L40" s="353"/>
      <c r="M40" s="353"/>
      <c r="N40" s="498"/>
      <c r="O40" s="489"/>
      <c r="P40" s="489"/>
      <c r="Q40" s="489"/>
    </row>
    <row r="41" spans="2:17">
      <c r="B41" s="347"/>
      <c r="C41" s="348" t="s">
        <v>2770</v>
      </c>
      <c r="E41" s="349" t="s">
        <v>2744</v>
      </c>
      <c r="F41" s="349" t="s">
        <v>2744</v>
      </c>
      <c r="G41" s="349" t="s">
        <v>2744</v>
      </c>
      <c r="H41" s="350"/>
      <c r="I41" s="350"/>
      <c r="J41" s="352"/>
      <c r="K41" s="352"/>
      <c r="L41" s="353"/>
      <c r="M41" s="353"/>
      <c r="N41" s="498"/>
      <c r="O41" s="489"/>
      <c r="P41" s="489"/>
      <c r="Q41" s="489"/>
    </row>
    <row r="42" spans="2:17">
      <c r="B42" s="347"/>
      <c r="C42" s="354" t="s">
        <v>2771</v>
      </c>
      <c r="E42" s="349">
        <v>16.760000000000002</v>
      </c>
      <c r="F42" s="349">
        <v>13.22</v>
      </c>
      <c r="G42" s="349">
        <v>11.11</v>
      </c>
      <c r="H42" s="350"/>
      <c r="I42" s="350"/>
      <c r="J42" s="352"/>
      <c r="K42" s="352"/>
      <c r="L42" s="353"/>
      <c r="M42" s="353"/>
      <c r="N42" s="498">
        <v>499</v>
      </c>
      <c r="O42" s="489"/>
      <c r="P42" s="489"/>
      <c r="Q42" s="489"/>
    </row>
    <row r="43" spans="2:17">
      <c r="B43" s="347"/>
      <c r="C43" s="354" t="s">
        <v>2772</v>
      </c>
      <c r="E43" s="349">
        <v>16.760000000000002</v>
      </c>
      <c r="F43" s="349">
        <v>13.22</v>
      </c>
      <c r="G43" s="349">
        <v>11.11</v>
      </c>
      <c r="H43" s="350"/>
      <c r="I43" s="350"/>
      <c r="J43" s="352"/>
      <c r="K43" s="352"/>
      <c r="L43" s="353"/>
      <c r="M43" s="353"/>
      <c r="N43" s="498">
        <v>499</v>
      </c>
      <c r="O43" s="489"/>
      <c r="P43" s="489"/>
      <c r="Q43" s="489"/>
    </row>
    <row r="44" spans="2:17">
      <c r="B44" s="347"/>
      <c r="C44" s="354" t="s">
        <v>2747</v>
      </c>
      <c r="E44" s="349" t="s">
        <v>2744</v>
      </c>
      <c r="F44" s="349" t="s">
        <v>2744</v>
      </c>
      <c r="G44" s="349" t="s">
        <v>2744</v>
      </c>
      <c r="H44" s="350"/>
      <c r="I44" s="350"/>
      <c r="J44" s="352"/>
      <c r="K44" s="352"/>
      <c r="L44" s="353"/>
      <c r="M44" s="353"/>
      <c r="N44" s="498"/>
      <c r="O44" s="489"/>
      <c r="P44" s="489"/>
      <c r="Q44" s="489"/>
    </row>
    <row r="45" spans="2:17">
      <c r="B45" s="347"/>
      <c r="C45" s="354" t="s">
        <v>2759</v>
      </c>
      <c r="E45" s="349">
        <v>6.69</v>
      </c>
      <c r="F45" s="349">
        <v>5.27</v>
      </c>
      <c r="G45" s="349">
        <v>4.43</v>
      </c>
      <c r="H45" s="350"/>
      <c r="I45" s="350"/>
      <c r="J45" s="352"/>
      <c r="K45" s="352"/>
      <c r="L45" s="353"/>
      <c r="M45" s="353"/>
      <c r="N45" s="498">
        <v>199</v>
      </c>
      <c r="O45" s="489"/>
      <c r="P45" s="489"/>
      <c r="Q45" s="489"/>
    </row>
    <row r="46" spans="2:17">
      <c r="B46" s="347"/>
      <c r="C46" s="354" t="s">
        <v>2760</v>
      </c>
      <c r="E46" s="349">
        <v>21.81</v>
      </c>
      <c r="F46" s="349">
        <v>17.2</v>
      </c>
      <c r="G46" s="349">
        <v>14.46</v>
      </c>
      <c r="H46" s="350"/>
      <c r="I46" s="350"/>
      <c r="J46" s="352"/>
      <c r="K46" s="352"/>
      <c r="L46" s="353"/>
      <c r="M46" s="353"/>
      <c r="N46" s="498">
        <v>649</v>
      </c>
      <c r="O46" s="489"/>
      <c r="P46" s="489"/>
      <c r="Q46" s="489"/>
    </row>
    <row r="47" spans="2:17">
      <c r="B47" s="347"/>
      <c r="C47" s="354" t="s">
        <v>2761</v>
      </c>
      <c r="E47" s="349">
        <v>8.3699999999999992</v>
      </c>
      <c r="F47" s="349">
        <v>6.6</v>
      </c>
      <c r="G47" s="349">
        <v>5.55</v>
      </c>
      <c r="H47" s="350"/>
      <c r="I47" s="350"/>
      <c r="J47" s="352"/>
      <c r="K47" s="352"/>
      <c r="L47" s="353"/>
      <c r="M47" s="353"/>
      <c r="N47" s="498">
        <v>249</v>
      </c>
      <c r="O47" s="489"/>
      <c r="P47" s="489"/>
      <c r="Q47" s="489"/>
    </row>
    <row r="48" spans="2:17">
      <c r="B48" s="347"/>
      <c r="C48" s="354" t="s">
        <v>2762</v>
      </c>
      <c r="E48" s="349">
        <v>10.050000000000001</v>
      </c>
      <c r="F48" s="349">
        <v>7.93</v>
      </c>
      <c r="G48" s="349">
        <v>6.66</v>
      </c>
      <c r="H48" s="350"/>
      <c r="I48" s="350"/>
      <c r="J48" s="352"/>
      <c r="K48" s="352"/>
      <c r="L48" s="353"/>
      <c r="M48" s="353"/>
      <c r="N48" s="498">
        <v>299</v>
      </c>
      <c r="O48" s="489"/>
      <c r="P48" s="489"/>
      <c r="Q48" s="489"/>
    </row>
    <row r="49" spans="2:17">
      <c r="B49" s="347"/>
      <c r="C49" s="354" t="s">
        <v>2763</v>
      </c>
      <c r="E49" s="349">
        <v>15.41</v>
      </c>
      <c r="F49" s="349">
        <v>12.57</v>
      </c>
      <c r="G49" s="349">
        <v>10.88</v>
      </c>
      <c r="H49" s="350"/>
      <c r="I49" s="350"/>
      <c r="J49" s="352"/>
      <c r="K49" s="352"/>
      <c r="L49" s="353"/>
      <c r="M49" s="353"/>
      <c r="N49" s="498">
        <v>399</v>
      </c>
      <c r="O49" s="500">
        <v>2</v>
      </c>
      <c r="P49" s="489"/>
      <c r="Q49" s="489"/>
    </row>
    <row r="50" spans="2:17">
      <c r="B50" s="347"/>
      <c r="C50" s="354" t="s">
        <v>2764</v>
      </c>
      <c r="E50" s="349">
        <v>10.36</v>
      </c>
      <c r="F50" s="349">
        <v>8.8000000000000007</v>
      </c>
      <c r="G50" s="349">
        <v>7.88</v>
      </c>
      <c r="H50" s="350"/>
      <c r="I50" s="350"/>
      <c r="J50" s="352"/>
      <c r="K50" s="352"/>
      <c r="L50" s="353"/>
      <c r="M50" s="353"/>
      <c r="N50" s="498">
        <v>219</v>
      </c>
      <c r="O50" s="500">
        <v>3</v>
      </c>
      <c r="P50" s="489"/>
      <c r="Q50" s="489"/>
    </row>
    <row r="51" spans="2:17">
      <c r="B51" s="347"/>
      <c r="C51" s="354" t="s">
        <v>2765</v>
      </c>
      <c r="E51" s="349">
        <v>8.94</v>
      </c>
      <c r="F51" s="349">
        <v>7.05</v>
      </c>
      <c r="G51" s="349">
        <v>5.93</v>
      </c>
      <c r="H51" s="350"/>
      <c r="I51" s="350"/>
      <c r="J51" s="352"/>
      <c r="K51" s="352"/>
      <c r="L51" s="353"/>
      <c r="M51" s="353"/>
      <c r="N51" s="498">
        <v>266</v>
      </c>
      <c r="O51" s="489"/>
      <c r="P51" s="489"/>
      <c r="Q51" s="489"/>
    </row>
    <row r="52" spans="2:17">
      <c r="B52" s="347"/>
      <c r="C52" s="354" t="s">
        <v>2766</v>
      </c>
      <c r="E52" s="349">
        <v>29.86</v>
      </c>
      <c r="F52" s="349">
        <v>23.55</v>
      </c>
      <c r="G52" s="349">
        <v>19.79</v>
      </c>
      <c r="H52" s="350"/>
      <c r="I52" s="350"/>
      <c r="J52" s="352"/>
      <c r="K52" s="352"/>
      <c r="L52" s="353"/>
      <c r="M52" s="353"/>
      <c r="N52" s="498">
        <v>889</v>
      </c>
      <c r="O52" s="489"/>
      <c r="P52" s="489"/>
      <c r="Q52" s="489"/>
    </row>
    <row r="53" spans="2:17">
      <c r="B53" s="347"/>
      <c r="C53" s="354" t="s">
        <v>2767</v>
      </c>
      <c r="E53" s="349">
        <v>6.42</v>
      </c>
      <c r="F53" s="349">
        <v>5.0599999999999996</v>
      </c>
      <c r="G53" s="349">
        <v>4.25</v>
      </c>
      <c r="H53" s="350"/>
      <c r="I53" s="350"/>
      <c r="J53" s="352"/>
      <c r="K53" s="352"/>
      <c r="L53" s="353"/>
      <c r="M53" s="353"/>
      <c r="N53" s="498">
        <v>191</v>
      </c>
      <c r="O53" s="489"/>
      <c r="P53" s="489"/>
      <c r="Q53" s="489"/>
    </row>
    <row r="54" spans="2:17">
      <c r="B54" s="347"/>
      <c r="C54" s="354" t="s">
        <v>2748</v>
      </c>
      <c r="E54" s="349">
        <v>1.64</v>
      </c>
      <c r="F54" s="349">
        <v>1.3</v>
      </c>
      <c r="G54" s="349">
        <v>1.0900000000000001</v>
      </c>
      <c r="H54" s="350"/>
      <c r="I54" s="350"/>
      <c r="J54" s="352"/>
      <c r="K54" s="352"/>
      <c r="L54" s="353"/>
      <c r="M54" s="353"/>
      <c r="N54" s="498">
        <v>49</v>
      </c>
      <c r="O54" s="489"/>
      <c r="P54" s="489"/>
      <c r="Q54" s="489"/>
    </row>
    <row r="55" spans="2:17">
      <c r="B55" s="347"/>
      <c r="C55" s="354"/>
      <c r="E55" s="349"/>
      <c r="F55" s="349"/>
      <c r="G55" s="349"/>
      <c r="H55" s="350"/>
      <c r="I55" s="350"/>
      <c r="J55" s="352"/>
      <c r="K55" s="352"/>
      <c r="L55" s="353"/>
      <c r="M55" s="353"/>
      <c r="N55" s="488"/>
      <c r="O55" s="489"/>
      <c r="P55" s="489"/>
      <c r="Q55" s="489"/>
    </row>
    <row r="56" spans="2:17" s="339" customFormat="1" ht="66">
      <c r="B56" s="321" t="s">
        <v>2773</v>
      </c>
      <c r="C56" s="340" t="s">
        <v>2774</v>
      </c>
      <c r="D56" s="341">
        <v>58</v>
      </c>
      <c r="E56" s="342">
        <v>57.04</v>
      </c>
      <c r="F56" s="342">
        <v>44.98</v>
      </c>
      <c r="G56" s="342">
        <v>37.79</v>
      </c>
      <c r="H56" s="343">
        <v>0</v>
      </c>
      <c r="I56" s="343">
        <v>0</v>
      </c>
      <c r="J56" s="344">
        <v>8.8000000000000005E-3</v>
      </c>
      <c r="K56" s="345" t="s">
        <v>2741</v>
      </c>
      <c r="L56" s="346" t="s">
        <v>2721</v>
      </c>
      <c r="M56" s="346" t="s">
        <v>2742</v>
      </c>
      <c r="N56" s="495">
        <v>1582</v>
      </c>
      <c r="O56" s="499">
        <v>0</v>
      </c>
      <c r="P56" s="497">
        <v>8.8000000000000005E-3</v>
      </c>
      <c r="Q56" s="496"/>
    </row>
    <row r="57" spans="2:17">
      <c r="B57" s="347"/>
      <c r="C57" s="348" t="s">
        <v>2743</v>
      </c>
      <c r="E57" s="349" t="s">
        <v>2744</v>
      </c>
      <c r="F57" s="349" t="s">
        <v>2744</v>
      </c>
      <c r="G57" s="349" t="s">
        <v>2744</v>
      </c>
      <c r="H57" s="350"/>
      <c r="I57" s="350"/>
      <c r="J57" s="352"/>
      <c r="K57" s="352"/>
      <c r="L57" s="353"/>
      <c r="M57" s="353"/>
      <c r="N57" s="498"/>
      <c r="O57" s="489"/>
      <c r="P57" s="489"/>
      <c r="Q57" s="489"/>
    </row>
    <row r="58" spans="2:17">
      <c r="B58" s="347"/>
      <c r="C58" s="354" t="s">
        <v>2745</v>
      </c>
      <c r="E58" s="349">
        <v>2.15</v>
      </c>
      <c r="F58" s="349">
        <v>1.69</v>
      </c>
      <c r="G58" s="349">
        <v>1.43</v>
      </c>
      <c r="H58" s="350"/>
      <c r="I58" s="350"/>
      <c r="J58" s="352"/>
      <c r="K58" s="352"/>
      <c r="L58" s="353"/>
      <c r="M58" s="353"/>
      <c r="N58" s="498">
        <v>64</v>
      </c>
      <c r="O58" s="489"/>
      <c r="P58" s="489"/>
      <c r="Q58" s="489"/>
    </row>
    <row r="59" spans="2:17">
      <c r="B59" s="347"/>
      <c r="C59" s="354" t="s">
        <v>2746</v>
      </c>
      <c r="E59" s="349">
        <v>2.38</v>
      </c>
      <c r="F59" s="349">
        <v>1.88</v>
      </c>
      <c r="G59" s="349">
        <v>1.58</v>
      </c>
      <c r="H59" s="350"/>
      <c r="I59" s="350"/>
      <c r="J59" s="352"/>
      <c r="K59" s="352"/>
      <c r="L59" s="353"/>
      <c r="M59" s="353"/>
      <c r="N59" s="498">
        <v>71</v>
      </c>
      <c r="O59" s="489"/>
      <c r="P59" s="489"/>
      <c r="Q59" s="489"/>
    </row>
    <row r="60" spans="2:17">
      <c r="B60" s="347"/>
      <c r="C60" s="354" t="s">
        <v>2758</v>
      </c>
      <c r="E60" s="349" t="s">
        <v>2744</v>
      </c>
      <c r="F60" s="349" t="s">
        <v>2744</v>
      </c>
      <c r="G60" s="349" t="s">
        <v>2744</v>
      </c>
      <c r="H60" s="350"/>
      <c r="I60" s="350"/>
      <c r="J60" s="352"/>
      <c r="K60" s="352"/>
      <c r="L60" s="353"/>
      <c r="M60" s="353"/>
      <c r="N60" s="498"/>
      <c r="O60" s="489"/>
      <c r="P60" s="489"/>
      <c r="Q60" s="489"/>
    </row>
    <row r="61" spans="2:17">
      <c r="B61" s="347"/>
      <c r="C61" s="354" t="s">
        <v>2759</v>
      </c>
      <c r="E61" s="349">
        <v>6.69</v>
      </c>
      <c r="F61" s="349">
        <v>5.27</v>
      </c>
      <c r="G61" s="349">
        <v>4.43</v>
      </c>
      <c r="H61" s="350"/>
      <c r="I61" s="350"/>
      <c r="J61" s="352"/>
      <c r="K61" s="352"/>
      <c r="L61" s="353"/>
      <c r="M61" s="353"/>
      <c r="N61" s="498">
        <v>199</v>
      </c>
      <c r="O61" s="489"/>
      <c r="P61" s="489"/>
      <c r="Q61" s="489"/>
    </row>
    <row r="62" spans="2:17">
      <c r="B62" s="347"/>
      <c r="C62" s="354" t="s">
        <v>2760</v>
      </c>
      <c r="E62" s="349">
        <v>21.81</v>
      </c>
      <c r="F62" s="349">
        <v>17.2</v>
      </c>
      <c r="G62" s="349">
        <v>14.46</v>
      </c>
      <c r="H62" s="350"/>
      <c r="I62" s="350"/>
      <c r="J62" s="352"/>
      <c r="K62" s="352"/>
      <c r="L62" s="353"/>
      <c r="M62" s="353"/>
      <c r="N62" s="498">
        <v>649</v>
      </c>
      <c r="O62" s="489"/>
      <c r="P62" s="489"/>
      <c r="Q62" s="489"/>
    </row>
    <row r="63" spans="2:17">
      <c r="B63" s="347"/>
      <c r="C63" s="354" t="s">
        <v>2761</v>
      </c>
      <c r="E63" s="349">
        <v>8.3699999999999992</v>
      </c>
      <c r="F63" s="349">
        <v>6.6</v>
      </c>
      <c r="G63" s="349">
        <v>5.55</v>
      </c>
      <c r="H63" s="350"/>
      <c r="I63" s="350"/>
      <c r="J63" s="352"/>
      <c r="K63" s="352"/>
      <c r="L63" s="353"/>
      <c r="M63" s="353"/>
      <c r="N63" s="498">
        <v>249</v>
      </c>
      <c r="O63" s="489"/>
      <c r="P63" s="489"/>
      <c r="Q63" s="489"/>
    </row>
    <row r="64" spans="2:17">
      <c r="B64" s="347"/>
      <c r="C64" s="354" t="s">
        <v>2762</v>
      </c>
      <c r="E64" s="349">
        <v>10.050000000000001</v>
      </c>
      <c r="F64" s="349">
        <v>7.93</v>
      </c>
      <c r="G64" s="349">
        <v>6.66</v>
      </c>
      <c r="H64" s="350"/>
      <c r="I64" s="350"/>
      <c r="J64" s="352"/>
      <c r="K64" s="352"/>
      <c r="L64" s="353"/>
      <c r="M64" s="353"/>
      <c r="N64" s="498">
        <v>299</v>
      </c>
      <c r="O64" s="489"/>
      <c r="P64" s="489"/>
      <c r="Q64" s="489"/>
    </row>
    <row r="65" spans="2:17">
      <c r="B65" s="347"/>
      <c r="C65" s="354" t="s">
        <v>2763</v>
      </c>
      <c r="E65" s="349">
        <v>15.41</v>
      </c>
      <c r="F65" s="349">
        <v>12.57</v>
      </c>
      <c r="G65" s="349">
        <v>10.88</v>
      </c>
      <c r="H65" s="350"/>
      <c r="I65" s="350"/>
      <c r="J65" s="352"/>
      <c r="K65" s="352"/>
      <c r="L65" s="353"/>
      <c r="M65" s="353"/>
      <c r="N65" s="498">
        <v>399</v>
      </c>
      <c r="O65" s="500">
        <v>2</v>
      </c>
      <c r="P65" s="489"/>
      <c r="Q65" s="489"/>
    </row>
    <row r="66" spans="2:17">
      <c r="B66" s="347"/>
      <c r="C66" s="354" t="s">
        <v>2764</v>
      </c>
      <c r="E66" s="349">
        <v>10.36</v>
      </c>
      <c r="F66" s="349">
        <v>8.8000000000000007</v>
      </c>
      <c r="G66" s="349">
        <v>7.88</v>
      </c>
      <c r="H66" s="350"/>
      <c r="I66" s="350"/>
      <c r="J66" s="352"/>
      <c r="K66" s="352"/>
      <c r="L66" s="353"/>
      <c r="M66" s="353"/>
      <c r="N66" s="498">
        <v>219</v>
      </c>
      <c r="O66" s="500">
        <v>3</v>
      </c>
      <c r="P66" s="489"/>
      <c r="Q66" s="489"/>
    </row>
    <row r="67" spans="2:17">
      <c r="B67" s="347"/>
      <c r="C67" s="354" t="s">
        <v>2765</v>
      </c>
      <c r="E67" s="349">
        <v>8.94</v>
      </c>
      <c r="F67" s="349">
        <v>7.05</v>
      </c>
      <c r="G67" s="349">
        <v>5.93</v>
      </c>
      <c r="H67" s="350"/>
      <c r="I67" s="350"/>
      <c r="J67" s="352"/>
      <c r="K67" s="352"/>
      <c r="L67" s="353"/>
      <c r="M67" s="353"/>
      <c r="N67" s="498">
        <v>266</v>
      </c>
      <c r="O67" s="489"/>
      <c r="P67" s="489"/>
      <c r="Q67" s="489"/>
    </row>
    <row r="68" spans="2:17">
      <c r="B68" s="347"/>
      <c r="C68" s="354" t="s">
        <v>2766</v>
      </c>
      <c r="E68" s="349">
        <v>29.86</v>
      </c>
      <c r="F68" s="349">
        <v>23.55</v>
      </c>
      <c r="G68" s="349">
        <v>19.79</v>
      </c>
      <c r="H68" s="350"/>
      <c r="I68" s="350"/>
      <c r="J68" s="352"/>
      <c r="K68" s="352"/>
      <c r="L68" s="353"/>
      <c r="M68" s="353"/>
      <c r="N68" s="498">
        <v>889</v>
      </c>
      <c r="O68" s="489"/>
      <c r="P68" s="489"/>
      <c r="Q68" s="489"/>
    </row>
    <row r="69" spans="2:17">
      <c r="B69" s="347"/>
      <c r="C69" s="354" t="s">
        <v>2767</v>
      </c>
      <c r="E69" s="349">
        <v>6.42</v>
      </c>
      <c r="F69" s="349">
        <v>5.0599999999999996</v>
      </c>
      <c r="G69" s="349">
        <v>4.25</v>
      </c>
      <c r="H69" s="350"/>
      <c r="I69" s="350"/>
      <c r="J69" s="352"/>
      <c r="K69" s="352"/>
      <c r="L69" s="353"/>
      <c r="M69" s="353"/>
      <c r="N69" s="498">
        <v>191</v>
      </c>
      <c r="O69" s="489"/>
      <c r="P69" s="489"/>
      <c r="Q69" s="489"/>
    </row>
    <row r="70" spans="2:17">
      <c r="B70" s="347"/>
      <c r="C70" s="354" t="s">
        <v>2748</v>
      </c>
      <c r="E70" s="349">
        <v>1.64</v>
      </c>
      <c r="F70" s="349">
        <v>1.3</v>
      </c>
      <c r="G70" s="349">
        <v>1.0900000000000001</v>
      </c>
      <c r="H70" s="350"/>
      <c r="I70" s="350"/>
      <c r="J70" s="352"/>
      <c r="K70" s="352"/>
      <c r="L70" s="353"/>
      <c r="M70" s="353"/>
      <c r="N70" s="498">
        <v>49</v>
      </c>
      <c r="O70" s="489"/>
      <c r="P70" s="489"/>
      <c r="Q70" s="489"/>
    </row>
    <row r="71" spans="2:17">
      <c r="B71" s="347"/>
      <c r="C71" s="354"/>
      <c r="E71" s="349"/>
      <c r="F71" s="349"/>
      <c r="G71" s="349"/>
      <c r="H71" s="350"/>
      <c r="I71" s="350"/>
      <c r="J71" s="352"/>
      <c r="K71" s="352"/>
      <c r="L71" s="353"/>
      <c r="M71" s="353"/>
      <c r="N71" s="488"/>
      <c r="O71" s="489"/>
      <c r="P71" s="489"/>
      <c r="Q71" s="489"/>
    </row>
    <row r="72" spans="2:17" s="339" customFormat="1" ht="79.2">
      <c r="B72" s="321" t="s">
        <v>2775</v>
      </c>
      <c r="C72" s="340" t="s">
        <v>2776</v>
      </c>
      <c r="D72" s="341">
        <v>58</v>
      </c>
      <c r="E72" s="342">
        <v>57.04</v>
      </c>
      <c r="F72" s="342">
        <v>44.98</v>
      </c>
      <c r="G72" s="342">
        <v>37.79</v>
      </c>
      <c r="H72" s="343">
        <v>0</v>
      </c>
      <c r="I72" s="343">
        <v>0</v>
      </c>
      <c r="J72" s="344">
        <v>8.8000000000000005E-3</v>
      </c>
      <c r="K72" s="345" t="s">
        <v>2741</v>
      </c>
      <c r="L72" s="346" t="s">
        <v>2721</v>
      </c>
      <c r="M72" s="346" t="s">
        <v>2742</v>
      </c>
      <c r="N72" s="495">
        <v>1582</v>
      </c>
      <c r="O72" s="499">
        <v>0</v>
      </c>
      <c r="P72" s="497">
        <v>8.8000000000000005E-3</v>
      </c>
      <c r="Q72" s="496"/>
    </row>
    <row r="73" spans="2:17">
      <c r="B73" s="347"/>
      <c r="C73" s="348" t="s">
        <v>2743</v>
      </c>
      <c r="E73" s="349" t="s">
        <v>2744</v>
      </c>
      <c r="F73" s="349" t="s">
        <v>2744</v>
      </c>
      <c r="G73" s="349" t="s">
        <v>2744</v>
      </c>
      <c r="H73" s="350"/>
      <c r="I73" s="350"/>
      <c r="J73" s="352"/>
      <c r="K73" s="352"/>
      <c r="L73" s="353"/>
      <c r="M73" s="353"/>
      <c r="N73" s="498"/>
      <c r="O73" s="489"/>
      <c r="P73" s="489"/>
      <c r="Q73" s="489"/>
    </row>
    <row r="74" spans="2:17">
      <c r="B74" s="347"/>
      <c r="C74" s="354" t="s">
        <v>2745</v>
      </c>
      <c r="E74" s="349">
        <v>2.15</v>
      </c>
      <c r="F74" s="349">
        <v>1.69</v>
      </c>
      <c r="G74" s="349">
        <v>1.43</v>
      </c>
      <c r="H74" s="350"/>
      <c r="I74" s="350"/>
      <c r="J74" s="352"/>
      <c r="K74" s="352"/>
      <c r="L74" s="353"/>
      <c r="M74" s="353"/>
      <c r="N74" s="498">
        <v>64</v>
      </c>
      <c r="O74" s="489"/>
      <c r="P74" s="489"/>
      <c r="Q74" s="489"/>
    </row>
    <row r="75" spans="2:17">
      <c r="B75" s="347"/>
      <c r="C75" s="354" t="s">
        <v>2746</v>
      </c>
      <c r="E75" s="349">
        <v>2.38</v>
      </c>
      <c r="F75" s="349">
        <v>1.88</v>
      </c>
      <c r="G75" s="349">
        <v>1.58</v>
      </c>
      <c r="H75" s="350"/>
      <c r="I75" s="350"/>
      <c r="J75" s="352"/>
      <c r="K75" s="352"/>
      <c r="L75" s="353"/>
      <c r="M75" s="353"/>
      <c r="N75" s="498">
        <v>71</v>
      </c>
      <c r="O75" s="489"/>
      <c r="P75" s="489"/>
      <c r="Q75" s="489"/>
    </row>
    <row r="76" spans="2:17">
      <c r="B76" s="347"/>
      <c r="C76" s="354" t="s">
        <v>2758</v>
      </c>
      <c r="E76" s="349" t="s">
        <v>2744</v>
      </c>
      <c r="F76" s="349" t="s">
        <v>2744</v>
      </c>
      <c r="G76" s="349" t="s">
        <v>2744</v>
      </c>
      <c r="H76" s="350"/>
      <c r="I76" s="350"/>
      <c r="J76" s="352"/>
      <c r="K76" s="352"/>
      <c r="L76" s="353"/>
      <c r="M76" s="353"/>
      <c r="N76" s="498"/>
      <c r="O76" s="489"/>
      <c r="P76" s="489"/>
      <c r="Q76" s="489"/>
    </row>
    <row r="77" spans="2:17">
      <c r="B77" s="347"/>
      <c r="C77" s="348" t="s">
        <v>2770</v>
      </c>
      <c r="E77" s="349" t="s">
        <v>2744</v>
      </c>
      <c r="F77" s="349" t="s">
        <v>2744</v>
      </c>
      <c r="G77" s="349" t="s">
        <v>2744</v>
      </c>
      <c r="H77" s="350"/>
      <c r="I77" s="350"/>
      <c r="J77" s="352"/>
      <c r="K77" s="352"/>
      <c r="L77" s="353"/>
      <c r="M77" s="353"/>
      <c r="N77" s="498"/>
      <c r="O77" s="489"/>
      <c r="P77" s="489"/>
      <c r="Q77" s="489"/>
    </row>
    <row r="78" spans="2:17">
      <c r="B78" s="347"/>
      <c r="C78" s="354" t="s">
        <v>2771</v>
      </c>
      <c r="E78" s="349">
        <v>16.760000000000002</v>
      </c>
      <c r="F78" s="349">
        <v>13.22</v>
      </c>
      <c r="G78" s="349">
        <v>11.11</v>
      </c>
      <c r="H78" s="350"/>
      <c r="I78" s="350"/>
      <c r="J78" s="352"/>
      <c r="K78" s="352"/>
      <c r="L78" s="353"/>
      <c r="M78" s="353"/>
      <c r="N78" s="498">
        <v>499</v>
      </c>
      <c r="O78" s="489"/>
      <c r="P78" s="489"/>
      <c r="Q78" s="489"/>
    </row>
    <row r="79" spans="2:17">
      <c r="B79" s="347"/>
      <c r="C79" s="354" t="s">
        <v>2772</v>
      </c>
      <c r="E79" s="349">
        <v>16.760000000000002</v>
      </c>
      <c r="F79" s="349">
        <v>13.22</v>
      </c>
      <c r="G79" s="349">
        <v>11.11</v>
      </c>
      <c r="H79" s="350"/>
      <c r="I79" s="350"/>
      <c r="J79" s="352"/>
      <c r="K79" s="352"/>
      <c r="L79" s="353"/>
      <c r="M79" s="353"/>
      <c r="N79" s="498">
        <v>499</v>
      </c>
      <c r="O79" s="489"/>
      <c r="P79" s="489"/>
      <c r="Q79" s="489"/>
    </row>
    <row r="80" spans="2:17">
      <c r="B80" s="347"/>
      <c r="C80" s="354" t="s">
        <v>2747</v>
      </c>
      <c r="E80" s="349" t="s">
        <v>2744</v>
      </c>
      <c r="F80" s="349" t="s">
        <v>2744</v>
      </c>
      <c r="G80" s="349" t="s">
        <v>2744</v>
      </c>
      <c r="H80" s="350"/>
      <c r="I80" s="350"/>
      <c r="J80" s="352"/>
      <c r="K80" s="352"/>
      <c r="L80" s="353"/>
      <c r="M80" s="353"/>
      <c r="N80" s="498"/>
      <c r="O80" s="489"/>
      <c r="P80" s="489"/>
      <c r="Q80" s="489"/>
    </row>
    <row r="81" spans="2:17">
      <c r="B81" s="347"/>
      <c r="C81" s="354" t="s">
        <v>2759</v>
      </c>
      <c r="E81" s="349">
        <v>6.69</v>
      </c>
      <c r="F81" s="349">
        <v>5.27</v>
      </c>
      <c r="G81" s="349">
        <v>4.43</v>
      </c>
      <c r="H81" s="350"/>
      <c r="I81" s="350"/>
      <c r="J81" s="352"/>
      <c r="K81" s="352"/>
      <c r="L81" s="353"/>
      <c r="M81" s="353"/>
      <c r="N81" s="498">
        <v>199</v>
      </c>
      <c r="O81" s="489"/>
      <c r="P81" s="489"/>
      <c r="Q81" s="489"/>
    </row>
    <row r="82" spans="2:17">
      <c r="B82" s="347"/>
      <c r="C82" s="354" t="s">
        <v>2760</v>
      </c>
      <c r="E82" s="349">
        <v>21.81</v>
      </c>
      <c r="F82" s="349">
        <v>17.2</v>
      </c>
      <c r="G82" s="349">
        <v>14.46</v>
      </c>
      <c r="H82" s="350"/>
      <c r="I82" s="350"/>
      <c r="J82" s="352"/>
      <c r="K82" s="352"/>
      <c r="L82" s="353"/>
      <c r="M82" s="353"/>
      <c r="N82" s="498">
        <v>649</v>
      </c>
      <c r="O82" s="489"/>
      <c r="P82" s="489"/>
      <c r="Q82" s="489"/>
    </row>
    <row r="83" spans="2:17">
      <c r="B83" s="347"/>
      <c r="C83" s="354" t="s">
        <v>2761</v>
      </c>
      <c r="E83" s="349">
        <v>8.3699999999999992</v>
      </c>
      <c r="F83" s="349">
        <v>6.6</v>
      </c>
      <c r="G83" s="349">
        <v>5.55</v>
      </c>
      <c r="H83" s="350"/>
      <c r="I83" s="350"/>
      <c r="J83" s="352"/>
      <c r="K83" s="352"/>
      <c r="L83" s="353"/>
      <c r="M83" s="353"/>
      <c r="N83" s="498">
        <v>249</v>
      </c>
      <c r="O83" s="489"/>
      <c r="P83" s="489"/>
      <c r="Q83" s="489"/>
    </row>
    <row r="84" spans="2:17">
      <c r="B84" s="347"/>
      <c r="C84" s="354" t="s">
        <v>2762</v>
      </c>
      <c r="E84" s="349">
        <v>10.050000000000001</v>
      </c>
      <c r="F84" s="349">
        <v>7.93</v>
      </c>
      <c r="G84" s="349">
        <v>6.66</v>
      </c>
      <c r="H84" s="350"/>
      <c r="I84" s="350"/>
      <c r="J84" s="352"/>
      <c r="K84" s="352"/>
      <c r="L84" s="353"/>
      <c r="M84" s="353"/>
      <c r="N84" s="498">
        <v>299</v>
      </c>
      <c r="O84" s="489"/>
      <c r="P84" s="489"/>
      <c r="Q84" s="489"/>
    </row>
    <row r="85" spans="2:17">
      <c r="B85" s="347"/>
      <c r="C85" s="354" t="s">
        <v>2763</v>
      </c>
      <c r="E85" s="349">
        <v>15.41</v>
      </c>
      <c r="F85" s="349">
        <v>12.57</v>
      </c>
      <c r="G85" s="349">
        <v>10.88</v>
      </c>
      <c r="H85" s="350"/>
      <c r="I85" s="350"/>
      <c r="J85" s="352"/>
      <c r="K85" s="352"/>
      <c r="L85" s="353"/>
      <c r="M85" s="353"/>
      <c r="N85" s="498">
        <v>399</v>
      </c>
      <c r="O85" s="500">
        <v>2</v>
      </c>
      <c r="P85" s="489"/>
      <c r="Q85" s="489"/>
    </row>
    <row r="86" spans="2:17">
      <c r="B86" s="347"/>
      <c r="C86" s="354" t="s">
        <v>2777</v>
      </c>
      <c r="E86" s="349">
        <v>6.69</v>
      </c>
      <c r="F86" s="349">
        <v>5.27</v>
      </c>
      <c r="G86" s="349">
        <v>4.43</v>
      </c>
      <c r="H86" s="350"/>
      <c r="I86" s="350"/>
      <c r="J86" s="352"/>
      <c r="K86" s="352"/>
      <c r="L86" s="353"/>
      <c r="M86" s="353"/>
      <c r="N86" s="498">
        <v>199</v>
      </c>
      <c r="O86" s="489"/>
      <c r="P86" s="489"/>
      <c r="Q86" s="489"/>
    </row>
    <row r="87" spans="2:17">
      <c r="B87" s="347"/>
      <c r="C87" s="354" t="s">
        <v>2764</v>
      </c>
      <c r="E87" s="349">
        <v>10.36</v>
      </c>
      <c r="F87" s="349">
        <v>8.8000000000000007</v>
      </c>
      <c r="G87" s="349">
        <v>7.88</v>
      </c>
      <c r="H87" s="350"/>
      <c r="I87" s="350"/>
      <c r="J87" s="352"/>
      <c r="K87" s="352"/>
      <c r="L87" s="353"/>
      <c r="M87" s="353"/>
      <c r="N87" s="498">
        <v>219</v>
      </c>
      <c r="O87" s="500">
        <v>3</v>
      </c>
      <c r="P87" s="489"/>
      <c r="Q87" s="489"/>
    </row>
    <row r="88" spans="2:17">
      <c r="B88" s="347"/>
      <c r="C88" s="354" t="s">
        <v>2765</v>
      </c>
      <c r="E88" s="349">
        <v>8.94</v>
      </c>
      <c r="F88" s="349">
        <v>7.05</v>
      </c>
      <c r="G88" s="349">
        <v>5.93</v>
      </c>
      <c r="H88" s="350"/>
      <c r="I88" s="350"/>
      <c r="J88" s="352"/>
      <c r="K88" s="352"/>
      <c r="L88" s="353"/>
      <c r="M88" s="353"/>
      <c r="N88" s="498">
        <v>266</v>
      </c>
      <c r="O88" s="489"/>
      <c r="P88" s="489"/>
      <c r="Q88" s="489"/>
    </row>
    <row r="89" spans="2:17">
      <c r="B89" s="347"/>
      <c r="C89" s="354" t="s">
        <v>2766</v>
      </c>
      <c r="E89" s="349">
        <v>29.86</v>
      </c>
      <c r="F89" s="349">
        <v>23.55</v>
      </c>
      <c r="G89" s="349">
        <v>19.79</v>
      </c>
      <c r="H89" s="350"/>
      <c r="I89" s="350"/>
      <c r="J89" s="352"/>
      <c r="K89" s="352"/>
      <c r="L89" s="353"/>
      <c r="M89" s="353"/>
      <c r="N89" s="498">
        <v>889</v>
      </c>
      <c r="O89" s="489"/>
      <c r="P89" s="489"/>
      <c r="Q89" s="489"/>
    </row>
    <row r="90" spans="2:17">
      <c r="B90" s="347"/>
      <c r="C90" s="354" t="s">
        <v>2767</v>
      </c>
      <c r="E90" s="349">
        <v>6.42</v>
      </c>
      <c r="F90" s="349">
        <v>5.0599999999999996</v>
      </c>
      <c r="G90" s="349">
        <v>4.25</v>
      </c>
      <c r="H90" s="350"/>
      <c r="I90" s="350"/>
      <c r="J90" s="352"/>
      <c r="K90" s="352"/>
      <c r="L90" s="353"/>
      <c r="M90" s="353"/>
      <c r="N90" s="498">
        <v>191</v>
      </c>
      <c r="O90" s="489"/>
      <c r="P90" s="489"/>
      <c r="Q90" s="489"/>
    </row>
    <row r="91" spans="2:17">
      <c r="B91" s="347"/>
      <c r="C91" s="354" t="s">
        <v>2748</v>
      </c>
      <c r="E91" s="349">
        <v>1.64</v>
      </c>
      <c r="F91" s="349">
        <v>1.3</v>
      </c>
      <c r="G91" s="349">
        <v>1.0900000000000001</v>
      </c>
      <c r="H91" s="350"/>
      <c r="I91" s="350"/>
      <c r="J91" s="352"/>
      <c r="K91" s="352"/>
      <c r="L91" s="353"/>
      <c r="M91" s="353"/>
      <c r="N91" s="498">
        <v>49</v>
      </c>
      <c r="O91" s="489"/>
      <c r="P91" s="489"/>
      <c r="Q91" s="489"/>
    </row>
    <row r="92" spans="2:17">
      <c r="B92" s="347"/>
      <c r="C92" s="354"/>
      <c r="E92" s="349"/>
      <c r="F92" s="349"/>
      <c r="G92" s="349"/>
      <c r="H92" s="350"/>
      <c r="I92" s="350"/>
      <c r="J92" s="352"/>
      <c r="K92" s="352"/>
      <c r="L92" s="353"/>
      <c r="M92" s="353"/>
      <c r="N92" s="488"/>
      <c r="O92" s="489"/>
      <c r="P92" s="489"/>
      <c r="Q92" s="489"/>
    </row>
    <row r="93" spans="2:17" s="339" customFormat="1" ht="79.2">
      <c r="B93" s="355" t="s">
        <v>2778</v>
      </c>
      <c r="C93" s="340" t="s">
        <v>2779</v>
      </c>
      <c r="D93" s="341">
        <v>25</v>
      </c>
      <c r="E93" s="342">
        <v>42.32</v>
      </c>
      <c r="F93" s="342">
        <v>33.369999999999997</v>
      </c>
      <c r="G93" s="342">
        <v>28.03</v>
      </c>
      <c r="H93" s="343">
        <v>0</v>
      </c>
      <c r="I93" s="343">
        <v>0</v>
      </c>
      <c r="J93" s="344">
        <v>6.1999999999999998E-3</v>
      </c>
      <c r="K93" s="345" t="s">
        <v>2741</v>
      </c>
      <c r="L93" s="346" t="s">
        <v>2721</v>
      </c>
      <c r="M93" s="346" t="s">
        <v>2742</v>
      </c>
      <c r="N93" s="495">
        <v>1100</v>
      </c>
      <c r="O93" s="499">
        <v>0</v>
      </c>
      <c r="P93" s="497">
        <v>6.1999999999999998E-3</v>
      </c>
      <c r="Q93" s="496"/>
    </row>
    <row r="94" spans="2:17">
      <c r="B94" s="347"/>
      <c r="C94" s="348" t="s">
        <v>2780</v>
      </c>
      <c r="E94" s="349" t="s">
        <v>2744</v>
      </c>
      <c r="F94" s="349" t="s">
        <v>2744</v>
      </c>
      <c r="G94" s="349" t="s">
        <v>2744</v>
      </c>
      <c r="H94" s="350"/>
      <c r="I94" s="350"/>
      <c r="J94" s="352"/>
      <c r="K94" s="352"/>
      <c r="L94" s="353"/>
      <c r="M94" s="353"/>
      <c r="N94" s="498"/>
      <c r="O94" s="489"/>
      <c r="P94" s="489"/>
      <c r="Q94" s="489"/>
    </row>
    <row r="95" spans="2:17">
      <c r="B95" s="347"/>
      <c r="C95" s="354" t="s">
        <v>2781</v>
      </c>
      <c r="E95" s="349">
        <v>0</v>
      </c>
      <c r="F95" s="349">
        <v>0</v>
      </c>
      <c r="G95" s="349">
        <v>0</v>
      </c>
      <c r="H95" s="350"/>
      <c r="I95" s="350"/>
      <c r="J95" s="352"/>
      <c r="K95" s="352"/>
      <c r="L95" s="353"/>
      <c r="M95" s="353"/>
      <c r="N95" s="498"/>
      <c r="O95" s="489"/>
      <c r="P95" s="489"/>
      <c r="Q95" s="489"/>
    </row>
    <row r="96" spans="2:17">
      <c r="B96" s="347"/>
      <c r="C96" s="354" t="s">
        <v>2782</v>
      </c>
      <c r="E96" s="349">
        <v>10.88</v>
      </c>
      <c r="F96" s="349">
        <v>8.58</v>
      </c>
      <c r="G96" s="349">
        <v>7.21</v>
      </c>
      <c r="H96" s="350"/>
      <c r="I96" s="350"/>
      <c r="J96" s="352"/>
      <c r="K96" s="352"/>
      <c r="L96" s="353"/>
      <c r="M96" s="353"/>
      <c r="N96" s="498">
        <v>324</v>
      </c>
      <c r="O96" s="489"/>
      <c r="P96" s="489"/>
      <c r="Q96" s="489"/>
    </row>
    <row r="97" spans="2:17">
      <c r="B97" s="347"/>
      <c r="C97" s="354" t="s">
        <v>2783</v>
      </c>
      <c r="E97" s="349" t="s">
        <v>2744</v>
      </c>
      <c r="F97" s="349" t="s">
        <v>2744</v>
      </c>
      <c r="G97" s="349" t="s">
        <v>2744</v>
      </c>
      <c r="H97" s="350"/>
      <c r="I97" s="350"/>
      <c r="J97" s="352"/>
      <c r="K97" s="352"/>
      <c r="L97" s="353"/>
      <c r="M97" s="353"/>
      <c r="N97" s="498"/>
      <c r="O97" s="489"/>
      <c r="P97" s="489"/>
      <c r="Q97" s="489"/>
    </row>
    <row r="98" spans="2:17">
      <c r="B98" s="347"/>
      <c r="C98" s="348" t="s">
        <v>2743</v>
      </c>
      <c r="E98" s="349" t="s">
        <v>2744</v>
      </c>
      <c r="F98" s="349" t="s">
        <v>2744</v>
      </c>
      <c r="G98" s="349" t="s">
        <v>2744</v>
      </c>
      <c r="H98" s="350"/>
      <c r="I98" s="350"/>
      <c r="J98" s="352"/>
      <c r="K98" s="352"/>
      <c r="L98" s="353"/>
      <c r="M98" s="353"/>
      <c r="N98" s="498"/>
      <c r="O98" s="489"/>
      <c r="P98" s="489"/>
      <c r="Q98" s="489"/>
    </row>
    <row r="99" spans="2:17">
      <c r="B99" s="347"/>
      <c r="C99" s="354" t="s">
        <v>2784</v>
      </c>
      <c r="E99" s="349">
        <v>3.36</v>
      </c>
      <c r="F99" s="349">
        <v>2.65</v>
      </c>
      <c r="G99" s="349">
        <v>2.23</v>
      </c>
      <c r="H99" s="350"/>
      <c r="I99" s="350"/>
      <c r="J99" s="352"/>
      <c r="K99" s="352"/>
      <c r="L99" s="353"/>
      <c r="M99" s="353"/>
      <c r="N99" s="498">
        <v>100</v>
      </c>
      <c r="O99" s="489"/>
      <c r="P99" s="489"/>
      <c r="Q99" s="489"/>
    </row>
    <row r="100" spans="2:17">
      <c r="B100" s="347"/>
      <c r="C100" s="354" t="s">
        <v>2785</v>
      </c>
      <c r="E100" s="349">
        <v>18.14</v>
      </c>
      <c r="F100" s="349">
        <v>14.31</v>
      </c>
      <c r="G100" s="349">
        <v>12.03</v>
      </c>
      <c r="H100" s="350"/>
      <c r="I100" s="350"/>
      <c r="J100" s="352"/>
      <c r="K100" s="352"/>
      <c r="L100" s="353"/>
      <c r="M100" s="353"/>
      <c r="N100" s="498">
        <v>540</v>
      </c>
      <c r="O100" s="489"/>
      <c r="P100" s="489"/>
      <c r="Q100" s="489"/>
    </row>
    <row r="101" spans="2:17">
      <c r="B101" s="347"/>
      <c r="C101" s="354" t="s">
        <v>2758</v>
      </c>
      <c r="E101" s="349" t="s">
        <v>2744</v>
      </c>
      <c r="F101" s="349" t="s">
        <v>2744</v>
      </c>
      <c r="G101" s="349" t="s">
        <v>2744</v>
      </c>
      <c r="H101" s="350"/>
      <c r="I101" s="350"/>
      <c r="J101" s="352"/>
      <c r="K101" s="352"/>
      <c r="L101" s="353"/>
      <c r="M101" s="353"/>
      <c r="N101" s="498"/>
      <c r="O101" s="489"/>
      <c r="P101" s="489"/>
      <c r="Q101" s="489"/>
    </row>
    <row r="102" spans="2:17">
      <c r="B102" s="347"/>
      <c r="C102" s="348" t="s">
        <v>2743</v>
      </c>
      <c r="E102" s="349" t="s">
        <v>2744</v>
      </c>
      <c r="F102" s="349" t="s">
        <v>2744</v>
      </c>
      <c r="G102" s="349" t="s">
        <v>2744</v>
      </c>
      <c r="H102" s="350"/>
      <c r="I102" s="350"/>
      <c r="J102" s="352"/>
      <c r="K102" s="352"/>
      <c r="L102" s="353"/>
      <c r="M102" s="353"/>
      <c r="N102" s="498"/>
      <c r="O102" s="489"/>
      <c r="P102" s="489"/>
      <c r="Q102" s="489"/>
    </row>
    <row r="103" spans="2:17">
      <c r="B103" s="347"/>
      <c r="C103" s="354" t="s">
        <v>2786</v>
      </c>
      <c r="E103" s="349">
        <v>14.48</v>
      </c>
      <c r="F103" s="349">
        <v>11.42</v>
      </c>
      <c r="G103" s="349">
        <v>9.59</v>
      </c>
      <c r="H103" s="350"/>
      <c r="I103" s="350"/>
      <c r="J103" s="352"/>
      <c r="K103" s="352"/>
      <c r="L103" s="353"/>
      <c r="M103" s="353"/>
      <c r="N103" s="498">
        <v>431</v>
      </c>
      <c r="O103" s="489"/>
      <c r="P103" s="489"/>
      <c r="Q103" s="489"/>
    </row>
    <row r="104" spans="2:17">
      <c r="B104" s="347"/>
      <c r="C104" s="354" t="s">
        <v>2787</v>
      </c>
      <c r="E104" s="349">
        <v>30.2</v>
      </c>
      <c r="F104" s="349">
        <v>23.82</v>
      </c>
      <c r="G104" s="349">
        <v>20.02</v>
      </c>
      <c r="H104" s="350"/>
      <c r="I104" s="350"/>
      <c r="J104" s="352"/>
      <c r="K104" s="352"/>
      <c r="L104" s="353"/>
      <c r="M104" s="353"/>
      <c r="N104" s="498">
        <v>899</v>
      </c>
      <c r="O104" s="489"/>
      <c r="P104" s="489"/>
      <c r="Q104" s="489"/>
    </row>
    <row r="105" spans="2:17">
      <c r="B105" s="347"/>
      <c r="C105" s="354" t="s">
        <v>2788</v>
      </c>
      <c r="E105" s="349">
        <v>21.63</v>
      </c>
      <c r="F105" s="349">
        <v>17.059999999999999</v>
      </c>
      <c r="G105" s="349">
        <v>14.34</v>
      </c>
      <c r="H105" s="350"/>
      <c r="I105" s="350"/>
      <c r="J105" s="352"/>
      <c r="K105" s="352"/>
      <c r="L105" s="353"/>
      <c r="M105" s="353"/>
      <c r="N105" s="498">
        <v>644</v>
      </c>
      <c r="O105" s="489"/>
      <c r="P105" s="489"/>
      <c r="Q105" s="489"/>
    </row>
    <row r="106" spans="2:17">
      <c r="B106" s="347"/>
      <c r="C106" s="354" t="s">
        <v>2789</v>
      </c>
      <c r="E106" s="349" t="s">
        <v>2744</v>
      </c>
      <c r="F106" s="349" t="s">
        <v>2744</v>
      </c>
      <c r="G106" s="349" t="s">
        <v>2744</v>
      </c>
      <c r="H106" s="350"/>
      <c r="I106" s="350"/>
      <c r="J106" s="352"/>
      <c r="K106" s="352"/>
      <c r="L106" s="353"/>
      <c r="M106" s="353"/>
      <c r="N106" s="498"/>
      <c r="O106" s="489"/>
      <c r="P106" s="489"/>
      <c r="Q106" s="489"/>
    </row>
    <row r="107" spans="2:17">
      <c r="B107" s="347"/>
      <c r="C107" s="354" t="s">
        <v>2790</v>
      </c>
      <c r="E107" s="349">
        <v>10.08</v>
      </c>
      <c r="F107" s="349">
        <v>7.95</v>
      </c>
      <c r="G107" s="349">
        <v>6.68</v>
      </c>
      <c r="H107" s="350"/>
      <c r="I107" s="350"/>
      <c r="J107" s="352"/>
      <c r="K107" s="352"/>
      <c r="L107" s="353"/>
      <c r="M107" s="353"/>
      <c r="N107" s="498">
        <v>300</v>
      </c>
      <c r="O107" s="489"/>
      <c r="P107" s="489"/>
      <c r="Q107" s="489"/>
    </row>
    <row r="108" spans="2:17" ht="28.8">
      <c r="B108" s="347"/>
      <c r="C108" s="354" t="s">
        <v>2791</v>
      </c>
      <c r="E108" s="349">
        <v>1.98</v>
      </c>
      <c r="F108" s="349">
        <v>1.56</v>
      </c>
      <c r="G108" s="349">
        <v>1.31</v>
      </c>
      <c r="H108" s="350"/>
      <c r="I108" s="350"/>
      <c r="J108" s="352"/>
      <c r="K108" s="352"/>
      <c r="L108" s="353"/>
      <c r="M108" s="353"/>
      <c r="N108" s="498">
        <v>59</v>
      </c>
      <c r="O108" s="489"/>
      <c r="P108" s="489"/>
      <c r="Q108" s="489"/>
    </row>
    <row r="109" spans="2:17" ht="28.8">
      <c r="B109" s="347"/>
      <c r="C109" s="354" t="s">
        <v>2792</v>
      </c>
      <c r="E109" s="349">
        <v>9.0399999999999991</v>
      </c>
      <c r="F109" s="349">
        <v>7.12</v>
      </c>
      <c r="G109" s="349">
        <v>5.99</v>
      </c>
      <c r="H109" s="350"/>
      <c r="I109" s="350"/>
      <c r="J109" s="352"/>
      <c r="K109" s="352"/>
      <c r="L109" s="353"/>
      <c r="M109" s="353"/>
      <c r="N109" s="498">
        <v>269</v>
      </c>
      <c r="O109" s="489"/>
      <c r="P109" s="489"/>
      <c r="Q109" s="489"/>
    </row>
    <row r="110" spans="2:17">
      <c r="B110" s="347"/>
      <c r="C110" s="354" t="s">
        <v>2793</v>
      </c>
      <c r="E110" s="349">
        <v>7.23</v>
      </c>
      <c r="F110" s="349">
        <v>5.7</v>
      </c>
      <c r="G110" s="349">
        <v>4.78</v>
      </c>
      <c r="H110" s="350"/>
      <c r="I110" s="350"/>
      <c r="J110" s="352"/>
      <c r="K110" s="352"/>
      <c r="L110" s="353"/>
      <c r="M110" s="353"/>
      <c r="N110" s="498">
        <v>215</v>
      </c>
      <c r="O110" s="489"/>
      <c r="P110" s="489"/>
      <c r="Q110" s="489"/>
    </row>
    <row r="111" spans="2:17">
      <c r="B111" s="347"/>
      <c r="C111" s="354" t="s">
        <v>2763</v>
      </c>
      <c r="E111" s="349">
        <v>15.41</v>
      </c>
      <c r="F111" s="349">
        <v>12.57</v>
      </c>
      <c r="G111" s="349">
        <v>10.88</v>
      </c>
      <c r="H111" s="350"/>
      <c r="I111" s="350"/>
      <c r="J111" s="352"/>
      <c r="K111" s="352"/>
      <c r="L111" s="353"/>
      <c r="M111" s="353"/>
      <c r="N111" s="498">
        <v>399</v>
      </c>
      <c r="O111" s="500">
        <v>2</v>
      </c>
      <c r="P111" s="489"/>
      <c r="Q111" s="489"/>
    </row>
    <row r="112" spans="2:17">
      <c r="B112" s="347"/>
      <c r="C112" s="354" t="s">
        <v>2794</v>
      </c>
      <c r="E112" s="349">
        <v>13.44</v>
      </c>
      <c r="F112" s="349">
        <v>10.59</v>
      </c>
      <c r="G112" s="349">
        <v>8.9</v>
      </c>
      <c r="H112" s="350"/>
      <c r="I112" s="350"/>
      <c r="J112" s="352"/>
      <c r="K112" s="352"/>
      <c r="L112" s="353"/>
      <c r="M112" s="353"/>
      <c r="N112" s="498">
        <v>400</v>
      </c>
      <c r="O112" s="489"/>
      <c r="P112" s="489"/>
      <c r="Q112" s="489"/>
    </row>
    <row r="113" spans="2:17">
      <c r="B113" s="347"/>
      <c r="C113" s="354" t="s">
        <v>2764</v>
      </c>
      <c r="E113" s="349">
        <v>10.36</v>
      </c>
      <c r="F113" s="349">
        <v>8.8000000000000007</v>
      </c>
      <c r="G113" s="349">
        <v>7.88</v>
      </c>
      <c r="H113" s="350"/>
      <c r="I113" s="350"/>
      <c r="J113" s="352"/>
      <c r="K113" s="352"/>
      <c r="L113" s="353"/>
      <c r="M113" s="353"/>
      <c r="N113" s="498">
        <v>219</v>
      </c>
      <c r="O113" s="500">
        <v>3</v>
      </c>
      <c r="P113" s="489"/>
      <c r="Q113" s="489"/>
    </row>
    <row r="114" spans="2:17">
      <c r="B114" s="347"/>
      <c r="C114" s="354" t="s">
        <v>2795</v>
      </c>
      <c r="E114" s="349">
        <v>8.94</v>
      </c>
      <c r="F114" s="349">
        <v>7.05</v>
      </c>
      <c r="G114" s="349">
        <v>5.93</v>
      </c>
      <c r="H114" s="350"/>
      <c r="I114" s="350"/>
      <c r="J114" s="352"/>
      <c r="K114" s="352"/>
      <c r="L114" s="353"/>
      <c r="M114" s="353"/>
      <c r="N114" s="498">
        <v>266</v>
      </c>
      <c r="O114" s="489"/>
      <c r="P114" s="489"/>
      <c r="Q114" s="489"/>
    </row>
    <row r="115" spans="2:17">
      <c r="B115" s="347"/>
      <c r="C115" s="354" t="s">
        <v>2765</v>
      </c>
      <c r="E115" s="349">
        <v>8.94</v>
      </c>
      <c r="F115" s="349">
        <v>7.05</v>
      </c>
      <c r="G115" s="349">
        <v>5.93</v>
      </c>
      <c r="H115" s="350"/>
      <c r="I115" s="350"/>
      <c r="J115" s="352"/>
      <c r="K115" s="352"/>
      <c r="L115" s="353"/>
      <c r="M115" s="353"/>
      <c r="N115" s="498">
        <v>266</v>
      </c>
      <c r="O115" s="489"/>
      <c r="P115" s="489"/>
      <c r="Q115" s="489"/>
    </row>
    <row r="116" spans="2:17">
      <c r="B116" s="347"/>
      <c r="C116" s="354" t="s">
        <v>2796</v>
      </c>
      <c r="E116" s="349">
        <v>45.43</v>
      </c>
      <c r="F116" s="349">
        <v>35.82</v>
      </c>
      <c r="G116" s="349">
        <v>30.1</v>
      </c>
      <c r="H116" s="350"/>
      <c r="I116" s="350"/>
      <c r="J116" s="352"/>
      <c r="K116" s="352"/>
      <c r="L116" s="353"/>
      <c r="M116" s="353"/>
      <c r="N116" s="498">
        <v>1352</v>
      </c>
      <c r="O116" s="489"/>
      <c r="P116" s="489"/>
      <c r="Q116" s="489"/>
    </row>
    <row r="117" spans="2:17">
      <c r="B117" s="347"/>
      <c r="C117" s="354" t="s">
        <v>2766</v>
      </c>
      <c r="E117" s="349">
        <v>29.86</v>
      </c>
      <c r="F117" s="349">
        <v>23.55</v>
      </c>
      <c r="G117" s="349">
        <v>19.79</v>
      </c>
      <c r="H117" s="350"/>
      <c r="I117" s="350"/>
      <c r="J117" s="352"/>
      <c r="K117" s="352"/>
      <c r="L117" s="353"/>
      <c r="M117" s="353"/>
      <c r="N117" s="498">
        <v>889</v>
      </c>
      <c r="O117" s="489"/>
      <c r="P117" s="489"/>
      <c r="Q117" s="489"/>
    </row>
    <row r="118" spans="2:17">
      <c r="B118" s="347"/>
      <c r="C118" s="354" t="s">
        <v>2767</v>
      </c>
      <c r="E118" s="349">
        <v>6.42</v>
      </c>
      <c r="F118" s="349">
        <v>5.0599999999999996</v>
      </c>
      <c r="G118" s="349">
        <v>4.25</v>
      </c>
      <c r="H118" s="350"/>
      <c r="I118" s="350"/>
      <c r="J118" s="352"/>
      <c r="K118" s="352"/>
      <c r="L118" s="353"/>
      <c r="M118" s="353"/>
      <c r="N118" s="498">
        <v>191</v>
      </c>
      <c r="O118" s="489"/>
      <c r="P118" s="489"/>
      <c r="Q118" s="489"/>
    </row>
    <row r="119" spans="2:17">
      <c r="B119" s="347"/>
      <c r="C119" s="354" t="s">
        <v>2748</v>
      </c>
      <c r="E119" s="349">
        <v>1.64</v>
      </c>
      <c r="F119" s="349">
        <v>1.3</v>
      </c>
      <c r="G119" s="349">
        <v>1.0900000000000001</v>
      </c>
      <c r="H119" s="350"/>
      <c r="I119" s="350"/>
      <c r="J119" s="352"/>
      <c r="K119" s="352"/>
      <c r="L119" s="353"/>
      <c r="M119" s="353"/>
      <c r="N119" s="498">
        <v>49</v>
      </c>
      <c r="O119" s="489"/>
      <c r="P119" s="489"/>
      <c r="Q119" s="489"/>
    </row>
    <row r="120" spans="2:17">
      <c r="B120" s="347"/>
      <c r="C120" s="354"/>
      <c r="E120" s="349"/>
      <c r="F120" s="349"/>
      <c r="G120" s="349"/>
      <c r="H120" s="350"/>
      <c r="I120" s="350"/>
      <c r="J120" s="352"/>
      <c r="K120" s="352"/>
      <c r="L120" s="353"/>
      <c r="M120" s="353"/>
      <c r="N120" s="488"/>
      <c r="O120" s="489"/>
      <c r="P120" s="489"/>
      <c r="Q120" s="489"/>
    </row>
    <row r="121" spans="2:17" s="339" customFormat="1" ht="92.4">
      <c r="B121" s="321" t="s">
        <v>2797</v>
      </c>
      <c r="C121" s="340" t="s">
        <v>2798</v>
      </c>
      <c r="D121" s="341">
        <v>25</v>
      </c>
      <c r="E121" s="342">
        <v>59.12</v>
      </c>
      <c r="F121" s="342">
        <v>46.61</v>
      </c>
      <c r="G121" s="342">
        <v>39.17</v>
      </c>
      <c r="H121" s="343">
        <v>0</v>
      </c>
      <c r="I121" s="343">
        <v>0</v>
      </c>
      <c r="J121" s="344">
        <v>6.1999999999999998E-3</v>
      </c>
      <c r="K121" s="345" t="s">
        <v>2741</v>
      </c>
      <c r="L121" s="346" t="s">
        <v>2721</v>
      </c>
      <c r="M121" s="346" t="s">
        <v>2742</v>
      </c>
      <c r="N121" s="495">
        <v>1650</v>
      </c>
      <c r="O121" s="499">
        <v>0</v>
      </c>
      <c r="P121" s="497">
        <v>6.1999999999999998E-3</v>
      </c>
      <c r="Q121" s="496"/>
    </row>
    <row r="122" spans="2:17">
      <c r="B122" s="347"/>
      <c r="C122" s="348" t="s">
        <v>2780</v>
      </c>
      <c r="E122" s="349" t="s">
        <v>2744</v>
      </c>
      <c r="F122" s="349" t="s">
        <v>2744</v>
      </c>
      <c r="G122" s="349" t="s">
        <v>2744</v>
      </c>
      <c r="H122" s="350"/>
      <c r="I122" s="350"/>
      <c r="J122" s="352"/>
      <c r="K122" s="352"/>
      <c r="L122" s="353"/>
      <c r="M122" s="353"/>
      <c r="N122" s="498"/>
      <c r="O122" s="489"/>
      <c r="P122" s="489"/>
      <c r="Q122" s="489"/>
    </row>
    <row r="123" spans="2:17">
      <c r="B123" s="347"/>
      <c r="C123" s="354" t="s">
        <v>2781</v>
      </c>
      <c r="E123" s="349">
        <v>0</v>
      </c>
      <c r="F123" s="349">
        <v>0</v>
      </c>
      <c r="G123" s="349">
        <v>0</v>
      </c>
      <c r="H123" s="350"/>
      <c r="I123" s="350"/>
      <c r="J123" s="352"/>
      <c r="K123" s="352"/>
      <c r="L123" s="353"/>
      <c r="M123" s="353"/>
      <c r="N123" s="498"/>
      <c r="O123" s="489"/>
      <c r="P123" s="489"/>
      <c r="Q123" s="489"/>
    </row>
    <row r="124" spans="2:17">
      <c r="B124" s="347"/>
      <c r="C124" s="354" t="s">
        <v>2782</v>
      </c>
      <c r="E124" s="349">
        <v>10.88</v>
      </c>
      <c r="F124" s="349">
        <v>8.58</v>
      </c>
      <c r="G124" s="349">
        <v>7.21</v>
      </c>
      <c r="H124" s="350"/>
      <c r="I124" s="350"/>
      <c r="J124" s="352"/>
      <c r="K124" s="352"/>
      <c r="L124" s="353"/>
      <c r="M124" s="353"/>
      <c r="N124" s="498">
        <v>324</v>
      </c>
      <c r="O124" s="489"/>
      <c r="P124" s="489"/>
      <c r="Q124" s="489"/>
    </row>
    <row r="125" spans="2:17">
      <c r="B125" s="347"/>
      <c r="C125" s="354" t="s">
        <v>2783</v>
      </c>
      <c r="E125" s="349" t="s">
        <v>2744</v>
      </c>
      <c r="F125" s="349" t="s">
        <v>2744</v>
      </c>
      <c r="G125" s="349" t="s">
        <v>2744</v>
      </c>
      <c r="H125" s="350"/>
      <c r="I125" s="350"/>
      <c r="J125" s="352"/>
      <c r="K125" s="352"/>
      <c r="L125" s="353"/>
      <c r="M125" s="353"/>
      <c r="N125" s="498"/>
      <c r="O125" s="489"/>
      <c r="P125" s="489"/>
      <c r="Q125" s="489"/>
    </row>
    <row r="126" spans="2:17">
      <c r="B126" s="347"/>
      <c r="C126" s="348" t="s">
        <v>2743</v>
      </c>
      <c r="E126" s="349" t="s">
        <v>2744</v>
      </c>
      <c r="F126" s="349" t="s">
        <v>2744</v>
      </c>
      <c r="G126" s="349" t="s">
        <v>2744</v>
      </c>
      <c r="H126" s="350"/>
      <c r="I126" s="350"/>
      <c r="J126" s="352"/>
      <c r="K126" s="352"/>
      <c r="L126" s="353"/>
      <c r="M126" s="353"/>
      <c r="N126" s="498"/>
      <c r="O126" s="489"/>
      <c r="P126" s="489"/>
      <c r="Q126" s="489"/>
    </row>
    <row r="127" spans="2:17">
      <c r="B127" s="347"/>
      <c r="C127" s="354" t="s">
        <v>2785</v>
      </c>
      <c r="E127" s="349">
        <v>18.14</v>
      </c>
      <c r="F127" s="349">
        <v>14.31</v>
      </c>
      <c r="G127" s="349">
        <v>12.03</v>
      </c>
      <c r="H127" s="350"/>
      <c r="I127" s="350"/>
      <c r="J127" s="352"/>
      <c r="K127" s="352"/>
      <c r="L127" s="353"/>
      <c r="M127" s="353"/>
      <c r="N127" s="498">
        <v>540</v>
      </c>
      <c r="O127" s="489"/>
      <c r="P127" s="489"/>
      <c r="Q127" s="489"/>
    </row>
    <row r="128" spans="2:17">
      <c r="B128" s="347"/>
      <c r="C128" s="354" t="s">
        <v>2799</v>
      </c>
      <c r="E128" s="349">
        <v>22.27</v>
      </c>
      <c r="F128" s="349">
        <v>17.57</v>
      </c>
      <c r="G128" s="349">
        <v>14.76</v>
      </c>
      <c r="H128" s="350"/>
      <c r="I128" s="350"/>
      <c r="J128" s="352"/>
      <c r="K128" s="352"/>
      <c r="L128" s="353"/>
      <c r="M128" s="353"/>
      <c r="N128" s="498">
        <v>663</v>
      </c>
      <c r="O128" s="489"/>
      <c r="P128" s="489"/>
      <c r="Q128" s="489"/>
    </row>
    <row r="129" spans="2:17">
      <c r="B129" s="347"/>
      <c r="C129" s="354" t="s">
        <v>2758</v>
      </c>
      <c r="E129" s="349" t="s">
        <v>2744</v>
      </c>
      <c r="F129" s="349" t="s">
        <v>2744</v>
      </c>
      <c r="G129" s="349" t="s">
        <v>2744</v>
      </c>
      <c r="H129" s="350"/>
      <c r="I129" s="350"/>
      <c r="J129" s="352"/>
      <c r="K129" s="352"/>
      <c r="L129" s="353"/>
      <c r="M129" s="353"/>
      <c r="N129" s="498"/>
      <c r="O129" s="489"/>
      <c r="P129" s="489"/>
      <c r="Q129" s="489"/>
    </row>
    <row r="130" spans="2:17">
      <c r="B130" s="347"/>
      <c r="C130" s="348" t="s">
        <v>2743</v>
      </c>
      <c r="E130" s="349" t="s">
        <v>2744</v>
      </c>
      <c r="F130" s="349" t="s">
        <v>2744</v>
      </c>
      <c r="G130" s="349" t="s">
        <v>2744</v>
      </c>
      <c r="H130" s="350"/>
      <c r="I130" s="350"/>
      <c r="J130" s="352"/>
      <c r="K130" s="352"/>
      <c r="L130" s="353"/>
      <c r="M130" s="353"/>
      <c r="N130" s="498"/>
      <c r="O130" s="489"/>
      <c r="P130" s="489"/>
      <c r="Q130" s="489"/>
    </row>
    <row r="131" spans="2:17">
      <c r="B131" s="347"/>
      <c r="C131" s="354" t="s">
        <v>2786</v>
      </c>
      <c r="E131" s="349">
        <v>14.48</v>
      </c>
      <c r="F131" s="349">
        <v>11.42</v>
      </c>
      <c r="G131" s="349">
        <v>9.59</v>
      </c>
      <c r="H131" s="350"/>
      <c r="I131" s="350"/>
      <c r="J131" s="352"/>
      <c r="K131" s="352"/>
      <c r="L131" s="353"/>
      <c r="M131" s="353"/>
      <c r="N131" s="498">
        <v>431</v>
      </c>
      <c r="O131" s="489"/>
      <c r="P131" s="489"/>
      <c r="Q131" s="489"/>
    </row>
    <row r="132" spans="2:17">
      <c r="B132" s="347"/>
      <c r="C132" s="354" t="s">
        <v>2787</v>
      </c>
      <c r="E132" s="349">
        <v>30.2</v>
      </c>
      <c r="F132" s="349">
        <v>23.82</v>
      </c>
      <c r="G132" s="349">
        <v>20.02</v>
      </c>
      <c r="H132" s="350"/>
      <c r="I132" s="350"/>
      <c r="J132" s="352"/>
      <c r="K132" s="352"/>
      <c r="L132" s="353"/>
      <c r="M132" s="353"/>
      <c r="N132" s="498">
        <v>899</v>
      </c>
      <c r="O132" s="489"/>
      <c r="P132" s="489"/>
      <c r="Q132" s="489"/>
    </row>
    <row r="133" spans="2:17">
      <c r="B133" s="347"/>
      <c r="C133" s="354" t="s">
        <v>2788</v>
      </c>
      <c r="E133" s="349">
        <v>21.63</v>
      </c>
      <c r="F133" s="349">
        <v>17.059999999999999</v>
      </c>
      <c r="G133" s="349">
        <v>14.34</v>
      </c>
      <c r="H133" s="350"/>
      <c r="I133" s="350"/>
      <c r="J133" s="352"/>
      <c r="K133" s="352"/>
      <c r="L133" s="353"/>
      <c r="M133" s="353"/>
      <c r="N133" s="498">
        <v>644</v>
      </c>
      <c r="O133" s="489"/>
      <c r="P133" s="489"/>
      <c r="Q133" s="489"/>
    </row>
    <row r="134" spans="2:17">
      <c r="B134" s="347"/>
      <c r="C134" s="354" t="s">
        <v>2789</v>
      </c>
      <c r="E134" s="349" t="s">
        <v>2744</v>
      </c>
      <c r="F134" s="349" t="s">
        <v>2744</v>
      </c>
      <c r="G134" s="349" t="s">
        <v>2744</v>
      </c>
      <c r="H134" s="350"/>
      <c r="I134" s="350"/>
      <c r="J134" s="352"/>
      <c r="K134" s="352"/>
      <c r="L134" s="353"/>
      <c r="M134" s="353"/>
      <c r="N134" s="498"/>
      <c r="O134" s="489"/>
      <c r="P134" s="489"/>
      <c r="Q134" s="489"/>
    </row>
    <row r="135" spans="2:17" ht="28.8">
      <c r="B135" s="347"/>
      <c r="C135" s="354" t="s">
        <v>2791</v>
      </c>
      <c r="E135" s="349">
        <v>1.98</v>
      </c>
      <c r="F135" s="349">
        <v>1.56</v>
      </c>
      <c r="G135" s="349">
        <v>1.31</v>
      </c>
      <c r="H135" s="350"/>
      <c r="I135" s="350"/>
      <c r="J135" s="352"/>
      <c r="K135" s="352"/>
      <c r="L135" s="353"/>
      <c r="M135" s="353"/>
      <c r="N135" s="498">
        <v>59</v>
      </c>
      <c r="O135" s="489"/>
      <c r="P135" s="489"/>
      <c r="Q135" s="489"/>
    </row>
    <row r="136" spans="2:17" ht="28.8">
      <c r="B136" s="347"/>
      <c r="C136" s="354" t="s">
        <v>2792</v>
      </c>
      <c r="E136" s="349">
        <v>9.0399999999999991</v>
      </c>
      <c r="F136" s="349">
        <v>7.12</v>
      </c>
      <c r="G136" s="349">
        <v>5.99</v>
      </c>
      <c r="H136" s="350"/>
      <c r="I136" s="350"/>
      <c r="J136" s="352"/>
      <c r="K136" s="352"/>
      <c r="L136" s="353"/>
      <c r="M136" s="353"/>
      <c r="N136" s="498">
        <v>269</v>
      </c>
      <c r="O136" s="489"/>
      <c r="P136" s="489"/>
      <c r="Q136" s="489"/>
    </row>
    <row r="137" spans="2:17">
      <c r="B137" s="347"/>
      <c r="C137" s="354" t="s">
        <v>2793</v>
      </c>
      <c r="E137" s="349">
        <v>7.23</v>
      </c>
      <c r="F137" s="349">
        <v>5.7</v>
      </c>
      <c r="G137" s="349">
        <v>4.78</v>
      </c>
      <c r="H137" s="350"/>
      <c r="I137" s="350"/>
      <c r="J137" s="352"/>
      <c r="K137" s="352"/>
      <c r="L137" s="353"/>
      <c r="M137" s="353"/>
      <c r="N137" s="498">
        <v>215</v>
      </c>
      <c r="O137" s="489"/>
      <c r="P137" s="489"/>
      <c r="Q137" s="489"/>
    </row>
    <row r="138" spans="2:17">
      <c r="B138" s="347"/>
      <c r="C138" s="354" t="s">
        <v>2800</v>
      </c>
      <c r="E138" s="349">
        <v>5.37</v>
      </c>
      <c r="F138" s="349">
        <v>4.24</v>
      </c>
      <c r="G138" s="349">
        <v>3.56</v>
      </c>
      <c r="H138" s="350"/>
      <c r="I138" s="350"/>
      <c r="J138" s="352"/>
      <c r="K138" s="352"/>
      <c r="L138" s="353"/>
      <c r="M138" s="353"/>
      <c r="N138" s="498">
        <v>160</v>
      </c>
      <c r="O138" s="489"/>
      <c r="P138" s="489"/>
      <c r="Q138" s="489"/>
    </row>
    <row r="139" spans="2:17">
      <c r="B139" s="347"/>
      <c r="C139" s="354" t="s">
        <v>2801</v>
      </c>
      <c r="E139" s="349">
        <v>17.16</v>
      </c>
      <c r="F139" s="349">
        <v>13.54</v>
      </c>
      <c r="G139" s="349">
        <v>11.38</v>
      </c>
      <c r="H139" s="350"/>
      <c r="I139" s="350"/>
      <c r="J139" s="352"/>
      <c r="K139" s="352"/>
      <c r="L139" s="353"/>
      <c r="M139" s="353"/>
      <c r="N139" s="498">
        <v>511</v>
      </c>
      <c r="O139" s="489"/>
      <c r="P139" s="489"/>
      <c r="Q139" s="489"/>
    </row>
    <row r="140" spans="2:17">
      <c r="B140" s="347"/>
      <c r="C140" s="354" t="s">
        <v>2802</v>
      </c>
      <c r="E140" s="349">
        <v>17.21</v>
      </c>
      <c r="F140" s="349">
        <v>13.57</v>
      </c>
      <c r="G140" s="349">
        <v>11.4</v>
      </c>
      <c r="H140" s="350"/>
      <c r="I140" s="350"/>
      <c r="J140" s="352"/>
      <c r="K140" s="352"/>
      <c r="L140" s="353"/>
      <c r="M140" s="353"/>
      <c r="N140" s="498">
        <v>512</v>
      </c>
      <c r="O140" s="489"/>
      <c r="P140" s="489"/>
      <c r="Q140" s="489"/>
    </row>
    <row r="141" spans="2:17">
      <c r="B141" s="347"/>
      <c r="C141" s="354" t="s">
        <v>2763</v>
      </c>
      <c r="E141" s="349">
        <v>15.41</v>
      </c>
      <c r="F141" s="349">
        <v>12.57</v>
      </c>
      <c r="G141" s="349">
        <v>10.88</v>
      </c>
      <c r="H141" s="350"/>
      <c r="I141" s="350"/>
      <c r="J141" s="352"/>
      <c r="K141" s="352"/>
      <c r="L141" s="353"/>
      <c r="M141" s="353"/>
      <c r="N141" s="498">
        <v>399</v>
      </c>
      <c r="O141" s="500">
        <v>2</v>
      </c>
      <c r="P141" s="489"/>
      <c r="Q141" s="489"/>
    </row>
    <row r="142" spans="2:17">
      <c r="B142" s="347"/>
      <c r="C142" s="354" t="s">
        <v>2764</v>
      </c>
      <c r="E142" s="349">
        <v>10.36</v>
      </c>
      <c r="F142" s="349">
        <v>8.8000000000000007</v>
      </c>
      <c r="G142" s="349">
        <v>7.88</v>
      </c>
      <c r="H142" s="350"/>
      <c r="I142" s="350"/>
      <c r="J142" s="352"/>
      <c r="K142" s="352"/>
      <c r="L142" s="353"/>
      <c r="M142" s="353"/>
      <c r="N142" s="498">
        <v>219</v>
      </c>
      <c r="O142" s="500">
        <v>3</v>
      </c>
      <c r="P142" s="489"/>
      <c r="Q142" s="489"/>
    </row>
    <row r="143" spans="2:17">
      <c r="B143" s="347"/>
      <c r="C143" s="354" t="s">
        <v>2795</v>
      </c>
      <c r="E143" s="349">
        <v>8.94</v>
      </c>
      <c r="F143" s="349">
        <v>7.05</v>
      </c>
      <c r="G143" s="349">
        <v>5.93</v>
      </c>
      <c r="H143" s="350"/>
      <c r="I143" s="350"/>
      <c r="J143" s="352"/>
      <c r="K143" s="352"/>
      <c r="L143" s="353"/>
      <c r="M143" s="353"/>
      <c r="N143" s="498">
        <v>266</v>
      </c>
      <c r="O143" s="489"/>
      <c r="P143" s="489"/>
      <c r="Q143" s="489"/>
    </row>
    <row r="144" spans="2:17">
      <c r="B144" s="347"/>
      <c r="C144" s="354" t="s">
        <v>2765</v>
      </c>
      <c r="E144" s="349">
        <v>8.94</v>
      </c>
      <c r="F144" s="349">
        <v>7.05</v>
      </c>
      <c r="G144" s="349">
        <v>5.93</v>
      </c>
      <c r="H144" s="350"/>
      <c r="I144" s="350"/>
      <c r="J144" s="352"/>
      <c r="K144" s="352"/>
      <c r="L144" s="353"/>
      <c r="M144" s="353"/>
      <c r="N144" s="498">
        <v>266</v>
      </c>
      <c r="O144" s="489"/>
      <c r="P144" s="489"/>
      <c r="Q144" s="489"/>
    </row>
    <row r="145" spans="2:17">
      <c r="B145" s="347"/>
      <c r="C145" s="354" t="s">
        <v>2796</v>
      </c>
      <c r="E145" s="349">
        <v>45.43</v>
      </c>
      <c r="F145" s="349">
        <v>35.82</v>
      </c>
      <c r="G145" s="349">
        <v>30.1</v>
      </c>
      <c r="H145" s="350"/>
      <c r="I145" s="350"/>
      <c r="J145" s="352"/>
      <c r="K145" s="352"/>
      <c r="L145" s="353"/>
      <c r="M145" s="353"/>
      <c r="N145" s="498">
        <v>1352</v>
      </c>
      <c r="O145" s="489"/>
      <c r="P145" s="489"/>
      <c r="Q145" s="489"/>
    </row>
    <row r="146" spans="2:17">
      <c r="B146" s="347"/>
      <c r="C146" s="354" t="s">
        <v>2766</v>
      </c>
      <c r="E146" s="349">
        <v>29.86</v>
      </c>
      <c r="F146" s="349">
        <v>23.55</v>
      </c>
      <c r="G146" s="349">
        <v>19.79</v>
      </c>
      <c r="H146" s="350"/>
      <c r="I146" s="350"/>
      <c r="J146" s="352"/>
      <c r="K146" s="352"/>
      <c r="L146" s="353"/>
      <c r="M146" s="353"/>
      <c r="N146" s="498">
        <v>889</v>
      </c>
      <c r="O146" s="489"/>
      <c r="P146" s="489"/>
      <c r="Q146" s="489"/>
    </row>
    <row r="147" spans="2:17">
      <c r="B147" s="347"/>
      <c r="C147" s="354" t="s">
        <v>2767</v>
      </c>
      <c r="E147" s="349">
        <v>6.42</v>
      </c>
      <c r="F147" s="349">
        <v>5.0599999999999996</v>
      </c>
      <c r="G147" s="349">
        <v>4.25</v>
      </c>
      <c r="H147" s="350"/>
      <c r="I147" s="350"/>
      <c r="J147" s="352"/>
      <c r="K147" s="352"/>
      <c r="L147" s="353"/>
      <c r="M147" s="353"/>
      <c r="N147" s="498">
        <v>191</v>
      </c>
      <c r="O147" s="489"/>
      <c r="P147" s="489"/>
      <c r="Q147" s="489"/>
    </row>
    <row r="148" spans="2:17">
      <c r="B148" s="347"/>
      <c r="C148" s="354" t="s">
        <v>2748</v>
      </c>
      <c r="E148" s="349">
        <v>1.64</v>
      </c>
      <c r="F148" s="349">
        <v>1.3</v>
      </c>
      <c r="G148" s="349">
        <v>1.0900000000000001</v>
      </c>
      <c r="H148" s="350"/>
      <c r="I148" s="350"/>
      <c r="J148" s="352"/>
      <c r="K148" s="352"/>
      <c r="L148" s="353"/>
      <c r="M148" s="353"/>
      <c r="N148" s="498">
        <v>49</v>
      </c>
      <c r="O148" s="489"/>
      <c r="P148" s="489"/>
      <c r="Q148" s="489"/>
    </row>
    <row r="149" spans="2:17">
      <c r="B149" s="347"/>
      <c r="C149" s="354"/>
      <c r="E149" s="349"/>
      <c r="F149" s="349"/>
      <c r="G149" s="349"/>
      <c r="H149" s="350"/>
      <c r="I149" s="350"/>
      <c r="J149" s="352"/>
      <c r="K149" s="352"/>
      <c r="L149" s="353"/>
      <c r="M149" s="353"/>
      <c r="N149" s="488"/>
      <c r="O149" s="489"/>
      <c r="P149" s="489"/>
      <c r="Q149" s="489"/>
    </row>
    <row r="150" spans="2:17" s="339" customFormat="1" ht="92.4">
      <c r="B150" s="355" t="s">
        <v>2803</v>
      </c>
      <c r="C150" s="340" t="s">
        <v>2804</v>
      </c>
      <c r="D150" s="341">
        <v>25</v>
      </c>
      <c r="E150" s="342">
        <v>66.64</v>
      </c>
      <c r="F150" s="342">
        <v>52.55</v>
      </c>
      <c r="G150" s="342">
        <v>44.16</v>
      </c>
      <c r="H150" s="343">
        <v>0</v>
      </c>
      <c r="I150" s="343">
        <v>0</v>
      </c>
      <c r="J150" s="344">
        <v>6.1999999999999998E-3</v>
      </c>
      <c r="K150" s="345" t="s">
        <v>2741</v>
      </c>
      <c r="L150" s="346" t="s">
        <v>2721</v>
      </c>
      <c r="M150" s="346" t="s">
        <v>2742</v>
      </c>
      <c r="N150" s="495">
        <v>1825</v>
      </c>
      <c r="O150" s="499">
        <v>0</v>
      </c>
      <c r="P150" s="497">
        <v>6.1999999999999998E-3</v>
      </c>
      <c r="Q150" s="496"/>
    </row>
    <row r="151" spans="2:17">
      <c r="B151" s="347"/>
      <c r="C151" s="348" t="s">
        <v>2780</v>
      </c>
      <c r="E151" s="349" t="s">
        <v>2744</v>
      </c>
      <c r="F151" s="349" t="s">
        <v>2744</v>
      </c>
      <c r="G151" s="349" t="s">
        <v>2744</v>
      </c>
      <c r="H151" s="350"/>
      <c r="I151" s="350"/>
      <c r="J151" s="352"/>
      <c r="K151" s="352"/>
      <c r="L151" s="353"/>
      <c r="M151" s="353"/>
      <c r="N151" s="498"/>
      <c r="O151" s="489"/>
      <c r="P151" s="489"/>
      <c r="Q151" s="489"/>
    </row>
    <row r="152" spans="2:17">
      <c r="B152" s="347"/>
      <c r="C152" s="354" t="s">
        <v>2781</v>
      </c>
      <c r="E152" s="349">
        <v>0</v>
      </c>
      <c r="F152" s="349">
        <v>0</v>
      </c>
      <c r="G152" s="349">
        <v>0</v>
      </c>
      <c r="H152" s="350"/>
      <c r="I152" s="350"/>
      <c r="J152" s="352"/>
      <c r="K152" s="352"/>
      <c r="L152" s="353"/>
      <c r="M152" s="353"/>
      <c r="N152" s="498">
        <v>0</v>
      </c>
      <c r="O152" s="489"/>
      <c r="P152" s="489"/>
      <c r="Q152" s="489"/>
    </row>
    <row r="153" spans="2:17">
      <c r="B153" s="347"/>
      <c r="C153" s="354" t="s">
        <v>2782</v>
      </c>
      <c r="E153" s="349">
        <v>10.88</v>
      </c>
      <c r="F153" s="349">
        <v>8.58</v>
      </c>
      <c r="G153" s="349">
        <v>7.21</v>
      </c>
      <c r="H153" s="350"/>
      <c r="I153" s="350"/>
      <c r="J153" s="352"/>
      <c r="K153" s="352"/>
      <c r="L153" s="353"/>
      <c r="M153" s="353"/>
      <c r="N153" s="498">
        <v>324</v>
      </c>
      <c r="O153" s="489"/>
      <c r="P153" s="489"/>
      <c r="Q153" s="489"/>
    </row>
    <row r="154" spans="2:17">
      <c r="B154" s="347"/>
      <c r="C154" s="354" t="s">
        <v>2783</v>
      </c>
      <c r="E154" s="349" t="s">
        <v>2744</v>
      </c>
      <c r="F154" s="349" t="s">
        <v>2744</v>
      </c>
      <c r="G154" s="349" t="s">
        <v>2744</v>
      </c>
      <c r="H154" s="350"/>
      <c r="I154" s="350"/>
      <c r="J154" s="352"/>
      <c r="K154" s="352"/>
      <c r="L154" s="353"/>
      <c r="M154" s="353"/>
      <c r="N154" s="498"/>
      <c r="O154" s="489"/>
      <c r="P154" s="489"/>
      <c r="Q154" s="489"/>
    </row>
    <row r="155" spans="2:17">
      <c r="B155" s="347"/>
      <c r="C155" s="348" t="s">
        <v>2743</v>
      </c>
      <c r="E155" s="349" t="s">
        <v>2744</v>
      </c>
      <c r="F155" s="349" t="s">
        <v>2744</v>
      </c>
      <c r="G155" s="349" t="s">
        <v>2744</v>
      </c>
      <c r="H155" s="350"/>
      <c r="I155" s="350"/>
      <c r="J155" s="352"/>
      <c r="K155" s="352"/>
      <c r="L155" s="353"/>
      <c r="M155" s="353"/>
      <c r="N155" s="498"/>
      <c r="O155" s="489"/>
      <c r="P155" s="489"/>
      <c r="Q155" s="489"/>
    </row>
    <row r="156" spans="2:17">
      <c r="B156" s="347"/>
      <c r="C156" s="354" t="s">
        <v>2785</v>
      </c>
      <c r="E156" s="349">
        <v>18.14</v>
      </c>
      <c r="F156" s="349">
        <v>14.31</v>
      </c>
      <c r="G156" s="349">
        <v>12.03</v>
      </c>
      <c r="H156" s="350"/>
      <c r="I156" s="350"/>
      <c r="J156" s="352"/>
      <c r="K156" s="352"/>
      <c r="L156" s="353"/>
      <c r="M156" s="353"/>
      <c r="N156" s="498">
        <v>540</v>
      </c>
      <c r="O156" s="489"/>
      <c r="P156" s="489"/>
      <c r="Q156" s="489"/>
    </row>
    <row r="157" spans="2:17">
      <c r="B157" s="347"/>
      <c r="C157" s="354" t="s">
        <v>2799</v>
      </c>
      <c r="E157" s="349">
        <v>22.27</v>
      </c>
      <c r="F157" s="349">
        <v>17.57</v>
      </c>
      <c r="G157" s="349">
        <v>14.76</v>
      </c>
      <c r="H157" s="350"/>
      <c r="I157" s="350"/>
      <c r="J157" s="352"/>
      <c r="K157" s="352"/>
      <c r="L157" s="353"/>
      <c r="M157" s="353"/>
      <c r="N157" s="498">
        <v>663</v>
      </c>
      <c r="O157" s="489"/>
      <c r="P157" s="489"/>
      <c r="Q157" s="489"/>
    </row>
    <row r="158" spans="2:17">
      <c r="B158" s="347"/>
      <c r="C158" s="354" t="s">
        <v>2758</v>
      </c>
      <c r="E158" s="349" t="s">
        <v>2744</v>
      </c>
      <c r="F158" s="349" t="s">
        <v>2744</v>
      </c>
      <c r="G158" s="349" t="s">
        <v>2744</v>
      </c>
      <c r="H158" s="350"/>
      <c r="I158" s="350"/>
      <c r="J158" s="352"/>
      <c r="K158" s="352"/>
      <c r="L158" s="353"/>
      <c r="M158" s="353"/>
      <c r="N158" s="498"/>
      <c r="O158" s="489"/>
      <c r="P158" s="489"/>
      <c r="Q158" s="489"/>
    </row>
    <row r="159" spans="2:17">
      <c r="B159" s="347"/>
      <c r="C159" s="348" t="s">
        <v>2743</v>
      </c>
      <c r="E159" s="349" t="s">
        <v>2744</v>
      </c>
      <c r="F159" s="349" t="s">
        <v>2744</v>
      </c>
      <c r="G159" s="349" t="s">
        <v>2744</v>
      </c>
      <c r="H159" s="350"/>
      <c r="I159" s="350"/>
      <c r="J159" s="352"/>
      <c r="K159" s="352"/>
      <c r="L159" s="353"/>
      <c r="M159" s="353"/>
      <c r="N159" s="498"/>
      <c r="O159" s="489"/>
      <c r="P159" s="489"/>
      <c r="Q159" s="489"/>
    </row>
    <row r="160" spans="2:17">
      <c r="B160" s="347"/>
      <c r="C160" s="354" t="s">
        <v>2786</v>
      </c>
      <c r="E160" s="349">
        <v>14.48</v>
      </c>
      <c r="F160" s="349">
        <v>11.42</v>
      </c>
      <c r="G160" s="349">
        <v>9.59</v>
      </c>
      <c r="H160" s="350"/>
      <c r="I160" s="350"/>
      <c r="J160" s="352"/>
      <c r="K160" s="352"/>
      <c r="L160" s="353"/>
      <c r="M160" s="353"/>
      <c r="N160" s="498">
        <v>431</v>
      </c>
      <c r="O160" s="489"/>
      <c r="P160" s="489"/>
      <c r="Q160" s="489"/>
    </row>
    <row r="161" spans="2:17">
      <c r="B161" s="347"/>
      <c r="C161" s="354" t="s">
        <v>2787</v>
      </c>
      <c r="E161" s="349">
        <v>30.2</v>
      </c>
      <c r="F161" s="349">
        <v>23.82</v>
      </c>
      <c r="G161" s="349">
        <v>20.02</v>
      </c>
      <c r="H161" s="350"/>
      <c r="I161" s="350"/>
      <c r="J161" s="352"/>
      <c r="K161" s="352"/>
      <c r="L161" s="353"/>
      <c r="M161" s="353"/>
      <c r="N161" s="498">
        <v>899</v>
      </c>
      <c r="O161" s="489"/>
      <c r="P161" s="489"/>
      <c r="Q161" s="489"/>
    </row>
    <row r="162" spans="2:17">
      <c r="B162" s="347"/>
      <c r="C162" s="354" t="s">
        <v>2788</v>
      </c>
      <c r="E162" s="349">
        <v>21.63</v>
      </c>
      <c r="F162" s="349">
        <v>17.059999999999999</v>
      </c>
      <c r="G162" s="349">
        <v>14.34</v>
      </c>
      <c r="H162" s="350"/>
      <c r="I162" s="350"/>
      <c r="J162" s="352"/>
      <c r="K162" s="352"/>
      <c r="L162" s="353"/>
      <c r="M162" s="353"/>
      <c r="N162" s="498">
        <v>644</v>
      </c>
      <c r="O162" s="489"/>
      <c r="P162" s="489"/>
      <c r="Q162" s="489"/>
    </row>
    <row r="163" spans="2:17">
      <c r="B163" s="347"/>
      <c r="C163" s="354" t="s">
        <v>2789</v>
      </c>
      <c r="E163" s="349" t="s">
        <v>2744</v>
      </c>
      <c r="F163" s="349" t="s">
        <v>2744</v>
      </c>
      <c r="G163" s="349" t="s">
        <v>2744</v>
      </c>
      <c r="H163" s="350"/>
      <c r="I163" s="350"/>
      <c r="J163" s="352"/>
      <c r="K163" s="352"/>
      <c r="L163" s="353"/>
      <c r="M163" s="353"/>
      <c r="N163" s="498"/>
      <c r="O163" s="489"/>
      <c r="P163" s="489"/>
      <c r="Q163" s="489"/>
    </row>
    <row r="164" spans="2:17" ht="28.8">
      <c r="B164" s="347"/>
      <c r="C164" s="354" t="s">
        <v>2791</v>
      </c>
      <c r="E164" s="349">
        <v>1.98</v>
      </c>
      <c r="F164" s="349">
        <v>1.56</v>
      </c>
      <c r="G164" s="349">
        <v>1.31</v>
      </c>
      <c r="H164" s="350"/>
      <c r="I164" s="350"/>
      <c r="J164" s="352"/>
      <c r="K164" s="352"/>
      <c r="L164" s="353"/>
      <c r="M164" s="353"/>
      <c r="N164" s="498">
        <v>59</v>
      </c>
      <c r="O164" s="489"/>
      <c r="P164" s="489"/>
      <c r="Q164" s="489"/>
    </row>
    <row r="165" spans="2:17" ht="28.8">
      <c r="B165" s="347"/>
      <c r="C165" s="354" t="s">
        <v>2792</v>
      </c>
      <c r="E165" s="349">
        <v>9.0399999999999991</v>
      </c>
      <c r="F165" s="349">
        <v>7.12</v>
      </c>
      <c r="G165" s="349">
        <v>5.99</v>
      </c>
      <c r="H165" s="350"/>
      <c r="I165" s="350"/>
      <c r="J165" s="352"/>
      <c r="K165" s="352"/>
      <c r="L165" s="353"/>
      <c r="M165" s="353"/>
      <c r="N165" s="498">
        <v>269</v>
      </c>
      <c r="O165" s="489"/>
      <c r="P165" s="489"/>
      <c r="Q165" s="489"/>
    </row>
    <row r="166" spans="2:17">
      <c r="B166" s="347"/>
      <c r="C166" s="354" t="s">
        <v>2793</v>
      </c>
      <c r="E166" s="349">
        <v>7.23</v>
      </c>
      <c r="F166" s="349">
        <v>5.7</v>
      </c>
      <c r="G166" s="349">
        <v>4.78</v>
      </c>
      <c r="H166" s="350"/>
      <c r="I166" s="350"/>
      <c r="J166" s="352"/>
      <c r="K166" s="352"/>
      <c r="L166" s="353"/>
      <c r="M166" s="353"/>
      <c r="N166" s="498">
        <v>215</v>
      </c>
      <c r="O166" s="489"/>
      <c r="P166" s="489"/>
      <c r="Q166" s="489"/>
    </row>
    <row r="167" spans="2:17">
      <c r="B167" s="347"/>
      <c r="C167" s="354" t="s">
        <v>2800</v>
      </c>
      <c r="E167" s="349">
        <v>5.37</v>
      </c>
      <c r="F167" s="349">
        <v>4.24</v>
      </c>
      <c r="G167" s="349">
        <v>3.56</v>
      </c>
      <c r="H167" s="350"/>
      <c r="I167" s="350"/>
      <c r="J167" s="352"/>
      <c r="K167" s="352"/>
      <c r="L167" s="353"/>
      <c r="M167" s="353"/>
      <c r="N167" s="498">
        <v>160</v>
      </c>
      <c r="O167" s="489"/>
      <c r="P167" s="489"/>
      <c r="Q167" s="489"/>
    </row>
    <row r="168" spans="2:17">
      <c r="B168" s="347"/>
      <c r="C168" s="354" t="s">
        <v>2801</v>
      </c>
      <c r="E168" s="349">
        <v>17.16</v>
      </c>
      <c r="F168" s="349">
        <v>13.54</v>
      </c>
      <c r="G168" s="349">
        <v>11.38</v>
      </c>
      <c r="H168" s="350"/>
      <c r="I168" s="350"/>
      <c r="J168" s="352"/>
      <c r="K168" s="352"/>
      <c r="L168" s="353"/>
      <c r="M168" s="353"/>
      <c r="N168" s="498">
        <v>511</v>
      </c>
      <c r="O168" s="489"/>
      <c r="P168" s="489"/>
      <c r="Q168" s="489"/>
    </row>
    <row r="169" spans="2:17">
      <c r="B169" s="347"/>
      <c r="C169" s="354" t="s">
        <v>2802</v>
      </c>
      <c r="E169" s="349">
        <v>17.21</v>
      </c>
      <c r="F169" s="349">
        <v>13.57</v>
      </c>
      <c r="G169" s="349">
        <v>11.4</v>
      </c>
      <c r="H169" s="350"/>
      <c r="I169" s="350"/>
      <c r="J169" s="352"/>
      <c r="K169" s="352"/>
      <c r="L169" s="353"/>
      <c r="M169" s="353"/>
      <c r="N169" s="498">
        <v>512</v>
      </c>
      <c r="O169" s="489"/>
      <c r="P169" s="489"/>
      <c r="Q169" s="489"/>
    </row>
    <row r="170" spans="2:17">
      <c r="B170" s="347"/>
      <c r="C170" s="354" t="s">
        <v>2763</v>
      </c>
      <c r="E170" s="349">
        <v>15.41</v>
      </c>
      <c r="F170" s="349">
        <v>12.57</v>
      </c>
      <c r="G170" s="349">
        <v>10.88</v>
      </c>
      <c r="H170" s="350"/>
      <c r="I170" s="350"/>
      <c r="J170" s="352"/>
      <c r="K170" s="352"/>
      <c r="L170" s="353"/>
      <c r="M170" s="353"/>
      <c r="N170" s="498">
        <v>399</v>
      </c>
      <c r="O170" s="500">
        <v>2</v>
      </c>
      <c r="P170" s="489"/>
      <c r="Q170" s="489"/>
    </row>
    <row r="171" spans="2:17">
      <c r="B171" s="347"/>
      <c r="C171" s="354" t="s">
        <v>2764</v>
      </c>
      <c r="E171" s="349">
        <v>10.36</v>
      </c>
      <c r="F171" s="349">
        <v>8.8000000000000007</v>
      </c>
      <c r="G171" s="349">
        <v>7.88</v>
      </c>
      <c r="H171" s="350"/>
      <c r="I171" s="350"/>
      <c r="J171" s="352"/>
      <c r="K171" s="352"/>
      <c r="L171" s="353"/>
      <c r="M171" s="353"/>
      <c r="N171" s="498">
        <v>219</v>
      </c>
      <c r="O171" s="500">
        <v>3</v>
      </c>
      <c r="P171" s="489"/>
      <c r="Q171" s="489"/>
    </row>
    <row r="172" spans="2:17">
      <c r="B172" s="347"/>
      <c r="C172" s="354" t="s">
        <v>2795</v>
      </c>
      <c r="E172" s="349">
        <v>8.94</v>
      </c>
      <c r="F172" s="349">
        <v>7.05</v>
      </c>
      <c r="G172" s="349">
        <v>5.93</v>
      </c>
      <c r="H172" s="350"/>
      <c r="I172" s="350"/>
      <c r="J172" s="352"/>
      <c r="K172" s="352"/>
      <c r="L172" s="353"/>
      <c r="M172" s="353"/>
      <c r="N172" s="498">
        <v>266</v>
      </c>
      <c r="O172" s="489"/>
      <c r="P172" s="489"/>
      <c r="Q172" s="489"/>
    </row>
    <row r="173" spans="2:17">
      <c r="B173" s="347"/>
      <c r="C173" s="354" t="s">
        <v>2765</v>
      </c>
      <c r="E173" s="349">
        <v>8.94</v>
      </c>
      <c r="F173" s="349">
        <v>7.05</v>
      </c>
      <c r="G173" s="349">
        <v>5.93</v>
      </c>
      <c r="H173" s="350"/>
      <c r="I173" s="350"/>
      <c r="J173" s="352"/>
      <c r="K173" s="352"/>
      <c r="L173" s="353"/>
      <c r="M173" s="353"/>
      <c r="N173" s="498">
        <v>266</v>
      </c>
      <c r="O173" s="489"/>
      <c r="P173" s="489"/>
      <c r="Q173" s="489"/>
    </row>
    <row r="174" spans="2:17">
      <c r="B174" s="347"/>
      <c r="C174" s="354" t="s">
        <v>2796</v>
      </c>
      <c r="E174" s="349">
        <v>45.43</v>
      </c>
      <c r="F174" s="349">
        <v>35.82</v>
      </c>
      <c r="G174" s="349">
        <v>30.1</v>
      </c>
      <c r="H174" s="350"/>
      <c r="I174" s="350"/>
      <c r="J174" s="352"/>
      <c r="K174" s="352"/>
      <c r="L174" s="353"/>
      <c r="M174" s="353"/>
      <c r="N174" s="498">
        <v>1352</v>
      </c>
      <c r="O174" s="489"/>
      <c r="P174" s="489"/>
      <c r="Q174" s="489"/>
    </row>
    <row r="175" spans="2:17">
      <c r="B175" s="347"/>
      <c r="C175" s="354" t="s">
        <v>2766</v>
      </c>
      <c r="E175" s="349">
        <v>29.86</v>
      </c>
      <c r="F175" s="349">
        <v>23.55</v>
      </c>
      <c r="G175" s="349">
        <v>19.79</v>
      </c>
      <c r="H175" s="350"/>
      <c r="I175" s="350"/>
      <c r="J175" s="352"/>
      <c r="K175" s="352"/>
      <c r="L175" s="353"/>
      <c r="M175" s="353"/>
      <c r="N175" s="498">
        <v>889</v>
      </c>
      <c r="O175" s="489"/>
      <c r="P175" s="489"/>
      <c r="Q175" s="489"/>
    </row>
    <row r="176" spans="2:17">
      <c r="B176" s="347"/>
      <c r="C176" s="354" t="s">
        <v>2767</v>
      </c>
      <c r="E176" s="349">
        <v>6.42</v>
      </c>
      <c r="F176" s="349">
        <v>5.0599999999999996</v>
      </c>
      <c r="G176" s="349">
        <v>4.25</v>
      </c>
      <c r="H176" s="350"/>
      <c r="I176" s="350"/>
      <c r="J176" s="352"/>
      <c r="K176" s="352"/>
      <c r="L176" s="353"/>
      <c r="M176" s="353"/>
      <c r="N176" s="498">
        <v>191</v>
      </c>
      <c r="O176" s="489"/>
      <c r="P176" s="489"/>
      <c r="Q176" s="489"/>
    </row>
    <row r="177" spans="2:17">
      <c r="B177" s="347"/>
      <c r="C177" s="354" t="s">
        <v>2748</v>
      </c>
      <c r="E177" s="349">
        <v>1.64</v>
      </c>
      <c r="F177" s="349">
        <v>1.3</v>
      </c>
      <c r="G177" s="349">
        <v>1.0900000000000001</v>
      </c>
      <c r="H177" s="350"/>
      <c r="I177" s="350"/>
      <c r="J177" s="352"/>
      <c r="K177" s="352"/>
      <c r="L177" s="353"/>
      <c r="M177" s="353"/>
      <c r="N177" s="498">
        <v>49</v>
      </c>
      <c r="O177" s="489"/>
      <c r="P177" s="489"/>
      <c r="Q177" s="489"/>
    </row>
    <row r="178" spans="2:17">
      <c r="B178" s="347"/>
      <c r="C178" s="354"/>
      <c r="E178" s="349"/>
      <c r="F178" s="349"/>
      <c r="G178" s="349"/>
      <c r="H178" s="350"/>
      <c r="I178" s="350"/>
      <c r="J178" s="352"/>
      <c r="K178" s="352"/>
      <c r="L178" s="353"/>
      <c r="M178" s="353"/>
      <c r="N178" s="488"/>
      <c r="O178" s="489"/>
      <c r="P178" s="489"/>
      <c r="Q178" s="489"/>
    </row>
    <row r="179" spans="2:17" s="339" customFormat="1" ht="79.2">
      <c r="B179" s="321" t="s">
        <v>2805</v>
      </c>
      <c r="C179" s="340" t="s">
        <v>2806</v>
      </c>
      <c r="D179" s="341">
        <v>30</v>
      </c>
      <c r="E179" s="342">
        <v>51.05</v>
      </c>
      <c r="F179" s="342">
        <v>40.26</v>
      </c>
      <c r="G179" s="342">
        <v>33.82</v>
      </c>
      <c r="H179" s="343">
        <v>0</v>
      </c>
      <c r="I179" s="343">
        <v>0</v>
      </c>
      <c r="J179" s="344">
        <v>6.1999999999999998E-3</v>
      </c>
      <c r="K179" s="345" t="s">
        <v>2741</v>
      </c>
      <c r="L179" s="346" t="s">
        <v>2721</v>
      </c>
      <c r="M179" s="346" t="s">
        <v>2742</v>
      </c>
      <c r="N179" s="495">
        <v>1386</v>
      </c>
      <c r="O179" s="499">
        <v>0</v>
      </c>
      <c r="P179" s="497">
        <v>6.1999999999999998E-3</v>
      </c>
      <c r="Q179" s="496"/>
    </row>
    <row r="180" spans="2:17">
      <c r="B180" s="347"/>
      <c r="C180" s="348" t="s">
        <v>2780</v>
      </c>
      <c r="E180" s="349" t="s">
        <v>2744</v>
      </c>
      <c r="F180" s="349" t="s">
        <v>2744</v>
      </c>
      <c r="G180" s="349" t="s">
        <v>2744</v>
      </c>
      <c r="H180" s="350"/>
      <c r="I180" s="350"/>
      <c r="J180" s="352"/>
      <c r="K180" s="352"/>
      <c r="L180" s="353"/>
      <c r="M180" s="353"/>
      <c r="N180" s="498"/>
      <c r="O180" s="489"/>
      <c r="P180" s="489"/>
      <c r="Q180" s="489"/>
    </row>
    <row r="181" spans="2:17">
      <c r="B181" s="347"/>
      <c r="C181" s="354" t="s">
        <v>2781</v>
      </c>
      <c r="E181" s="349">
        <v>0</v>
      </c>
      <c r="F181" s="349">
        <v>0</v>
      </c>
      <c r="G181" s="349">
        <v>0</v>
      </c>
      <c r="H181" s="350"/>
      <c r="I181" s="350"/>
      <c r="J181" s="352"/>
      <c r="K181" s="352"/>
      <c r="L181" s="353"/>
      <c r="M181" s="353"/>
      <c r="N181" s="498">
        <v>0</v>
      </c>
      <c r="O181" s="489"/>
      <c r="P181" s="489"/>
      <c r="Q181" s="489"/>
    </row>
    <row r="182" spans="2:17">
      <c r="B182" s="347"/>
      <c r="C182" s="354" t="s">
        <v>2782</v>
      </c>
      <c r="E182" s="349">
        <v>10.88</v>
      </c>
      <c r="F182" s="349">
        <v>8.58</v>
      </c>
      <c r="G182" s="349">
        <v>7.21</v>
      </c>
      <c r="H182" s="350"/>
      <c r="I182" s="350"/>
      <c r="J182" s="352"/>
      <c r="K182" s="352"/>
      <c r="L182" s="353"/>
      <c r="M182" s="353"/>
      <c r="N182" s="498">
        <v>324</v>
      </c>
      <c r="O182" s="489"/>
      <c r="P182" s="489"/>
      <c r="Q182" s="489"/>
    </row>
    <row r="183" spans="2:17">
      <c r="B183" s="347"/>
      <c r="C183" s="354" t="s">
        <v>2783</v>
      </c>
      <c r="E183" s="349" t="s">
        <v>2744</v>
      </c>
      <c r="F183" s="349" t="s">
        <v>2744</v>
      </c>
      <c r="G183" s="349" t="s">
        <v>2744</v>
      </c>
      <c r="H183" s="350"/>
      <c r="I183" s="350"/>
      <c r="J183" s="352"/>
      <c r="K183" s="352"/>
      <c r="L183" s="353"/>
      <c r="M183" s="353"/>
      <c r="N183" s="498"/>
      <c r="O183" s="489"/>
      <c r="P183" s="489"/>
      <c r="Q183" s="489"/>
    </row>
    <row r="184" spans="2:17">
      <c r="B184" s="347"/>
      <c r="C184" s="348" t="s">
        <v>2743</v>
      </c>
      <c r="E184" s="349" t="s">
        <v>2744</v>
      </c>
      <c r="F184" s="349" t="s">
        <v>2744</v>
      </c>
      <c r="G184" s="349" t="s">
        <v>2744</v>
      </c>
      <c r="H184" s="350"/>
      <c r="I184" s="350"/>
      <c r="J184" s="352"/>
      <c r="K184" s="352"/>
      <c r="L184" s="353"/>
      <c r="M184" s="353"/>
      <c r="N184" s="498"/>
      <c r="O184" s="489"/>
      <c r="P184" s="489"/>
      <c r="Q184" s="489"/>
    </row>
    <row r="185" spans="2:17">
      <c r="B185" s="347"/>
      <c r="C185" s="354" t="s">
        <v>2784</v>
      </c>
      <c r="E185" s="349">
        <v>3.36</v>
      </c>
      <c r="F185" s="349">
        <v>2.65</v>
      </c>
      <c r="G185" s="349">
        <v>2.23</v>
      </c>
      <c r="H185" s="350"/>
      <c r="I185" s="350"/>
      <c r="J185" s="352"/>
      <c r="K185" s="352"/>
      <c r="L185" s="353"/>
      <c r="M185" s="353"/>
      <c r="N185" s="498">
        <v>100</v>
      </c>
      <c r="O185" s="489"/>
      <c r="P185" s="489"/>
      <c r="Q185" s="489"/>
    </row>
    <row r="186" spans="2:17">
      <c r="B186" s="347"/>
      <c r="C186" s="354" t="s">
        <v>2785</v>
      </c>
      <c r="E186" s="349">
        <v>18.14</v>
      </c>
      <c r="F186" s="349">
        <v>14.31</v>
      </c>
      <c r="G186" s="349">
        <v>12.03</v>
      </c>
      <c r="H186" s="350"/>
      <c r="I186" s="350"/>
      <c r="J186" s="352"/>
      <c r="K186" s="352"/>
      <c r="L186" s="353"/>
      <c r="M186" s="353"/>
      <c r="N186" s="498">
        <v>540</v>
      </c>
      <c r="O186" s="489"/>
      <c r="P186" s="489"/>
      <c r="Q186" s="489"/>
    </row>
    <row r="187" spans="2:17">
      <c r="B187" s="347"/>
      <c r="C187" s="354" t="s">
        <v>2758</v>
      </c>
      <c r="E187" s="349" t="s">
        <v>2744</v>
      </c>
      <c r="F187" s="349" t="s">
        <v>2744</v>
      </c>
      <c r="G187" s="349" t="s">
        <v>2744</v>
      </c>
      <c r="H187" s="350"/>
      <c r="I187" s="350"/>
      <c r="J187" s="352"/>
      <c r="K187" s="352"/>
      <c r="L187" s="353"/>
      <c r="M187" s="353"/>
      <c r="N187" s="498"/>
      <c r="O187" s="489"/>
      <c r="P187" s="489"/>
      <c r="Q187" s="489"/>
    </row>
    <row r="188" spans="2:17">
      <c r="B188" s="347"/>
      <c r="C188" s="348" t="s">
        <v>2743</v>
      </c>
      <c r="E188" s="349" t="s">
        <v>2744</v>
      </c>
      <c r="F188" s="349" t="s">
        <v>2744</v>
      </c>
      <c r="G188" s="349" t="s">
        <v>2744</v>
      </c>
      <c r="H188" s="350"/>
      <c r="I188" s="350"/>
      <c r="J188" s="352"/>
      <c r="K188" s="352"/>
      <c r="L188" s="353"/>
      <c r="M188" s="353"/>
      <c r="N188" s="498"/>
      <c r="O188" s="489"/>
      <c r="P188" s="489"/>
      <c r="Q188" s="489"/>
    </row>
    <row r="189" spans="2:17">
      <c r="B189" s="347"/>
      <c r="C189" s="354" t="s">
        <v>2786</v>
      </c>
      <c r="E189" s="349">
        <v>14.48</v>
      </c>
      <c r="F189" s="349">
        <v>11.42</v>
      </c>
      <c r="G189" s="349">
        <v>9.59</v>
      </c>
      <c r="H189" s="350"/>
      <c r="I189" s="350"/>
      <c r="J189" s="352"/>
      <c r="K189" s="352"/>
      <c r="L189" s="353"/>
      <c r="M189" s="353"/>
      <c r="N189" s="498">
        <v>431</v>
      </c>
      <c r="O189" s="489"/>
      <c r="P189" s="489"/>
      <c r="Q189" s="489"/>
    </row>
    <row r="190" spans="2:17">
      <c r="B190" s="347"/>
      <c r="C190" s="354" t="s">
        <v>2787</v>
      </c>
      <c r="E190" s="349">
        <v>30.2</v>
      </c>
      <c r="F190" s="349">
        <v>23.82</v>
      </c>
      <c r="G190" s="349">
        <v>20.02</v>
      </c>
      <c r="H190" s="350"/>
      <c r="I190" s="350"/>
      <c r="J190" s="352"/>
      <c r="K190" s="352"/>
      <c r="L190" s="353"/>
      <c r="M190" s="353"/>
      <c r="N190" s="498">
        <v>899</v>
      </c>
      <c r="O190" s="489"/>
      <c r="P190" s="489"/>
      <c r="Q190" s="489"/>
    </row>
    <row r="191" spans="2:17">
      <c r="B191" s="347"/>
      <c r="C191" s="354" t="s">
        <v>2788</v>
      </c>
      <c r="E191" s="349">
        <v>21.63</v>
      </c>
      <c r="F191" s="349">
        <v>17.059999999999999</v>
      </c>
      <c r="G191" s="349">
        <v>14.34</v>
      </c>
      <c r="H191" s="350"/>
      <c r="I191" s="350"/>
      <c r="J191" s="352"/>
      <c r="K191" s="352"/>
      <c r="L191" s="353"/>
      <c r="M191" s="353"/>
      <c r="N191" s="498">
        <v>644</v>
      </c>
      <c r="O191" s="489"/>
      <c r="P191" s="489"/>
      <c r="Q191" s="489"/>
    </row>
    <row r="192" spans="2:17">
      <c r="B192" s="347"/>
      <c r="C192" s="354" t="s">
        <v>2789</v>
      </c>
      <c r="E192" s="349" t="s">
        <v>2744</v>
      </c>
      <c r="F192" s="349" t="s">
        <v>2744</v>
      </c>
      <c r="G192" s="349" t="s">
        <v>2744</v>
      </c>
      <c r="H192" s="350"/>
      <c r="I192" s="350"/>
      <c r="J192" s="352"/>
      <c r="K192" s="352"/>
      <c r="L192" s="353"/>
      <c r="M192" s="353"/>
      <c r="N192" s="498"/>
      <c r="O192" s="489"/>
      <c r="P192" s="489"/>
      <c r="Q192" s="489"/>
    </row>
    <row r="193" spans="2:17">
      <c r="B193" s="347"/>
      <c r="C193" s="354" t="s">
        <v>2790</v>
      </c>
      <c r="E193" s="349">
        <v>10.08</v>
      </c>
      <c r="F193" s="349">
        <v>7.95</v>
      </c>
      <c r="G193" s="349">
        <v>6.68</v>
      </c>
      <c r="H193" s="350"/>
      <c r="I193" s="350"/>
      <c r="J193" s="352"/>
      <c r="K193" s="352"/>
      <c r="L193" s="353"/>
      <c r="M193" s="353"/>
      <c r="N193" s="498">
        <v>300</v>
      </c>
      <c r="O193" s="489"/>
      <c r="P193" s="489"/>
      <c r="Q193" s="489"/>
    </row>
    <row r="194" spans="2:17" ht="28.8">
      <c r="B194" s="347"/>
      <c r="C194" s="354" t="s">
        <v>2791</v>
      </c>
      <c r="E194" s="349">
        <v>1.98</v>
      </c>
      <c r="F194" s="349">
        <v>1.56</v>
      </c>
      <c r="G194" s="349">
        <v>1.31</v>
      </c>
      <c r="H194" s="350"/>
      <c r="I194" s="350"/>
      <c r="J194" s="352"/>
      <c r="K194" s="352"/>
      <c r="L194" s="353"/>
      <c r="M194" s="353"/>
      <c r="N194" s="498">
        <v>59</v>
      </c>
      <c r="O194" s="489"/>
      <c r="P194" s="489"/>
      <c r="Q194" s="489"/>
    </row>
    <row r="195" spans="2:17" ht="28.8">
      <c r="B195" s="347"/>
      <c r="C195" s="354" t="s">
        <v>2792</v>
      </c>
      <c r="E195" s="349">
        <v>9.0399999999999991</v>
      </c>
      <c r="F195" s="349">
        <v>7.12</v>
      </c>
      <c r="G195" s="349">
        <v>5.99</v>
      </c>
      <c r="H195" s="350"/>
      <c r="I195" s="350"/>
      <c r="J195" s="352"/>
      <c r="K195" s="352"/>
      <c r="L195" s="353"/>
      <c r="M195" s="353"/>
      <c r="N195" s="498">
        <v>269</v>
      </c>
      <c r="O195" s="489"/>
      <c r="P195" s="489"/>
      <c r="Q195" s="489"/>
    </row>
    <row r="196" spans="2:17">
      <c r="B196" s="347"/>
      <c r="C196" s="354" t="s">
        <v>2793</v>
      </c>
      <c r="E196" s="349">
        <v>7.23</v>
      </c>
      <c r="F196" s="349">
        <v>5.7</v>
      </c>
      <c r="G196" s="349">
        <v>4.78</v>
      </c>
      <c r="H196" s="350"/>
      <c r="I196" s="350"/>
      <c r="J196" s="352"/>
      <c r="K196" s="352"/>
      <c r="L196" s="353"/>
      <c r="M196" s="353"/>
      <c r="N196" s="498">
        <v>215</v>
      </c>
      <c r="O196" s="489"/>
      <c r="P196" s="489"/>
      <c r="Q196" s="489"/>
    </row>
    <row r="197" spans="2:17">
      <c r="B197" s="347"/>
      <c r="C197" s="354" t="s">
        <v>2763</v>
      </c>
      <c r="E197" s="349">
        <v>15.41</v>
      </c>
      <c r="F197" s="349">
        <v>12.57</v>
      </c>
      <c r="G197" s="349">
        <v>10.88</v>
      </c>
      <c r="H197" s="350"/>
      <c r="I197" s="350"/>
      <c r="J197" s="352"/>
      <c r="K197" s="352"/>
      <c r="L197" s="353"/>
      <c r="M197" s="353"/>
      <c r="N197" s="498">
        <v>399</v>
      </c>
      <c r="O197" s="500">
        <v>2</v>
      </c>
      <c r="P197" s="489"/>
      <c r="Q197" s="489"/>
    </row>
    <row r="198" spans="2:17">
      <c r="B198" s="347"/>
      <c r="C198" s="354" t="s">
        <v>2794</v>
      </c>
      <c r="E198" s="349">
        <v>13.44</v>
      </c>
      <c r="F198" s="349">
        <v>10.59</v>
      </c>
      <c r="G198" s="349">
        <v>8.9</v>
      </c>
      <c r="H198" s="350"/>
      <c r="I198" s="350"/>
      <c r="J198" s="352"/>
      <c r="K198" s="352"/>
      <c r="L198" s="353"/>
      <c r="M198" s="353"/>
      <c r="N198" s="498">
        <v>400</v>
      </c>
      <c r="O198" s="489"/>
      <c r="P198" s="489"/>
      <c r="Q198" s="489"/>
    </row>
    <row r="199" spans="2:17">
      <c r="B199" s="347"/>
      <c r="C199" s="354" t="s">
        <v>2764</v>
      </c>
      <c r="E199" s="349">
        <v>10.36</v>
      </c>
      <c r="F199" s="349">
        <v>8.8000000000000007</v>
      </c>
      <c r="G199" s="349">
        <v>7.88</v>
      </c>
      <c r="H199" s="350"/>
      <c r="I199" s="350"/>
      <c r="J199" s="352"/>
      <c r="K199" s="352"/>
      <c r="L199" s="353"/>
      <c r="M199" s="353"/>
      <c r="N199" s="498">
        <v>219</v>
      </c>
      <c r="O199" s="500">
        <v>3</v>
      </c>
      <c r="P199" s="489"/>
      <c r="Q199" s="489"/>
    </row>
    <row r="200" spans="2:17">
      <c r="B200" s="347"/>
      <c r="C200" s="354" t="s">
        <v>2795</v>
      </c>
      <c r="E200" s="349">
        <v>8.94</v>
      </c>
      <c r="F200" s="349">
        <v>7.05</v>
      </c>
      <c r="G200" s="349">
        <v>5.93</v>
      </c>
      <c r="H200" s="350"/>
      <c r="I200" s="350"/>
      <c r="J200" s="352"/>
      <c r="K200" s="352"/>
      <c r="L200" s="353"/>
      <c r="M200" s="353"/>
      <c r="N200" s="498">
        <v>266</v>
      </c>
      <c r="O200" s="489"/>
      <c r="P200" s="489"/>
      <c r="Q200" s="489"/>
    </row>
    <row r="201" spans="2:17">
      <c r="B201" s="347"/>
      <c r="C201" s="354" t="s">
        <v>2765</v>
      </c>
      <c r="E201" s="349">
        <v>8.94</v>
      </c>
      <c r="F201" s="349">
        <v>7.05</v>
      </c>
      <c r="G201" s="349">
        <v>5.93</v>
      </c>
      <c r="H201" s="350"/>
      <c r="I201" s="350"/>
      <c r="J201" s="352"/>
      <c r="K201" s="352"/>
      <c r="L201" s="353"/>
      <c r="M201" s="353"/>
      <c r="N201" s="498">
        <v>266</v>
      </c>
      <c r="O201" s="489"/>
      <c r="P201" s="489"/>
      <c r="Q201" s="489"/>
    </row>
    <row r="202" spans="2:17">
      <c r="B202" s="347"/>
      <c r="C202" s="354" t="s">
        <v>2796</v>
      </c>
      <c r="E202" s="349">
        <v>45.43</v>
      </c>
      <c r="F202" s="349">
        <v>35.82</v>
      </c>
      <c r="G202" s="349">
        <v>30.1</v>
      </c>
      <c r="H202" s="350"/>
      <c r="I202" s="350"/>
      <c r="J202" s="352"/>
      <c r="K202" s="352"/>
      <c r="L202" s="353"/>
      <c r="M202" s="353"/>
      <c r="N202" s="498">
        <v>1352</v>
      </c>
      <c r="O202" s="489"/>
      <c r="P202" s="489"/>
      <c r="Q202" s="489"/>
    </row>
    <row r="203" spans="2:17">
      <c r="B203" s="347"/>
      <c r="C203" s="354" t="s">
        <v>2766</v>
      </c>
      <c r="E203" s="349">
        <v>29.86</v>
      </c>
      <c r="F203" s="349">
        <v>23.55</v>
      </c>
      <c r="G203" s="349">
        <v>19.79</v>
      </c>
      <c r="H203" s="350"/>
      <c r="I203" s="350"/>
      <c r="J203" s="352"/>
      <c r="K203" s="352"/>
      <c r="L203" s="353"/>
      <c r="M203" s="353"/>
      <c r="N203" s="498">
        <v>889</v>
      </c>
      <c r="O203" s="489"/>
      <c r="P203" s="489"/>
      <c r="Q203" s="489"/>
    </row>
    <row r="204" spans="2:17">
      <c r="B204" s="347"/>
      <c r="C204" s="354" t="s">
        <v>2767</v>
      </c>
      <c r="E204" s="349">
        <v>6.42</v>
      </c>
      <c r="F204" s="349">
        <v>5.0599999999999996</v>
      </c>
      <c r="G204" s="349">
        <v>4.25</v>
      </c>
      <c r="H204" s="350"/>
      <c r="I204" s="350"/>
      <c r="J204" s="352"/>
      <c r="K204" s="352"/>
      <c r="L204" s="353"/>
      <c r="M204" s="353"/>
      <c r="N204" s="498">
        <v>191</v>
      </c>
      <c r="O204" s="489"/>
      <c r="P204" s="489"/>
      <c r="Q204" s="489"/>
    </row>
    <row r="205" spans="2:17">
      <c r="B205" s="347"/>
      <c r="C205" s="354" t="s">
        <v>2748</v>
      </c>
      <c r="E205" s="349">
        <v>1.64</v>
      </c>
      <c r="F205" s="349">
        <v>1.3</v>
      </c>
      <c r="G205" s="349">
        <v>1.0900000000000001</v>
      </c>
      <c r="H205" s="350"/>
      <c r="I205" s="350"/>
      <c r="J205" s="352"/>
      <c r="K205" s="352"/>
      <c r="L205" s="353"/>
      <c r="M205" s="353"/>
      <c r="N205" s="498">
        <v>49</v>
      </c>
      <c r="O205" s="489"/>
      <c r="P205" s="489"/>
      <c r="Q205" s="489"/>
    </row>
    <row r="206" spans="2:17">
      <c r="B206" s="347"/>
      <c r="C206" s="354"/>
      <c r="E206" s="349"/>
      <c r="F206" s="349"/>
      <c r="G206" s="349"/>
      <c r="H206" s="350"/>
      <c r="I206" s="350"/>
      <c r="J206" s="352"/>
      <c r="K206" s="352"/>
      <c r="L206" s="353"/>
      <c r="M206" s="353"/>
      <c r="N206" s="488"/>
      <c r="O206" s="489"/>
      <c r="P206" s="489"/>
      <c r="Q206" s="489"/>
    </row>
    <row r="207" spans="2:17" s="339" customFormat="1" ht="92.4">
      <c r="B207" s="321" t="s">
        <v>2807</v>
      </c>
      <c r="C207" s="340" t="s">
        <v>2808</v>
      </c>
      <c r="D207" s="341">
        <v>30</v>
      </c>
      <c r="E207" s="342">
        <v>74.23</v>
      </c>
      <c r="F207" s="342">
        <v>58.54</v>
      </c>
      <c r="G207" s="342">
        <v>49.19</v>
      </c>
      <c r="H207" s="343">
        <v>0</v>
      </c>
      <c r="I207" s="343">
        <v>0</v>
      </c>
      <c r="J207" s="344">
        <v>6.1999999999999998E-3</v>
      </c>
      <c r="K207" s="345" t="s">
        <v>2741</v>
      </c>
      <c r="L207" s="346" t="s">
        <v>2721</v>
      </c>
      <c r="M207" s="346" t="s">
        <v>2742</v>
      </c>
      <c r="N207" s="495">
        <v>2145</v>
      </c>
      <c r="O207" s="499">
        <v>0</v>
      </c>
      <c r="P207" s="497">
        <v>6.1999999999999998E-3</v>
      </c>
      <c r="Q207" s="496"/>
    </row>
    <row r="208" spans="2:17">
      <c r="B208" s="347"/>
      <c r="C208" s="348" t="s">
        <v>2780</v>
      </c>
      <c r="E208" s="349" t="s">
        <v>2744</v>
      </c>
      <c r="F208" s="349" t="s">
        <v>2744</v>
      </c>
      <c r="G208" s="349" t="s">
        <v>2744</v>
      </c>
      <c r="H208" s="350"/>
      <c r="I208" s="350"/>
      <c r="J208" s="352"/>
      <c r="K208" s="352"/>
      <c r="L208" s="353"/>
      <c r="M208" s="353"/>
      <c r="N208" s="498"/>
      <c r="O208" s="489"/>
      <c r="P208" s="489"/>
      <c r="Q208" s="489"/>
    </row>
    <row r="209" spans="2:17">
      <c r="B209" s="347"/>
      <c r="C209" s="354" t="s">
        <v>2781</v>
      </c>
      <c r="E209" s="349">
        <v>0</v>
      </c>
      <c r="F209" s="349">
        <v>0</v>
      </c>
      <c r="G209" s="349">
        <v>0</v>
      </c>
      <c r="H209" s="350"/>
      <c r="I209" s="350"/>
      <c r="J209" s="352"/>
      <c r="K209" s="352"/>
      <c r="L209" s="353"/>
      <c r="M209" s="353"/>
      <c r="N209" s="498">
        <v>0</v>
      </c>
      <c r="O209" s="489"/>
      <c r="P209" s="489"/>
      <c r="Q209" s="489"/>
    </row>
    <row r="210" spans="2:17">
      <c r="B210" s="347"/>
      <c r="C210" s="354" t="s">
        <v>2782</v>
      </c>
      <c r="E210" s="349">
        <v>10.88</v>
      </c>
      <c r="F210" s="349">
        <v>8.58</v>
      </c>
      <c r="G210" s="349">
        <v>7.21</v>
      </c>
      <c r="H210" s="350"/>
      <c r="I210" s="350"/>
      <c r="J210" s="352"/>
      <c r="K210" s="352"/>
      <c r="L210" s="353"/>
      <c r="M210" s="353"/>
      <c r="N210" s="498">
        <v>324</v>
      </c>
      <c r="O210" s="489"/>
      <c r="P210" s="489"/>
      <c r="Q210" s="489"/>
    </row>
    <row r="211" spans="2:17">
      <c r="B211" s="347"/>
      <c r="C211" s="354" t="s">
        <v>2783</v>
      </c>
      <c r="E211" s="349" t="s">
        <v>2744</v>
      </c>
      <c r="F211" s="349" t="s">
        <v>2744</v>
      </c>
      <c r="G211" s="349" t="s">
        <v>2744</v>
      </c>
      <c r="H211" s="350"/>
      <c r="I211" s="350"/>
      <c r="J211" s="352"/>
      <c r="K211" s="352"/>
      <c r="L211" s="353"/>
      <c r="M211" s="353"/>
      <c r="N211" s="498"/>
      <c r="O211" s="489"/>
      <c r="P211" s="489"/>
      <c r="Q211" s="489"/>
    </row>
    <row r="212" spans="2:17">
      <c r="B212" s="347"/>
      <c r="C212" s="348" t="s">
        <v>2743</v>
      </c>
      <c r="E212" s="349" t="s">
        <v>2744</v>
      </c>
      <c r="F212" s="349" t="s">
        <v>2744</v>
      </c>
      <c r="G212" s="349" t="s">
        <v>2744</v>
      </c>
      <c r="H212" s="350"/>
      <c r="I212" s="350"/>
      <c r="J212" s="352"/>
      <c r="K212" s="352"/>
      <c r="L212" s="353"/>
      <c r="M212" s="353"/>
      <c r="N212" s="498"/>
      <c r="O212" s="489"/>
      <c r="P212" s="489"/>
      <c r="Q212" s="489"/>
    </row>
    <row r="213" spans="2:17">
      <c r="B213" s="347"/>
      <c r="C213" s="354" t="s">
        <v>2785</v>
      </c>
      <c r="E213" s="349">
        <v>18.14</v>
      </c>
      <c r="F213" s="349">
        <v>14.31</v>
      </c>
      <c r="G213" s="349">
        <v>12.03</v>
      </c>
      <c r="H213" s="350"/>
      <c r="I213" s="350"/>
      <c r="J213" s="352"/>
      <c r="K213" s="352"/>
      <c r="L213" s="353"/>
      <c r="M213" s="353"/>
      <c r="N213" s="498">
        <v>540</v>
      </c>
      <c r="O213" s="489"/>
      <c r="P213" s="489"/>
      <c r="Q213" s="489"/>
    </row>
    <row r="214" spans="2:17">
      <c r="B214" s="347"/>
      <c r="C214" s="354" t="s">
        <v>2799</v>
      </c>
      <c r="E214" s="349">
        <v>22.27</v>
      </c>
      <c r="F214" s="349">
        <v>17.57</v>
      </c>
      <c r="G214" s="349">
        <v>14.76</v>
      </c>
      <c r="H214" s="350"/>
      <c r="I214" s="350"/>
      <c r="J214" s="352"/>
      <c r="K214" s="352"/>
      <c r="L214" s="353"/>
      <c r="M214" s="353"/>
      <c r="N214" s="498">
        <v>663</v>
      </c>
      <c r="O214" s="489"/>
      <c r="P214" s="489"/>
      <c r="Q214" s="489"/>
    </row>
    <row r="215" spans="2:17">
      <c r="B215" s="347"/>
      <c r="C215" s="354" t="s">
        <v>2758</v>
      </c>
      <c r="E215" s="349" t="s">
        <v>2744</v>
      </c>
      <c r="F215" s="349" t="s">
        <v>2744</v>
      </c>
      <c r="G215" s="349" t="s">
        <v>2744</v>
      </c>
      <c r="H215" s="350"/>
      <c r="I215" s="350"/>
      <c r="J215" s="352"/>
      <c r="K215" s="352"/>
      <c r="L215" s="353"/>
      <c r="M215" s="353"/>
      <c r="N215" s="498"/>
      <c r="O215" s="489"/>
      <c r="P215" s="489"/>
      <c r="Q215" s="489"/>
    </row>
    <row r="216" spans="2:17">
      <c r="B216" s="347"/>
      <c r="C216" s="348" t="s">
        <v>2743</v>
      </c>
      <c r="E216" s="349" t="s">
        <v>2744</v>
      </c>
      <c r="F216" s="349" t="s">
        <v>2744</v>
      </c>
      <c r="G216" s="349" t="s">
        <v>2744</v>
      </c>
      <c r="H216" s="350"/>
      <c r="I216" s="350"/>
      <c r="J216" s="352"/>
      <c r="K216" s="352"/>
      <c r="L216" s="353"/>
      <c r="M216" s="353"/>
      <c r="N216" s="498"/>
      <c r="O216" s="489"/>
      <c r="P216" s="489"/>
      <c r="Q216" s="489"/>
    </row>
    <row r="217" spans="2:17">
      <c r="B217" s="347"/>
      <c r="C217" s="354" t="s">
        <v>2786</v>
      </c>
      <c r="E217" s="349">
        <v>14.48</v>
      </c>
      <c r="F217" s="349">
        <v>11.42</v>
      </c>
      <c r="G217" s="349">
        <v>9.59</v>
      </c>
      <c r="H217" s="350"/>
      <c r="I217" s="350"/>
      <c r="J217" s="352"/>
      <c r="K217" s="352"/>
      <c r="L217" s="353"/>
      <c r="M217" s="353"/>
      <c r="N217" s="498">
        <v>431</v>
      </c>
      <c r="O217" s="489"/>
      <c r="P217" s="489"/>
      <c r="Q217" s="489"/>
    </row>
    <row r="218" spans="2:17">
      <c r="B218" s="347"/>
      <c r="C218" s="354" t="s">
        <v>2787</v>
      </c>
      <c r="E218" s="349">
        <v>30.2</v>
      </c>
      <c r="F218" s="349">
        <v>23.82</v>
      </c>
      <c r="G218" s="349">
        <v>20.02</v>
      </c>
      <c r="H218" s="350"/>
      <c r="I218" s="350"/>
      <c r="J218" s="352"/>
      <c r="K218" s="352"/>
      <c r="L218" s="353"/>
      <c r="M218" s="353"/>
      <c r="N218" s="498">
        <v>899</v>
      </c>
      <c r="O218" s="489"/>
      <c r="P218" s="489"/>
      <c r="Q218" s="489"/>
    </row>
    <row r="219" spans="2:17">
      <c r="B219" s="347"/>
      <c r="C219" s="354" t="s">
        <v>2788</v>
      </c>
      <c r="E219" s="349">
        <v>21.63</v>
      </c>
      <c r="F219" s="349">
        <v>17.059999999999999</v>
      </c>
      <c r="G219" s="349">
        <v>14.34</v>
      </c>
      <c r="H219" s="350"/>
      <c r="I219" s="350"/>
      <c r="J219" s="352"/>
      <c r="K219" s="352"/>
      <c r="L219" s="353"/>
      <c r="M219" s="353"/>
      <c r="N219" s="498">
        <v>644</v>
      </c>
      <c r="O219" s="489"/>
      <c r="P219" s="489"/>
      <c r="Q219" s="489"/>
    </row>
    <row r="220" spans="2:17">
      <c r="B220" s="347"/>
      <c r="C220" s="354" t="s">
        <v>2789</v>
      </c>
      <c r="E220" s="349" t="s">
        <v>2744</v>
      </c>
      <c r="F220" s="349" t="s">
        <v>2744</v>
      </c>
      <c r="G220" s="349" t="s">
        <v>2744</v>
      </c>
      <c r="H220" s="350"/>
      <c r="I220" s="350"/>
      <c r="J220" s="352"/>
      <c r="K220" s="352"/>
      <c r="L220" s="353"/>
      <c r="M220" s="353"/>
      <c r="N220" s="498"/>
      <c r="O220" s="489"/>
      <c r="P220" s="489"/>
      <c r="Q220" s="489"/>
    </row>
    <row r="221" spans="2:17" ht="28.8">
      <c r="B221" s="347"/>
      <c r="C221" s="354" t="s">
        <v>2791</v>
      </c>
      <c r="E221" s="349">
        <v>1.98</v>
      </c>
      <c r="F221" s="349">
        <v>1.56</v>
      </c>
      <c r="G221" s="349">
        <v>1.31</v>
      </c>
      <c r="H221" s="350"/>
      <c r="I221" s="350"/>
      <c r="J221" s="352"/>
      <c r="K221" s="352"/>
      <c r="L221" s="353"/>
      <c r="M221" s="353"/>
      <c r="N221" s="498">
        <v>59</v>
      </c>
      <c r="O221" s="489"/>
      <c r="P221" s="489"/>
      <c r="Q221" s="489"/>
    </row>
    <row r="222" spans="2:17" ht="28.8">
      <c r="B222" s="347"/>
      <c r="C222" s="354" t="s">
        <v>2792</v>
      </c>
      <c r="E222" s="349">
        <v>9.0399999999999991</v>
      </c>
      <c r="F222" s="349">
        <v>7.12</v>
      </c>
      <c r="G222" s="349">
        <v>5.99</v>
      </c>
      <c r="H222" s="350"/>
      <c r="I222" s="350"/>
      <c r="J222" s="352"/>
      <c r="K222" s="352"/>
      <c r="L222" s="353"/>
      <c r="M222" s="353"/>
      <c r="N222" s="498">
        <v>269</v>
      </c>
      <c r="O222" s="489"/>
      <c r="P222" s="489"/>
      <c r="Q222" s="489"/>
    </row>
    <row r="223" spans="2:17">
      <c r="B223" s="347"/>
      <c r="C223" s="354" t="s">
        <v>2793</v>
      </c>
      <c r="E223" s="349">
        <v>7.23</v>
      </c>
      <c r="F223" s="349">
        <v>5.7</v>
      </c>
      <c r="G223" s="349">
        <v>4.78</v>
      </c>
      <c r="H223" s="350"/>
      <c r="I223" s="350"/>
      <c r="J223" s="352"/>
      <c r="K223" s="352"/>
      <c r="L223" s="353"/>
      <c r="M223" s="353"/>
      <c r="N223" s="498">
        <v>215</v>
      </c>
      <c r="O223" s="489"/>
      <c r="P223" s="489"/>
      <c r="Q223" s="489"/>
    </row>
    <row r="224" spans="2:17">
      <c r="B224" s="347"/>
      <c r="C224" s="354" t="s">
        <v>2800</v>
      </c>
      <c r="E224" s="349">
        <v>5.37</v>
      </c>
      <c r="F224" s="349">
        <v>4.24</v>
      </c>
      <c r="G224" s="349">
        <v>3.56</v>
      </c>
      <c r="H224" s="350"/>
      <c r="I224" s="350"/>
      <c r="J224" s="352"/>
      <c r="K224" s="352"/>
      <c r="L224" s="353"/>
      <c r="M224" s="353"/>
      <c r="N224" s="498">
        <v>160</v>
      </c>
      <c r="O224" s="489"/>
      <c r="P224" s="489"/>
      <c r="Q224" s="489"/>
    </row>
    <row r="225" spans="2:17">
      <c r="B225" s="347"/>
      <c r="C225" s="354" t="s">
        <v>2801</v>
      </c>
      <c r="E225" s="349">
        <v>17.16</v>
      </c>
      <c r="F225" s="349">
        <v>13.54</v>
      </c>
      <c r="G225" s="349">
        <v>11.38</v>
      </c>
      <c r="H225" s="350"/>
      <c r="I225" s="350"/>
      <c r="J225" s="352"/>
      <c r="K225" s="352"/>
      <c r="L225" s="353"/>
      <c r="M225" s="353"/>
      <c r="N225" s="498">
        <v>511</v>
      </c>
      <c r="O225" s="489"/>
      <c r="P225" s="489"/>
      <c r="Q225" s="489"/>
    </row>
    <row r="226" spans="2:17">
      <c r="B226" s="347"/>
      <c r="C226" s="354" t="s">
        <v>2802</v>
      </c>
      <c r="E226" s="349">
        <v>17.21</v>
      </c>
      <c r="F226" s="349">
        <v>13.57</v>
      </c>
      <c r="G226" s="349">
        <v>11.4</v>
      </c>
      <c r="H226" s="350"/>
      <c r="I226" s="350"/>
      <c r="J226" s="352"/>
      <c r="K226" s="352"/>
      <c r="L226" s="353"/>
      <c r="M226" s="353"/>
      <c r="N226" s="498">
        <v>512</v>
      </c>
      <c r="O226" s="489"/>
      <c r="P226" s="489"/>
      <c r="Q226" s="489"/>
    </row>
    <row r="227" spans="2:17">
      <c r="B227" s="347"/>
      <c r="C227" s="354" t="s">
        <v>2763</v>
      </c>
      <c r="E227" s="349">
        <v>15.41</v>
      </c>
      <c r="F227" s="349">
        <v>12.57</v>
      </c>
      <c r="G227" s="349">
        <v>10.88</v>
      </c>
      <c r="H227" s="350"/>
      <c r="I227" s="350"/>
      <c r="J227" s="352"/>
      <c r="K227" s="352"/>
      <c r="L227" s="353"/>
      <c r="M227" s="353"/>
      <c r="N227" s="498">
        <v>399</v>
      </c>
      <c r="O227" s="500">
        <v>2</v>
      </c>
      <c r="P227" s="489"/>
      <c r="Q227" s="489"/>
    </row>
    <row r="228" spans="2:17">
      <c r="B228" s="347"/>
      <c r="C228" s="354" t="s">
        <v>2764</v>
      </c>
      <c r="E228" s="349">
        <v>10.36</v>
      </c>
      <c r="F228" s="349">
        <v>8.8000000000000007</v>
      </c>
      <c r="G228" s="349">
        <v>7.88</v>
      </c>
      <c r="H228" s="350"/>
      <c r="I228" s="350"/>
      <c r="J228" s="352"/>
      <c r="K228" s="352"/>
      <c r="L228" s="353"/>
      <c r="M228" s="353"/>
      <c r="N228" s="498">
        <v>219</v>
      </c>
      <c r="O228" s="500">
        <v>3</v>
      </c>
      <c r="P228" s="489"/>
      <c r="Q228" s="489"/>
    </row>
    <row r="229" spans="2:17">
      <c r="B229" s="347"/>
      <c r="C229" s="354" t="s">
        <v>2795</v>
      </c>
      <c r="E229" s="349">
        <v>8.94</v>
      </c>
      <c r="F229" s="349">
        <v>7.05</v>
      </c>
      <c r="G229" s="349">
        <v>5.93</v>
      </c>
      <c r="H229" s="350"/>
      <c r="I229" s="350"/>
      <c r="J229" s="352"/>
      <c r="K229" s="352"/>
      <c r="L229" s="353"/>
      <c r="M229" s="353"/>
      <c r="N229" s="498">
        <v>266</v>
      </c>
      <c r="O229" s="489"/>
      <c r="P229" s="489"/>
      <c r="Q229" s="489"/>
    </row>
    <row r="230" spans="2:17">
      <c r="B230" s="347"/>
      <c r="C230" s="354" t="s">
        <v>2765</v>
      </c>
      <c r="E230" s="349">
        <v>8.94</v>
      </c>
      <c r="F230" s="349">
        <v>7.05</v>
      </c>
      <c r="G230" s="349">
        <v>5.93</v>
      </c>
      <c r="H230" s="350"/>
      <c r="I230" s="350"/>
      <c r="J230" s="352"/>
      <c r="K230" s="352"/>
      <c r="L230" s="353"/>
      <c r="M230" s="353"/>
      <c r="N230" s="498">
        <v>266</v>
      </c>
      <c r="O230" s="489"/>
      <c r="P230" s="489"/>
      <c r="Q230" s="489"/>
    </row>
    <row r="231" spans="2:17">
      <c r="B231" s="347"/>
      <c r="C231" s="354" t="s">
        <v>2796</v>
      </c>
      <c r="E231" s="349">
        <v>45.43</v>
      </c>
      <c r="F231" s="349">
        <v>35.82</v>
      </c>
      <c r="G231" s="349">
        <v>30.1</v>
      </c>
      <c r="H231" s="350"/>
      <c r="I231" s="350"/>
      <c r="J231" s="352"/>
      <c r="K231" s="352"/>
      <c r="L231" s="353"/>
      <c r="M231" s="353"/>
      <c r="N231" s="498">
        <v>1352</v>
      </c>
      <c r="O231" s="489"/>
      <c r="P231" s="489"/>
      <c r="Q231" s="489"/>
    </row>
    <row r="232" spans="2:17">
      <c r="B232" s="347"/>
      <c r="C232" s="354" t="s">
        <v>2766</v>
      </c>
      <c r="E232" s="349">
        <v>29.86</v>
      </c>
      <c r="F232" s="349">
        <v>23.55</v>
      </c>
      <c r="G232" s="349">
        <v>19.79</v>
      </c>
      <c r="H232" s="350"/>
      <c r="I232" s="350"/>
      <c r="J232" s="352"/>
      <c r="K232" s="352"/>
      <c r="L232" s="353"/>
      <c r="M232" s="353"/>
      <c r="N232" s="498">
        <v>889</v>
      </c>
      <c r="O232" s="489"/>
      <c r="P232" s="489"/>
      <c r="Q232" s="489"/>
    </row>
    <row r="233" spans="2:17">
      <c r="B233" s="347"/>
      <c r="C233" s="354" t="s">
        <v>2767</v>
      </c>
      <c r="E233" s="349">
        <v>6.42</v>
      </c>
      <c r="F233" s="349">
        <v>5.0599999999999996</v>
      </c>
      <c r="G233" s="349">
        <v>4.25</v>
      </c>
      <c r="H233" s="350"/>
      <c r="I233" s="350"/>
      <c r="J233" s="352"/>
      <c r="K233" s="352"/>
      <c r="L233" s="353"/>
      <c r="M233" s="353"/>
      <c r="N233" s="498">
        <v>191</v>
      </c>
      <c r="O233" s="489"/>
      <c r="P233" s="489"/>
      <c r="Q233" s="489"/>
    </row>
    <row r="234" spans="2:17">
      <c r="B234" s="347"/>
      <c r="C234" s="354" t="s">
        <v>2748</v>
      </c>
      <c r="E234" s="349">
        <v>1.64</v>
      </c>
      <c r="F234" s="349">
        <v>1.3</v>
      </c>
      <c r="G234" s="349">
        <v>1.0900000000000001</v>
      </c>
      <c r="H234" s="350"/>
      <c r="I234" s="350"/>
      <c r="J234" s="352"/>
      <c r="K234" s="352"/>
      <c r="L234" s="353"/>
      <c r="M234" s="353"/>
      <c r="N234" s="498">
        <v>49</v>
      </c>
      <c r="O234" s="489"/>
      <c r="P234" s="489"/>
      <c r="Q234" s="489"/>
    </row>
    <row r="235" spans="2:17">
      <c r="B235" s="347"/>
      <c r="C235" s="354"/>
      <c r="E235" s="349"/>
      <c r="F235" s="349"/>
      <c r="G235" s="349"/>
      <c r="H235" s="350"/>
      <c r="I235" s="350"/>
      <c r="J235" s="352"/>
      <c r="K235" s="352"/>
      <c r="L235" s="353"/>
      <c r="M235" s="353"/>
      <c r="N235" s="488"/>
      <c r="O235" s="489"/>
      <c r="P235" s="489"/>
      <c r="Q235" s="489"/>
    </row>
    <row r="236" spans="2:17" s="339" customFormat="1" ht="92.4">
      <c r="B236" s="321" t="s">
        <v>2809</v>
      </c>
      <c r="C236" s="340" t="s">
        <v>2810</v>
      </c>
      <c r="D236" s="341">
        <v>30</v>
      </c>
      <c r="E236" s="342">
        <v>84.31</v>
      </c>
      <c r="F236" s="342">
        <v>66.48</v>
      </c>
      <c r="G236" s="342">
        <v>55.87</v>
      </c>
      <c r="H236" s="343">
        <v>0</v>
      </c>
      <c r="I236" s="343">
        <v>0</v>
      </c>
      <c r="J236" s="344">
        <v>6.1999999999999998E-3</v>
      </c>
      <c r="K236" s="345" t="s">
        <v>2741</v>
      </c>
      <c r="L236" s="346" t="s">
        <v>2721</v>
      </c>
      <c r="M236" s="346" t="s">
        <v>2742</v>
      </c>
      <c r="N236" s="495">
        <v>2475</v>
      </c>
      <c r="O236" s="499">
        <v>0</v>
      </c>
      <c r="P236" s="497">
        <v>6.1999999999999998E-3</v>
      </c>
      <c r="Q236" s="496"/>
    </row>
    <row r="237" spans="2:17">
      <c r="B237" s="347"/>
      <c r="C237" s="348" t="s">
        <v>2780</v>
      </c>
      <c r="E237" s="349" t="s">
        <v>2744</v>
      </c>
      <c r="F237" s="349" t="s">
        <v>2744</v>
      </c>
      <c r="G237" s="349" t="s">
        <v>2744</v>
      </c>
      <c r="H237" s="350"/>
      <c r="I237" s="350"/>
      <c r="J237" s="352"/>
      <c r="K237" s="352"/>
      <c r="L237" s="353"/>
      <c r="M237" s="353"/>
      <c r="N237" s="498"/>
      <c r="O237" s="489"/>
      <c r="P237" s="489"/>
      <c r="Q237" s="489"/>
    </row>
    <row r="238" spans="2:17">
      <c r="B238" s="347"/>
      <c r="C238" s="354" t="s">
        <v>2781</v>
      </c>
      <c r="E238" s="349">
        <v>0</v>
      </c>
      <c r="F238" s="349">
        <v>0</v>
      </c>
      <c r="G238" s="349">
        <v>0</v>
      </c>
      <c r="H238" s="350"/>
      <c r="I238" s="350"/>
      <c r="J238" s="352"/>
      <c r="K238" s="352"/>
      <c r="L238" s="353"/>
      <c r="M238" s="353"/>
      <c r="N238" s="498">
        <v>0</v>
      </c>
      <c r="O238" s="489"/>
      <c r="P238" s="489"/>
      <c r="Q238" s="489"/>
    </row>
    <row r="239" spans="2:17">
      <c r="B239" s="347"/>
      <c r="C239" s="354" t="s">
        <v>2782</v>
      </c>
      <c r="E239" s="349">
        <v>10.88</v>
      </c>
      <c r="F239" s="349">
        <v>8.58</v>
      </c>
      <c r="G239" s="349">
        <v>7.21</v>
      </c>
      <c r="H239" s="350"/>
      <c r="I239" s="350"/>
      <c r="J239" s="352"/>
      <c r="K239" s="352"/>
      <c r="L239" s="353"/>
      <c r="M239" s="353"/>
      <c r="N239" s="498">
        <v>324</v>
      </c>
      <c r="O239" s="489"/>
      <c r="P239" s="489"/>
      <c r="Q239" s="489"/>
    </row>
    <row r="240" spans="2:17">
      <c r="B240" s="347"/>
      <c r="C240" s="354" t="s">
        <v>2783</v>
      </c>
      <c r="E240" s="349" t="s">
        <v>2744</v>
      </c>
      <c r="F240" s="349" t="s">
        <v>2744</v>
      </c>
      <c r="G240" s="349" t="s">
        <v>2744</v>
      </c>
      <c r="H240" s="350"/>
      <c r="I240" s="350"/>
      <c r="J240" s="352"/>
      <c r="K240" s="352"/>
      <c r="L240" s="353"/>
      <c r="M240" s="353"/>
      <c r="N240" s="498"/>
      <c r="O240" s="489"/>
      <c r="P240" s="489"/>
      <c r="Q240" s="489"/>
    </row>
    <row r="241" spans="2:17">
      <c r="B241" s="347"/>
      <c r="C241" s="348" t="s">
        <v>2743</v>
      </c>
      <c r="E241" s="349" t="s">
        <v>2744</v>
      </c>
      <c r="F241" s="349" t="s">
        <v>2744</v>
      </c>
      <c r="G241" s="349" t="s">
        <v>2744</v>
      </c>
      <c r="H241" s="350"/>
      <c r="I241" s="350"/>
      <c r="J241" s="352"/>
      <c r="K241" s="352"/>
      <c r="L241" s="353"/>
      <c r="M241" s="353"/>
      <c r="N241" s="498"/>
      <c r="O241" s="489"/>
      <c r="P241" s="489"/>
      <c r="Q241" s="489"/>
    </row>
    <row r="242" spans="2:17">
      <c r="B242" s="347"/>
      <c r="C242" s="354" t="s">
        <v>2785</v>
      </c>
      <c r="E242" s="349">
        <v>18.14</v>
      </c>
      <c r="F242" s="349">
        <v>14.31</v>
      </c>
      <c r="G242" s="349">
        <v>12.03</v>
      </c>
      <c r="H242" s="350"/>
      <c r="I242" s="350"/>
      <c r="J242" s="352"/>
      <c r="K242" s="352"/>
      <c r="L242" s="353"/>
      <c r="M242" s="353"/>
      <c r="N242" s="498">
        <v>540</v>
      </c>
      <c r="O242" s="489"/>
      <c r="P242" s="489"/>
      <c r="Q242" s="489"/>
    </row>
    <row r="243" spans="2:17">
      <c r="B243" s="347"/>
      <c r="C243" s="354" t="s">
        <v>2799</v>
      </c>
      <c r="E243" s="349">
        <v>22.27</v>
      </c>
      <c r="F243" s="349">
        <v>17.57</v>
      </c>
      <c r="G243" s="349">
        <v>14.76</v>
      </c>
      <c r="H243" s="350"/>
      <c r="I243" s="350"/>
      <c r="J243" s="352"/>
      <c r="K243" s="352"/>
      <c r="L243" s="353"/>
      <c r="M243" s="353"/>
      <c r="N243" s="498">
        <v>663</v>
      </c>
      <c r="O243" s="489"/>
      <c r="P243" s="489"/>
      <c r="Q243" s="489"/>
    </row>
    <row r="244" spans="2:17">
      <c r="B244" s="347"/>
      <c r="C244" s="354" t="s">
        <v>2758</v>
      </c>
      <c r="E244" s="349" t="s">
        <v>2744</v>
      </c>
      <c r="F244" s="349" t="s">
        <v>2744</v>
      </c>
      <c r="G244" s="349" t="s">
        <v>2744</v>
      </c>
      <c r="H244" s="350"/>
      <c r="I244" s="350"/>
      <c r="J244" s="352"/>
      <c r="K244" s="352"/>
      <c r="L244" s="353"/>
      <c r="M244" s="353"/>
      <c r="N244" s="498"/>
      <c r="O244" s="489"/>
      <c r="P244" s="489"/>
      <c r="Q244" s="489"/>
    </row>
    <row r="245" spans="2:17">
      <c r="B245" s="347"/>
      <c r="C245" s="348" t="s">
        <v>2743</v>
      </c>
      <c r="E245" s="349" t="s">
        <v>2744</v>
      </c>
      <c r="F245" s="349" t="s">
        <v>2744</v>
      </c>
      <c r="G245" s="349" t="s">
        <v>2744</v>
      </c>
      <c r="H245" s="350"/>
      <c r="I245" s="350"/>
      <c r="J245" s="352"/>
      <c r="K245" s="352"/>
      <c r="L245" s="353"/>
      <c r="M245" s="353"/>
      <c r="N245" s="498"/>
      <c r="O245" s="489"/>
      <c r="P245" s="489"/>
      <c r="Q245" s="489"/>
    </row>
    <row r="246" spans="2:17">
      <c r="B246" s="347"/>
      <c r="C246" s="354" t="s">
        <v>2786</v>
      </c>
      <c r="E246" s="349">
        <v>14.48</v>
      </c>
      <c r="F246" s="349">
        <v>11.42</v>
      </c>
      <c r="G246" s="349">
        <v>9.59</v>
      </c>
      <c r="H246" s="350"/>
      <c r="I246" s="350"/>
      <c r="J246" s="352"/>
      <c r="K246" s="352"/>
      <c r="L246" s="353"/>
      <c r="M246" s="353"/>
      <c r="N246" s="498">
        <v>431</v>
      </c>
      <c r="O246" s="489"/>
      <c r="P246" s="489"/>
      <c r="Q246" s="489"/>
    </row>
    <row r="247" spans="2:17">
      <c r="B247" s="347"/>
      <c r="C247" s="354" t="s">
        <v>2787</v>
      </c>
      <c r="E247" s="349">
        <v>30.2</v>
      </c>
      <c r="F247" s="349">
        <v>23.82</v>
      </c>
      <c r="G247" s="349">
        <v>20.02</v>
      </c>
      <c r="H247" s="350"/>
      <c r="I247" s="350"/>
      <c r="J247" s="352"/>
      <c r="K247" s="352"/>
      <c r="L247" s="353"/>
      <c r="M247" s="353"/>
      <c r="N247" s="498">
        <v>899</v>
      </c>
      <c r="O247" s="489"/>
      <c r="P247" s="489"/>
      <c r="Q247" s="489"/>
    </row>
    <row r="248" spans="2:17">
      <c r="B248" s="347"/>
      <c r="C248" s="354" t="s">
        <v>2788</v>
      </c>
      <c r="E248" s="349">
        <v>21.63</v>
      </c>
      <c r="F248" s="349">
        <v>17.059999999999999</v>
      </c>
      <c r="G248" s="349">
        <v>14.34</v>
      </c>
      <c r="H248" s="350"/>
      <c r="I248" s="350"/>
      <c r="J248" s="352"/>
      <c r="K248" s="352"/>
      <c r="L248" s="353"/>
      <c r="M248" s="353"/>
      <c r="N248" s="498">
        <v>644</v>
      </c>
      <c r="O248" s="489"/>
      <c r="P248" s="489"/>
      <c r="Q248" s="489"/>
    </row>
    <row r="249" spans="2:17">
      <c r="B249" s="347"/>
      <c r="C249" s="354" t="s">
        <v>2789</v>
      </c>
      <c r="E249" s="349" t="s">
        <v>2744</v>
      </c>
      <c r="F249" s="349" t="s">
        <v>2744</v>
      </c>
      <c r="G249" s="349" t="s">
        <v>2744</v>
      </c>
      <c r="H249" s="350"/>
      <c r="I249" s="350"/>
      <c r="J249" s="352"/>
      <c r="K249" s="352"/>
      <c r="L249" s="353"/>
      <c r="M249" s="353"/>
      <c r="N249" s="498"/>
      <c r="O249" s="489"/>
      <c r="P249" s="489"/>
      <c r="Q249" s="489"/>
    </row>
    <row r="250" spans="2:17" ht="28.8">
      <c r="B250" s="347"/>
      <c r="C250" s="354" t="s">
        <v>2791</v>
      </c>
      <c r="E250" s="349">
        <v>1.98</v>
      </c>
      <c r="F250" s="349">
        <v>1.56</v>
      </c>
      <c r="G250" s="349">
        <v>1.31</v>
      </c>
      <c r="H250" s="350"/>
      <c r="I250" s="350"/>
      <c r="J250" s="352"/>
      <c r="K250" s="352"/>
      <c r="L250" s="353"/>
      <c r="M250" s="353"/>
      <c r="N250" s="498">
        <v>59</v>
      </c>
      <c r="O250" s="489"/>
      <c r="P250" s="489"/>
      <c r="Q250" s="489"/>
    </row>
    <row r="251" spans="2:17" ht="28.8">
      <c r="B251" s="347"/>
      <c r="C251" s="354" t="s">
        <v>2792</v>
      </c>
      <c r="E251" s="349">
        <v>9.0399999999999991</v>
      </c>
      <c r="F251" s="349">
        <v>7.12</v>
      </c>
      <c r="G251" s="349">
        <v>5.99</v>
      </c>
      <c r="H251" s="350"/>
      <c r="I251" s="350"/>
      <c r="J251" s="352"/>
      <c r="K251" s="352"/>
      <c r="L251" s="353"/>
      <c r="M251" s="353"/>
      <c r="N251" s="498">
        <v>269</v>
      </c>
      <c r="O251" s="489"/>
      <c r="P251" s="489"/>
      <c r="Q251" s="489"/>
    </row>
    <row r="252" spans="2:17">
      <c r="B252" s="347"/>
      <c r="C252" s="354" t="s">
        <v>2793</v>
      </c>
      <c r="E252" s="349">
        <v>7.23</v>
      </c>
      <c r="F252" s="349">
        <v>5.7</v>
      </c>
      <c r="G252" s="349">
        <v>4.78</v>
      </c>
      <c r="H252" s="350"/>
      <c r="I252" s="350"/>
      <c r="J252" s="352"/>
      <c r="K252" s="352"/>
      <c r="L252" s="353"/>
      <c r="M252" s="353"/>
      <c r="N252" s="498">
        <v>215</v>
      </c>
      <c r="O252" s="489"/>
      <c r="P252" s="489"/>
      <c r="Q252" s="489"/>
    </row>
    <row r="253" spans="2:17">
      <c r="B253" s="347"/>
      <c r="C253" s="354" t="s">
        <v>2800</v>
      </c>
      <c r="E253" s="349">
        <v>5.37</v>
      </c>
      <c r="F253" s="349">
        <v>4.24</v>
      </c>
      <c r="G253" s="349">
        <v>3.56</v>
      </c>
      <c r="H253" s="350"/>
      <c r="I253" s="350"/>
      <c r="J253" s="352"/>
      <c r="K253" s="352"/>
      <c r="L253" s="353"/>
      <c r="M253" s="353"/>
      <c r="N253" s="498">
        <v>160</v>
      </c>
      <c r="O253" s="489"/>
      <c r="P253" s="489"/>
      <c r="Q253" s="489"/>
    </row>
    <row r="254" spans="2:17">
      <c r="B254" s="347"/>
      <c r="C254" s="354" t="s">
        <v>2801</v>
      </c>
      <c r="E254" s="349">
        <v>17.16</v>
      </c>
      <c r="F254" s="349">
        <v>13.54</v>
      </c>
      <c r="G254" s="349">
        <v>11.38</v>
      </c>
      <c r="H254" s="350"/>
      <c r="I254" s="350"/>
      <c r="J254" s="352"/>
      <c r="K254" s="352"/>
      <c r="L254" s="353"/>
      <c r="M254" s="353"/>
      <c r="N254" s="498">
        <v>511</v>
      </c>
      <c r="O254" s="489"/>
      <c r="P254" s="489"/>
      <c r="Q254" s="489"/>
    </row>
    <row r="255" spans="2:17">
      <c r="B255" s="347"/>
      <c r="C255" s="354" t="s">
        <v>2802</v>
      </c>
      <c r="E255" s="349">
        <v>17.21</v>
      </c>
      <c r="F255" s="349">
        <v>13.57</v>
      </c>
      <c r="G255" s="349">
        <v>11.4</v>
      </c>
      <c r="H255" s="350"/>
      <c r="I255" s="350"/>
      <c r="J255" s="352"/>
      <c r="K255" s="352"/>
      <c r="L255" s="353"/>
      <c r="M255" s="353"/>
      <c r="N255" s="498">
        <v>512</v>
      </c>
      <c r="O255" s="489"/>
      <c r="P255" s="489"/>
      <c r="Q255" s="489"/>
    </row>
    <row r="256" spans="2:17">
      <c r="B256" s="347"/>
      <c r="C256" s="354" t="s">
        <v>2763</v>
      </c>
      <c r="E256" s="349">
        <v>15.41</v>
      </c>
      <c r="F256" s="349">
        <v>12.57</v>
      </c>
      <c r="G256" s="349">
        <v>10.88</v>
      </c>
      <c r="H256" s="350"/>
      <c r="I256" s="350"/>
      <c r="J256" s="352"/>
      <c r="K256" s="352"/>
      <c r="L256" s="353"/>
      <c r="M256" s="353"/>
      <c r="N256" s="498">
        <v>399</v>
      </c>
      <c r="O256" s="500">
        <v>2</v>
      </c>
      <c r="P256" s="489"/>
      <c r="Q256" s="489"/>
    </row>
    <row r="257" spans="2:17">
      <c r="B257" s="347"/>
      <c r="C257" s="354" t="s">
        <v>2764</v>
      </c>
      <c r="E257" s="349">
        <v>10.36</v>
      </c>
      <c r="F257" s="349">
        <v>8.8000000000000007</v>
      </c>
      <c r="G257" s="349">
        <v>7.88</v>
      </c>
      <c r="H257" s="350"/>
      <c r="I257" s="350"/>
      <c r="J257" s="352"/>
      <c r="K257" s="352"/>
      <c r="L257" s="353"/>
      <c r="M257" s="353"/>
      <c r="N257" s="498">
        <v>219</v>
      </c>
      <c r="O257" s="500">
        <v>3</v>
      </c>
      <c r="P257" s="489"/>
      <c r="Q257" s="489"/>
    </row>
    <row r="258" spans="2:17">
      <c r="B258" s="347"/>
      <c r="C258" s="354" t="s">
        <v>2795</v>
      </c>
      <c r="E258" s="349">
        <v>8.94</v>
      </c>
      <c r="F258" s="349">
        <v>7.05</v>
      </c>
      <c r="G258" s="349">
        <v>5.93</v>
      </c>
      <c r="H258" s="350"/>
      <c r="I258" s="350"/>
      <c r="J258" s="352"/>
      <c r="K258" s="352"/>
      <c r="L258" s="353"/>
      <c r="M258" s="353"/>
      <c r="N258" s="498">
        <v>266</v>
      </c>
      <c r="O258" s="489"/>
      <c r="P258" s="489"/>
      <c r="Q258" s="489"/>
    </row>
    <row r="259" spans="2:17">
      <c r="B259" s="347"/>
      <c r="C259" s="354" t="s">
        <v>2765</v>
      </c>
      <c r="E259" s="349">
        <v>8.94</v>
      </c>
      <c r="F259" s="349">
        <v>7.05</v>
      </c>
      <c r="G259" s="349">
        <v>5.93</v>
      </c>
      <c r="H259" s="350"/>
      <c r="I259" s="350"/>
      <c r="J259" s="352"/>
      <c r="K259" s="352"/>
      <c r="L259" s="353"/>
      <c r="M259" s="353"/>
      <c r="N259" s="498">
        <v>266</v>
      </c>
      <c r="O259" s="489"/>
      <c r="P259" s="489"/>
      <c r="Q259" s="489"/>
    </row>
    <row r="260" spans="2:17">
      <c r="B260" s="347"/>
      <c r="C260" s="354" t="s">
        <v>2796</v>
      </c>
      <c r="E260" s="349">
        <v>45.43</v>
      </c>
      <c r="F260" s="349">
        <v>35.82</v>
      </c>
      <c r="G260" s="349">
        <v>30.1</v>
      </c>
      <c r="H260" s="350"/>
      <c r="I260" s="350"/>
      <c r="J260" s="352"/>
      <c r="K260" s="352"/>
      <c r="L260" s="353"/>
      <c r="M260" s="353"/>
      <c r="N260" s="498">
        <v>1352</v>
      </c>
      <c r="O260" s="489"/>
      <c r="P260" s="489"/>
      <c r="Q260" s="489"/>
    </row>
    <row r="261" spans="2:17">
      <c r="B261" s="347"/>
      <c r="C261" s="354" t="s">
        <v>2766</v>
      </c>
      <c r="E261" s="349">
        <v>29.86</v>
      </c>
      <c r="F261" s="349">
        <v>23.55</v>
      </c>
      <c r="G261" s="349">
        <v>19.79</v>
      </c>
      <c r="H261" s="350"/>
      <c r="I261" s="350"/>
      <c r="J261" s="352"/>
      <c r="K261" s="352"/>
      <c r="L261" s="353"/>
      <c r="M261" s="353"/>
      <c r="N261" s="498">
        <v>889</v>
      </c>
      <c r="O261" s="489"/>
      <c r="P261" s="489"/>
      <c r="Q261" s="489"/>
    </row>
    <row r="262" spans="2:17">
      <c r="B262" s="347"/>
      <c r="C262" s="354" t="s">
        <v>2767</v>
      </c>
      <c r="E262" s="349">
        <v>6.42</v>
      </c>
      <c r="F262" s="349">
        <v>5.0599999999999996</v>
      </c>
      <c r="G262" s="349">
        <v>4.25</v>
      </c>
      <c r="H262" s="350"/>
      <c r="I262" s="350"/>
      <c r="J262" s="352"/>
      <c r="K262" s="352"/>
      <c r="L262" s="353"/>
      <c r="M262" s="353"/>
      <c r="N262" s="498">
        <v>191</v>
      </c>
      <c r="O262" s="489"/>
      <c r="P262" s="489"/>
      <c r="Q262" s="489"/>
    </row>
    <row r="263" spans="2:17">
      <c r="B263" s="347"/>
      <c r="C263" s="354" t="s">
        <v>2748</v>
      </c>
      <c r="E263" s="349">
        <v>1.64</v>
      </c>
      <c r="F263" s="349">
        <v>1.3</v>
      </c>
      <c r="G263" s="349">
        <v>1.0900000000000001</v>
      </c>
      <c r="H263" s="350"/>
      <c r="I263" s="350"/>
      <c r="J263" s="352"/>
      <c r="K263" s="352"/>
      <c r="L263" s="353"/>
      <c r="M263" s="353"/>
      <c r="N263" s="498">
        <v>49</v>
      </c>
      <c r="O263" s="489"/>
      <c r="P263" s="489"/>
      <c r="Q263" s="489"/>
    </row>
    <row r="264" spans="2:17">
      <c r="B264" s="347"/>
      <c r="C264" s="354"/>
      <c r="E264" s="349"/>
      <c r="F264" s="349"/>
      <c r="G264" s="349"/>
      <c r="H264" s="350"/>
      <c r="I264" s="350"/>
      <c r="J264" s="352"/>
      <c r="K264" s="352"/>
      <c r="L264" s="353"/>
      <c r="M264" s="353"/>
      <c r="N264" s="488"/>
      <c r="O264" s="489"/>
      <c r="P264" s="489"/>
      <c r="Q264" s="489"/>
    </row>
    <row r="265" spans="2:17" s="339" customFormat="1" ht="79.2">
      <c r="B265" s="321" t="s">
        <v>2811</v>
      </c>
      <c r="C265" s="340" t="s">
        <v>2812</v>
      </c>
      <c r="D265" s="341">
        <v>35</v>
      </c>
      <c r="E265" s="342">
        <v>66</v>
      </c>
      <c r="F265" s="342">
        <v>52.04</v>
      </c>
      <c r="G265" s="342" t="s">
        <v>3213</v>
      </c>
      <c r="H265" s="343">
        <v>0</v>
      </c>
      <c r="I265" s="343">
        <v>0</v>
      </c>
      <c r="J265" s="344">
        <v>6.1999999999999998E-3</v>
      </c>
      <c r="K265" s="345" t="s">
        <v>2741</v>
      </c>
      <c r="L265" s="346" t="s">
        <v>2721</v>
      </c>
      <c r="M265" s="346" t="s">
        <v>2742</v>
      </c>
      <c r="N265" s="495">
        <v>1876</v>
      </c>
      <c r="O265" s="499">
        <v>0</v>
      </c>
      <c r="P265" s="497">
        <v>6.1999999999999998E-3</v>
      </c>
      <c r="Q265" s="496"/>
    </row>
    <row r="266" spans="2:17">
      <c r="B266" s="347"/>
      <c r="C266" s="348" t="s">
        <v>2780</v>
      </c>
      <c r="E266" s="349" t="s">
        <v>2744</v>
      </c>
      <c r="F266" s="349" t="s">
        <v>2744</v>
      </c>
      <c r="G266" s="349" t="s">
        <v>2744</v>
      </c>
      <c r="H266" s="350"/>
      <c r="I266" s="350"/>
      <c r="J266" s="352"/>
      <c r="K266" s="352"/>
      <c r="L266" s="353"/>
      <c r="M266" s="353"/>
      <c r="N266" s="498"/>
      <c r="O266" s="489"/>
      <c r="P266" s="489"/>
      <c r="Q266" s="489"/>
    </row>
    <row r="267" spans="2:17">
      <c r="B267" s="347"/>
      <c r="C267" s="354" t="s">
        <v>2781</v>
      </c>
      <c r="E267" s="349">
        <v>0</v>
      </c>
      <c r="F267" s="349">
        <v>0</v>
      </c>
      <c r="G267" s="349">
        <v>0</v>
      </c>
      <c r="H267" s="350"/>
      <c r="I267" s="350"/>
      <c r="J267" s="352"/>
      <c r="K267" s="352"/>
      <c r="L267" s="353"/>
      <c r="M267" s="353"/>
      <c r="N267" s="498">
        <v>0</v>
      </c>
      <c r="O267" s="489"/>
      <c r="P267" s="489"/>
      <c r="Q267" s="489"/>
    </row>
    <row r="268" spans="2:17">
      <c r="B268" s="347"/>
      <c r="C268" s="354" t="s">
        <v>2782</v>
      </c>
      <c r="E268" s="349">
        <v>10.88</v>
      </c>
      <c r="F268" s="349">
        <v>8.58</v>
      </c>
      <c r="G268" s="349">
        <v>7.21</v>
      </c>
      <c r="H268" s="350"/>
      <c r="I268" s="350"/>
      <c r="J268" s="352"/>
      <c r="K268" s="352"/>
      <c r="L268" s="353"/>
      <c r="M268" s="353"/>
      <c r="N268" s="498">
        <v>324</v>
      </c>
      <c r="O268" s="489"/>
      <c r="P268" s="489"/>
      <c r="Q268" s="489"/>
    </row>
    <row r="269" spans="2:17">
      <c r="B269" s="347"/>
      <c r="C269" s="354" t="s">
        <v>2783</v>
      </c>
      <c r="E269" s="349" t="s">
        <v>2744</v>
      </c>
      <c r="F269" s="349" t="s">
        <v>2744</v>
      </c>
      <c r="G269" s="349" t="s">
        <v>2744</v>
      </c>
      <c r="H269" s="350"/>
      <c r="I269" s="350"/>
      <c r="J269" s="352"/>
      <c r="K269" s="352"/>
      <c r="L269" s="353"/>
      <c r="M269" s="353"/>
      <c r="N269" s="498"/>
      <c r="O269" s="489"/>
      <c r="P269" s="489"/>
      <c r="Q269" s="489"/>
    </row>
    <row r="270" spans="2:17">
      <c r="B270" s="347"/>
      <c r="C270" s="348" t="s">
        <v>2743</v>
      </c>
      <c r="E270" s="349" t="s">
        <v>2744</v>
      </c>
      <c r="F270" s="349" t="s">
        <v>2744</v>
      </c>
      <c r="G270" s="349" t="s">
        <v>2744</v>
      </c>
      <c r="H270" s="350"/>
      <c r="I270" s="350"/>
      <c r="J270" s="352"/>
      <c r="K270" s="352"/>
      <c r="L270" s="353"/>
      <c r="M270" s="353"/>
      <c r="N270" s="498"/>
      <c r="O270" s="489"/>
      <c r="P270" s="489"/>
      <c r="Q270" s="489"/>
    </row>
    <row r="271" spans="2:17">
      <c r="B271" s="347"/>
      <c r="C271" s="354" t="s">
        <v>2784</v>
      </c>
      <c r="E271" s="349">
        <v>3.36</v>
      </c>
      <c r="F271" s="349">
        <v>2.65</v>
      </c>
      <c r="G271" s="349">
        <v>2.23</v>
      </c>
      <c r="H271" s="350"/>
      <c r="I271" s="350"/>
      <c r="J271" s="352"/>
      <c r="K271" s="352"/>
      <c r="L271" s="353"/>
      <c r="M271" s="353"/>
      <c r="N271" s="498">
        <v>100</v>
      </c>
      <c r="O271" s="489"/>
      <c r="P271" s="489"/>
      <c r="Q271" s="489"/>
    </row>
    <row r="272" spans="2:17">
      <c r="B272" s="347"/>
      <c r="C272" s="354" t="s">
        <v>2785</v>
      </c>
      <c r="E272" s="349">
        <v>18.14</v>
      </c>
      <c r="F272" s="349">
        <v>14.31</v>
      </c>
      <c r="G272" s="349">
        <v>12.03</v>
      </c>
      <c r="H272" s="350"/>
      <c r="I272" s="350"/>
      <c r="J272" s="352"/>
      <c r="K272" s="352"/>
      <c r="L272" s="353"/>
      <c r="M272" s="353"/>
      <c r="N272" s="498">
        <v>540</v>
      </c>
      <c r="O272" s="489"/>
      <c r="P272" s="489"/>
      <c r="Q272" s="489"/>
    </row>
    <row r="273" spans="2:17">
      <c r="B273" s="347"/>
      <c r="C273" s="354" t="s">
        <v>2758</v>
      </c>
      <c r="E273" s="349" t="s">
        <v>2744</v>
      </c>
      <c r="F273" s="349" t="s">
        <v>2744</v>
      </c>
      <c r="G273" s="349" t="s">
        <v>2744</v>
      </c>
      <c r="H273" s="350"/>
      <c r="I273" s="350"/>
      <c r="J273" s="352"/>
      <c r="K273" s="352"/>
      <c r="L273" s="353"/>
      <c r="M273" s="353"/>
      <c r="N273" s="498"/>
      <c r="O273" s="489"/>
      <c r="P273" s="489"/>
      <c r="Q273" s="489"/>
    </row>
    <row r="274" spans="2:17">
      <c r="B274" s="347"/>
      <c r="C274" s="348" t="s">
        <v>2743</v>
      </c>
      <c r="E274" s="349" t="s">
        <v>2744</v>
      </c>
      <c r="F274" s="349" t="s">
        <v>2744</v>
      </c>
      <c r="G274" s="349" t="s">
        <v>2744</v>
      </c>
      <c r="H274" s="350"/>
      <c r="I274" s="350"/>
      <c r="J274" s="352"/>
      <c r="K274" s="352"/>
      <c r="L274" s="353"/>
      <c r="M274" s="353"/>
      <c r="N274" s="498"/>
      <c r="O274" s="489"/>
      <c r="P274" s="489"/>
      <c r="Q274" s="489"/>
    </row>
    <row r="275" spans="2:17">
      <c r="B275" s="347"/>
      <c r="C275" s="354" t="s">
        <v>2786</v>
      </c>
      <c r="E275" s="349">
        <v>14.48</v>
      </c>
      <c r="F275" s="349">
        <v>11.42</v>
      </c>
      <c r="G275" s="349">
        <v>9.59</v>
      </c>
      <c r="H275" s="350"/>
      <c r="I275" s="350"/>
      <c r="J275" s="352"/>
      <c r="K275" s="352"/>
      <c r="L275" s="353"/>
      <c r="M275" s="353"/>
      <c r="N275" s="498">
        <v>431</v>
      </c>
      <c r="O275" s="489"/>
      <c r="P275" s="489"/>
      <c r="Q275" s="489"/>
    </row>
    <row r="276" spans="2:17">
      <c r="B276" s="347"/>
      <c r="C276" s="354" t="s">
        <v>2787</v>
      </c>
      <c r="E276" s="349">
        <v>30.2</v>
      </c>
      <c r="F276" s="349">
        <v>23.82</v>
      </c>
      <c r="G276" s="349">
        <v>20.02</v>
      </c>
      <c r="H276" s="350"/>
      <c r="I276" s="350"/>
      <c r="J276" s="352"/>
      <c r="K276" s="352"/>
      <c r="L276" s="353"/>
      <c r="M276" s="353"/>
      <c r="N276" s="498">
        <v>899</v>
      </c>
      <c r="O276" s="489"/>
      <c r="P276" s="489"/>
      <c r="Q276" s="489"/>
    </row>
    <row r="277" spans="2:17">
      <c r="B277" s="347"/>
      <c r="C277" s="354" t="s">
        <v>2788</v>
      </c>
      <c r="E277" s="349">
        <v>21.63</v>
      </c>
      <c r="F277" s="349">
        <v>17.059999999999999</v>
      </c>
      <c r="G277" s="349">
        <v>14.34</v>
      </c>
      <c r="H277" s="350"/>
      <c r="I277" s="350"/>
      <c r="J277" s="352"/>
      <c r="K277" s="352"/>
      <c r="L277" s="353"/>
      <c r="M277" s="353"/>
      <c r="N277" s="498">
        <v>644</v>
      </c>
      <c r="O277" s="489"/>
      <c r="P277" s="489"/>
      <c r="Q277" s="489"/>
    </row>
    <row r="278" spans="2:17">
      <c r="B278" s="347"/>
      <c r="C278" s="354" t="s">
        <v>2789</v>
      </c>
      <c r="E278" s="349" t="s">
        <v>2744</v>
      </c>
      <c r="F278" s="349" t="s">
        <v>2744</v>
      </c>
      <c r="G278" s="349" t="s">
        <v>2744</v>
      </c>
      <c r="H278" s="350"/>
      <c r="I278" s="350"/>
      <c r="J278" s="352"/>
      <c r="K278" s="352"/>
      <c r="L278" s="353"/>
      <c r="M278" s="353"/>
      <c r="N278" s="498"/>
      <c r="O278" s="489"/>
      <c r="P278" s="489"/>
      <c r="Q278" s="489"/>
    </row>
    <row r="279" spans="2:17">
      <c r="B279" s="347"/>
      <c r="C279" s="354" t="s">
        <v>2790</v>
      </c>
      <c r="E279" s="349">
        <v>10.08</v>
      </c>
      <c r="F279" s="349">
        <v>7.95</v>
      </c>
      <c r="G279" s="349">
        <v>6.68</v>
      </c>
      <c r="H279" s="350"/>
      <c r="I279" s="350"/>
      <c r="J279" s="352"/>
      <c r="K279" s="352"/>
      <c r="L279" s="353"/>
      <c r="M279" s="353"/>
      <c r="N279" s="498">
        <v>300</v>
      </c>
      <c r="O279" s="489"/>
      <c r="P279" s="489"/>
      <c r="Q279" s="489"/>
    </row>
    <row r="280" spans="2:17" ht="28.8">
      <c r="B280" s="347"/>
      <c r="C280" s="354" t="s">
        <v>2791</v>
      </c>
      <c r="E280" s="349">
        <v>1.98</v>
      </c>
      <c r="F280" s="349">
        <v>1.56</v>
      </c>
      <c r="G280" s="349">
        <v>1.31</v>
      </c>
      <c r="H280" s="350"/>
      <c r="I280" s="350"/>
      <c r="J280" s="352"/>
      <c r="K280" s="352"/>
      <c r="L280" s="353"/>
      <c r="M280" s="353"/>
      <c r="N280" s="498">
        <v>59</v>
      </c>
      <c r="O280" s="489"/>
      <c r="P280" s="489"/>
      <c r="Q280" s="489"/>
    </row>
    <row r="281" spans="2:17" ht="28.8">
      <c r="B281" s="347"/>
      <c r="C281" s="354" t="s">
        <v>2792</v>
      </c>
      <c r="E281" s="349">
        <v>9.0399999999999991</v>
      </c>
      <c r="F281" s="349">
        <v>7.12</v>
      </c>
      <c r="G281" s="349">
        <v>5.99</v>
      </c>
      <c r="H281" s="350"/>
      <c r="I281" s="350"/>
      <c r="J281" s="352"/>
      <c r="K281" s="352"/>
      <c r="L281" s="353"/>
      <c r="M281" s="353"/>
      <c r="N281" s="498">
        <v>269</v>
      </c>
      <c r="O281" s="489"/>
      <c r="P281" s="489"/>
      <c r="Q281" s="489"/>
    </row>
    <row r="282" spans="2:17">
      <c r="B282" s="347"/>
      <c r="C282" s="354" t="s">
        <v>2793</v>
      </c>
      <c r="E282" s="349">
        <v>7.23</v>
      </c>
      <c r="F282" s="349">
        <v>5.7</v>
      </c>
      <c r="G282" s="349">
        <v>4.78</v>
      </c>
      <c r="H282" s="350"/>
      <c r="I282" s="350"/>
      <c r="J282" s="352"/>
      <c r="K282" s="352"/>
      <c r="L282" s="353"/>
      <c r="M282" s="353"/>
      <c r="N282" s="498">
        <v>215</v>
      </c>
      <c r="O282" s="489"/>
      <c r="P282" s="489"/>
      <c r="Q282" s="489"/>
    </row>
    <row r="283" spans="2:17">
      <c r="B283" s="347"/>
      <c r="C283" s="354" t="s">
        <v>2763</v>
      </c>
      <c r="E283" s="349">
        <v>15.41</v>
      </c>
      <c r="F283" s="349">
        <v>12.57</v>
      </c>
      <c r="G283" s="349">
        <v>10.88</v>
      </c>
      <c r="H283" s="350"/>
      <c r="I283" s="350"/>
      <c r="J283" s="352"/>
      <c r="K283" s="352"/>
      <c r="L283" s="353"/>
      <c r="M283" s="353"/>
      <c r="N283" s="498">
        <v>399</v>
      </c>
      <c r="O283" s="500">
        <v>2</v>
      </c>
      <c r="P283" s="489"/>
      <c r="Q283" s="489"/>
    </row>
    <row r="284" spans="2:17">
      <c r="B284" s="347"/>
      <c r="C284" s="354" t="s">
        <v>2794</v>
      </c>
      <c r="E284" s="349">
        <v>13.44</v>
      </c>
      <c r="F284" s="349">
        <v>10.59</v>
      </c>
      <c r="G284" s="349">
        <v>8.9</v>
      </c>
      <c r="H284" s="350"/>
      <c r="I284" s="350"/>
      <c r="J284" s="352"/>
      <c r="K284" s="352"/>
      <c r="L284" s="353"/>
      <c r="M284" s="353"/>
      <c r="N284" s="498">
        <v>400</v>
      </c>
      <c r="O284" s="489"/>
      <c r="P284" s="489"/>
      <c r="Q284" s="489"/>
    </row>
    <row r="285" spans="2:17">
      <c r="B285" s="347"/>
      <c r="C285" s="354" t="s">
        <v>2764</v>
      </c>
      <c r="E285" s="349">
        <v>10.36</v>
      </c>
      <c r="F285" s="349">
        <v>8.8000000000000007</v>
      </c>
      <c r="G285" s="349">
        <v>7.88</v>
      </c>
      <c r="H285" s="350"/>
      <c r="I285" s="350"/>
      <c r="J285" s="352"/>
      <c r="K285" s="352"/>
      <c r="L285" s="353"/>
      <c r="M285" s="353"/>
      <c r="N285" s="498">
        <v>219</v>
      </c>
      <c r="O285" s="500">
        <v>3</v>
      </c>
      <c r="P285" s="489"/>
      <c r="Q285" s="489"/>
    </row>
    <row r="286" spans="2:17">
      <c r="B286" s="347"/>
      <c r="C286" s="354" t="s">
        <v>2795</v>
      </c>
      <c r="E286" s="349">
        <v>8.94</v>
      </c>
      <c r="F286" s="349">
        <v>7.05</v>
      </c>
      <c r="G286" s="349">
        <v>5.93</v>
      </c>
      <c r="H286" s="350"/>
      <c r="I286" s="350"/>
      <c r="J286" s="352"/>
      <c r="K286" s="352"/>
      <c r="L286" s="353"/>
      <c r="M286" s="353"/>
      <c r="N286" s="498">
        <v>266</v>
      </c>
      <c r="O286" s="489"/>
      <c r="P286" s="489"/>
      <c r="Q286" s="489"/>
    </row>
    <row r="287" spans="2:17">
      <c r="B287" s="347"/>
      <c r="C287" s="354" t="s">
        <v>2765</v>
      </c>
      <c r="E287" s="349">
        <v>8.94</v>
      </c>
      <c r="F287" s="349">
        <v>7.05</v>
      </c>
      <c r="G287" s="349">
        <v>5.93</v>
      </c>
      <c r="H287" s="350"/>
      <c r="I287" s="350"/>
      <c r="J287" s="352"/>
      <c r="K287" s="352"/>
      <c r="L287" s="353"/>
      <c r="M287" s="353"/>
      <c r="N287" s="498">
        <v>266</v>
      </c>
      <c r="O287" s="489"/>
      <c r="P287" s="489"/>
      <c r="Q287" s="489"/>
    </row>
    <row r="288" spans="2:17">
      <c r="B288" s="347"/>
      <c r="C288" s="354" t="s">
        <v>2796</v>
      </c>
      <c r="E288" s="349">
        <v>45.43</v>
      </c>
      <c r="F288" s="349">
        <v>35.82</v>
      </c>
      <c r="G288" s="349">
        <v>30.1</v>
      </c>
      <c r="H288" s="350"/>
      <c r="I288" s="350"/>
      <c r="J288" s="352"/>
      <c r="K288" s="352"/>
      <c r="L288" s="353"/>
      <c r="M288" s="353"/>
      <c r="N288" s="498">
        <v>1352</v>
      </c>
      <c r="O288" s="489"/>
      <c r="P288" s="489"/>
      <c r="Q288" s="489"/>
    </row>
    <row r="289" spans="2:17">
      <c r="B289" s="347"/>
      <c r="C289" s="354" t="s">
        <v>2766</v>
      </c>
      <c r="E289" s="349">
        <v>29.86</v>
      </c>
      <c r="F289" s="349">
        <v>23.55</v>
      </c>
      <c r="G289" s="349">
        <v>19.79</v>
      </c>
      <c r="H289" s="350"/>
      <c r="I289" s="350"/>
      <c r="J289" s="352"/>
      <c r="K289" s="352"/>
      <c r="L289" s="353"/>
      <c r="M289" s="353"/>
      <c r="N289" s="498">
        <v>889</v>
      </c>
      <c r="O289" s="489"/>
      <c r="P289" s="489"/>
      <c r="Q289" s="489"/>
    </row>
    <row r="290" spans="2:17">
      <c r="B290" s="347"/>
      <c r="C290" s="354" t="s">
        <v>2767</v>
      </c>
      <c r="E290" s="349">
        <v>6.42</v>
      </c>
      <c r="F290" s="349">
        <v>5.0599999999999996</v>
      </c>
      <c r="G290" s="349">
        <v>4.25</v>
      </c>
      <c r="H290" s="350"/>
      <c r="I290" s="350"/>
      <c r="J290" s="352"/>
      <c r="K290" s="352"/>
      <c r="L290" s="353"/>
      <c r="M290" s="353"/>
      <c r="N290" s="498">
        <v>191</v>
      </c>
      <c r="O290" s="489"/>
      <c r="P290" s="489"/>
      <c r="Q290" s="489"/>
    </row>
    <row r="291" spans="2:17">
      <c r="B291" s="347"/>
      <c r="C291" s="354" t="s">
        <v>2748</v>
      </c>
      <c r="E291" s="349">
        <v>1.64</v>
      </c>
      <c r="F291" s="349">
        <v>1.3</v>
      </c>
      <c r="G291" s="349">
        <v>1.0900000000000001</v>
      </c>
      <c r="H291" s="350"/>
      <c r="I291" s="350"/>
      <c r="J291" s="352"/>
      <c r="K291" s="352"/>
      <c r="L291" s="353"/>
      <c r="M291" s="353"/>
      <c r="N291" s="498">
        <v>49</v>
      </c>
      <c r="O291" s="489"/>
      <c r="P291" s="489"/>
      <c r="Q291" s="489"/>
    </row>
    <row r="292" spans="2:17">
      <c r="B292" s="347"/>
      <c r="C292" s="354"/>
      <c r="E292" s="349"/>
      <c r="F292" s="349"/>
      <c r="G292" s="349"/>
      <c r="H292" s="350"/>
      <c r="I292" s="350"/>
      <c r="J292" s="352"/>
      <c r="K292" s="352"/>
      <c r="L292" s="353"/>
      <c r="M292" s="353"/>
      <c r="N292" s="488"/>
      <c r="O292" s="489"/>
      <c r="P292" s="489"/>
      <c r="Q292" s="489"/>
    </row>
    <row r="293" spans="2:17" s="339" customFormat="1" ht="92.4">
      <c r="B293" s="321" t="s">
        <v>2813</v>
      </c>
      <c r="C293" s="340" t="s">
        <v>2814</v>
      </c>
      <c r="D293" s="341">
        <v>35</v>
      </c>
      <c r="E293" s="342">
        <v>87.43</v>
      </c>
      <c r="F293" s="342">
        <v>68.95</v>
      </c>
      <c r="G293" s="342">
        <v>57.94</v>
      </c>
      <c r="H293" s="343">
        <v>0</v>
      </c>
      <c r="I293" s="343">
        <v>0</v>
      </c>
      <c r="J293" s="344">
        <v>6.1999999999999998E-3</v>
      </c>
      <c r="K293" s="345" t="s">
        <v>2741</v>
      </c>
      <c r="L293" s="346" t="s">
        <v>2721</v>
      </c>
      <c r="M293" s="346" t="s">
        <v>2742</v>
      </c>
      <c r="N293" s="495">
        <v>2577</v>
      </c>
      <c r="O293" s="499">
        <v>0</v>
      </c>
      <c r="P293" s="497">
        <v>6.1999999999999998E-3</v>
      </c>
      <c r="Q293" s="496"/>
    </row>
    <row r="294" spans="2:17">
      <c r="B294" s="347"/>
      <c r="C294" s="348" t="s">
        <v>2780</v>
      </c>
      <c r="E294" s="349" t="s">
        <v>2744</v>
      </c>
      <c r="F294" s="349" t="s">
        <v>2744</v>
      </c>
      <c r="G294" s="349" t="s">
        <v>2744</v>
      </c>
      <c r="H294" s="350"/>
      <c r="I294" s="350"/>
      <c r="J294" s="352"/>
      <c r="K294" s="352"/>
      <c r="L294" s="353"/>
      <c r="M294" s="353"/>
      <c r="N294" s="498"/>
      <c r="O294" s="489"/>
      <c r="P294" s="489"/>
      <c r="Q294" s="489"/>
    </row>
    <row r="295" spans="2:17">
      <c r="B295" s="347"/>
      <c r="C295" s="354" t="s">
        <v>2781</v>
      </c>
      <c r="E295" s="349">
        <v>0</v>
      </c>
      <c r="F295" s="349">
        <v>0</v>
      </c>
      <c r="G295" s="349">
        <v>0</v>
      </c>
      <c r="H295" s="350"/>
      <c r="I295" s="350"/>
      <c r="J295" s="352"/>
      <c r="K295" s="352"/>
      <c r="L295" s="353"/>
      <c r="M295" s="353"/>
      <c r="N295" s="498">
        <v>0</v>
      </c>
      <c r="O295" s="489"/>
      <c r="P295" s="489"/>
      <c r="Q295" s="489"/>
    </row>
    <row r="296" spans="2:17">
      <c r="B296" s="347"/>
      <c r="C296" s="354" t="s">
        <v>2782</v>
      </c>
      <c r="E296" s="349">
        <v>10.88</v>
      </c>
      <c r="F296" s="349">
        <v>8.58</v>
      </c>
      <c r="G296" s="349">
        <v>7.21</v>
      </c>
      <c r="H296" s="350"/>
      <c r="I296" s="350"/>
      <c r="J296" s="352"/>
      <c r="K296" s="352"/>
      <c r="L296" s="353"/>
      <c r="M296" s="353"/>
      <c r="N296" s="498">
        <v>324</v>
      </c>
      <c r="O296" s="489"/>
      <c r="P296" s="489"/>
      <c r="Q296" s="489"/>
    </row>
    <row r="297" spans="2:17">
      <c r="B297" s="347"/>
      <c r="C297" s="354" t="s">
        <v>2783</v>
      </c>
      <c r="E297" s="349" t="s">
        <v>2744</v>
      </c>
      <c r="F297" s="349" t="s">
        <v>2744</v>
      </c>
      <c r="G297" s="349" t="s">
        <v>2744</v>
      </c>
      <c r="H297" s="350"/>
      <c r="I297" s="350"/>
      <c r="J297" s="352"/>
      <c r="K297" s="352"/>
      <c r="L297" s="353"/>
      <c r="M297" s="353"/>
      <c r="N297" s="498"/>
      <c r="O297" s="489"/>
      <c r="P297" s="489"/>
      <c r="Q297" s="489"/>
    </row>
    <row r="298" spans="2:17">
      <c r="B298" s="347"/>
      <c r="C298" s="348" t="s">
        <v>2743</v>
      </c>
      <c r="E298" s="349" t="s">
        <v>2744</v>
      </c>
      <c r="F298" s="349" t="s">
        <v>2744</v>
      </c>
      <c r="G298" s="349" t="s">
        <v>2744</v>
      </c>
      <c r="H298" s="350"/>
      <c r="I298" s="350"/>
      <c r="J298" s="352"/>
      <c r="K298" s="352"/>
      <c r="L298" s="353"/>
      <c r="M298" s="353"/>
      <c r="N298" s="498"/>
      <c r="O298" s="489"/>
      <c r="P298" s="489"/>
      <c r="Q298" s="489"/>
    </row>
    <row r="299" spans="2:17">
      <c r="B299" s="347"/>
      <c r="C299" s="354" t="s">
        <v>2785</v>
      </c>
      <c r="E299" s="349">
        <v>18.14</v>
      </c>
      <c r="F299" s="349">
        <v>14.31</v>
      </c>
      <c r="G299" s="349">
        <v>12.03</v>
      </c>
      <c r="H299" s="350"/>
      <c r="I299" s="350"/>
      <c r="J299" s="352"/>
      <c r="K299" s="352"/>
      <c r="L299" s="353"/>
      <c r="M299" s="353"/>
      <c r="N299" s="498">
        <v>100</v>
      </c>
      <c r="O299" s="489"/>
      <c r="P299" s="489"/>
      <c r="Q299" s="489"/>
    </row>
    <row r="300" spans="2:17">
      <c r="B300" s="347"/>
      <c r="C300" s="354" t="s">
        <v>2799</v>
      </c>
      <c r="E300" s="349">
        <v>22.27</v>
      </c>
      <c r="F300" s="349">
        <v>17.57</v>
      </c>
      <c r="G300" s="349">
        <v>14.76</v>
      </c>
      <c r="H300" s="350"/>
      <c r="I300" s="350"/>
      <c r="J300" s="352"/>
      <c r="K300" s="352"/>
      <c r="L300" s="353"/>
      <c r="M300" s="353"/>
      <c r="N300" s="498">
        <v>540</v>
      </c>
      <c r="O300" s="489"/>
      <c r="P300" s="489"/>
      <c r="Q300" s="489"/>
    </row>
    <row r="301" spans="2:17">
      <c r="B301" s="347"/>
      <c r="C301" s="354" t="s">
        <v>2758</v>
      </c>
      <c r="E301" s="349" t="s">
        <v>2744</v>
      </c>
      <c r="F301" s="349" t="s">
        <v>2744</v>
      </c>
      <c r="G301" s="349" t="s">
        <v>2744</v>
      </c>
      <c r="H301" s="350"/>
      <c r="I301" s="350"/>
      <c r="J301" s="352"/>
      <c r="K301" s="352"/>
      <c r="L301" s="353"/>
      <c r="M301" s="353"/>
      <c r="N301" s="498"/>
      <c r="O301" s="489"/>
      <c r="P301" s="489"/>
      <c r="Q301" s="489"/>
    </row>
    <row r="302" spans="2:17">
      <c r="B302" s="347"/>
      <c r="C302" s="348" t="s">
        <v>2743</v>
      </c>
      <c r="E302" s="349" t="s">
        <v>2744</v>
      </c>
      <c r="F302" s="349" t="s">
        <v>2744</v>
      </c>
      <c r="G302" s="349" t="s">
        <v>2744</v>
      </c>
      <c r="H302" s="350"/>
      <c r="I302" s="350"/>
      <c r="J302" s="352"/>
      <c r="K302" s="352"/>
      <c r="L302" s="353"/>
      <c r="M302" s="353"/>
      <c r="N302" s="498"/>
      <c r="O302" s="489"/>
      <c r="P302" s="489"/>
      <c r="Q302" s="489"/>
    </row>
    <row r="303" spans="2:17">
      <c r="B303" s="347"/>
      <c r="C303" s="354" t="s">
        <v>2786</v>
      </c>
      <c r="E303" s="349">
        <v>14.48</v>
      </c>
      <c r="F303" s="349">
        <v>11.42</v>
      </c>
      <c r="G303" s="349">
        <v>9.59</v>
      </c>
      <c r="H303" s="350"/>
      <c r="I303" s="350"/>
      <c r="J303" s="352"/>
      <c r="K303" s="352"/>
      <c r="L303" s="353"/>
      <c r="M303" s="353"/>
      <c r="N303" s="498">
        <v>431</v>
      </c>
      <c r="O303" s="489"/>
      <c r="P303" s="489"/>
      <c r="Q303" s="489"/>
    </row>
    <row r="304" spans="2:17">
      <c r="B304" s="347"/>
      <c r="C304" s="354" t="s">
        <v>2787</v>
      </c>
      <c r="E304" s="349">
        <v>30.2</v>
      </c>
      <c r="F304" s="349">
        <v>23.82</v>
      </c>
      <c r="G304" s="349">
        <v>20.02</v>
      </c>
      <c r="H304" s="350"/>
      <c r="I304" s="350"/>
      <c r="J304" s="352"/>
      <c r="K304" s="352"/>
      <c r="L304" s="353"/>
      <c r="M304" s="353"/>
      <c r="N304" s="498">
        <v>899</v>
      </c>
      <c r="O304" s="489"/>
      <c r="P304" s="489"/>
      <c r="Q304" s="489"/>
    </row>
    <row r="305" spans="2:17">
      <c r="B305" s="347"/>
      <c r="C305" s="354" t="s">
        <v>2788</v>
      </c>
      <c r="E305" s="349">
        <v>21.63</v>
      </c>
      <c r="F305" s="349">
        <v>17.059999999999999</v>
      </c>
      <c r="G305" s="349">
        <v>14.34</v>
      </c>
      <c r="H305" s="350"/>
      <c r="I305" s="350"/>
      <c r="J305" s="352"/>
      <c r="K305" s="352"/>
      <c r="L305" s="353"/>
      <c r="M305" s="353"/>
      <c r="N305" s="498">
        <v>644</v>
      </c>
      <c r="O305" s="489"/>
      <c r="P305" s="489"/>
      <c r="Q305" s="489"/>
    </row>
    <row r="306" spans="2:17">
      <c r="B306" s="347"/>
      <c r="C306" s="354" t="s">
        <v>2789</v>
      </c>
      <c r="E306" s="349" t="s">
        <v>2744</v>
      </c>
      <c r="F306" s="349" t="s">
        <v>2744</v>
      </c>
      <c r="G306" s="349" t="s">
        <v>2744</v>
      </c>
      <c r="H306" s="350"/>
      <c r="I306" s="350"/>
      <c r="J306" s="352"/>
      <c r="K306" s="352"/>
      <c r="L306" s="353"/>
      <c r="M306" s="353"/>
      <c r="N306" s="498"/>
      <c r="O306" s="489"/>
      <c r="P306" s="489"/>
      <c r="Q306" s="489"/>
    </row>
    <row r="307" spans="2:17" ht="28.8">
      <c r="B307" s="347"/>
      <c r="C307" s="354" t="s">
        <v>2791</v>
      </c>
      <c r="E307" s="349">
        <v>1.98</v>
      </c>
      <c r="F307" s="349">
        <v>1.56</v>
      </c>
      <c r="G307" s="349">
        <v>1.31</v>
      </c>
      <c r="H307" s="350"/>
      <c r="I307" s="350"/>
      <c r="J307" s="352"/>
      <c r="K307" s="352"/>
      <c r="L307" s="353"/>
      <c r="M307" s="353"/>
      <c r="N307" s="498">
        <v>300</v>
      </c>
      <c r="O307" s="489"/>
      <c r="P307" s="489"/>
      <c r="Q307" s="489"/>
    </row>
    <row r="308" spans="2:17" ht="28.8">
      <c r="B308" s="347"/>
      <c r="C308" s="354" t="s">
        <v>2792</v>
      </c>
      <c r="E308" s="349">
        <v>9.0399999999999991</v>
      </c>
      <c r="F308" s="349">
        <v>7.12</v>
      </c>
      <c r="G308" s="349">
        <v>5.99</v>
      </c>
      <c r="H308" s="350"/>
      <c r="I308" s="350"/>
      <c r="J308" s="352"/>
      <c r="K308" s="352"/>
      <c r="L308" s="353"/>
      <c r="M308" s="353"/>
      <c r="N308" s="498">
        <v>59</v>
      </c>
      <c r="O308" s="489"/>
      <c r="P308" s="489"/>
      <c r="Q308" s="489"/>
    </row>
    <row r="309" spans="2:17">
      <c r="B309" s="347"/>
      <c r="C309" s="354" t="s">
        <v>2793</v>
      </c>
      <c r="E309" s="349">
        <v>7.23</v>
      </c>
      <c r="F309" s="349">
        <v>5.7</v>
      </c>
      <c r="G309" s="349">
        <v>4.78</v>
      </c>
      <c r="H309" s="350"/>
      <c r="I309" s="350"/>
      <c r="J309" s="352"/>
      <c r="K309" s="352"/>
      <c r="L309" s="353"/>
      <c r="M309" s="353"/>
      <c r="N309" s="498">
        <v>269</v>
      </c>
      <c r="O309" s="489"/>
      <c r="P309" s="489"/>
      <c r="Q309" s="489"/>
    </row>
    <row r="310" spans="2:17">
      <c r="B310" s="347"/>
      <c r="C310" s="354" t="s">
        <v>2800</v>
      </c>
      <c r="E310" s="349">
        <v>5.37</v>
      </c>
      <c r="F310" s="349">
        <v>4.24</v>
      </c>
      <c r="G310" s="349">
        <v>3.56</v>
      </c>
      <c r="H310" s="350"/>
      <c r="I310" s="350"/>
      <c r="J310" s="352"/>
      <c r="K310" s="352"/>
      <c r="L310" s="353"/>
      <c r="M310" s="353"/>
      <c r="N310" s="498">
        <v>215</v>
      </c>
      <c r="O310" s="489"/>
      <c r="P310" s="489"/>
      <c r="Q310" s="489"/>
    </row>
    <row r="311" spans="2:17">
      <c r="B311" s="347"/>
      <c r="C311" s="354" t="s">
        <v>2801</v>
      </c>
      <c r="E311" s="349">
        <v>17.16</v>
      </c>
      <c r="F311" s="349">
        <v>13.54</v>
      </c>
      <c r="G311" s="349">
        <v>11.38</v>
      </c>
      <c r="H311" s="350"/>
      <c r="I311" s="350"/>
      <c r="J311" s="352"/>
      <c r="K311" s="352"/>
      <c r="L311" s="353"/>
      <c r="M311" s="353"/>
      <c r="N311" s="498">
        <v>399</v>
      </c>
      <c r="O311" s="489"/>
      <c r="P311" s="489"/>
      <c r="Q311" s="489"/>
    </row>
    <row r="312" spans="2:17">
      <c r="B312" s="347"/>
      <c r="C312" s="354" t="s">
        <v>2802</v>
      </c>
      <c r="E312" s="349">
        <v>17.21</v>
      </c>
      <c r="F312" s="349">
        <v>13.57</v>
      </c>
      <c r="G312" s="349">
        <v>11.4</v>
      </c>
      <c r="H312" s="350"/>
      <c r="I312" s="350"/>
      <c r="J312" s="352"/>
      <c r="K312" s="352"/>
      <c r="L312" s="353"/>
      <c r="M312" s="353"/>
      <c r="N312" s="498">
        <v>400</v>
      </c>
      <c r="O312" s="489"/>
      <c r="P312" s="489"/>
      <c r="Q312" s="489"/>
    </row>
    <row r="313" spans="2:17">
      <c r="B313" s="347"/>
      <c r="C313" s="354" t="s">
        <v>2763</v>
      </c>
      <c r="E313" s="349">
        <v>15.41</v>
      </c>
      <c r="F313" s="349">
        <v>12.57</v>
      </c>
      <c r="G313" s="349">
        <v>10.88</v>
      </c>
      <c r="H313" s="350"/>
      <c r="I313" s="350"/>
      <c r="J313" s="352"/>
      <c r="K313" s="352"/>
      <c r="L313" s="353"/>
      <c r="M313" s="353"/>
      <c r="N313" s="498">
        <v>219</v>
      </c>
      <c r="O313" s="500">
        <v>2</v>
      </c>
      <c r="P313" s="489"/>
      <c r="Q313" s="489"/>
    </row>
    <row r="314" spans="2:17">
      <c r="B314" s="347"/>
      <c r="C314" s="354" t="s">
        <v>2764</v>
      </c>
      <c r="E314" s="349">
        <v>10.36</v>
      </c>
      <c r="F314" s="349">
        <v>8.8000000000000007</v>
      </c>
      <c r="G314" s="349">
        <v>7.88</v>
      </c>
      <c r="H314" s="350"/>
      <c r="I314" s="350"/>
      <c r="J314" s="352"/>
      <c r="K314" s="352"/>
      <c r="L314" s="353"/>
      <c r="M314" s="353"/>
      <c r="N314" s="498">
        <v>266</v>
      </c>
      <c r="O314" s="500">
        <v>3</v>
      </c>
      <c r="P314" s="489"/>
      <c r="Q314" s="489"/>
    </row>
    <row r="315" spans="2:17">
      <c r="B315" s="347"/>
      <c r="C315" s="354" t="s">
        <v>2795</v>
      </c>
      <c r="E315" s="349">
        <v>8.94</v>
      </c>
      <c r="F315" s="349">
        <v>7.05</v>
      </c>
      <c r="G315" s="349">
        <v>5.93</v>
      </c>
      <c r="H315" s="350"/>
      <c r="I315" s="350"/>
      <c r="J315" s="352"/>
      <c r="K315" s="352"/>
      <c r="L315" s="353"/>
      <c r="M315" s="353"/>
      <c r="N315" s="498">
        <v>266</v>
      </c>
      <c r="O315" s="489"/>
      <c r="P315" s="489"/>
      <c r="Q315" s="489"/>
    </row>
    <row r="316" spans="2:17">
      <c r="B316" s="347"/>
      <c r="C316" s="354" t="s">
        <v>2765</v>
      </c>
      <c r="E316" s="349">
        <v>8.94</v>
      </c>
      <c r="F316" s="349">
        <v>7.05</v>
      </c>
      <c r="G316" s="349">
        <v>5.93</v>
      </c>
      <c r="H316" s="350"/>
      <c r="I316" s="350"/>
      <c r="J316" s="352"/>
      <c r="K316" s="352"/>
      <c r="L316" s="353"/>
      <c r="M316" s="353"/>
      <c r="N316" s="498">
        <v>1352</v>
      </c>
      <c r="O316" s="489"/>
      <c r="P316" s="489"/>
      <c r="Q316" s="489"/>
    </row>
    <row r="317" spans="2:17">
      <c r="B317" s="347"/>
      <c r="C317" s="354" t="s">
        <v>2796</v>
      </c>
      <c r="E317" s="349">
        <v>45.43</v>
      </c>
      <c r="F317" s="349">
        <v>35.82</v>
      </c>
      <c r="G317" s="349">
        <v>30.1</v>
      </c>
      <c r="H317" s="350"/>
      <c r="I317" s="350"/>
      <c r="J317" s="352"/>
      <c r="K317" s="352"/>
      <c r="L317" s="353"/>
      <c r="M317" s="353"/>
      <c r="N317" s="498">
        <v>889</v>
      </c>
      <c r="O317" s="489"/>
      <c r="P317" s="489"/>
      <c r="Q317" s="489"/>
    </row>
    <row r="318" spans="2:17">
      <c r="B318" s="347"/>
      <c r="C318" s="354" t="s">
        <v>2766</v>
      </c>
      <c r="E318" s="349">
        <v>29.86</v>
      </c>
      <c r="F318" s="349">
        <v>23.55</v>
      </c>
      <c r="G318" s="349">
        <v>19.79</v>
      </c>
      <c r="H318" s="350"/>
      <c r="I318" s="350"/>
      <c r="J318" s="352"/>
      <c r="K318" s="352"/>
      <c r="L318" s="353"/>
      <c r="M318" s="353"/>
      <c r="N318" s="498">
        <v>191</v>
      </c>
      <c r="O318" s="489"/>
      <c r="P318" s="489"/>
      <c r="Q318" s="489"/>
    </row>
    <row r="319" spans="2:17">
      <c r="B319" s="347"/>
      <c r="C319" s="354" t="s">
        <v>2767</v>
      </c>
      <c r="E319" s="349">
        <v>6.42</v>
      </c>
      <c r="F319" s="349">
        <v>5.0599999999999996</v>
      </c>
      <c r="G319" s="349">
        <v>4.25</v>
      </c>
      <c r="H319" s="350"/>
      <c r="I319" s="350"/>
      <c r="J319" s="352"/>
      <c r="K319" s="352"/>
      <c r="L319" s="353"/>
      <c r="M319" s="353"/>
      <c r="N319" s="498">
        <v>49</v>
      </c>
      <c r="O319" s="489"/>
      <c r="P319" s="489"/>
      <c r="Q319" s="489"/>
    </row>
    <row r="320" spans="2:17">
      <c r="B320" s="347"/>
      <c r="C320" s="354" t="s">
        <v>2748</v>
      </c>
      <c r="E320" s="349">
        <v>1.64</v>
      </c>
      <c r="F320" s="349">
        <v>1.3</v>
      </c>
      <c r="G320" s="349">
        <v>1.0900000000000001</v>
      </c>
      <c r="H320" s="350"/>
      <c r="I320" s="350"/>
      <c r="J320" s="352"/>
      <c r="K320" s="352"/>
      <c r="L320" s="353"/>
      <c r="M320" s="353"/>
      <c r="N320" s="488"/>
      <c r="O320" s="489"/>
      <c r="P320" s="489"/>
      <c r="Q320" s="489"/>
    </row>
    <row r="321" spans="2:17">
      <c r="B321" s="347"/>
      <c r="C321" s="354"/>
      <c r="E321" s="349"/>
      <c r="F321" s="349"/>
      <c r="G321" s="349"/>
      <c r="H321" s="350"/>
      <c r="I321" s="350"/>
      <c r="J321" s="352"/>
      <c r="K321" s="352"/>
      <c r="L321" s="353"/>
      <c r="M321" s="353"/>
      <c r="N321" s="488"/>
      <c r="O321" s="489"/>
      <c r="P321" s="489"/>
      <c r="Q321" s="489"/>
    </row>
    <row r="322" spans="2:17" s="339" customFormat="1" ht="105.6">
      <c r="B322" s="321" t="s">
        <v>2815</v>
      </c>
      <c r="C322" s="340" t="s">
        <v>2816</v>
      </c>
      <c r="D322" s="341">
        <v>35</v>
      </c>
      <c r="E322" s="342">
        <v>96.4</v>
      </c>
      <c r="F322" s="342">
        <v>76.03</v>
      </c>
      <c r="G322" s="342">
        <v>63.89</v>
      </c>
      <c r="H322" s="343">
        <v>0</v>
      </c>
      <c r="I322" s="343">
        <v>0</v>
      </c>
      <c r="J322" s="344">
        <v>6.1999999999999998E-3</v>
      </c>
      <c r="K322" s="345" t="s">
        <v>2741</v>
      </c>
      <c r="L322" s="346" t="s">
        <v>2721</v>
      </c>
      <c r="M322" s="346" t="s">
        <v>2742</v>
      </c>
      <c r="N322" s="495">
        <v>2871</v>
      </c>
      <c r="O322" s="499">
        <v>0</v>
      </c>
      <c r="P322" s="497">
        <v>6.1999999999999998E-3</v>
      </c>
      <c r="Q322" s="496"/>
    </row>
    <row r="323" spans="2:17">
      <c r="B323" s="347"/>
      <c r="C323" s="348" t="s">
        <v>2780</v>
      </c>
      <c r="E323" s="349" t="s">
        <v>2744</v>
      </c>
      <c r="F323" s="349" t="s">
        <v>2744</v>
      </c>
      <c r="G323" s="349" t="s">
        <v>2744</v>
      </c>
      <c r="H323" s="350"/>
      <c r="I323" s="350"/>
      <c r="J323" s="352"/>
      <c r="K323" s="352"/>
      <c r="L323" s="353"/>
      <c r="M323" s="353"/>
      <c r="N323" s="498"/>
      <c r="O323" s="489"/>
      <c r="P323" s="489"/>
      <c r="Q323" s="489"/>
    </row>
    <row r="324" spans="2:17">
      <c r="B324" s="347"/>
      <c r="C324" s="354" t="s">
        <v>2781</v>
      </c>
      <c r="E324" s="349">
        <v>0</v>
      </c>
      <c r="F324" s="349">
        <v>0</v>
      </c>
      <c r="G324" s="349">
        <v>0</v>
      </c>
      <c r="H324" s="350"/>
      <c r="I324" s="350"/>
      <c r="J324" s="352"/>
      <c r="K324" s="352"/>
      <c r="L324" s="353"/>
      <c r="M324" s="353"/>
      <c r="N324" s="498">
        <v>0</v>
      </c>
      <c r="O324" s="489"/>
      <c r="P324" s="489"/>
      <c r="Q324" s="489"/>
    </row>
    <row r="325" spans="2:17">
      <c r="B325" s="347"/>
      <c r="C325" s="354" t="s">
        <v>2782</v>
      </c>
      <c r="E325" s="349">
        <v>10.88</v>
      </c>
      <c r="F325" s="349">
        <v>8.58</v>
      </c>
      <c r="G325" s="349">
        <v>7.21</v>
      </c>
      <c r="H325" s="350"/>
      <c r="I325" s="350"/>
      <c r="J325" s="352"/>
      <c r="K325" s="352"/>
      <c r="L325" s="353"/>
      <c r="M325" s="353"/>
      <c r="N325" s="498">
        <v>324</v>
      </c>
      <c r="O325" s="489"/>
      <c r="P325" s="489"/>
      <c r="Q325" s="489"/>
    </row>
    <row r="326" spans="2:17">
      <c r="B326" s="347"/>
      <c r="C326" s="354" t="s">
        <v>2783</v>
      </c>
      <c r="E326" s="349" t="s">
        <v>2744</v>
      </c>
      <c r="F326" s="349" t="s">
        <v>2744</v>
      </c>
      <c r="G326" s="349" t="s">
        <v>2744</v>
      </c>
      <c r="H326" s="350"/>
      <c r="I326" s="350"/>
      <c r="J326" s="352"/>
      <c r="K326" s="352"/>
      <c r="L326" s="353"/>
      <c r="M326" s="353"/>
      <c r="N326" s="498"/>
      <c r="O326" s="489"/>
      <c r="P326" s="489"/>
      <c r="Q326" s="489"/>
    </row>
    <row r="327" spans="2:17">
      <c r="B327" s="347"/>
      <c r="C327" s="348" t="s">
        <v>2743</v>
      </c>
      <c r="E327" s="349" t="s">
        <v>2744</v>
      </c>
      <c r="F327" s="349" t="s">
        <v>2744</v>
      </c>
      <c r="G327" s="349" t="s">
        <v>2744</v>
      </c>
      <c r="H327" s="350"/>
      <c r="I327" s="350"/>
      <c r="J327" s="352"/>
      <c r="K327" s="352"/>
      <c r="L327" s="353"/>
      <c r="M327" s="353"/>
      <c r="N327" s="498"/>
      <c r="O327" s="489"/>
      <c r="P327" s="489"/>
      <c r="Q327" s="489"/>
    </row>
    <row r="328" spans="2:17">
      <c r="B328" s="347"/>
      <c r="C328" s="354" t="s">
        <v>2785</v>
      </c>
      <c r="E328" s="349">
        <v>18.14</v>
      </c>
      <c r="F328" s="349">
        <v>14.31</v>
      </c>
      <c r="G328" s="349">
        <v>12.03</v>
      </c>
      <c r="H328" s="350"/>
      <c r="I328" s="350"/>
      <c r="J328" s="352"/>
      <c r="K328" s="352"/>
      <c r="L328" s="353"/>
      <c r="M328" s="353"/>
      <c r="N328" s="498">
        <v>540</v>
      </c>
      <c r="O328" s="489"/>
      <c r="P328" s="489"/>
      <c r="Q328" s="489"/>
    </row>
    <row r="329" spans="2:17">
      <c r="B329" s="347"/>
      <c r="C329" s="354" t="s">
        <v>2799</v>
      </c>
      <c r="E329" s="349">
        <v>22.27</v>
      </c>
      <c r="F329" s="349">
        <v>17.57</v>
      </c>
      <c r="G329" s="349">
        <v>14.76</v>
      </c>
      <c r="H329" s="350"/>
      <c r="I329" s="350"/>
      <c r="J329" s="352"/>
      <c r="K329" s="352"/>
      <c r="L329" s="353"/>
      <c r="M329" s="353"/>
      <c r="N329" s="498">
        <v>663</v>
      </c>
      <c r="O329" s="489"/>
      <c r="P329" s="489"/>
      <c r="Q329" s="489"/>
    </row>
    <row r="330" spans="2:17">
      <c r="B330" s="347"/>
      <c r="C330" s="354" t="s">
        <v>2758</v>
      </c>
      <c r="E330" s="349" t="s">
        <v>2744</v>
      </c>
      <c r="F330" s="349" t="s">
        <v>2744</v>
      </c>
      <c r="G330" s="349" t="s">
        <v>2744</v>
      </c>
      <c r="H330" s="350"/>
      <c r="I330" s="350"/>
      <c r="J330" s="352"/>
      <c r="K330" s="352"/>
      <c r="L330" s="353"/>
      <c r="M330" s="353"/>
      <c r="N330" s="498"/>
      <c r="O330" s="489"/>
      <c r="P330" s="489"/>
      <c r="Q330" s="489"/>
    </row>
    <row r="331" spans="2:17">
      <c r="B331" s="347"/>
      <c r="C331" s="348" t="s">
        <v>2743</v>
      </c>
      <c r="E331" s="349" t="s">
        <v>2744</v>
      </c>
      <c r="F331" s="349" t="s">
        <v>2744</v>
      </c>
      <c r="G331" s="349" t="s">
        <v>2744</v>
      </c>
      <c r="H331" s="350"/>
      <c r="I331" s="350"/>
      <c r="J331" s="352"/>
      <c r="K331" s="352"/>
      <c r="L331" s="353"/>
      <c r="M331" s="353"/>
      <c r="N331" s="498"/>
      <c r="O331" s="489"/>
      <c r="P331" s="489"/>
      <c r="Q331" s="489"/>
    </row>
    <row r="332" spans="2:17">
      <c r="B332" s="347"/>
      <c r="C332" s="354" t="s">
        <v>2786</v>
      </c>
      <c r="E332" s="349">
        <v>14.48</v>
      </c>
      <c r="F332" s="349">
        <v>11.42</v>
      </c>
      <c r="G332" s="349">
        <v>9.59</v>
      </c>
      <c r="H332" s="350"/>
      <c r="I332" s="350"/>
      <c r="J332" s="352"/>
      <c r="K332" s="352"/>
      <c r="L332" s="353"/>
      <c r="M332" s="353"/>
      <c r="N332" s="498">
        <v>431</v>
      </c>
      <c r="O332" s="489"/>
      <c r="P332" s="489"/>
      <c r="Q332" s="489"/>
    </row>
    <row r="333" spans="2:17">
      <c r="B333" s="347"/>
      <c r="C333" s="354" t="s">
        <v>2787</v>
      </c>
      <c r="E333" s="349">
        <v>30.2</v>
      </c>
      <c r="F333" s="349">
        <v>23.82</v>
      </c>
      <c r="G333" s="349">
        <v>20.02</v>
      </c>
      <c r="H333" s="350"/>
      <c r="I333" s="350"/>
      <c r="J333" s="352"/>
      <c r="K333" s="352"/>
      <c r="L333" s="353"/>
      <c r="M333" s="353"/>
      <c r="N333" s="498">
        <v>899</v>
      </c>
      <c r="O333" s="489"/>
      <c r="P333" s="489"/>
      <c r="Q333" s="489"/>
    </row>
    <row r="334" spans="2:17">
      <c r="B334" s="347"/>
      <c r="C334" s="354" t="s">
        <v>2788</v>
      </c>
      <c r="E334" s="349">
        <v>21.63</v>
      </c>
      <c r="F334" s="349">
        <v>17.059999999999999</v>
      </c>
      <c r="G334" s="349">
        <v>14.34</v>
      </c>
      <c r="H334" s="350"/>
      <c r="I334" s="350"/>
      <c r="J334" s="352"/>
      <c r="K334" s="352"/>
      <c r="L334" s="353"/>
      <c r="M334" s="353"/>
      <c r="N334" s="498">
        <v>644</v>
      </c>
      <c r="O334" s="489"/>
      <c r="P334" s="489"/>
      <c r="Q334" s="489"/>
    </row>
    <row r="335" spans="2:17">
      <c r="B335" s="347"/>
      <c r="C335" s="354" t="s">
        <v>2789</v>
      </c>
      <c r="E335" s="349" t="s">
        <v>2744</v>
      </c>
      <c r="F335" s="349" t="s">
        <v>2744</v>
      </c>
      <c r="G335" s="349" t="s">
        <v>2744</v>
      </c>
      <c r="H335" s="350"/>
      <c r="I335" s="350"/>
      <c r="J335" s="352"/>
      <c r="K335" s="352"/>
      <c r="L335" s="353"/>
      <c r="M335" s="353"/>
      <c r="N335" s="498">
        <v>0</v>
      </c>
      <c r="O335" s="489"/>
      <c r="P335" s="489"/>
      <c r="Q335" s="489"/>
    </row>
    <row r="336" spans="2:17" ht="28.8">
      <c r="B336" s="347"/>
      <c r="C336" s="354" t="s">
        <v>2791</v>
      </c>
      <c r="E336" s="349">
        <v>1.98</v>
      </c>
      <c r="F336" s="349">
        <v>1.56</v>
      </c>
      <c r="G336" s="349">
        <v>1.31</v>
      </c>
      <c r="H336" s="350"/>
      <c r="I336" s="350"/>
      <c r="J336" s="352"/>
      <c r="K336" s="352"/>
      <c r="L336" s="353"/>
      <c r="M336" s="353"/>
      <c r="N336" s="498">
        <v>59</v>
      </c>
      <c r="O336" s="489"/>
      <c r="P336" s="489"/>
      <c r="Q336" s="489"/>
    </row>
    <row r="337" spans="2:17" ht="28.8">
      <c r="B337" s="347"/>
      <c r="C337" s="354" t="s">
        <v>2792</v>
      </c>
      <c r="E337" s="349">
        <v>9.0399999999999991</v>
      </c>
      <c r="F337" s="349">
        <v>7.12</v>
      </c>
      <c r="G337" s="349">
        <v>5.99</v>
      </c>
      <c r="H337" s="350"/>
      <c r="I337" s="350"/>
      <c r="J337" s="352"/>
      <c r="K337" s="352"/>
      <c r="L337" s="353"/>
      <c r="M337" s="353"/>
      <c r="N337" s="498">
        <v>269</v>
      </c>
      <c r="O337" s="489"/>
      <c r="P337" s="489"/>
      <c r="Q337" s="489"/>
    </row>
    <row r="338" spans="2:17">
      <c r="B338" s="347"/>
      <c r="C338" s="354" t="s">
        <v>2793</v>
      </c>
      <c r="E338" s="349">
        <v>7.23</v>
      </c>
      <c r="F338" s="349">
        <v>5.7</v>
      </c>
      <c r="G338" s="349">
        <v>4.78</v>
      </c>
      <c r="H338" s="350"/>
      <c r="I338" s="350"/>
      <c r="J338" s="352"/>
      <c r="K338" s="352"/>
      <c r="L338" s="353"/>
      <c r="M338" s="353"/>
      <c r="N338" s="498">
        <v>215</v>
      </c>
      <c r="O338" s="489"/>
      <c r="P338" s="489"/>
      <c r="Q338" s="489"/>
    </row>
    <row r="339" spans="2:17">
      <c r="B339" s="347"/>
      <c r="C339" s="354" t="s">
        <v>2800</v>
      </c>
      <c r="E339" s="349">
        <v>5.37</v>
      </c>
      <c r="F339" s="349">
        <v>4.24</v>
      </c>
      <c r="G339" s="349">
        <v>3.56</v>
      </c>
      <c r="H339" s="350"/>
      <c r="I339" s="350"/>
      <c r="J339" s="352"/>
      <c r="K339" s="352"/>
      <c r="L339" s="353"/>
      <c r="M339" s="353"/>
      <c r="N339" s="498">
        <v>160</v>
      </c>
      <c r="O339" s="489"/>
      <c r="P339" s="489"/>
      <c r="Q339" s="489"/>
    </row>
    <row r="340" spans="2:17">
      <c r="B340" s="347"/>
      <c r="C340" s="354" t="s">
        <v>2801</v>
      </c>
      <c r="E340" s="349">
        <v>17.16</v>
      </c>
      <c r="F340" s="349">
        <v>13.54</v>
      </c>
      <c r="G340" s="349">
        <v>11.38</v>
      </c>
      <c r="H340" s="350"/>
      <c r="I340" s="350"/>
      <c r="J340" s="352"/>
      <c r="K340" s="352"/>
      <c r="L340" s="353"/>
      <c r="M340" s="353"/>
      <c r="N340" s="498">
        <v>511</v>
      </c>
      <c r="O340" s="489"/>
      <c r="P340" s="489"/>
      <c r="Q340" s="489"/>
    </row>
    <row r="341" spans="2:17">
      <c r="B341" s="347"/>
      <c r="C341" s="354" t="s">
        <v>2802</v>
      </c>
      <c r="E341" s="349">
        <v>17.21</v>
      </c>
      <c r="F341" s="349">
        <v>13.57</v>
      </c>
      <c r="G341" s="349">
        <v>11.4</v>
      </c>
      <c r="H341" s="350"/>
      <c r="I341" s="350"/>
      <c r="J341" s="352"/>
      <c r="K341" s="352"/>
      <c r="L341" s="353"/>
      <c r="M341" s="353"/>
      <c r="N341" s="498">
        <v>512</v>
      </c>
      <c r="O341" s="489"/>
      <c r="P341" s="489"/>
      <c r="Q341" s="489"/>
    </row>
    <row r="342" spans="2:17">
      <c r="B342" s="347"/>
      <c r="C342" s="354" t="s">
        <v>2763</v>
      </c>
      <c r="E342" s="349">
        <v>15.41</v>
      </c>
      <c r="F342" s="349">
        <v>12.57</v>
      </c>
      <c r="G342" s="349">
        <v>10.88</v>
      </c>
      <c r="H342" s="350"/>
      <c r="I342" s="350"/>
      <c r="J342" s="352"/>
      <c r="K342" s="352"/>
      <c r="L342" s="353"/>
      <c r="M342" s="353"/>
      <c r="N342" s="498">
        <v>399</v>
      </c>
      <c r="O342" s="500">
        <v>2</v>
      </c>
      <c r="P342" s="489"/>
      <c r="Q342" s="489"/>
    </row>
    <row r="343" spans="2:17">
      <c r="B343" s="347"/>
      <c r="C343" s="354" t="s">
        <v>2764</v>
      </c>
      <c r="E343" s="349">
        <v>10.36</v>
      </c>
      <c r="F343" s="349">
        <v>8.8000000000000007</v>
      </c>
      <c r="G343" s="349">
        <v>7.88</v>
      </c>
      <c r="H343" s="350"/>
      <c r="I343" s="350"/>
      <c r="J343" s="352"/>
      <c r="K343" s="352"/>
      <c r="L343" s="353"/>
      <c r="M343" s="353"/>
      <c r="N343" s="498">
        <v>219</v>
      </c>
      <c r="O343" s="500">
        <v>3</v>
      </c>
      <c r="P343" s="489"/>
      <c r="Q343" s="489"/>
    </row>
    <row r="344" spans="2:17">
      <c r="B344" s="347"/>
      <c r="C344" s="354" t="s">
        <v>2795</v>
      </c>
      <c r="E344" s="349">
        <v>8.94</v>
      </c>
      <c r="F344" s="349">
        <v>7.05</v>
      </c>
      <c r="G344" s="349">
        <v>5.93</v>
      </c>
      <c r="H344" s="350"/>
      <c r="I344" s="350"/>
      <c r="J344" s="352"/>
      <c r="K344" s="352"/>
      <c r="L344" s="353"/>
      <c r="M344" s="353"/>
      <c r="N344" s="498">
        <v>266</v>
      </c>
      <c r="O344" s="489"/>
      <c r="P344" s="489"/>
      <c r="Q344" s="489"/>
    </row>
    <row r="345" spans="2:17">
      <c r="B345" s="347"/>
      <c r="C345" s="354" t="s">
        <v>2765</v>
      </c>
      <c r="E345" s="349">
        <v>8.94</v>
      </c>
      <c r="F345" s="349">
        <v>7.05</v>
      </c>
      <c r="G345" s="349">
        <v>5.93</v>
      </c>
      <c r="H345" s="350"/>
      <c r="I345" s="350"/>
      <c r="J345" s="352"/>
      <c r="K345" s="352"/>
      <c r="L345" s="353"/>
      <c r="M345" s="353"/>
      <c r="N345" s="498">
        <v>266</v>
      </c>
      <c r="O345" s="489"/>
      <c r="P345" s="489"/>
      <c r="Q345" s="489"/>
    </row>
    <row r="346" spans="2:17">
      <c r="B346" s="347"/>
      <c r="C346" s="354" t="s">
        <v>2796</v>
      </c>
      <c r="E346" s="349">
        <v>45.43</v>
      </c>
      <c r="F346" s="349">
        <v>35.82</v>
      </c>
      <c r="G346" s="349">
        <v>30.1</v>
      </c>
      <c r="H346" s="350"/>
      <c r="I346" s="350"/>
      <c r="J346" s="352"/>
      <c r="K346" s="352"/>
      <c r="L346" s="353"/>
      <c r="M346" s="353"/>
      <c r="N346" s="498">
        <v>1352</v>
      </c>
      <c r="O346" s="489"/>
      <c r="P346" s="489"/>
      <c r="Q346" s="489"/>
    </row>
    <row r="347" spans="2:17">
      <c r="B347" s="347"/>
      <c r="C347" s="354" t="s">
        <v>2766</v>
      </c>
      <c r="E347" s="349">
        <v>29.86</v>
      </c>
      <c r="F347" s="349">
        <v>23.55</v>
      </c>
      <c r="G347" s="349">
        <v>19.79</v>
      </c>
      <c r="H347" s="350"/>
      <c r="I347" s="350"/>
      <c r="J347" s="352"/>
      <c r="K347" s="352"/>
      <c r="L347" s="353"/>
      <c r="M347" s="353"/>
      <c r="N347" s="498">
        <v>889</v>
      </c>
      <c r="O347" s="489"/>
      <c r="P347" s="489"/>
      <c r="Q347" s="489"/>
    </row>
    <row r="348" spans="2:17">
      <c r="B348" s="347"/>
      <c r="C348" s="354" t="s">
        <v>2767</v>
      </c>
      <c r="E348" s="349">
        <v>6.42</v>
      </c>
      <c r="F348" s="349">
        <v>5.0599999999999996</v>
      </c>
      <c r="G348" s="349">
        <v>4.25</v>
      </c>
      <c r="H348" s="350"/>
      <c r="I348" s="350"/>
      <c r="J348" s="352"/>
      <c r="K348" s="352"/>
      <c r="L348" s="353"/>
      <c r="M348" s="353"/>
      <c r="N348" s="498">
        <v>191</v>
      </c>
      <c r="O348" s="489"/>
      <c r="P348" s="489"/>
      <c r="Q348" s="489"/>
    </row>
    <row r="349" spans="2:17">
      <c r="B349" s="347"/>
      <c r="C349" s="354" t="s">
        <v>2748</v>
      </c>
      <c r="E349" s="349">
        <v>1.64</v>
      </c>
      <c r="F349" s="349">
        <v>1.3</v>
      </c>
      <c r="G349" s="349">
        <v>1.0900000000000001</v>
      </c>
      <c r="H349" s="350"/>
      <c r="I349" s="350"/>
      <c r="J349" s="352"/>
      <c r="K349" s="352"/>
      <c r="L349" s="353"/>
      <c r="M349" s="353"/>
      <c r="N349" s="498">
        <v>49</v>
      </c>
      <c r="O349" s="489"/>
      <c r="P349" s="489"/>
      <c r="Q349" s="489"/>
    </row>
    <row r="350" spans="2:17">
      <c r="B350" s="347"/>
      <c r="C350" s="354"/>
      <c r="E350" s="349"/>
      <c r="F350" s="349"/>
      <c r="G350" s="349"/>
      <c r="H350" s="350"/>
      <c r="I350" s="350"/>
      <c r="J350" s="352"/>
      <c r="K350" s="352"/>
      <c r="L350" s="353"/>
      <c r="M350" s="353"/>
      <c r="N350" s="488"/>
      <c r="O350" s="489"/>
      <c r="P350" s="489"/>
      <c r="Q350" s="489"/>
    </row>
    <row r="351" spans="2:17" s="339" customFormat="1" ht="132">
      <c r="B351" s="321" t="s">
        <v>2817</v>
      </c>
      <c r="C351" s="340" t="s">
        <v>2818</v>
      </c>
      <c r="D351" s="341">
        <v>45</v>
      </c>
      <c r="E351" s="342">
        <v>126.64</v>
      </c>
      <c r="F351" s="342">
        <v>99.87</v>
      </c>
      <c r="G351" s="342">
        <v>83.92</v>
      </c>
      <c r="H351" s="343">
        <v>0</v>
      </c>
      <c r="I351" s="343">
        <v>0</v>
      </c>
      <c r="J351" s="344">
        <v>5.4999999999999997E-3</v>
      </c>
      <c r="K351" s="345" t="s">
        <v>2741</v>
      </c>
      <c r="L351" s="346" t="s">
        <v>2721</v>
      </c>
      <c r="M351" s="346" t="s">
        <v>2742</v>
      </c>
      <c r="N351" s="495">
        <v>3941</v>
      </c>
      <c r="O351" s="499">
        <v>0</v>
      </c>
      <c r="P351" s="497">
        <v>5.4999999999999997E-3</v>
      </c>
      <c r="Q351" s="496"/>
    </row>
    <row r="352" spans="2:17">
      <c r="B352" s="347"/>
      <c r="C352" s="348" t="s">
        <v>2780</v>
      </c>
      <c r="E352" s="349" t="s">
        <v>2744</v>
      </c>
      <c r="F352" s="349" t="s">
        <v>2744</v>
      </c>
      <c r="G352" s="349" t="s">
        <v>2744</v>
      </c>
      <c r="H352" s="350"/>
      <c r="I352" s="350"/>
      <c r="J352" s="352"/>
      <c r="K352" s="352"/>
      <c r="L352" s="353"/>
      <c r="M352" s="353"/>
      <c r="N352" s="498"/>
      <c r="O352" s="489"/>
      <c r="P352" s="489"/>
      <c r="Q352" s="489"/>
    </row>
    <row r="353" spans="2:17">
      <c r="B353" s="347"/>
      <c r="C353" s="354" t="s">
        <v>2819</v>
      </c>
      <c r="E353" s="349">
        <v>2.68</v>
      </c>
      <c r="F353" s="349">
        <v>2.12</v>
      </c>
      <c r="G353" s="349">
        <v>1.78</v>
      </c>
      <c r="H353" s="350"/>
      <c r="I353" s="350"/>
      <c r="J353" s="352"/>
      <c r="K353" s="352"/>
      <c r="L353" s="353"/>
      <c r="M353" s="353"/>
      <c r="N353" s="498">
        <v>80</v>
      </c>
      <c r="O353" s="489"/>
      <c r="P353" s="489"/>
      <c r="Q353" s="489"/>
    </row>
    <row r="354" spans="2:17">
      <c r="B354" s="347"/>
      <c r="C354" s="354" t="s">
        <v>2820</v>
      </c>
      <c r="E354" s="349">
        <v>17.21</v>
      </c>
      <c r="F354" s="349">
        <v>13.57</v>
      </c>
      <c r="G354" s="349">
        <v>11.4</v>
      </c>
      <c r="H354" s="350"/>
      <c r="I354" s="350"/>
      <c r="J354" s="352"/>
      <c r="K354" s="352"/>
      <c r="L354" s="353"/>
      <c r="M354" s="353"/>
      <c r="N354" s="498">
        <v>512</v>
      </c>
      <c r="O354" s="489"/>
      <c r="P354" s="489"/>
      <c r="Q354" s="489"/>
    </row>
    <row r="355" spans="2:17" ht="28.8">
      <c r="B355" s="347"/>
      <c r="C355" s="354" t="s">
        <v>2821</v>
      </c>
      <c r="E355" s="349">
        <v>54.43</v>
      </c>
      <c r="F355" s="349">
        <v>42.93</v>
      </c>
      <c r="G355" s="349">
        <v>36.08</v>
      </c>
      <c r="H355" s="350"/>
      <c r="I355" s="350"/>
      <c r="J355" s="352"/>
      <c r="K355" s="352"/>
      <c r="L355" s="353"/>
      <c r="M355" s="353"/>
      <c r="N355" s="498">
        <v>1620</v>
      </c>
      <c r="O355" s="489"/>
      <c r="P355" s="489"/>
      <c r="Q355" s="489"/>
    </row>
    <row r="356" spans="2:17">
      <c r="B356" s="347"/>
      <c r="C356" s="354" t="s">
        <v>2789</v>
      </c>
      <c r="E356" s="349" t="s">
        <v>2744</v>
      </c>
      <c r="F356" s="349" t="s">
        <v>2744</v>
      </c>
      <c r="G356" s="349" t="s">
        <v>2744</v>
      </c>
      <c r="H356" s="350"/>
      <c r="I356" s="350"/>
      <c r="J356" s="352"/>
      <c r="K356" s="352"/>
      <c r="L356" s="353"/>
      <c r="M356" s="353"/>
      <c r="N356" s="498"/>
      <c r="O356" s="489"/>
      <c r="P356" s="489"/>
      <c r="Q356" s="489"/>
    </row>
    <row r="357" spans="2:17">
      <c r="B357" s="347"/>
      <c r="C357" s="348" t="s">
        <v>2743</v>
      </c>
      <c r="E357" s="349" t="s">
        <v>2744</v>
      </c>
      <c r="F357" s="349" t="s">
        <v>2744</v>
      </c>
      <c r="G357" s="349" t="s">
        <v>2744</v>
      </c>
      <c r="H357" s="350"/>
      <c r="I357" s="350"/>
      <c r="J357" s="352"/>
      <c r="K357" s="352"/>
      <c r="L357" s="353"/>
      <c r="M357" s="353"/>
      <c r="N357" s="498"/>
      <c r="O357" s="489"/>
      <c r="P357" s="489"/>
      <c r="Q357" s="489"/>
    </row>
    <row r="358" spans="2:17">
      <c r="B358" s="347"/>
      <c r="C358" s="354" t="s">
        <v>2822</v>
      </c>
      <c r="E358" s="349">
        <v>12.87</v>
      </c>
      <c r="F358" s="349">
        <v>10.15</v>
      </c>
      <c r="G358" s="349">
        <v>8.52</v>
      </c>
      <c r="H358" s="350"/>
      <c r="I358" s="350"/>
      <c r="J358" s="352"/>
      <c r="K358" s="352"/>
      <c r="L358" s="353"/>
      <c r="M358" s="353"/>
      <c r="N358" s="498">
        <v>383</v>
      </c>
      <c r="O358" s="489"/>
      <c r="P358" s="489"/>
      <c r="Q358" s="489"/>
    </row>
    <row r="359" spans="2:17">
      <c r="B359" s="347"/>
      <c r="C359" s="354" t="s">
        <v>2823</v>
      </c>
      <c r="E359" s="349">
        <v>30.07</v>
      </c>
      <c r="F359" s="349">
        <v>23.72</v>
      </c>
      <c r="G359" s="349">
        <v>19.93</v>
      </c>
      <c r="H359" s="350"/>
      <c r="I359" s="350"/>
      <c r="J359" s="352"/>
      <c r="K359" s="352"/>
      <c r="L359" s="353"/>
      <c r="M359" s="353"/>
      <c r="N359" s="498">
        <v>895</v>
      </c>
      <c r="O359" s="489"/>
      <c r="P359" s="489"/>
      <c r="Q359" s="489"/>
    </row>
    <row r="360" spans="2:17">
      <c r="B360" s="347"/>
      <c r="C360" s="354" t="s">
        <v>2747</v>
      </c>
      <c r="E360" s="349" t="s">
        <v>2744</v>
      </c>
      <c r="F360" s="349" t="s">
        <v>2744</v>
      </c>
      <c r="G360" s="349" t="s">
        <v>2744</v>
      </c>
      <c r="H360" s="350"/>
      <c r="I360" s="350"/>
      <c r="J360" s="352"/>
      <c r="K360" s="352"/>
      <c r="L360" s="353"/>
      <c r="M360" s="353"/>
      <c r="N360" s="498"/>
      <c r="O360" s="489"/>
      <c r="P360" s="489"/>
      <c r="Q360" s="489"/>
    </row>
    <row r="361" spans="2:17">
      <c r="B361" s="347"/>
      <c r="C361" s="348" t="s">
        <v>2824</v>
      </c>
      <c r="E361" s="349" t="s">
        <v>2744</v>
      </c>
      <c r="F361" s="349" t="s">
        <v>2744</v>
      </c>
      <c r="G361" s="349" t="s">
        <v>2744</v>
      </c>
      <c r="H361" s="350"/>
      <c r="I361" s="350"/>
      <c r="J361" s="352"/>
      <c r="K361" s="352"/>
      <c r="L361" s="353"/>
      <c r="M361" s="353"/>
      <c r="N361" s="498"/>
      <c r="O361" s="489"/>
      <c r="P361" s="489"/>
      <c r="Q361" s="489"/>
    </row>
    <row r="362" spans="2:17" ht="28.8">
      <c r="B362" s="347"/>
      <c r="C362" s="354" t="s">
        <v>2825</v>
      </c>
      <c r="E362" s="349">
        <v>14.05</v>
      </c>
      <c r="F362" s="349">
        <v>11.93</v>
      </c>
      <c r="G362" s="349">
        <v>10.66</v>
      </c>
      <c r="H362" s="350"/>
      <c r="I362" s="350"/>
      <c r="J362" s="352"/>
      <c r="K362" s="352"/>
      <c r="L362" s="353"/>
      <c r="M362" s="353"/>
      <c r="N362" s="498">
        <v>299</v>
      </c>
      <c r="O362" s="500">
        <v>4</v>
      </c>
      <c r="P362" s="489"/>
      <c r="Q362" s="489"/>
    </row>
    <row r="363" spans="2:17">
      <c r="B363" s="347"/>
      <c r="C363" s="354" t="s">
        <v>2826</v>
      </c>
      <c r="E363" s="349">
        <v>8.27</v>
      </c>
      <c r="F363" s="349">
        <v>7.36</v>
      </c>
      <c r="G363" s="349">
        <v>6.83</v>
      </c>
      <c r="H363" s="350"/>
      <c r="I363" s="350"/>
      <c r="J363" s="352"/>
      <c r="K363" s="352"/>
      <c r="L363" s="353"/>
      <c r="M363" s="353"/>
      <c r="N363" s="498">
        <v>127</v>
      </c>
      <c r="O363" s="500">
        <v>4</v>
      </c>
      <c r="P363" s="489"/>
      <c r="Q363" s="489"/>
    </row>
    <row r="364" spans="2:17">
      <c r="B364" s="347"/>
      <c r="C364" s="354" t="s">
        <v>2827</v>
      </c>
      <c r="E364" s="349" t="s">
        <v>2744</v>
      </c>
      <c r="F364" s="349" t="s">
        <v>2744</v>
      </c>
      <c r="G364" s="349" t="s">
        <v>2744</v>
      </c>
      <c r="H364" s="350"/>
      <c r="I364" s="350"/>
      <c r="J364" s="352"/>
      <c r="K364" s="352"/>
      <c r="L364" s="353"/>
      <c r="M364" s="353"/>
      <c r="N364" s="498"/>
      <c r="O364" s="489"/>
      <c r="P364" s="489"/>
      <c r="Q364" s="489"/>
    </row>
    <row r="365" spans="2:17">
      <c r="B365" s="347"/>
      <c r="C365" s="354" t="s">
        <v>2828</v>
      </c>
      <c r="E365" s="349">
        <v>3.87</v>
      </c>
      <c r="F365" s="349">
        <v>3.04</v>
      </c>
      <c r="G365" s="349">
        <v>2.56</v>
      </c>
      <c r="H365" s="350"/>
      <c r="I365" s="350"/>
      <c r="J365" s="352"/>
      <c r="K365" s="352"/>
      <c r="L365" s="353"/>
      <c r="M365" s="353"/>
      <c r="N365" s="498">
        <v>115</v>
      </c>
      <c r="O365" s="489"/>
      <c r="P365" s="489"/>
      <c r="Q365" s="489"/>
    </row>
    <row r="366" spans="2:17">
      <c r="B366" s="347"/>
      <c r="C366" s="354" t="s">
        <v>2829</v>
      </c>
      <c r="E366" s="349">
        <v>3.87</v>
      </c>
      <c r="F366" s="349">
        <v>3.04</v>
      </c>
      <c r="G366" s="349">
        <v>2.56</v>
      </c>
      <c r="H366" s="350"/>
      <c r="I366" s="350"/>
      <c r="J366" s="352"/>
      <c r="K366" s="352"/>
      <c r="L366" s="353"/>
      <c r="M366" s="353"/>
      <c r="N366" s="498">
        <v>115</v>
      </c>
      <c r="O366" s="489"/>
      <c r="P366" s="489"/>
      <c r="Q366" s="489"/>
    </row>
    <row r="367" spans="2:17" ht="28.8">
      <c r="B367" s="347"/>
      <c r="C367" s="354" t="s">
        <v>2830</v>
      </c>
      <c r="E367" s="349">
        <v>7.55</v>
      </c>
      <c r="F367" s="349">
        <v>5.96</v>
      </c>
      <c r="G367" s="349">
        <v>5.01</v>
      </c>
      <c r="H367" s="350"/>
      <c r="I367" s="350"/>
      <c r="J367" s="352"/>
      <c r="K367" s="352"/>
      <c r="L367" s="353"/>
      <c r="M367" s="353"/>
      <c r="N367" s="498">
        <v>225</v>
      </c>
      <c r="O367" s="489"/>
      <c r="P367" s="489"/>
      <c r="Q367" s="489"/>
    </row>
    <row r="368" spans="2:17">
      <c r="B368" s="347"/>
      <c r="C368" s="354" t="s">
        <v>2831</v>
      </c>
      <c r="E368" s="349">
        <v>4.2699999999999996</v>
      </c>
      <c r="F368" s="349">
        <v>3.36</v>
      </c>
      <c r="G368" s="349">
        <v>2.83</v>
      </c>
      <c r="H368" s="350"/>
      <c r="I368" s="350"/>
      <c r="J368" s="352"/>
      <c r="K368" s="352"/>
      <c r="L368" s="353"/>
      <c r="M368" s="353"/>
      <c r="N368" s="498">
        <v>127</v>
      </c>
      <c r="O368" s="489"/>
      <c r="P368" s="489"/>
      <c r="Q368" s="489"/>
    </row>
    <row r="369" spans="2:17">
      <c r="B369" s="347"/>
      <c r="C369" s="354" t="s">
        <v>2763</v>
      </c>
      <c r="E369" s="349">
        <v>15.41</v>
      </c>
      <c r="F369" s="349">
        <v>12.57</v>
      </c>
      <c r="G369" s="349">
        <v>10.88</v>
      </c>
      <c r="H369" s="350"/>
      <c r="I369" s="350"/>
      <c r="J369" s="352"/>
      <c r="K369" s="352"/>
      <c r="L369" s="353"/>
      <c r="M369" s="353"/>
      <c r="N369" s="498">
        <v>399</v>
      </c>
      <c r="O369" s="500">
        <v>2</v>
      </c>
      <c r="P369" s="489"/>
      <c r="Q369" s="489"/>
    </row>
    <row r="370" spans="2:17">
      <c r="B370" s="347"/>
      <c r="C370" s="354" t="s">
        <v>2832</v>
      </c>
      <c r="E370" s="349">
        <v>21.37</v>
      </c>
      <c r="F370" s="349">
        <v>16.86</v>
      </c>
      <c r="G370" s="349">
        <v>14.16</v>
      </c>
      <c r="H370" s="350"/>
      <c r="I370" s="350"/>
      <c r="J370" s="352"/>
      <c r="K370" s="352"/>
      <c r="L370" s="353"/>
      <c r="M370" s="353"/>
      <c r="N370" s="498">
        <v>636</v>
      </c>
      <c r="O370" s="489"/>
      <c r="P370" s="489"/>
      <c r="Q370" s="489"/>
    </row>
    <row r="371" spans="2:17" ht="28.8">
      <c r="B371" s="347"/>
      <c r="C371" s="354" t="s">
        <v>2833</v>
      </c>
      <c r="E371" s="349">
        <v>10.72</v>
      </c>
      <c r="F371" s="349">
        <v>8.4499999999999993</v>
      </c>
      <c r="G371" s="349">
        <v>7.1</v>
      </c>
      <c r="H371" s="350"/>
      <c r="I371" s="350"/>
      <c r="J371" s="352"/>
      <c r="K371" s="352"/>
      <c r="L371" s="353"/>
      <c r="M371" s="353"/>
      <c r="N371" s="498">
        <v>319</v>
      </c>
      <c r="O371" s="489"/>
      <c r="P371" s="489"/>
      <c r="Q371" s="489"/>
    </row>
    <row r="372" spans="2:17">
      <c r="B372" s="347"/>
      <c r="C372" s="354" t="s">
        <v>2834</v>
      </c>
      <c r="E372" s="349">
        <v>10.36</v>
      </c>
      <c r="F372" s="349">
        <v>8.8000000000000007</v>
      </c>
      <c r="G372" s="349">
        <v>7.88</v>
      </c>
      <c r="H372" s="350"/>
      <c r="I372" s="350"/>
      <c r="J372" s="352"/>
      <c r="K372" s="352"/>
      <c r="L372" s="353"/>
      <c r="M372" s="353"/>
      <c r="N372" s="498">
        <v>219</v>
      </c>
      <c r="O372" s="500">
        <v>3</v>
      </c>
      <c r="P372" s="489"/>
      <c r="Q372" s="489"/>
    </row>
    <row r="373" spans="2:17">
      <c r="B373" s="347"/>
      <c r="C373" s="354" t="s">
        <v>2795</v>
      </c>
      <c r="E373" s="349">
        <v>8.94</v>
      </c>
      <c r="F373" s="349">
        <v>7.05</v>
      </c>
      <c r="G373" s="349">
        <v>5.93</v>
      </c>
      <c r="H373" s="350"/>
      <c r="I373" s="350"/>
      <c r="J373" s="352"/>
      <c r="K373" s="352"/>
      <c r="L373" s="353"/>
      <c r="M373" s="353"/>
      <c r="N373" s="498">
        <v>266</v>
      </c>
      <c r="O373" s="489"/>
      <c r="P373" s="489"/>
      <c r="Q373" s="489"/>
    </row>
    <row r="374" spans="2:17">
      <c r="B374" s="347"/>
      <c r="C374" s="354" t="s">
        <v>2765</v>
      </c>
      <c r="E374" s="349">
        <v>8.94</v>
      </c>
      <c r="F374" s="349">
        <v>7.05</v>
      </c>
      <c r="G374" s="349">
        <v>5.93</v>
      </c>
      <c r="H374" s="350"/>
      <c r="I374" s="350"/>
      <c r="J374" s="352"/>
      <c r="K374" s="352"/>
      <c r="L374" s="353"/>
      <c r="M374" s="353"/>
      <c r="N374" s="498">
        <v>266</v>
      </c>
      <c r="O374" s="489"/>
      <c r="P374" s="489"/>
      <c r="Q374" s="489"/>
    </row>
    <row r="375" spans="2:17">
      <c r="B375" s="347"/>
      <c r="C375" s="354" t="s">
        <v>2796</v>
      </c>
      <c r="E375" s="349">
        <v>45.43</v>
      </c>
      <c r="F375" s="349">
        <v>35.82</v>
      </c>
      <c r="G375" s="349">
        <v>30.1</v>
      </c>
      <c r="H375" s="350"/>
      <c r="I375" s="350"/>
      <c r="J375" s="352"/>
      <c r="K375" s="352"/>
      <c r="L375" s="353"/>
      <c r="M375" s="353"/>
      <c r="N375" s="498">
        <v>1352</v>
      </c>
      <c r="O375" s="489"/>
      <c r="P375" s="489"/>
      <c r="Q375" s="489"/>
    </row>
    <row r="376" spans="2:17">
      <c r="B376" s="347"/>
      <c r="C376" s="354" t="s">
        <v>2766</v>
      </c>
      <c r="E376" s="349">
        <v>29.86</v>
      </c>
      <c r="F376" s="349">
        <v>23.55</v>
      </c>
      <c r="G376" s="349">
        <v>19.79</v>
      </c>
      <c r="H376" s="350"/>
      <c r="I376" s="350"/>
      <c r="J376" s="352"/>
      <c r="K376" s="352"/>
      <c r="L376" s="353"/>
      <c r="M376" s="353"/>
      <c r="N376" s="498">
        <v>889</v>
      </c>
      <c r="O376" s="489"/>
      <c r="P376" s="489"/>
      <c r="Q376" s="489"/>
    </row>
    <row r="377" spans="2:17">
      <c r="B377" s="347"/>
      <c r="C377" s="354" t="s">
        <v>2767</v>
      </c>
      <c r="E377" s="349">
        <v>6.42</v>
      </c>
      <c r="F377" s="349">
        <v>5.0599999999999996</v>
      </c>
      <c r="G377" s="349">
        <v>4.25</v>
      </c>
      <c r="H377" s="350"/>
      <c r="I377" s="350"/>
      <c r="J377" s="352"/>
      <c r="K377" s="352"/>
      <c r="L377" s="353"/>
      <c r="M377" s="353"/>
      <c r="N377" s="498">
        <v>191</v>
      </c>
      <c r="O377" s="489"/>
      <c r="P377" s="489"/>
      <c r="Q377" s="489"/>
    </row>
    <row r="378" spans="2:17">
      <c r="B378" s="347"/>
      <c r="C378" s="354" t="s">
        <v>2835</v>
      </c>
      <c r="E378" s="349">
        <v>3.76</v>
      </c>
      <c r="F378" s="349">
        <v>2.97</v>
      </c>
      <c r="G378" s="349">
        <v>2.5</v>
      </c>
      <c r="H378" s="350"/>
      <c r="I378" s="350"/>
      <c r="J378" s="352"/>
      <c r="K378" s="352"/>
      <c r="L378" s="353"/>
      <c r="M378" s="353"/>
      <c r="N378" s="498">
        <v>112</v>
      </c>
      <c r="O378" s="489"/>
      <c r="P378" s="489"/>
      <c r="Q378" s="489"/>
    </row>
    <row r="379" spans="2:17">
      <c r="B379" s="347"/>
      <c r="C379" s="354" t="s">
        <v>2836</v>
      </c>
      <c r="E379" s="349">
        <v>2.0099999999999998</v>
      </c>
      <c r="F379" s="349">
        <v>1.59</v>
      </c>
      <c r="G379" s="349">
        <v>1.33</v>
      </c>
      <c r="H379" s="350"/>
      <c r="I379" s="350"/>
      <c r="J379" s="352"/>
      <c r="K379" s="352"/>
      <c r="L379" s="353"/>
      <c r="M379" s="353"/>
      <c r="N379" s="498">
        <v>60</v>
      </c>
      <c r="O379" s="489"/>
      <c r="P379" s="489"/>
      <c r="Q379" s="489"/>
    </row>
    <row r="380" spans="2:17">
      <c r="B380" s="347"/>
      <c r="C380" s="354" t="s">
        <v>2837</v>
      </c>
      <c r="E380" s="349">
        <v>8.0299999999999994</v>
      </c>
      <c r="F380" s="349">
        <v>6.33</v>
      </c>
      <c r="G380" s="349">
        <v>5.32</v>
      </c>
      <c r="H380" s="350"/>
      <c r="I380" s="350"/>
      <c r="J380" s="352"/>
      <c r="K380" s="352"/>
      <c r="L380" s="353"/>
      <c r="M380" s="353"/>
      <c r="N380" s="498">
        <v>239</v>
      </c>
      <c r="O380" s="489"/>
      <c r="P380" s="489"/>
      <c r="Q380" s="489"/>
    </row>
    <row r="381" spans="2:17">
      <c r="B381" s="347"/>
      <c r="C381" s="354"/>
      <c r="E381" s="349"/>
      <c r="F381" s="349"/>
      <c r="G381" s="349"/>
      <c r="H381" s="350"/>
      <c r="I381" s="350"/>
      <c r="J381" s="352"/>
      <c r="K381" s="352"/>
      <c r="L381" s="353"/>
      <c r="M381" s="353"/>
      <c r="N381" s="488"/>
      <c r="O381" s="489"/>
      <c r="P381" s="489"/>
      <c r="Q381" s="489"/>
    </row>
    <row r="382" spans="2:17" s="339" customFormat="1" ht="79.2">
      <c r="B382" s="355" t="s">
        <v>2838</v>
      </c>
      <c r="C382" s="340" t="s">
        <v>2839</v>
      </c>
      <c r="D382" s="341">
        <v>55</v>
      </c>
      <c r="E382" s="342">
        <v>86.16</v>
      </c>
      <c r="F382" s="342">
        <v>67.94</v>
      </c>
      <c r="G382" s="342">
        <v>57.1</v>
      </c>
      <c r="H382" s="343">
        <v>0</v>
      </c>
      <c r="I382" s="343">
        <v>0</v>
      </c>
      <c r="J382" s="344">
        <v>5.0000000000000001E-3</v>
      </c>
      <c r="K382" s="345" t="s">
        <v>2741</v>
      </c>
      <c r="L382" s="346" t="s">
        <v>2721</v>
      </c>
      <c r="M382" s="346" t="s">
        <v>2742</v>
      </c>
      <c r="N382" s="495">
        <v>2576</v>
      </c>
      <c r="O382" s="499">
        <v>0</v>
      </c>
      <c r="P382" s="497">
        <v>5.0000000000000001E-3</v>
      </c>
      <c r="Q382" s="496"/>
    </row>
    <row r="383" spans="2:17">
      <c r="B383" s="347"/>
      <c r="C383" s="348" t="s">
        <v>2780</v>
      </c>
      <c r="E383" s="349" t="s">
        <v>2744</v>
      </c>
      <c r="F383" s="349" t="s">
        <v>2744</v>
      </c>
      <c r="G383" s="349" t="s">
        <v>2744</v>
      </c>
      <c r="H383" s="350"/>
      <c r="I383" s="350"/>
      <c r="J383" s="352"/>
      <c r="K383" s="352"/>
      <c r="L383" s="353"/>
      <c r="M383" s="353"/>
      <c r="N383" s="498"/>
      <c r="O383" s="489"/>
      <c r="P383" s="489"/>
      <c r="Q383" s="489"/>
    </row>
    <row r="384" spans="2:17">
      <c r="B384" s="347"/>
      <c r="C384" s="354" t="s">
        <v>2840</v>
      </c>
      <c r="E384" s="349">
        <v>2.68</v>
      </c>
      <c r="F384" s="349">
        <v>2.12</v>
      </c>
      <c r="G384" s="349">
        <v>1.78</v>
      </c>
      <c r="H384" s="350"/>
      <c r="I384" s="350"/>
      <c r="J384" s="352"/>
      <c r="K384" s="352"/>
      <c r="L384" s="353"/>
      <c r="M384" s="353"/>
      <c r="N384" s="498">
        <v>80</v>
      </c>
      <c r="O384" s="489"/>
      <c r="P384" s="489"/>
      <c r="Q384" s="489"/>
    </row>
    <row r="385" spans="2:17">
      <c r="B385" s="347"/>
      <c r="C385" s="354" t="s">
        <v>2841</v>
      </c>
      <c r="E385" s="349">
        <v>17.21</v>
      </c>
      <c r="F385" s="349">
        <v>13.57</v>
      </c>
      <c r="G385" s="349">
        <v>11.4</v>
      </c>
      <c r="H385" s="350"/>
      <c r="I385" s="350"/>
      <c r="J385" s="352"/>
      <c r="K385" s="352"/>
      <c r="L385" s="353"/>
      <c r="M385" s="353"/>
      <c r="N385" s="498">
        <v>512</v>
      </c>
      <c r="O385" s="489"/>
      <c r="P385" s="489"/>
      <c r="Q385" s="489"/>
    </row>
    <row r="386" spans="2:17">
      <c r="B386" s="347"/>
      <c r="C386" s="354" t="s">
        <v>2789</v>
      </c>
      <c r="E386" s="349" t="s">
        <v>2744</v>
      </c>
      <c r="F386" s="349" t="s">
        <v>2744</v>
      </c>
      <c r="G386" s="349" t="s">
        <v>2744</v>
      </c>
      <c r="H386" s="350"/>
      <c r="I386" s="350"/>
      <c r="J386" s="352"/>
      <c r="K386" s="352"/>
      <c r="L386" s="353"/>
      <c r="M386" s="353"/>
      <c r="N386" s="498"/>
      <c r="O386" s="489"/>
      <c r="P386" s="489"/>
      <c r="Q386" s="489"/>
    </row>
    <row r="387" spans="2:17">
      <c r="B387" s="347"/>
      <c r="C387" s="348" t="s">
        <v>2842</v>
      </c>
      <c r="E387" s="349" t="s">
        <v>2744</v>
      </c>
      <c r="F387" s="349" t="s">
        <v>2744</v>
      </c>
      <c r="G387" s="349" t="s">
        <v>2744</v>
      </c>
      <c r="H387" s="350"/>
      <c r="I387" s="350"/>
      <c r="J387" s="352"/>
      <c r="K387" s="352"/>
      <c r="L387" s="353"/>
      <c r="M387" s="353"/>
      <c r="N387" s="498"/>
      <c r="O387" s="489"/>
      <c r="P387" s="489"/>
      <c r="Q387" s="489"/>
    </row>
    <row r="388" spans="2:17">
      <c r="B388" s="347"/>
      <c r="C388" s="354" t="s">
        <v>2843</v>
      </c>
      <c r="E388" s="349">
        <v>6.45</v>
      </c>
      <c r="F388" s="349">
        <v>5.08</v>
      </c>
      <c r="G388" s="349">
        <v>4.28</v>
      </c>
      <c r="H388" s="350"/>
      <c r="I388" s="350"/>
      <c r="J388" s="352"/>
      <c r="K388" s="352"/>
      <c r="L388" s="353"/>
      <c r="M388" s="353"/>
      <c r="N388" s="498">
        <v>192</v>
      </c>
      <c r="O388" s="489"/>
      <c r="P388" s="489"/>
      <c r="Q388" s="489"/>
    </row>
    <row r="389" spans="2:17">
      <c r="B389" s="347"/>
      <c r="C389" s="354" t="s">
        <v>2844</v>
      </c>
      <c r="E389" s="349">
        <v>3.02</v>
      </c>
      <c r="F389" s="349">
        <v>2.38</v>
      </c>
      <c r="G389" s="349">
        <v>2</v>
      </c>
      <c r="H389" s="350"/>
      <c r="I389" s="350"/>
      <c r="J389" s="352"/>
      <c r="K389" s="352"/>
      <c r="L389" s="353"/>
      <c r="M389" s="353"/>
      <c r="N389" s="498">
        <v>90</v>
      </c>
      <c r="O389" s="489"/>
      <c r="P389" s="489"/>
      <c r="Q389" s="489"/>
    </row>
    <row r="390" spans="2:17">
      <c r="B390" s="347"/>
      <c r="C390" s="354" t="s">
        <v>2845</v>
      </c>
      <c r="E390" s="349">
        <v>3.02</v>
      </c>
      <c r="F390" s="349">
        <v>2.38</v>
      </c>
      <c r="G390" s="349">
        <v>2</v>
      </c>
      <c r="H390" s="350"/>
      <c r="I390" s="350"/>
      <c r="J390" s="352"/>
      <c r="K390" s="352"/>
      <c r="L390" s="353"/>
      <c r="M390" s="353"/>
      <c r="N390" s="498">
        <v>90</v>
      </c>
      <c r="O390" s="489"/>
      <c r="P390" s="489"/>
      <c r="Q390" s="489"/>
    </row>
    <row r="391" spans="2:17">
      <c r="B391" s="347"/>
      <c r="C391" s="354" t="s">
        <v>2846</v>
      </c>
      <c r="E391" s="349">
        <v>21.4</v>
      </c>
      <c r="F391" s="349">
        <v>16.88</v>
      </c>
      <c r="G391" s="349">
        <v>14.19</v>
      </c>
      <c r="H391" s="350"/>
      <c r="I391" s="350"/>
      <c r="J391" s="352"/>
      <c r="K391" s="352"/>
      <c r="L391" s="353"/>
      <c r="M391" s="353"/>
      <c r="N391" s="498">
        <v>637</v>
      </c>
      <c r="O391" s="489"/>
      <c r="P391" s="489"/>
      <c r="Q391" s="489"/>
    </row>
    <row r="392" spans="2:17">
      <c r="B392" s="347"/>
      <c r="C392" s="354" t="s">
        <v>2847</v>
      </c>
      <c r="E392" s="349">
        <v>21.5</v>
      </c>
      <c r="F392" s="349">
        <v>16.96</v>
      </c>
      <c r="G392" s="349">
        <v>14.25</v>
      </c>
      <c r="H392" s="350"/>
      <c r="I392" s="350"/>
      <c r="J392" s="352"/>
      <c r="K392" s="352"/>
      <c r="L392" s="353"/>
      <c r="M392" s="353"/>
      <c r="N392" s="498">
        <v>640</v>
      </c>
      <c r="O392" s="489"/>
      <c r="P392" s="489"/>
      <c r="Q392" s="489"/>
    </row>
    <row r="393" spans="2:17">
      <c r="B393" s="347"/>
      <c r="C393" s="354" t="s">
        <v>2848</v>
      </c>
      <c r="E393" s="349">
        <v>21.5</v>
      </c>
      <c r="F393" s="349">
        <v>16.96</v>
      </c>
      <c r="G393" s="349">
        <v>14.25</v>
      </c>
      <c r="H393" s="350"/>
      <c r="I393" s="350"/>
      <c r="J393" s="352"/>
      <c r="K393" s="352"/>
      <c r="L393" s="353"/>
      <c r="M393" s="353"/>
      <c r="N393" s="498">
        <v>640</v>
      </c>
      <c r="O393" s="489"/>
      <c r="P393" s="489"/>
      <c r="Q393" s="489"/>
    </row>
    <row r="394" spans="2:17">
      <c r="B394" s="347"/>
      <c r="C394" s="354" t="s">
        <v>2849</v>
      </c>
      <c r="E394" s="349">
        <v>8.27</v>
      </c>
      <c r="F394" s="349">
        <v>7.36</v>
      </c>
      <c r="G394" s="349">
        <v>6.83</v>
      </c>
      <c r="H394" s="350"/>
      <c r="I394" s="350"/>
      <c r="J394" s="352"/>
      <c r="K394" s="352"/>
      <c r="L394" s="353"/>
      <c r="M394" s="353"/>
      <c r="N394" s="498">
        <v>127</v>
      </c>
      <c r="O394" s="500">
        <v>4</v>
      </c>
      <c r="P394" s="489"/>
      <c r="Q394" s="489"/>
    </row>
    <row r="395" spans="2:17" ht="28.8">
      <c r="B395" s="347"/>
      <c r="C395" s="354" t="s">
        <v>2850</v>
      </c>
      <c r="E395" s="349">
        <v>3.73</v>
      </c>
      <c r="F395" s="349">
        <v>2.94</v>
      </c>
      <c r="G395" s="349">
        <v>2.4700000000000002</v>
      </c>
      <c r="H395" s="350"/>
      <c r="I395" s="350"/>
      <c r="J395" s="352"/>
      <c r="K395" s="352"/>
      <c r="L395" s="353"/>
      <c r="M395" s="353"/>
      <c r="N395" s="498">
        <v>111</v>
      </c>
      <c r="O395" s="489"/>
      <c r="P395" s="489"/>
      <c r="Q395" s="489"/>
    </row>
    <row r="396" spans="2:17" ht="28.8">
      <c r="B396" s="347"/>
      <c r="C396" s="354" t="s">
        <v>2851</v>
      </c>
      <c r="E396" s="349">
        <v>6.82</v>
      </c>
      <c r="F396" s="349">
        <v>5.38</v>
      </c>
      <c r="G396" s="349">
        <v>4.5199999999999996</v>
      </c>
      <c r="H396" s="350"/>
      <c r="I396" s="350"/>
      <c r="J396" s="352"/>
      <c r="K396" s="352"/>
      <c r="L396" s="353"/>
      <c r="M396" s="353"/>
      <c r="N396" s="498">
        <v>203</v>
      </c>
      <c r="O396" s="489"/>
      <c r="P396" s="489"/>
      <c r="Q396" s="489"/>
    </row>
    <row r="397" spans="2:17">
      <c r="B397" s="347"/>
      <c r="C397" s="354" t="s">
        <v>2852</v>
      </c>
      <c r="E397" s="349">
        <v>12.87</v>
      </c>
      <c r="F397" s="349">
        <v>10.15</v>
      </c>
      <c r="G397" s="349">
        <v>8.52</v>
      </c>
      <c r="H397" s="350"/>
      <c r="I397" s="350"/>
      <c r="J397" s="352"/>
      <c r="K397" s="352"/>
      <c r="L397" s="353"/>
      <c r="M397" s="353"/>
      <c r="N397" s="498">
        <v>383</v>
      </c>
      <c r="O397" s="489"/>
      <c r="P397" s="489"/>
      <c r="Q397" s="489"/>
    </row>
    <row r="398" spans="2:17">
      <c r="B398" s="347"/>
      <c r="C398" s="354" t="s">
        <v>2853</v>
      </c>
      <c r="E398" s="349">
        <v>4.2699999999999996</v>
      </c>
      <c r="F398" s="349">
        <v>3.36</v>
      </c>
      <c r="G398" s="349">
        <v>2.83</v>
      </c>
      <c r="H398" s="350"/>
      <c r="I398" s="350"/>
      <c r="J398" s="352"/>
      <c r="K398" s="352"/>
      <c r="L398" s="353"/>
      <c r="M398" s="353"/>
      <c r="N398" s="498">
        <v>127</v>
      </c>
      <c r="O398" s="489"/>
      <c r="P398" s="489"/>
      <c r="Q398" s="489"/>
    </row>
    <row r="399" spans="2:17">
      <c r="B399" s="347"/>
      <c r="C399" s="354" t="s">
        <v>2854</v>
      </c>
      <c r="E399" s="349">
        <v>13.05</v>
      </c>
      <c r="F399" s="349">
        <v>10.93</v>
      </c>
      <c r="G399" s="349">
        <v>9.66</v>
      </c>
      <c r="H399" s="350"/>
      <c r="I399" s="350"/>
      <c r="J399" s="352"/>
      <c r="K399" s="352"/>
      <c r="L399" s="353"/>
      <c r="M399" s="353"/>
      <c r="N399" s="498">
        <v>299</v>
      </c>
      <c r="O399" s="500">
        <v>3</v>
      </c>
      <c r="P399" s="489"/>
      <c r="Q399" s="489"/>
    </row>
    <row r="400" spans="2:17">
      <c r="B400" s="347"/>
      <c r="C400" s="354" t="s">
        <v>2795</v>
      </c>
      <c r="E400" s="349">
        <v>8.94</v>
      </c>
      <c r="F400" s="349">
        <v>7.05</v>
      </c>
      <c r="G400" s="349">
        <v>5.93</v>
      </c>
      <c r="H400" s="350"/>
      <c r="I400" s="350"/>
      <c r="J400" s="352"/>
      <c r="K400" s="352"/>
      <c r="L400" s="353"/>
      <c r="M400" s="353"/>
      <c r="N400" s="498">
        <v>266</v>
      </c>
      <c r="O400" s="489"/>
      <c r="P400" s="489"/>
      <c r="Q400" s="489"/>
    </row>
    <row r="401" spans="2:17">
      <c r="B401" s="347"/>
      <c r="C401" s="354" t="s">
        <v>2796</v>
      </c>
      <c r="E401" s="349">
        <v>45.43</v>
      </c>
      <c r="F401" s="349">
        <v>35.82</v>
      </c>
      <c r="G401" s="349">
        <v>30.1</v>
      </c>
      <c r="H401" s="350"/>
      <c r="I401" s="350"/>
      <c r="J401" s="352"/>
      <c r="K401" s="352"/>
      <c r="L401" s="353"/>
      <c r="M401" s="353"/>
      <c r="N401" s="498">
        <v>1352</v>
      </c>
      <c r="O401" s="489"/>
      <c r="P401" s="489"/>
      <c r="Q401" s="489"/>
    </row>
    <row r="402" spans="2:17">
      <c r="B402" s="347"/>
      <c r="C402" s="354" t="s">
        <v>2767</v>
      </c>
      <c r="E402" s="349">
        <v>6.42</v>
      </c>
      <c r="F402" s="349">
        <v>5.0599999999999996</v>
      </c>
      <c r="G402" s="349">
        <v>4.25</v>
      </c>
      <c r="H402" s="350"/>
      <c r="I402" s="350"/>
      <c r="J402" s="352"/>
      <c r="K402" s="352"/>
      <c r="L402" s="353"/>
      <c r="M402" s="353"/>
      <c r="N402" s="498">
        <v>191</v>
      </c>
      <c r="O402" s="489"/>
      <c r="P402" s="489"/>
      <c r="Q402" s="489"/>
    </row>
    <row r="403" spans="2:17">
      <c r="B403" s="347"/>
      <c r="C403" s="354" t="s">
        <v>2855</v>
      </c>
      <c r="E403" s="349">
        <v>3.76</v>
      </c>
      <c r="F403" s="349">
        <v>2.97</v>
      </c>
      <c r="G403" s="349">
        <v>2.5</v>
      </c>
      <c r="H403" s="350"/>
      <c r="I403" s="350"/>
      <c r="J403" s="352"/>
      <c r="K403" s="352"/>
      <c r="L403" s="353"/>
      <c r="M403" s="353"/>
      <c r="N403" s="498">
        <v>112</v>
      </c>
      <c r="O403" s="489"/>
      <c r="P403" s="489"/>
      <c r="Q403" s="489"/>
    </row>
    <row r="404" spans="2:17">
      <c r="B404" s="347"/>
      <c r="C404" s="354" t="s">
        <v>2856</v>
      </c>
      <c r="E404" s="349">
        <v>5.92</v>
      </c>
      <c r="F404" s="349">
        <v>4.66</v>
      </c>
      <c r="G404" s="349">
        <v>3.92</v>
      </c>
      <c r="H404" s="350"/>
      <c r="I404" s="350"/>
      <c r="J404" s="352"/>
      <c r="K404" s="352"/>
      <c r="L404" s="353"/>
      <c r="M404" s="353"/>
      <c r="N404" s="498">
        <v>176</v>
      </c>
      <c r="O404" s="489"/>
      <c r="P404" s="489"/>
      <c r="Q404" s="489"/>
    </row>
    <row r="405" spans="2:17">
      <c r="B405" s="347"/>
      <c r="C405" s="354"/>
      <c r="E405" s="349"/>
      <c r="F405" s="349"/>
      <c r="G405" s="349"/>
      <c r="H405" s="350"/>
      <c r="I405" s="350"/>
      <c r="J405" s="352"/>
      <c r="K405" s="352"/>
      <c r="L405" s="353"/>
      <c r="M405" s="353"/>
      <c r="N405" s="488"/>
      <c r="O405" s="489"/>
      <c r="P405" s="489"/>
      <c r="Q405" s="489"/>
    </row>
    <row r="406" spans="2:17" s="339" customFormat="1" ht="132">
      <c r="B406" s="321" t="s">
        <v>2857</v>
      </c>
      <c r="C406" s="340" t="s">
        <v>2858</v>
      </c>
      <c r="D406" s="341">
        <v>55</v>
      </c>
      <c r="E406" s="342">
        <v>132.02000000000001</v>
      </c>
      <c r="F406" s="342">
        <v>104.11</v>
      </c>
      <c r="G406" s="342">
        <v>87.48</v>
      </c>
      <c r="H406" s="343">
        <v>0</v>
      </c>
      <c r="I406" s="343">
        <v>0</v>
      </c>
      <c r="J406" s="344">
        <v>4.8999999999999998E-3</v>
      </c>
      <c r="K406" s="345" t="s">
        <v>2741</v>
      </c>
      <c r="L406" s="346" t="s">
        <v>2721</v>
      </c>
      <c r="M406" s="346" t="s">
        <v>2742</v>
      </c>
      <c r="N406" s="495">
        <v>4037</v>
      </c>
      <c r="O406" s="499">
        <v>0</v>
      </c>
      <c r="P406" s="497">
        <v>4.8999999999999998E-3</v>
      </c>
      <c r="Q406" s="496"/>
    </row>
    <row r="407" spans="2:17">
      <c r="B407" s="347"/>
      <c r="C407" s="348" t="s">
        <v>2780</v>
      </c>
      <c r="E407" s="349" t="s">
        <v>2744</v>
      </c>
      <c r="F407" s="349" t="s">
        <v>2744</v>
      </c>
      <c r="G407" s="349" t="s">
        <v>2744</v>
      </c>
      <c r="H407" s="350"/>
      <c r="I407" s="350"/>
      <c r="J407" s="352"/>
      <c r="K407" s="352"/>
      <c r="L407" s="353"/>
      <c r="M407" s="353"/>
      <c r="N407" s="498"/>
      <c r="O407" s="489"/>
      <c r="P407" s="489"/>
      <c r="Q407" s="489"/>
    </row>
    <row r="408" spans="2:17">
      <c r="B408" s="347"/>
      <c r="C408" s="354" t="s">
        <v>2819</v>
      </c>
      <c r="E408" s="349">
        <v>2.68</v>
      </c>
      <c r="F408" s="349">
        <v>2.12</v>
      </c>
      <c r="G408" s="349">
        <v>1.78</v>
      </c>
      <c r="H408" s="350"/>
      <c r="I408" s="350"/>
      <c r="J408" s="352"/>
      <c r="K408" s="352"/>
      <c r="L408" s="353"/>
      <c r="M408" s="353"/>
      <c r="N408" s="498">
        <v>80</v>
      </c>
      <c r="O408" s="489"/>
      <c r="P408" s="489"/>
      <c r="Q408" s="489"/>
    </row>
    <row r="409" spans="2:17">
      <c r="B409" s="347"/>
      <c r="C409" s="354" t="s">
        <v>2820</v>
      </c>
      <c r="E409" s="349">
        <v>17.21</v>
      </c>
      <c r="F409" s="349">
        <v>13.57</v>
      </c>
      <c r="G409" s="349">
        <v>11.4</v>
      </c>
      <c r="H409" s="350"/>
      <c r="I409" s="350"/>
      <c r="J409" s="352"/>
      <c r="K409" s="352"/>
      <c r="L409" s="353"/>
      <c r="M409" s="353"/>
      <c r="N409" s="498">
        <v>512</v>
      </c>
      <c r="O409" s="489"/>
      <c r="P409" s="489"/>
      <c r="Q409" s="489"/>
    </row>
    <row r="410" spans="2:17" ht="28.8">
      <c r="B410" s="347"/>
      <c r="C410" s="354" t="s">
        <v>2821</v>
      </c>
      <c r="E410" s="349">
        <v>54.43</v>
      </c>
      <c r="F410" s="349">
        <v>42.93</v>
      </c>
      <c r="G410" s="349">
        <v>36.08</v>
      </c>
      <c r="H410" s="350"/>
      <c r="I410" s="350"/>
      <c r="J410" s="352"/>
      <c r="K410" s="352"/>
      <c r="L410" s="353"/>
      <c r="M410" s="353"/>
      <c r="N410" s="498">
        <v>1620</v>
      </c>
      <c r="O410" s="489"/>
      <c r="P410" s="489"/>
      <c r="Q410" s="489"/>
    </row>
    <row r="411" spans="2:17">
      <c r="B411" s="347"/>
      <c r="C411" s="354" t="s">
        <v>2789</v>
      </c>
      <c r="E411" s="349" t="s">
        <v>2744</v>
      </c>
      <c r="F411" s="349" t="s">
        <v>2744</v>
      </c>
      <c r="G411" s="349" t="s">
        <v>2744</v>
      </c>
      <c r="H411" s="350"/>
      <c r="I411" s="350"/>
      <c r="J411" s="352"/>
      <c r="K411" s="352"/>
      <c r="L411" s="353"/>
      <c r="M411" s="353"/>
      <c r="N411" s="498"/>
      <c r="O411" s="489"/>
      <c r="P411" s="489"/>
      <c r="Q411" s="489"/>
    </row>
    <row r="412" spans="2:17">
      <c r="B412" s="347"/>
      <c r="C412" s="348" t="s">
        <v>2743</v>
      </c>
      <c r="E412" s="349" t="s">
        <v>2744</v>
      </c>
      <c r="F412" s="349" t="s">
        <v>2744</v>
      </c>
      <c r="G412" s="349" t="s">
        <v>2744</v>
      </c>
      <c r="H412" s="350"/>
      <c r="I412" s="350"/>
      <c r="J412" s="352"/>
      <c r="K412" s="352"/>
      <c r="L412" s="353"/>
      <c r="M412" s="353"/>
      <c r="N412" s="498"/>
      <c r="O412" s="489"/>
      <c r="P412" s="489"/>
      <c r="Q412" s="489"/>
    </row>
    <row r="413" spans="2:17">
      <c r="B413" s="347"/>
      <c r="C413" s="354" t="s">
        <v>2822</v>
      </c>
      <c r="E413" s="349">
        <v>12.87</v>
      </c>
      <c r="F413" s="349">
        <v>10.15</v>
      </c>
      <c r="G413" s="349">
        <v>8.52</v>
      </c>
      <c r="H413" s="350"/>
      <c r="I413" s="350"/>
      <c r="J413" s="352"/>
      <c r="K413" s="352"/>
      <c r="L413" s="353"/>
      <c r="M413" s="353"/>
      <c r="N413" s="498">
        <v>383</v>
      </c>
      <c r="O413" s="489"/>
      <c r="P413" s="489"/>
      <c r="Q413" s="489"/>
    </row>
    <row r="414" spans="2:17">
      <c r="B414" s="347"/>
      <c r="C414" s="354" t="s">
        <v>2823</v>
      </c>
      <c r="E414" s="349">
        <v>30.07</v>
      </c>
      <c r="F414" s="349">
        <v>23.72</v>
      </c>
      <c r="G414" s="349">
        <v>19.93</v>
      </c>
      <c r="H414" s="350"/>
      <c r="I414" s="350"/>
      <c r="J414" s="352"/>
      <c r="K414" s="352"/>
      <c r="L414" s="353"/>
      <c r="M414" s="353"/>
      <c r="N414" s="498">
        <v>895</v>
      </c>
      <c r="O414" s="489"/>
      <c r="P414" s="489"/>
      <c r="Q414" s="489"/>
    </row>
    <row r="415" spans="2:17">
      <c r="B415" s="347"/>
      <c r="C415" s="354" t="s">
        <v>2747</v>
      </c>
      <c r="E415" s="349" t="s">
        <v>2744</v>
      </c>
      <c r="F415" s="349" t="s">
        <v>2744</v>
      </c>
      <c r="G415" s="349" t="s">
        <v>2744</v>
      </c>
      <c r="H415" s="350"/>
      <c r="I415" s="350"/>
      <c r="J415" s="352"/>
      <c r="K415" s="352"/>
      <c r="L415" s="353"/>
      <c r="M415" s="353"/>
      <c r="N415" s="498"/>
      <c r="O415" s="489"/>
      <c r="P415" s="489"/>
      <c r="Q415" s="489"/>
    </row>
    <row r="416" spans="2:17">
      <c r="B416" s="347"/>
      <c r="C416" s="348" t="s">
        <v>2824</v>
      </c>
      <c r="E416" s="349" t="s">
        <v>2744</v>
      </c>
      <c r="F416" s="349" t="s">
        <v>2744</v>
      </c>
      <c r="G416" s="349" t="s">
        <v>2744</v>
      </c>
      <c r="H416" s="350"/>
      <c r="I416" s="350"/>
      <c r="J416" s="352"/>
      <c r="K416" s="352"/>
      <c r="L416" s="353"/>
      <c r="M416" s="353"/>
      <c r="N416" s="498"/>
      <c r="O416" s="489"/>
      <c r="P416" s="489"/>
      <c r="Q416" s="489"/>
    </row>
    <row r="417" spans="2:17" ht="28.8">
      <c r="B417" s="347"/>
      <c r="C417" s="354" t="s">
        <v>2825</v>
      </c>
      <c r="E417" s="349">
        <v>14.05</v>
      </c>
      <c r="F417" s="349">
        <v>11.93</v>
      </c>
      <c r="G417" s="349">
        <v>10.66</v>
      </c>
      <c r="H417" s="350"/>
      <c r="I417" s="350"/>
      <c r="J417" s="352"/>
      <c r="K417" s="352"/>
      <c r="L417" s="353"/>
      <c r="M417" s="353"/>
      <c r="N417" s="498">
        <v>299</v>
      </c>
      <c r="O417" s="500">
        <v>4</v>
      </c>
      <c r="P417" s="489"/>
      <c r="Q417" s="489"/>
    </row>
    <row r="418" spans="2:17">
      <c r="B418" s="347"/>
      <c r="C418" s="354" t="s">
        <v>2826</v>
      </c>
      <c r="E418" s="349">
        <v>8.27</v>
      </c>
      <c r="F418" s="349">
        <v>7.36</v>
      </c>
      <c r="G418" s="349">
        <v>6.83</v>
      </c>
      <c r="H418" s="350"/>
      <c r="I418" s="350"/>
      <c r="J418" s="352"/>
      <c r="K418" s="352"/>
      <c r="L418" s="353"/>
      <c r="M418" s="353"/>
      <c r="N418" s="498">
        <v>127</v>
      </c>
      <c r="O418" s="500">
        <v>4</v>
      </c>
      <c r="P418" s="489"/>
      <c r="Q418" s="489"/>
    </row>
    <row r="419" spans="2:17">
      <c r="B419" s="347"/>
      <c r="C419" s="354" t="s">
        <v>2827</v>
      </c>
      <c r="E419" s="349" t="s">
        <v>2744</v>
      </c>
      <c r="F419" s="349" t="s">
        <v>2744</v>
      </c>
      <c r="G419" s="349" t="s">
        <v>2744</v>
      </c>
      <c r="H419" s="350"/>
      <c r="I419" s="350"/>
      <c r="J419" s="352"/>
      <c r="K419" s="352"/>
      <c r="L419" s="353"/>
      <c r="M419" s="353"/>
      <c r="N419" s="498"/>
      <c r="O419" s="489"/>
      <c r="P419" s="489"/>
      <c r="Q419" s="489"/>
    </row>
    <row r="420" spans="2:17">
      <c r="B420" s="347"/>
      <c r="C420" s="354" t="s">
        <v>2828</v>
      </c>
      <c r="E420" s="349">
        <v>3.87</v>
      </c>
      <c r="F420" s="349">
        <v>3.04</v>
      </c>
      <c r="G420" s="349">
        <v>2.56</v>
      </c>
      <c r="H420" s="350"/>
      <c r="I420" s="350"/>
      <c r="J420" s="352"/>
      <c r="K420" s="352"/>
      <c r="L420" s="353"/>
      <c r="M420" s="353"/>
      <c r="N420" s="498">
        <v>115</v>
      </c>
      <c r="O420" s="489"/>
      <c r="P420" s="489"/>
      <c r="Q420" s="489"/>
    </row>
    <row r="421" spans="2:17">
      <c r="B421" s="347"/>
      <c r="C421" s="354" t="s">
        <v>2829</v>
      </c>
      <c r="E421" s="349">
        <v>3.87</v>
      </c>
      <c r="F421" s="349">
        <v>3.04</v>
      </c>
      <c r="G421" s="349">
        <v>2.56</v>
      </c>
      <c r="H421" s="350"/>
      <c r="I421" s="350"/>
      <c r="J421" s="352"/>
      <c r="K421" s="352"/>
      <c r="L421" s="353"/>
      <c r="M421" s="353"/>
      <c r="N421" s="498">
        <v>115</v>
      </c>
      <c r="O421" s="489"/>
      <c r="P421" s="489"/>
      <c r="Q421" s="489"/>
    </row>
    <row r="422" spans="2:17" ht="28.8">
      <c r="B422" s="347"/>
      <c r="C422" s="354" t="s">
        <v>2830</v>
      </c>
      <c r="E422" s="349">
        <v>7.55</v>
      </c>
      <c r="F422" s="349">
        <v>5.96</v>
      </c>
      <c r="G422" s="349">
        <v>5.01</v>
      </c>
      <c r="H422" s="350"/>
      <c r="I422" s="350"/>
      <c r="J422" s="352"/>
      <c r="K422" s="352"/>
      <c r="L422" s="353"/>
      <c r="M422" s="353"/>
      <c r="N422" s="498">
        <v>225</v>
      </c>
      <c r="O422" s="489"/>
      <c r="P422" s="489"/>
      <c r="Q422" s="489"/>
    </row>
    <row r="423" spans="2:17">
      <c r="B423" s="347"/>
      <c r="C423" s="354" t="s">
        <v>2831</v>
      </c>
      <c r="E423" s="349">
        <v>4.2699999999999996</v>
      </c>
      <c r="F423" s="349">
        <v>3.36</v>
      </c>
      <c r="G423" s="349">
        <v>2.83</v>
      </c>
      <c r="H423" s="350"/>
      <c r="I423" s="350"/>
      <c r="J423" s="352"/>
      <c r="K423" s="352"/>
      <c r="L423" s="353"/>
      <c r="M423" s="353"/>
      <c r="N423" s="498">
        <v>127</v>
      </c>
      <c r="O423" s="489"/>
      <c r="P423" s="489"/>
      <c r="Q423" s="489"/>
    </row>
    <row r="424" spans="2:17">
      <c r="B424" s="347"/>
      <c r="C424" s="354" t="s">
        <v>2763</v>
      </c>
      <c r="E424" s="349">
        <v>15.41</v>
      </c>
      <c r="F424" s="349">
        <v>12.57</v>
      </c>
      <c r="G424" s="349">
        <v>10.88</v>
      </c>
      <c r="H424" s="350"/>
      <c r="I424" s="350"/>
      <c r="J424" s="352"/>
      <c r="K424" s="352"/>
      <c r="L424" s="353"/>
      <c r="M424" s="353"/>
      <c r="N424" s="498">
        <v>399</v>
      </c>
      <c r="O424" s="500">
        <v>2</v>
      </c>
      <c r="P424" s="489"/>
      <c r="Q424" s="489"/>
    </row>
    <row r="425" spans="2:17">
      <c r="B425" s="347"/>
      <c r="C425" s="354" t="s">
        <v>2832</v>
      </c>
      <c r="E425" s="349">
        <v>21.37</v>
      </c>
      <c r="F425" s="349">
        <v>16.86</v>
      </c>
      <c r="G425" s="349">
        <v>14.16</v>
      </c>
      <c r="H425" s="350"/>
      <c r="I425" s="350"/>
      <c r="J425" s="352"/>
      <c r="K425" s="352"/>
      <c r="L425" s="353"/>
      <c r="M425" s="353"/>
      <c r="N425" s="498">
        <v>636</v>
      </c>
      <c r="O425" s="489"/>
      <c r="P425" s="489"/>
      <c r="Q425" s="489"/>
    </row>
    <row r="426" spans="2:17" ht="28.8">
      <c r="B426" s="347"/>
      <c r="C426" s="354" t="s">
        <v>2833</v>
      </c>
      <c r="E426" s="349">
        <v>10.72</v>
      </c>
      <c r="F426" s="349">
        <v>8.4499999999999993</v>
      </c>
      <c r="G426" s="349">
        <v>7.1</v>
      </c>
      <c r="H426" s="350"/>
      <c r="I426" s="350"/>
      <c r="J426" s="352"/>
      <c r="K426" s="352"/>
      <c r="L426" s="353"/>
      <c r="M426" s="353"/>
      <c r="N426" s="498">
        <v>319</v>
      </c>
      <c r="O426" s="489"/>
      <c r="P426" s="489"/>
      <c r="Q426" s="489"/>
    </row>
    <row r="427" spans="2:17">
      <c r="B427" s="347"/>
      <c r="C427" s="354" t="s">
        <v>2834</v>
      </c>
      <c r="E427" s="349">
        <v>10.36</v>
      </c>
      <c r="F427" s="349">
        <v>8.8000000000000007</v>
      </c>
      <c r="G427" s="349">
        <v>7.88</v>
      </c>
      <c r="H427" s="350"/>
      <c r="I427" s="350"/>
      <c r="J427" s="352"/>
      <c r="K427" s="352"/>
      <c r="L427" s="353"/>
      <c r="M427" s="353"/>
      <c r="N427" s="498">
        <v>219</v>
      </c>
      <c r="O427" s="500">
        <v>3</v>
      </c>
      <c r="P427" s="489"/>
      <c r="Q427" s="489"/>
    </row>
    <row r="428" spans="2:17">
      <c r="B428" s="347"/>
      <c r="C428" s="354" t="s">
        <v>2795</v>
      </c>
      <c r="E428" s="349">
        <v>8.94</v>
      </c>
      <c r="F428" s="349">
        <v>7.05</v>
      </c>
      <c r="G428" s="349">
        <v>5.93</v>
      </c>
      <c r="H428" s="350"/>
      <c r="I428" s="350"/>
      <c r="J428" s="352"/>
      <c r="K428" s="352"/>
      <c r="L428" s="353"/>
      <c r="M428" s="353"/>
      <c r="N428" s="498">
        <v>266</v>
      </c>
      <c r="O428" s="489"/>
      <c r="P428" s="489"/>
      <c r="Q428" s="489"/>
    </row>
    <row r="429" spans="2:17">
      <c r="B429" s="347"/>
      <c r="C429" s="354" t="s">
        <v>2765</v>
      </c>
      <c r="E429" s="349">
        <v>8.94</v>
      </c>
      <c r="F429" s="349">
        <v>7.05</v>
      </c>
      <c r="G429" s="349">
        <v>5.93</v>
      </c>
      <c r="H429" s="350"/>
      <c r="I429" s="350"/>
      <c r="J429" s="352"/>
      <c r="K429" s="352"/>
      <c r="L429" s="353"/>
      <c r="M429" s="353"/>
      <c r="N429" s="498">
        <v>266</v>
      </c>
      <c r="O429" s="489"/>
      <c r="P429" s="489"/>
      <c r="Q429" s="489"/>
    </row>
    <row r="430" spans="2:17">
      <c r="B430" s="347"/>
      <c r="C430" s="354" t="s">
        <v>2796</v>
      </c>
      <c r="E430" s="349">
        <v>45.43</v>
      </c>
      <c r="F430" s="349">
        <v>35.82</v>
      </c>
      <c r="G430" s="349">
        <v>30.1</v>
      </c>
      <c r="H430" s="350"/>
      <c r="I430" s="350"/>
      <c r="J430" s="352"/>
      <c r="K430" s="352"/>
      <c r="L430" s="353"/>
      <c r="M430" s="353"/>
      <c r="N430" s="498">
        <v>1352</v>
      </c>
      <c r="O430" s="489"/>
      <c r="P430" s="489"/>
      <c r="Q430" s="489"/>
    </row>
    <row r="431" spans="2:17">
      <c r="B431" s="347"/>
      <c r="C431" s="354" t="s">
        <v>2766</v>
      </c>
      <c r="E431" s="349">
        <v>29.86</v>
      </c>
      <c r="F431" s="349">
        <v>23.55</v>
      </c>
      <c r="G431" s="349">
        <v>19.79</v>
      </c>
      <c r="H431" s="350"/>
      <c r="I431" s="350"/>
      <c r="J431" s="352"/>
      <c r="K431" s="352"/>
      <c r="L431" s="353"/>
      <c r="M431" s="353"/>
      <c r="N431" s="498">
        <v>889</v>
      </c>
      <c r="O431" s="489"/>
      <c r="P431" s="489"/>
      <c r="Q431" s="489"/>
    </row>
    <row r="432" spans="2:17">
      <c r="B432" s="347"/>
      <c r="C432" s="354" t="s">
        <v>2767</v>
      </c>
      <c r="E432" s="349">
        <v>6.42</v>
      </c>
      <c r="F432" s="349">
        <v>5.0599999999999996</v>
      </c>
      <c r="G432" s="349">
        <v>4.25</v>
      </c>
      <c r="H432" s="350"/>
      <c r="I432" s="350"/>
      <c r="J432" s="352"/>
      <c r="K432" s="352"/>
      <c r="L432" s="353"/>
      <c r="M432" s="353"/>
      <c r="N432" s="498">
        <v>191</v>
      </c>
      <c r="O432" s="489"/>
      <c r="P432" s="489"/>
      <c r="Q432" s="489"/>
    </row>
    <row r="433" spans="2:17">
      <c r="B433" s="347"/>
      <c r="C433" s="354" t="s">
        <v>2835</v>
      </c>
      <c r="E433" s="349">
        <v>3.76</v>
      </c>
      <c r="F433" s="349">
        <v>2.97</v>
      </c>
      <c r="G433" s="349">
        <v>2.5</v>
      </c>
      <c r="H433" s="350"/>
      <c r="I433" s="350"/>
      <c r="J433" s="352"/>
      <c r="K433" s="352"/>
      <c r="L433" s="353"/>
      <c r="M433" s="353"/>
      <c r="N433" s="498">
        <v>112</v>
      </c>
      <c r="O433" s="489"/>
      <c r="P433" s="489"/>
      <c r="Q433" s="489"/>
    </row>
    <row r="434" spans="2:17">
      <c r="B434" s="347"/>
      <c r="C434" s="354" t="s">
        <v>2836</v>
      </c>
      <c r="E434" s="349">
        <v>2.0099999999999998</v>
      </c>
      <c r="F434" s="349">
        <v>1.59</v>
      </c>
      <c r="G434" s="349">
        <v>1.33</v>
      </c>
      <c r="H434" s="350"/>
      <c r="I434" s="350"/>
      <c r="J434" s="352"/>
      <c r="K434" s="352"/>
      <c r="L434" s="353"/>
      <c r="M434" s="353"/>
      <c r="N434" s="498">
        <v>60</v>
      </c>
      <c r="O434" s="489"/>
      <c r="P434" s="489"/>
      <c r="Q434" s="489"/>
    </row>
    <row r="435" spans="2:17">
      <c r="B435" s="347"/>
      <c r="C435" s="354" t="s">
        <v>2837</v>
      </c>
      <c r="E435" s="349">
        <v>8.0299999999999994</v>
      </c>
      <c r="F435" s="349">
        <v>6.33</v>
      </c>
      <c r="G435" s="349">
        <v>5.32</v>
      </c>
      <c r="H435" s="350"/>
      <c r="I435" s="350"/>
      <c r="J435" s="352"/>
      <c r="K435" s="352"/>
      <c r="L435" s="353"/>
      <c r="M435" s="353"/>
      <c r="N435" s="498">
        <v>239</v>
      </c>
      <c r="O435" s="489"/>
      <c r="P435" s="489"/>
      <c r="Q435" s="489"/>
    </row>
    <row r="436" spans="2:17">
      <c r="B436" s="347"/>
      <c r="C436" s="354"/>
      <c r="E436" s="349"/>
      <c r="F436" s="349"/>
      <c r="G436" s="349"/>
      <c r="H436" s="350"/>
      <c r="I436" s="350"/>
      <c r="J436" s="352"/>
      <c r="K436" s="352"/>
      <c r="L436" s="353"/>
      <c r="M436" s="353"/>
      <c r="N436" s="488"/>
      <c r="O436" s="489"/>
      <c r="P436" s="489"/>
      <c r="Q436" s="489"/>
    </row>
    <row r="437" spans="2:17" s="339" customFormat="1" ht="132">
      <c r="B437" s="355" t="s">
        <v>2859</v>
      </c>
      <c r="C437" s="340" t="s">
        <v>2860</v>
      </c>
      <c r="D437" s="341">
        <v>65</v>
      </c>
      <c r="E437" s="342">
        <v>158.16</v>
      </c>
      <c r="F437" s="342">
        <v>124.72</v>
      </c>
      <c r="G437" s="342">
        <v>104.82</v>
      </c>
      <c r="H437" s="343">
        <v>0</v>
      </c>
      <c r="I437" s="343">
        <v>0</v>
      </c>
      <c r="J437" s="344">
        <v>4.8999999999999998E-3</v>
      </c>
      <c r="K437" s="345" t="s">
        <v>2741</v>
      </c>
      <c r="L437" s="346" t="s">
        <v>2721</v>
      </c>
      <c r="M437" s="346" t="s">
        <v>2742</v>
      </c>
      <c r="N437" s="495">
        <v>4821</v>
      </c>
      <c r="O437" s="499">
        <v>0</v>
      </c>
      <c r="P437" s="497">
        <v>4.8999999999999998E-3</v>
      </c>
      <c r="Q437" s="496"/>
    </row>
    <row r="438" spans="2:17">
      <c r="B438" s="347"/>
      <c r="C438" s="348" t="s">
        <v>2780</v>
      </c>
      <c r="E438" s="349" t="s">
        <v>2744</v>
      </c>
      <c r="F438" s="349" t="s">
        <v>2744</v>
      </c>
      <c r="G438" s="349" t="s">
        <v>2744</v>
      </c>
      <c r="H438" s="350"/>
      <c r="I438" s="350"/>
      <c r="J438" s="352"/>
      <c r="K438" s="352"/>
      <c r="L438" s="353"/>
      <c r="M438" s="353"/>
      <c r="N438" s="498"/>
      <c r="O438" s="489"/>
      <c r="P438" s="489"/>
      <c r="Q438" s="489"/>
    </row>
    <row r="439" spans="2:17">
      <c r="B439" s="347"/>
      <c r="C439" s="354" t="s">
        <v>2861</v>
      </c>
      <c r="E439" s="349">
        <v>46.2</v>
      </c>
      <c r="F439" s="349">
        <v>36.44</v>
      </c>
      <c r="G439" s="349">
        <v>30.62</v>
      </c>
      <c r="H439" s="350"/>
      <c r="I439" s="350"/>
      <c r="J439" s="352"/>
      <c r="K439" s="352"/>
      <c r="L439" s="353"/>
      <c r="M439" s="353"/>
      <c r="N439" s="498">
        <v>1375</v>
      </c>
      <c r="O439" s="489"/>
      <c r="P439" s="489"/>
      <c r="Q439" s="489"/>
    </row>
    <row r="440" spans="2:17">
      <c r="B440" s="347"/>
      <c r="C440" s="354" t="s">
        <v>2862</v>
      </c>
      <c r="E440" s="349">
        <v>84.06</v>
      </c>
      <c r="F440" s="349">
        <v>66.3</v>
      </c>
      <c r="G440" s="349">
        <v>55.71</v>
      </c>
      <c r="H440" s="350"/>
      <c r="I440" s="350"/>
      <c r="J440" s="352"/>
      <c r="K440" s="352"/>
      <c r="L440" s="353"/>
      <c r="M440" s="353"/>
      <c r="N440" s="498">
        <v>2502</v>
      </c>
      <c r="O440" s="489"/>
      <c r="P440" s="489"/>
      <c r="Q440" s="489"/>
    </row>
    <row r="441" spans="2:17">
      <c r="B441" s="347"/>
      <c r="C441" s="354" t="s">
        <v>2819</v>
      </c>
      <c r="E441" s="349">
        <v>2.68</v>
      </c>
      <c r="F441" s="349">
        <v>2.12</v>
      </c>
      <c r="G441" s="349">
        <v>1.78</v>
      </c>
      <c r="H441" s="350"/>
      <c r="I441" s="350"/>
      <c r="J441" s="352"/>
      <c r="K441" s="352"/>
      <c r="L441" s="353"/>
      <c r="M441" s="353"/>
      <c r="N441" s="498">
        <v>80</v>
      </c>
      <c r="O441" s="489"/>
      <c r="P441" s="489"/>
      <c r="Q441" s="489"/>
    </row>
    <row r="442" spans="2:17">
      <c r="B442" s="347"/>
      <c r="C442" s="354" t="s">
        <v>2820</v>
      </c>
      <c r="E442" s="349">
        <v>17.21</v>
      </c>
      <c r="F442" s="349">
        <v>13.57</v>
      </c>
      <c r="G442" s="349">
        <v>11.4</v>
      </c>
      <c r="H442" s="350"/>
      <c r="I442" s="350"/>
      <c r="J442" s="352"/>
      <c r="K442" s="352"/>
      <c r="L442" s="353"/>
      <c r="M442" s="353"/>
      <c r="N442" s="498">
        <v>512</v>
      </c>
      <c r="O442" s="489"/>
      <c r="P442" s="489"/>
      <c r="Q442" s="489"/>
    </row>
    <row r="443" spans="2:17" ht="28.8">
      <c r="B443" s="347"/>
      <c r="C443" s="354" t="s">
        <v>2821</v>
      </c>
      <c r="E443" s="349">
        <v>54.43</v>
      </c>
      <c r="F443" s="349">
        <v>42.93</v>
      </c>
      <c r="G443" s="349">
        <v>36.08</v>
      </c>
      <c r="H443" s="350"/>
      <c r="I443" s="350"/>
      <c r="J443" s="352"/>
      <c r="K443" s="352"/>
      <c r="L443" s="353"/>
      <c r="M443" s="353"/>
      <c r="N443" s="498">
        <v>1620</v>
      </c>
      <c r="O443" s="489"/>
      <c r="P443" s="489"/>
      <c r="Q443" s="489"/>
    </row>
    <row r="444" spans="2:17">
      <c r="B444" s="347"/>
      <c r="C444" s="354" t="s">
        <v>2789</v>
      </c>
      <c r="E444" s="349" t="s">
        <v>2744</v>
      </c>
      <c r="F444" s="349" t="s">
        <v>2744</v>
      </c>
      <c r="G444" s="349" t="s">
        <v>2744</v>
      </c>
      <c r="H444" s="350"/>
      <c r="I444" s="350"/>
      <c r="J444" s="352"/>
      <c r="K444" s="352"/>
      <c r="L444" s="353"/>
      <c r="M444" s="353"/>
      <c r="N444" s="498"/>
      <c r="O444" s="489"/>
      <c r="P444" s="489"/>
      <c r="Q444" s="489"/>
    </row>
    <row r="445" spans="2:17">
      <c r="B445" s="347"/>
      <c r="C445" s="348" t="s">
        <v>2743</v>
      </c>
      <c r="E445" s="349" t="s">
        <v>2744</v>
      </c>
      <c r="F445" s="349" t="s">
        <v>2744</v>
      </c>
      <c r="G445" s="349" t="s">
        <v>2744</v>
      </c>
      <c r="H445" s="350"/>
      <c r="I445" s="350"/>
      <c r="J445" s="352"/>
      <c r="K445" s="352"/>
      <c r="L445" s="353"/>
      <c r="M445" s="353"/>
      <c r="N445" s="498"/>
      <c r="O445" s="489"/>
      <c r="P445" s="489"/>
      <c r="Q445" s="489"/>
    </row>
    <row r="446" spans="2:17">
      <c r="B446" s="347"/>
      <c r="C446" s="354" t="s">
        <v>2822</v>
      </c>
      <c r="E446" s="349">
        <v>12.87</v>
      </c>
      <c r="F446" s="349">
        <v>10.15</v>
      </c>
      <c r="G446" s="349">
        <v>8.52</v>
      </c>
      <c r="H446" s="350"/>
      <c r="I446" s="350"/>
      <c r="J446" s="352"/>
      <c r="K446" s="352"/>
      <c r="L446" s="353"/>
      <c r="M446" s="353"/>
      <c r="N446" s="498">
        <v>383</v>
      </c>
      <c r="O446" s="489"/>
      <c r="P446" s="489"/>
      <c r="Q446" s="489"/>
    </row>
    <row r="447" spans="2:17">
      <c r="B447" s="347"/>
      <c r="C447" s="354" t="s">
        <v>2823</v>
      </c>
      <c r="E447" s="349">
        <v>30.07</v>
      </c>
      <c r="F447" s="349">
        <v>23.72</v>
      </c>
      <c r="G447" s="349">
        <v>19.93</v>
      </c>
      <c r="H447" s="350"/>
      <c r="I447" s="350"/>
      <c r="J447" s="352"/>
      <c r="K447" s="352"/>
      <c r="L447" s="353"/>
      <c r="M447" s="353"/>
      <c r="N447" s="498">
        <v>895</v>
      </c>
      <c r="O447" s="489"/>
      <c r="P447" s="489"/>
      <c r="Q447" s="489"/>
    </row>
    <row r="448" spans="2:17">
      <c r="B448" s="347"/>
      <c r="C448" s="354" t="s">
        <v>2747</v>
      </c>
      <c r="E448" s="349" t="s">
        <v>2744</v>
      </c>
      <c r="F448" s="349" t="s">
        <v>2744</v>
      </c>
      <c r="G448" s="349" t="s">
        <v>2744</v>
      </c>
      <c r="H448" s="350"/>
      <c r="I448" s="350"/>
      <c r="J448" s="352"/>
      <c r="K448" s="352"/>
      <c r="L448" s="353"/>
      <c r="M448" s="353"/>
      <c r="N448" s="498"/>
      <c r="O448" s="489"/>
      <c r="P448" s="489"/>
      <c r="Q448" s="489"/>
    </row>
    <row r="449" spans="2:17">
      <c r="B449" s="347"/>
      <c r="C449" s="348" t="s">
        <v>2824</v>
      </c>
      <c r="E449" s="349" t="s">
        <v>2744</v>
      </c>
      <c r="F449" s="349" t="s">
        <v>2744</v>
      </c>
      <c r="G449" s="349" t="s">
        <v>2744</v>
      </c>
      <c r="H449" s="350"/>
      <c r="I449" s="350"/>
      <c r="J449" s="352"/>
      <c r="K449" s="352"/>
      <c r="L449" s="353"/>
      <c r="M449" s="353"/>
      <c r="N449" s="498"/>
      <c r="O449" s="489"/>
      <c r="P449" s="489"/>
      <c r="Q449" s="489"/>
    </row>
    <row r="450" spans="2:17" ht="28.8">
      <c r="B450" s="347"/>
      <c r="C450" s="354" t="s">
        <v>2825</v>
      </c>
      <c r="E450" s="349">
        <v>14.05</v>
      </c>
      <c r="F450" s="349">
        <v>11.93</v>
      </c>
      <c r="G450" s="349">
        <v>10.66</v>
      </c>
      <c r="H450" s="350"/>
      <c r="I450" s="350"/>
      <c r="J450" s="352"/>
      <c r="K450" s="352"/>
      <c r="L450" s="353"/>
      <c r="M450" s="353"/>
      <c r="N450" s="498">
        <v>299</v>
      </c>
      <c r="O450" s="500">
        <v>4</v>
      </c>
      <c r="P450" s="489"/>
      <c r="Q450" s="489"/>
    </row>
    <row r="451" spans="2:17">
      <c r="B451" s="347"/>
      <c r="C451" s="354" t="s">
        <v>2826</v>
      </c>
      <c r="E451" s="349">
        <v>8.27</v>
      </c>
      <c r="F451" s="349">
        <v>7.36</v>
      </c>
      <c r="G451" s="349">
        <v>6.83</v>
      </c>
      <c r="H451" s="350"/>
      <c r="I451" s="350"/>
      <c r="J451" s="352"/>
      <c r="K451" s="352"/>
      <c r="L451" s="353"/>
      <c r="M451" s="353"/>
      <c r="N451" s="498">
        <v>127</v>
      </c>
      <c r="O451" s="500">
        <v>4</v>
      </c>
      <c r="P451" s="489"/>
      <c r="Q451" s="489"/>
    </row>
    <row r="452" spans="2:17">
      <c r="B452" s="347"/>
      <c r="C452" s="354" t="s">
        <v>2827</v>
      </c>
      <c r="E452" s="349" t="s">
        <v>2744</v>
      </c>
      <c r="F452" s="349" t="s">
        <v>2744</v>
      </c>
      <c r="G452" s="349" t="s">
        <v>2744</v>
      </c>
      <c r="H452" s="350"/>
      <c r="I452" s="350"/>
      <c r="J452" s="352"/>
      <c r="K452" s="352"/>
      <c r="L452" s="353"/>
      <c r="M452" s="353"/>
      <c r="N452" s="498"/>
      <c r="O452" s="489"/>
      <c r="P452" s="489"/>
      <c r="Q452" s="489"/>
    </row>
    <row r="453" spans="2:17">
      <c r="B453" s="347"/>
      <c r="C453" s="354" t="s">
        <v>2828</v>
      </c>
      <c r="E453" s="349">
        <v>3.87</v>
      </c>
      <c r="F453" s="349">
        <v>3.04</v>
      </c>
      <c r="G453" s="349">
        <v>2.56</v>
      </c>
      <c r="H453" s="350"/>
      <c r="I453" s="350"/>
      <c r="J453" s="352"/>
      <c r="K453" s="352"/>
      <c r="L453" s="353"/>
      <c r="M453" s="353"/>
      <c r="N453" s="498">
        <v>115</v>
      </c>
      <c r="O453" s="489"/>
      <c r="P453" s="489"/>
      <c r="Q453" s="489"/>
    </row>
    <row r="454" spans="2:17">
      <c r="B454" s="347"/>
      <c r="C454" s="354" t="s">
        <v>2863</v>
      </c>
      <c r="E454" s="349">
        <v>88.16</v>
      </c>
      <c r="F454" s="349">
        <v>69.53</v>
      </c>
      <c r="G454" s="349">
        <v>58.43</v>
      </c>
      <c r="H454" s="350"/>
      <c r="I454" s="350"/>
      <c r="J454" s="352"/>
      <c r="K454" s="352"/>
      <c r="L454" s="353"/>
      <c r="M454" s="353"/>
      <c r="N454" s="498">
        <v>2624</v>
      </c>
      <c r="O454" s="489"/>
      <c r="P454" s="489"/>
      <c r="Q454" s="489"/>
    </row>
    <row r="455" spans="2:17">
      <c r="B455" s="347"/>
      <c r="C455" s="354" t="s">
        <v>2829</v>
      </c>
      <c r="E455" s="349">
        <v>3.87</v>
      </c>
      <c r="F455" s="349">
        <v>3.04</v>
      </c>
      <c r="G455" s="349">
        <v>2.56</v>
      </c>
      <c r="H455" s="350"/>
      <c r="I455" s="350"/>
      <c r="J455" s="352"/>
      <c r="K455" s="352"/>
      <c r="L455" s="353"/>
      <c r="M455" s="353"/>
      <c r="N455" s="498">
        <v>115</v>
      </c>
      <c r="O455" s="489"/>
      <c r="P455" s="489"/>
      <c r="Q455" s="489"/>
    </row>
    <row r="456" spans="2:17" ht="28.8">
      <c r="B456" s="347"/>
      <c r="C456" s="354" t="s">
        <v>2864</v>
      </c>
      <c r="E456" s="349">
        <v>8.4</v>
      </c>
      <c r="F456" s="349">
        <v>6.63</v>
      </c>
      <c r="G456" s="349">
        <v>5.57</v>
      </c>
      <c r="H456" s="350"/>
      <c r="I456" s="350"/>
      <c r="J456" s="352"/>
      <c r="K456" s="352"/>
      <c r="L456" s="353"/>
      <c r="M456" s="353"/>
      <c r="N456" s="498">
        <v>250</v>
      </c>
      <c r="O456" s="489"/>
      <c r="P456" s="489"/>
      <c r="Q456" s="489"/>
    </row>
    <row r="457" spans="2:17" ht="28.8">
      <c r="B457" s="347"/>
      <c r="C457" s="354" t="s">
        <v>2830</v>
      </c>
      <c r="E457" s="349">
        <v>7.55</v>
      </c>
      <c r="F457" s="349">
        <v>5.96</v>
      </c>
      <c r="G457" s="349">
        <v>5.01</v>
      </c>
      <c r="H457" s="350"/>
      <c r="I457" s="350"/>
      <c r="J457" s="352"/>
      <c r="K457" s="352"/>
      <c r="L457" s="353"/>
      <c r="M457" s="353"/>
      <c r="N457" s="498">
        <v>225</v>
      </c>
      <c r="O457" s="489"/>
      <c r="P457" s="489"/>
      <c r="Q457" s="489"/>
    </row>
    <row r="458" spans="2:17">
      <c r="B458" s="347"/>
      <c r="C458" s="354" t="s">
        <v>2831</v>
      </c>
      <c r="E458" s="349">
        <v>4.2699999999999996</v>
      </c>
      <c r="F458" s="349">
        <v>3.36</v>
      </c>
      <c r="G458" s="349">
        <v>2.83</v>
      </c>
      <c r="H458" s="350"/>
      <c r="I458" s="350"/>
      <c r="J458" s="352"/>
      <c r="K458" s="352"/>
      <c r="L458" s="353"/>
      <c r="M458" s="353"/>
      <c r="N458" s="498">
        <v>127</v>
      </c>
      <c r="O458" s="489"/>
      <c r="P458" s="489"/>
      <c r="Q458" s="489"/>
    </row>
    <row r="459" spans="2:17" ht="28.8">
      <c r="B459" s="347"/>
      <c r="C459" s="354" t="s">
        <v>2865</v>
      </c>
      <c r="E459" s="349">
        <v>21.5</v>
      </c>
      <c r="F459" s="349">
        <v>16.96</v>
      </c>
      <c r="G459" s="349">
        <v>14.25</v>
      </c>
      <c r="H459" s="350"/>
      <c r="I459" s="350"/>
      <c r="J459" s="352"/>
      <c r="K459" s="352"/>
      <c r="L459" s="353"/>
      <c r="M459" s="353"/>
      <c r="N459" s="498">
        <v>640</v>
      </c>
      <c r="O459" s="489"/>
      <c r="P459" s="489"/>
      <c r="Q459" s="489"/>
    </row>
    <row r="460" spans="2:17" ht="28.8">
      <c r="B460" s="347"/>
      <c r="C460" s="354" t="s">
        <v>2866</v>
      </c>
      <c r="E460" s="349">
        <v>21.5</v>
      </c>
      <c r="F460" s="349">
        <v>16.96</v>
      </c>
      <c r="G460" s="349">
        <v>14.25</v>
      </c>
      <c r="H460" s="350"/>
      <c r="I460" s="350"/>
      <c r="J460" s="352"/>
      <c r="K460" s="352"/>
      <c r="L460" s="353"/>
      <c r="M460" s="353"/>
      <c r="N460" s="498">
        <v>640</v>
      </c>
      <c r="O460" s="489"/>
      <c r="P460" s="489"/>
      <c r="Q460" s="489"/>
    </row>
    <row r="461" spans="2:17">
      <c r="B461" s="347"/>
      <c r="C461" s="354" t="s">
        <v>2763</v>
      </c>
      <c r="E461" s="349">
        <v>15.41</v>
      </c>
      <c r="F461" s="349">
        <v>12.57</v>
      </c>
      <c r="G461" s="349">
        <v>10.88</v>
      </c>
      <c r="H461" s="350"/>
      <c r="I461" s="350"/>
      <c r="J461" s="352"/>
      <c r="K461" s="352"/>
      <c r="L461" s="353"/>
      <c r="M461" s="353"/>
      <c r="N461" s="498">
        <v>399</v>
      </c>
      <c r="O461" s="500">
        <v>2</v>
      </c>
      <c r="P461" s="489"/>
      <c r="Q461" s="489"/>
    </row>
    <row r="462" spans="2:17">
      <c r="B462" s="347"/>
      <c r="C462" s="354" t="s">
        <v>2832</v>
      </c>
      <c r="E462" s="349">
        <v>21.37</v>
      </c>
      <c r="F462" s="349">
        <v>16.86</v>
      </c>
      <c r="G462" s="349">
        <v>14.16</v>
      </c>
      <c r="H462" s="350"/>
      <c r="I462" s="350"/>
      <c r="J462" s="352"/>
      <c r="K462" s="352"/>
      <c r="L462" s="353"/>
      <c r="M462" s="353"/>
      <c r="N462" s="498">
        <v>636</v>
      </c>
      <c r="O462" s="489"/>
      <c r="P462" s="489"/>
      <c r="Q462" s="489"/>
    </row>
    <row r="463" spans="2:17" ht="28.8">
      <c r="B463" s="347"/>
      <c r="C463" s="354" t="s">
        <v>2867</v>
      </c>
      <c r="E463" s="349">
        <v>32.25</v>
      </c>
      <c r="F463" s="349">
        <v>25.44</v>
      </c>
      <c r="G463" s="349">
        <v>21.38</v>
      </c>
      <c r="H463" s="350"/>
      <c r="I463" s="350"/>
      <c r="J463" s="352"/>
      <c r="K463" s="352"/>
      <c r="L463" s="353"/>
      <c r="M463" s="353"/>
      <c r="N463" s="498">
        <v>960</v>
      </c>
      <c r="O463" s="489"/>
      <c r="P463" s="489"/>
      <c r="Q463" s="489"/>
    </row>
    <row r="464" spans="2:17" ht="28.8">
      <c r="B464" s="347"/>
      <c r="C464" s="354" t="s">
        <v>2833</v>
      </c>
      <c r="E464" s="349">
        <v>10.72</v>
      </c>
      <c r="F464" s="349">
        <v>8.4499999999999993</v>
      </c>
      <c r="G464" s="349">
        <v>7.1</v>
      </c>
      <c r="H464" s="350"/>
      <c r="I464" s="350"/>
      <c r="J464" s="352"/>
      <c r="K464" s="352"/>
      <c r="L464" s="353"/>
      <c r="M464" s="353"/>
      <c r="N464" s="498">
        <v>319</v>
      </c>
      <c r="O464" s="489"/>
      <c r="P464" s="489"/>
      <c r="Q464" s="489"/>
    </row>
    <row r="465" spans="2:17">
      <c r="B465" s="347"/>
      <c r="C465" s="354" t="s">
        <v>2834</v>
      </c>
      <c r="E465" s="349">
        <v>10.36</v>
      </c>
      <c r="F465" s="349">
        <v>8.8000000000000007</v>
      </c>
      <c r="G465" s="349">
        <v>7.88</v>
      </c>
      <c r="H465" s="350"/>
      <c r="I465" s="350"/>
      <c r="J465" s="352"/>
      <c r="K465" s="352"/>
      <c r="L465" s="353"/>
      <c r="M465" s="353"/>
      <c r="N465" s="498">
        <v>219</v>
      </c>
      <c r="O465" s="500">
        <v>3</v>
      </c>
      <c r="P465" s="489"/>
      <c r="Q465" s="489"/>
    </row>
    <row r="466" spans="2:17">
      <c r="B466" s="347"/>
      <c r="C466" s="354" t="s">
        <v>2795</v>
      </c>
      <c r="E466" s="349">
        <v>8.94</v>
      </c>
      <c r="F466" s="349">
        <v>7.05</v>
      </c>
      <c r="G466" s="349">
        <v>5.93</v>
      </c>
      <c r="H466" s="350"/>
      <c r="I466" s="350"/>
      <c r="J466" s="352"/>
      <c r="K466" s="352"/>
      <c r="L466" s="353"/>
      <c r="M466" s="353"/>
      <c r="N466" s="498">
        <v>266</v>
      </c>
      <c r="O466" s="489"/>
      <c r="P466" s="489"/>
      <c r="Q466" s="489"/>
    </row>
    <row r="467" spans="2:17">
      <c r="B467" s="347"/>
      <c r="C467" s="354" t="s">
        <v>2765</v>
      </c>
      <c r="E467" s="349">
        <v>8.94</v>
      </c>
      <c r="F467" s="349">
        <v>7.05</v>
      </c>
      <c r="G467" s="349">
        <v>5.93</v>
      </c>
      <c r="H467" s="350"/>
      <c r="I467" s="350"/>
      <c r="J467" s="352"/>
      <c r="K467" s="352"/>
      <c r="L467" s="353"/>
      <c r="M467" s="353"/>
      <c r="N467" s="498">
        <v>266</v>
      </c>
      <c r="O467" s="489"/>
      <c r="P467" s="489"/>
      <c r="Q467" s="489"/>
    </row>
    <row r="468" spans="2:17">
      <c r="B468" s="347"/>
      <c r="C468" s="354" t="s">
        <v>2796</v>
      </c>
      <c r="E468" s="349">
        <v>45.43</v>
      </c>
      <c r="F468" s="349">
        <v>35.82</v>
      </c>
      <c r="G468" s="349">
        <v>30.1</v>
      </c>
      <c r="H468" s="350"/>
      <c r="I468" s="350"/>
      <c r="J468" s="352"/>
      <c r="K468" s="352"/>
      <c r="L468" s="353"/>
      <c r="M468" s="353"/>
      <c r="N468" s="498">
        <v>1352</v>
      </c>
      <c r="O468" s="489"/>
      <c r="P468" s="489"/>
      <c r="Q468" s="489"/>
    </row>
    <row r="469" spans="2:17">
      <c r="B469" s="347"/>
      <c r="C469" s="354" t="s">
        <v>2766</v>
      </c>
      <c r="E469" s="349">
        <v>29.86</v>
      </c>
      <c r="F469" s="349">
        <v>23.55</v>
      </c>
      <c r="G469" s="349">
        <v>19.79</v>
      </c>
      <c r="H469" s="350"/>
      <c r="I469" s="350"/>
      <c r="J469" s="352"/>
      <c r="K469" s="352"/>
      <c r="L469" s="353"/>
      <c r="M469" s="353"/>
      <c r="N469" s="498">
        <v>889</v>
      </c>
      <c r="O469" s="489"/>
      <c r="P469" s="489"/>
      <c r="Q469" s="489"/>
    </row>
    <row r="470" spans="2:17">
      <c r="B470" s="347"/>
      <c r="C470" s="354" t="s">
        <v>2767</v>
      </c>
      <c r="E470" s="349">
        <v>6.42</v>
      </c>
      <c r="F470" s="349">
        <v>5.0599999999999996</v>
      </c>
      <c r="G470" s="349">
        <v>4.25</v>
      </c>
      <c r="H470" s="350"/>
      <c r="I470" s="350"/>
      <c r="J470" s="352"/>
      <c r="K470" s="352"/>
      <c r="L470" s="353"/>
      <c r="M470" s="353"/>
      <c r="N470" s="498">
        <v>191</v>
      </c>
      <c r="O470" s="489"/>
      <c r="P470" s="489"/>
      <c r="Q470" s="489"/>
    </row>
    <row r="471" spans="2:17">
      <c r="B471" s="347"/>
      <c r="C471" s="354" t="s">
        <v>2835</v>
      </c>
      <c r="E471" s="349">
        <v>3.76</v>
      </c>
      <c r="F471" s="349">
        <v>2.97</v>
      </c>
      <c r="G471" s="349">
        <v>2.5</v>
      </c>
      <c r="H471" s="350"/>
      <c r="I471" s="350"/>
      <c r="J471" s="352"/>
      <c r="K471" s="352"/>
      <c r="L471" s="353"/>
      <c r="M471" s="353"/>
      <c r="N471" s="498">
        <v>112</v>
      </c>
      <c r="O471" s="489"/>
      <c r="P471" s="489"/>
      <c r="Q471" s="489"/>
    </row>
    <row r="472" spans="2:17">
      <c r="B472" s="347"/>
      <c r="C472" s="354" t="s">
        <v>2836</v>
      </c>
      <c r="E472" s="349">
        <v>2.0099999999999998</v>
      </c>
      <c r="F472" s="349">
        <v>1.59</v>
      </c>
      <c r="G472" s="349">
        <v>1.33</v>
      </c>
      <c r="H472" s="350"/>
      <c r="I472" s="350"/>
      <c r="J472" s="352"/>
      <c r="K472" s="352"/>
      <c r="L472" s="353"/>
      <c r="M472" s="353"/>
      <c r="N472" s="498">
        <v>60</v>
      </c>
      <c r="O472" s="489"/>
      <c r="P472" s="489"/>
      <c r="Q472" s="489"/>
    </row>
    <row r="473" spans="2:17">
      <c r="B473" s="347"/>
      <c r="C473" s="354" t="s">
        <v>2837</v>
      </c>
      <c r="E473" s="349">
        <v>8.0299999999999994</v>
      </c>
      <c r="F473" s="349">
        <v>6.33</v>
      </c>
      <c r="G473" s="349">
        <v>5.32</v>
      </c>
      <c r="H473" s="350"/>
      <c r="I473" s="350"/>
      <c r="J473" s="352"/>
      <c r="K473" s="352"/>
      <c r="L473" s="353"/>
      <c r="M473" s="353"/>
      <c r="N473" s="498">
        <v>239</v>
      </c>
      <c r="O473" s="489"/>
      <c r="P473" s="489"/>
      <c r="Q473" s="489"/>
    </row>
    <row r="474" spans="2:17">
      <c r="B474" s="347"/>
      <c r="C474" s="354"/>
      <c r="E474" s="349"/>
      <c r="F474" s="349"/>
      <c r="G474" s="349"/>
      <c r="H474" s="350"/>
      <c r="I474" s="350"/>
      <c r="J474" s="352"/>
      <c r="K474" s="352"/>
      <c r="L474" s="353"/>
      <c r="M474" s="353"/>
      <c r="N474" s="488"/>
      <c r="O474" s="489"/>
      <c r="P474" s="489"/>
      <c r="Q474" s="489"/>
    </row>
    <row r="475" spans="2:17" s="339" customFormat="1" ht="132">
      <c r="B475" s="321" t="s">
        <v>2868</v>
      </c>
      <c r="C475" s="340" t="s">
        <v>2869</v>
      </c>
      <c r="D475" s="341">
        <v>75</v>
      </c>
      <c r="E475" s="342">
        <v>173.12</v>
      </c>
      <c r="F475" s="342">
        <v>138.51</v>
      </c>
      <c r="G475" s="342">
        <v>114.72</v>
      </c>
      <c r="H475" s="343">
        <v>0</v>
      </c>
      <c r="I475" s="343">
        <v>0</v>
      </c>
      <c r="J475" s="344">
        <v>4.4999999999999997E-3</v>
      </c>
      <c r="K475" s="345" t="s">
        <v>2741</v>
      </c>
      <c r="L475" s="346" t="s">
        <v>2721</v>
      </c>
      <c r="M475" s="346" t="s">
        <v>2742</v>
      </c>
      <c r="N475" s="495">
        <v>5462</v>
      </c>
      <c r="O475" s="499">
        <v>0</v>
      </c>
      <c r="P475" s="497">
        <v>4.4999999999999997E-3</v>
      </c>
      <c r="Q475" s="496"/>
    </row>
    <row r="476" spans="2:17">
      <c r="B476" s="347"/>
      <c r="C476" s="348" t="s">
        <v>2780</v>
      </c>
      <c r="E476" s="349" t="s">
        <v>2744</v>
      </c>
      <c r="F476" s="349" t="s">
        <v>2744</v>
      </c>
      <c r="G476" s="349" t="s">
        <v>2744</v>
      </c>
      <c r="H476" s="350"/>
      <c r="I476" s="350"/>
      <c r="J476" s="352"/>
      <c r="K476" s="352"/>
      <c r="L476" s="353"/>
      <c r="M476" s="353"/>
      <c r="N476" s="498"/>
      <c r="O476" s="489"/>
      <c r="P476" s="489"/>
      <c r="Q476" s="489"/>
    </row>
    <row r="477" spans="2:17">
      <c r="B477" s="347"/>
      <c r="C477" s="354" t="s">
        <v>2861</v>
      </c>
      <c r="E477" s="349">
        <v>46.2</v>
      </c>
      <c r="F477" s="349">
        <v>36.44</v>
      </c>
      <c r="G477" s="349">
        <v>30.62</v>
      </c>
      <c r="H477" s="350"/>
      <c r="I477" s="350"/>
      <c r="J477" s="352"/>
      <c r="K477" s="352"/>
      <c r="L477" s="353"/>
      <c r="M477" s="353"/>
      <c r="N477" s="498">
        <v>1375</v>
      </c>
      <c r="O477" s="489"/>
      <c r="P477" s="489"/>
      <c r="Q477" s="489"/>
    </row>
    <row r="478" spans="2:17">
      <c r="B478" s="347"/>
      <c r="C478" s="354" t="s">
        <v>2862</v>
      </c>
      <c r="E478" s="349">
        <v>84.06</v>
      </c>
      <c r="F478" s="349">
        <v>66.3</v>
      </c>
      <c r="G478" s="349">
        <v>55.71</v>
      </c>
      <c r="H478" s="350"/>
      <c r="I478" s="350"/>
      <c r="J478" s="352"/>
      <c r="K478" s="352"/>
      <c r="L478" s="353"/>
      <c r="M478" s="353"/>
      <c r="N478" s="498">
        <v>2502</v>
      </c>
      <c r="O478" s="489"/>
      <c r="P478" s="489"/>
      <c r="Q478" s="489"/>
    </row>
    <row r="479" spans="2:17">
      <c r="B479" s="347"/>
      <c r="C479" s="354" t="s">
        <v>2819</v>
      </c>
      <c r="E479" s="349">
        <v>2.68</v>
      </c>
      <c r="F479" s="349">
        <v>2.12</v>
      </c>
      <c r="G479" s="349">
        <v>1.78</v>
      </c>
      <c r="H479" s="350"/>
      <c r="I479" s="350"/>
      <c r="J479" s="352"/>
      <c r="K479" s="352"/>
      <c r="L479" s="353"/>
      <c r="M479" s="353"/>
      <c r="N479" s="498">
        <v>80</v>
      </c>
      <c r="O479" s="489"/>
      <c r="P479" s="489"/>
      <c r="Q479" s="489"/>
    </row>
    <row r="480" spans="2:17">
      <c r="B480" s="347"/>
      <c r="C480" s="354" t="s">
        <v>2820</v>
      </c>
      <c r="E480" s="349">
        <v>17.21</v>
      </c>
      <c r="F480" s="349">
        <v>13.57</v>
      </c>
      <c r="G480" s="349">
        <v>11.4</v>
      </c>
      <c r="H480" s="350"/>
      <c r="I480" s="350"/>
      <c r="J480" s="352"/>
      <c r="K480" s="352"/>
      <c r="L480" s="353"/>
      <c r="M480" s="353"/>
      <c r="N480" s="498">
        <v>512</v>
      </c>
      <c r="O480" s="489"/>
      <c r="P480" s="489"/>
      <c r="Q480" s="489"/>
    </row>
    <row r="481" spans="2:17" ht="28.8">
      <c r="B481" s="347"/>
      <c r="C481" s="354" t="s">
        <v>2821</v>
      </c>
      <c r="E481" s="349">
        <v>54.43</v>
      </c>
      <c r="F481" s="349">
        <v>42.93</v>
      </c>
      <c r="G481" s="349">
        <v>36.08</v>
      </c>
      <c r="H481" s="350"/>
      <c r="I481" s="350"/>
      <c r="J481" s="352"/>
      <c r="K481" s="352"/>
      <c r="L481" s="353"/>
      <c r="M481" s="353"/>
      <c r="N481" s="498">
        <v>1620</v>
      </c>
      <c r="O481" s="489"/>
      <c r="P481" s="489"/>
      <c r="Q481" s="489"/>
    </row>
    <row r="482" spans="2:17">
      <c r="B482" s="347"/>
      <c r="C482" s="354" t="s">
        <v>2789</v>
      </c>
      <c r="E482" s="349" t="s">
        <v>2744</v>
      </c>
      <c r="F482" s="349" t="s">
        <v>2744</v>
      </c>
      <c r="G482" s="349" t="s">
        <v>2744</v>
      </c>
      <c r="H482" s="350"/>
      <c r="I482" s="350"/>
      <c r="J482" s="352"/>
      <c r="K482" s="352"/>
      <c r="L482" s="353"/>
      <c r="M482" s="353"/>
      <c r="N482" s="498"/>
      <c r="O482" s="489"/>
      <c r="P482" s="489"/>
      <c r="Q482" s="489"/>
    </row>
    <row r="483" spans="2:17">
      <c r="B483" s="347"/>
      <c r="C483" s="348" t="s">
        <v>2743</v>
      </c>
      <c r="E483" s="349" t="s">
        <v>2744</v>
      </c>
      <c r="F483" s="349" t="s">
        <v>2744</v>
      </c>
      <c r="G483" s="349" t="s">
        <v>2744</v>
      </c>
      <c r="H483" s="350"/>
      <c r="I483" s="350"/>
      <c r="J483" s="352"/>
      <c r="K483" s="352"/>
      <c r="L483" s="353"/>
      <c r="M483" s="353"/>
      <c r="N483" s="498"/>
      <c r="O483" s="489"/>
      <c r="P483" s="489"/>
      <c r="Q483" s="489"/>
    </row>
    <row r="484" spans="2:17">
      <c r="B484" s="347"/>
      <c r="C484" s="354" t="s">
        <v>2822</v>
      </c>
      <c r="E484" s="349">
        <v>12.87</v>
      </c>
      <c r="F484" s="349">
        <v>10.15</v>
      </c>
      <c r="G484" s="349">
        <v>8.52</v>
      </c>
      <c r="H484" s="350"/>
      <c r="I484" s="350"/>
      <c r="J484" s="352"/>
      <c r="K484" s="352"/>
      <c r="L484" s="353"/>
      <c r="M484" s="353"/>
      <c r="N484" s="498">
        <v>383</v>
      </c>
      <c r="O484" s="489"/>
      <c r="P484" s="489"/>
      <c r="Q484" s="489"/>
    </row>
    <row r="485" spans="2:17">
      <c r="B485" s="347"/>
      <c r="C485" s="354" t="s">
        <v>2823</v>
      </c>
      <c r="E485" s="349">
        <v>30.07</v>
      </c>
      <c r="F485" s="349">
        <v>23.72</v>
      </c>
      <c r="G485" s="349">
        <v>19.93</v>
      </c>
      <c r="H485" s="350"/>
      <c r="I485" s="350"/>
      <c r="J485" s="352"/>
      <c r="K485" s="352"/>
      <c r="L485" s="353"/>
      <c r="M485" s="353"/>
      <c r="N485" s="498">
        <v>895</v>
      </c>
      <c r="O485" s="489"/>
      <c r="P485" s="489"/>
      <c r="Q485" s="489"/>
    </row>
    <row r="486" spans="2:17">
      <c r="B486" s="347"/>
      <c r="C486" s="354" t="s">
        <v>2747</v>
      </c>
      <c r="E486" s="349" t="s">
        <v>2744</v>
      </c>
      <c r="F486" s="349" t="s">
        <v>2744</v>
      </c>
      <c r="G486" s="349" t="s">
        <v>2744</v>
      </c>
      <c r="H486" s="350"/>
      <c r="I486" s="350"/>
      <c r="J486" s="352"/>
      <c r="K486" s="352"/>
      <c r="L486" s="353"/>
      <c r="M486" s="353"/>
      <c r="N486" s="498"/>
      <c r="O486" s="489"/>
      <c r="P486" s="489"/>
      <c r="Q486" s="489"/>
    </row>
    <row r="487" spans="2:17">
      <c r="B487" s="347"/>
      <c r="C487" s="348" t="s">
        <v>2824</v>
      </c>
      <c r="E487" s="349" t="s">
        <v>2744</v>
      </c>
      <c r="F487" s="349" t="s">
        <v>2744</v>
      </c>
      <c r="G487" s="349" t="s">
        <v>2744</v>
      </c>
      <c r="H487" s="350"/>
      <c r="I487" s="350"/>
      <c r="J487" s="352"/>
      <c r="K487" s="352"/>
      <c r="L487" s="353"/>
      <c r="M487" s="353"/>
      <c r="N487" s="498"/>
      <c r="O487" s="489"/>
      <c r="P487" s="489"/>
      <c r="Q487" s="489"/>
    </row>
    <row r="488" spans="2:17" ht="28.8">
      <c r="B488" s="347"/>
      <c r="C488" s="354" t="s">
        <v>2825</v>
      </c>
      <c r="E488" s="349">
        <v>14.05</v>
      </c>
      <c r="F488" s="349">
        <v>11.93</v>
      </c>
      <c r="G488" s="349">
        <v>10.66</v>
      </c>
      <c r="H488" s="350"/>
      <c r="I488" s="350"/>
      <c r="J488" s="352"/>
      <c r="K488" s="352"/>
      <c r="L488" s="353"/>
      <c r="M488" s="353"/>
      <c r="N488" s="498">
        <v>299</v>
      </c>
      <c r="O488" s="500">
        <v>4</v>
      </c>
      <c r="P488" s="489"/>
      <c r="Q488" s="489"/>
    </row>
    <row r="489" spans="2:17">
      <c r="B489" s="347"/>
      <c r="C489" s="354" t="s">
        <v>2826</v>
      </c>
      <c r="E489" s="349">
        <v>8.27</v>
      </c>
      <c r="F489" s="349">
        <v>7.36</v>
      </c>
      <c r="G489" s="349">
        <v>6.83</v>
      </c>
      <c r="H489" s="350"/>
      <c r="I489" s="350"/>
      <c r="J489" s="352"/>
      <c r="K489" s="352"/>
      <c r="L489" s="353"/>
      <c r="M489" s="353"/>
      <c r="N489" s="498">
        <v>127</v>
      </c>
      <c r="O489" s="500">
        <v>4</v>
      </c>
      <c r="P489" s="489"/>
      <c r="Q489" s="489"/>
    </row>
    <row r="490" spans="2:17">
      <c r="B490" s="347"/>
      <c r="C490" s="354" t="s">
        <v>2827</v>
      </c>
      <c r="E490" s="349" t="s">
        <v>2744</v>
      </c>
      <c r="F490" s="349" t="s">
        <v>2744</v>
      </c>
      <c r="G490" s="349" t="s">
        <v>2744</v>
      </c>
      <c r="H490" s="350"/>
      <c r="I490" s="350"/>
      <c r="J490" s="352"/>
      <c r="K490" s="352"/>
      <c r="L490" s="353"/>
      <c r="M490" s="353"/>
      <c r="N490" s="498"/>
      <c r="O490" s="489"/>
      <c r="P490" s="489"/>
      <c r="Q490" s="489"/>
    </row>
    <row r="491" spans="2:17">
      <c r="B491" s="347"/>
      <c r="C491" s="354" t="s">
        <v>2828</v>
      </c>
      <c r="E491" s="349">
        <v>3.87</v>
      </c>
      <c r="F491" s="349">
        <v>3.04</v>
      </c>
      <c r="G491" s="349">
        <v>2.56</v>
      </c>
      <c r="H491" s="350"/>
      <c r="I491" s="350"/>
      <c r="J491" s="352"/>
      <c r="K491" s="352"/>
      <c r="L491" s="353"/>
      <c r="M491" s="353"/>
      <c r="N491" s="498">
        <v>115</v>
      </c>
      <c r="O491" s="489"/>
      <c r="P491" s="489"/>
      <c r="Q491" s="489"/>
    </row>
    <row r="492" spans="2:17">
      <c r="B492" s="347"/>
      <c r="C492" s="354" t="s">
        <v>2863</v>
      </c>
      <c r="E492" s="349">
        <v>88.16</v>
      </c>
      <c r="F492" s="349">
        <v>69.53</v>
      </c>
      <c r="G492" s="349">
        <v>58.43</v>
      </c>
      <c r="H492" s="350"/>
      <c r="I492" s="350"/>
      <c r="J492" s="352"/>
      <c r="K492" s="352"/>
      <c r="L492" s="353"/>
      <c r="M492" s="353"/>
      <c r="N492" s="498">
        <v>2624</v>
      </c>
      <c r="O492" s="489"/>
      <c r="P492" s="489"/>
      <c r="Q492" s="489"/>
    </row>
    <row r="493" spans="2:17">
      <c r="B493" s="347"/>
      <c r="C493" s="354" t="s">
        <v>2829</v>
      </c>
      <c r="E493" s="349">
        <v>3.87</v>
      </c>
      <c r="F493" s="349">
        <v>3.04</v>
      </c>
      <c r="G493" s="349">
        <v>2.56</v>
      </c>
      <c r="H493" s="350"/>
      <c r="I493" s="350"/>
      <c r="J493" s="352"/>
      <c r="K493" s="352"/>
      <c r="L493" s="353"/>
      <c r="M493" s="353"/>
      <c r="N493" s="498">
        <v>115</v>
      </c>
      <c r="O493" s="489"/>
      <c r="P493" s="489"/>
      <c r="Q493" s="489"/>
    </row>
    <row r="494" spans="2:17" ht="28.8">
      <c r="B494" s="347"/>
      <c r="C494" s="354" t="s">
        <v>2864</v>
      </c>
      <c r="E494" s="349">
        <v>8.4</v>
      </c>
      <c r="F494" s="349">
        <v>6.63</v>
      </c>
      <c r="G494" s="349">
        <v>5.57</v>
      </c>
      <c r="H494" s="350"/>
      <c r="I494" s="350"/>
      <c r="J494" s="352"/>
      <c r="K494" s="352"/>
      <c r="L494" s="353"/>
      <c r="M494" s="353"/>
      <c r="N494" s="498">
        <v>250</v>
      </c>
      <c r="O494" s="489"/>
      <c r="P494" s="489"/>
      <c r="Q494" s="489"/>
    </row>
    <row r="495" spans="2:17" ht="28.8">
      <c r="B495" s="347"/>
      <c r="C495" s="354" t="s">
        <v>2830</v>
      </c>
      <c r="E495" s="349">
        <v>7.55</v>
      </c>
      <c r="F495" s="349">
        <v>5.96</v>
      </c>
      <c r="G495" s="349">
        <v>5.01</v>
      </c>
      <c r="H495" s="350"/>
      <c r="I495" s="350"/>
      <c r="J495" s="352"/>
      <c r="K495" s="352"/>
      <c r="L495" s="353"/>
      <c r="M495" s="353"/>
      <c r="N495" s="498">
        <v>225</v>
      </c>
      <c r="O495" s="489"/>
      <c r="P495" s="489"/>
      <c r="Q495" s="489"/>
    </row>
    <row r="496" spans="2:17">
      <c r="B496" s="347"/>
      <c r="C496" s="354" t="s">
        <v>2831</v>
      </c>
      <c r="E496" s="349">
        <v>4.2699999999999996</v>
      </c>
      <c r="F496" s="349">
        <v>3.36</v>
      </c>
      <c r="G496" s="349">
        <v>2.83</v>
      </c>
      <c r="H496" s="350"/>
      <c r="I496" s="350"/>
      <c r="J496" s="352"/>
      <c r="K496" s="352"/>
      <c r="L496" s="353"/>
      <c r="M496" s="353"/>
      <c r="N496" s="498">
        <v>127</v>
      </c>
      <c r="O496" s="489"/>
      <c r="P496" s="489"/>
      <c r="Q496" s="489"/>
    </row>
    <row r="497" spans="2:17" ht="28.8">
      <c r="B497" s="347"/>
      <c r="C497" s="354" t="s">
        <v>2865</v>
      </c>
      <c r="E497" s="349">
        <v>21.5</v>
      </c>
      <c r="F497" s="349">
        <v>16.96</v>
      </c>
      <c r="G497" s="349">
        <v>14.25</v>
      </c>
      <c r="H497" s="350"/>
      <c r="I497" s="350"/>
      <c r="J497" s="352"/>
      <c r="K497" s="352"/>
      <c r="L497" s="353"/>
      <c r="M497" s="353"/>
      <c r="N497" s="498">
        <v>640</v>
      </c>
      <c r="O497" s="489"/>
      <c r="P497" s="489"/>
      <c r="Q497" s="489"/>
    </row>
    <row r="498" spans="2:17" ht="28.8">
      <c r="B498" s="347"/>
      <c r="C498" s="354" t="s">
        <v>2866</v>
      </c>
      <c r="E498" s="349">
        <v>21.5</v>
      </c>
      <c r="F498" s="349">
        <v>16.96</v>
      </c>
      <c r="G498" s="349">
        <v>14.25</v>
      </c>
      <c r="H498" s="350"/>
      <c r="I498" s="350"/>
      <c r="J498" s="352"/>
      <c r="K498" s="352"/>
      <c r="L498" s="353"/>
      <c r="M498" s="353"/>
      <c r="N498" s="498">
        <v>640</v>
      </c>
      <c r="O498" s="489"/>
      <c r="P498" s="489"/>
      <c r="Q498" s="489"/>
    </row>
    <row r="499" spans="2:17">
      <c r="B499" s="347"/>
      <c r="C499" s="354" t="s">
        <v>2763</v>
      </c>
      <c r="E499" s="349">
        <v>15.41</v>
      </c>
      <c r="F499" s="349">
        <v>12.57</v>
      </c>
      <c r="G499" s="349">
        <v>10.88</v>
      </c>
      <c r="H499" s="350"/>
      <c r="I499" s="350"/>
      <c r="J499" s="352"/>
      <c r="K499" s="352"/>
      <c r="L499" s="353"/>
      <c r="M499" s="353"/>
      <c r="N499" s="498">
        <v>399</v>
      </c>
      <c r="O499" s="500">
        <v>2</v>
      </c>
      <c r="P499" s="489"/>
      <c r="Q499" s="489"/>
    </row>
    <row r="500" spans="2:17">
      <c r="B500" s="347"/>
      <c r="C500" s="354" t="s">
        <v>2832</v>
      </c>
      <c r="E500" s="349">
        <v>21.37</v>
      </c>
      <c r="F500" s="349">
        <v>16.86</v>
      </c>
      <c r="G500" s="349">
        <v>14.16</v>
      </c>
      <c r="H500" s="350"/>
      <c r="I500" s="350"/>
      <c r="J500" s="352"/>
      <c r="K500" s="352"/>
      <c r="L500" s="353"/>
      <c r="M500" s="353"/>
      <c r="N500" s="498">
        <v>636</v>
      </c>
      <c r="O500" s="489"/>
      <c r="P500" s="489"/>
      <c r="Q500" s="489"/>
    </row>
    <row r="501" spans="2:17" ht="28.8">
      <c r="B501" s="347"/>
      <c r="C501" s="354" t="s">
        <v>2867</v>
      </c>
      <c r="E501" s="349">
        <v>32.25</v>
      </c>
      <c r="F501" s="349">
        <v>25.44</v>
      </c>
      <c r="G501" s="349">
        <v>21.38</v>
      </c>
      <c r="H501" s="350"/>
      <c r="I501" s="350"/>
      <c r="J501" s="352"/>
      <c r="K501" s="352"/>
      <c r="L501" s="353"/>
      <c r="M501" s="353"/>
      <c r="N501" s="498">
        <v>960</v>
      </c>
      <c r="O501" s="489"/>
      <c r="P501" s="489"/>
      <c r="Q501" s="489"/>
    </row>
    <row r="502" spans="2:17" ht="28.8">
      <c r="B502" s="347"/>
      <c r="C502" s="354" t="s">
        <v>2833</v>
      </c>
      <c r="E502" s="349">
        <v>10.72</v>
      </c>
      <c r="F502" s="349">
        <v>8.4499999999999993</v>
      </c>
      <c r="G502" s="349">
        <v>7.1</v>
      </c>
      <c r="H502" s="350"/>
      <c r="I502" s="350"/>
      <c r="J502" s="352"/>
      <c r="K502" s="352"/>
      <c r="L502" s="353"/>
      <c r="M502" s="353"/>
      <c r="N502" s="498">
        <v>319</v>
      </c>
      <c r="O502" s="489"/>
      <c r="P502" s="489"/>
      <c r="Q502" s="489"/>
    </row>
    <row r="503" spans="2:17">
      <c r="B503" s="347"/>
      <c r="C503" s="354" t="s">
        <v>2834</v>
      </c>
      <c r="E503" s="349">
        <v>10.36</v>
      </c>
      <c r="F503" s="349">
        <v>8.8000000000000007</v>
      </c>
      <c r="G503" s="349">
        <v>7.88</v>
      </c>
      <c r="H503" s="350"/>
      <c r="I503" s="350"/>
      <c r="J503" s="352"/>
      <c r="K503" s="352"/>
      <c r="L503" s="353"/>
      <c r="M503" s="353"/>
      <c r="N503" s="498">
        <v>219</v>
      </c>
      <c r="O503" s="500">
        <v>3</v>
      </c>
      <c r="P503" s="489"/>
      <c r="Q503" s="489"/>
    </row>
    <row r="504" spans="2:17">
      <c r="B504" s="347"/>
      <c r="C504" s="354" t="s">
        <v>2795</v>
      </c>
      <c r="E504" s="349">
        <v>8.94</v>
      </c>
      <c r="F504" s="349">
        <v>7.05</v>
      </c>
      <c r="G504" s="349">
        <v>5.93</v>
      </c>
      <c r="H504" s="350"/>
      <c r="I504" s="350"/>
      <c r="J504" s="352"/>
      <c r="K504" s="352"/>
      <c r="L504" s="353"/>
      <c r="M504" s="353"/>
      <c r="N504" s="498">
        <v>266</v>
      </c>
      <c r="O504" s="489"/>
      <c r="P504" s="489"/>
      <c r="Q504" s="489"/>
    </row>
    <row r="505" spans="2:17">
      <c r="B505" s="347"/>
      <c r="C505" s="354" t="s">
        <v>2765</v>
      </c>
      <c r="E505" s="349">
        <v>8.94</v>
      </c>
      <c r="F505" s="349">
        <v>7.05</v>
      </c>
      <c r="G505" s="349">
        <v>5.93</v>
      </c>
      <c r="H505" s="350"/>
      <c r="I505" s="350"/>
      <c r="J505" s="352"/>
      <c r="K505" s="352"/>
      <c r="L505" s="353"/>
      <c r="M505" s="353"/>
      <c r="N505" s="498">
        <v>266</v>
      </c>
      <c r="O505" s="489"/>
      <c r="P505" s="489"/>
      <c r="Q505" s="489"/>
    </row>
    <row r="506" spans="2:17">
      <c r="B506" s="347"/>
      <c r="C506" s="354" t="s">
        <v>2796</v>
      </c>
      <c r="E506" s="349">
        <v>45.43</v>
      </c>
      <c r="F506" s="349">
        <v>35.82</v>
      </c>
      <c r="G506" s="349">
        <v>30.1</v>
      </c>
      <c r="H506" s="350"/>
      <c r="I506" s="350"/>
      <c r="J506" s="352"/>
      <c r="K506" s="352"/>
      <c r="L506" s="353"/>
      <c r="M506" s="353"/>
      <c r="N506" s="498">
        <v>1352</v>
      </c>
      <c r="O506" s="489"/>
      <c r="P506" s="489"/>
      <c r="Q506" s="489"/>
    </row>
    <row r="507" spans="2:17">
      <c r="B507" s="347"/>
      <c r="C507" s="354" t="s">
        <v>2766</v>
      </c>
      <c r="E507" s="349">
        <v>29.86</v>
      </c>
      <c r="F507" s="349">
        <v>23.55</v>
      </c>
      <c r="G507" s="349">
        <v>19.79</v>
      </c>
      <c r="H507" s="350"/>
      <c r="I507" s="350"/>
      <c r="J507" s="352"/>
      <c r="K507" s="352"/>
      <c r="L507" s="353"/>
      <c r="M507" s="353"/>
      <c r="N507" s="498">
        <v>889</v>
      </c>
      <c r="O507" s="489"/>
      <c r="P507" s="489"/>
      <c r="Q507" s="489"/>
    </row>
    <row r="508" spans="2:17">
      <c r="B508" s="347"/>
      <c r="C508" s="354" t="s">
        <v>2767</v>
      </c>
      <c r="E508" s="349">
        <v>6.42</v>
      </c>
      <c r="F508" s="349">
        <v>5.0599999999999996</v>
      </c>
      <c r="G508" s="349">
        <v>4.25</v>
      </c>
      <c r="H508" s="350"/>
      <c r="I508" s="350"/>
      <c r="J508" s="352"/>
      <c r="K508" s="352"/>
      <c r="L508" s="353"/>
      <c r="M508" s="353"/>
      <c r="N508" s="498">
        <v>191</v>
      </c>
      <c r="O508" s="489"/>
      <c r="P508" s="489"/>
      <c r="Q508" s="489"/>
    </row>
    <row r="509" spans="2:17">
      <c r="B509" s="347"/>
      <c r="C509" s="354" t="s">
        <v>2835</v>
      </c>
      <c r="E509" s="349">
        <v>3.76</v>
      </c>
      <c r="F509" s="349">
        <v>2.97</v>
      </c>
      <c r="G509" s="349">
        <v>2.5</v>
      </c>
      <c r="H509" s="350"/>
      <c r="I509" s="350"/>
      <c r="J509" s="352"/>
      <c r="K509" s="352"/>
      <c r="L509" s="353"/>
      <c r="M509" s="353"/>
      <c r="N509" s="498">
        <v>112</v>
      </c>
      <c r="O509" s="489"/>
      <c r="P509" s="489"/>
      <c r="Q509" s="489"/>
    </row>
    <row r="510" spans="2:17">
      <c r="B510" s="347"/>
      <c r="C510" s="354" t="s">
        <v>2836</v>
      </c>
      <c r="E510" s="349">
        <v>2.0099999999999998</v>
      </c>
      <c r="F510" s="349">
        <v>1.59</v>
      </c>
      <c r="G510" s="349">
        <v>1.33</v>
      </c>
      <c r="H510" s="350"/>
      <c r="I510" s="350"/>
      <c r="J510" s="352"/>
      <c r="K510" s="352"/>
      <c r="L510" s="353"/>
      <c r="M510" s="353"/>
      <c r="N510" s="498">
        <v>60</v>
      </c>
      <c r="O510" s="489"/>
      <c r="P510" s="489"/>
      <c r="Q510" s="489"/>
    </row>
    <row r="511" spans="2:17">
      <c r="B511" s="347"/>
      <c r="C511" s="354" t="s">
        <v>2837</v>
      </c>
      <c r="E511" s="349">
        <v>8.0299999999999994</v>
      </c>
      <c r="F511" s="349">
        <v>6.33</v>
      </c>
      <c r="G511" s="349">
        <v>5.32</v>
      </c>
      <c r="H511" s="350"/>
      <c r="I511" s="350"/>
      <c r="J511" s="352"/>
      <c r="K511" s="352"/>
      <c r="L511" s="353"/>
      <c r="M511" s="353"/>
      <c r="N511" s="498">
        <v>239</v>
      </c>
      <c r="O511" s="489"/>
      <c r="P511" s="489"/>
      <c r="Q511" s="489"/>
    </row>
    <row r="512" spans="2:17">
      <c r="B512" s="347"/>
      <c r="C512" s="354"/>
      <c r="E512" s="349"/>
      <c r="F512" s="349"/>
      <c r="G512" s="349"/>
      <c r="H512" s="350"/>
      <c r="I512" s="350"/>
      <c r="J512" s="352"/>
      <c r="K512" s="352"/>
      <c r="L512" s="353"/>
      <c r="M512" s="353"/>
      <c r="N512" s="488"/>
      <c r="O512" s="489"/>
      <c r="P512" s="489"/>
      <c r="Q512" s="489"/>
    </row>
    <row r="513" spans="2:17" s="339" customFormat="1" ht="132">
      <c r="B513" s="321" t="s">
        <v>2870</v>
      </c>
      <c r="C513" s="340" t="s">
        <v>2871</v>
      </c>
      <c r="D513" s="341">
        <v>90</v>
      </c>
      <c r="E513" s="342">
        <v>178.72</v>
      </c>
      <c r="F513" s="342">
        <v>140.94</v>
      </c>
      <c r="G513" s="342">
        <v>118.45</v>
      </c>
      <c r="H513" s="343">
        <v>0</v>
      </c>
      <c r="I513" s="343">
        <v>0</v>
      </c>
      <c r="J513" s="344">
        <v>4.4999999999999997E-3</v>
      </c>
      <c r="K513" s="345" t="s">
        <v>2741</v>
      </c>
      <c r="L513" s="346" t="s">
        <v>2721</v>
      </c>
      <c r="M513" s="346" t="s">
        <v>2742</v>
      </c>
      <c r="N513" s="495">
        <v>5495</v>
      </c>
      <c r="O513" s="499">
        <v>0</v>
      </c>
      <c r="P513" s="497">
        <v>4.4999999999999997E-3</v>
      </c>
      <c r="Q513" s="496"/>
    </row>
    <row r="514" spans="2:17">
      <c r="B514" s="347"/>
      <c r="C514" s="348" t="s">
        <v>2780</v>
      </c>
      <c r="E514" s="349" t="s">
        <v>2744</v>
      </c>
      <c r="F514" s="349" t="s">
        <v>2744</v>
      </c>
      <c r="G514" s="349" t="s">
        <v>2744</v>
      </c>
      <c r="H514" s="350"/>
      <c r="I514" s="350"/>
      <c r="J514" s="352"/>
      <c r="K514" s="352"/>
      <c r="L514" s="353"/>
      <c r="M514" s="353"/>
      <c r="N514" s="498"/>
      <c r="O514" s="489"/>
      <c r="P514" s="489"/>
      <c r="Q514" s="489"/>
    </row>
    <row r="515" spans="2:17">
      <c r="B515" s="347"/>
      <c r="C515" s="354" t="s">
        <v>2861</v>
      </c>
      <c r="E515" s="349">
        <v>46.2</v>
      </c>
      <c r="F515" s="349">
        <v>36.44</v>
      </c>
      <c r="G515" s="349">
        <v>30.62</v>
      </c>
      <c r="H515" s="350"/>
      <c r="I515" s="350"/>
      <c r="J515" s="352"/>
      <c r="K515" s="352"/>
      <c r="L515" s="353"/>
      <c r="M515" s="353"/>
      <c r="N515" s="498">
        <v>1375</v>
      </c>
      <c r="O515" s="489"/>
      <c r="P515" s="489"/>
      <c r="Q515" s="489"/>
    </row>
    <row r="516" spans="2:17">
      <c r="B516" s="347"/>
      <c r="C516" s="354" t="s">
        <v>2862</v>
      </c>
      <c r="E516" s="349">
        <v>84.06</v>
      </c>
      <c r="F516" s="349">
        <v>66.3</v>
      </c>
      <c r="G516" s="349">
        <v>55.71</v>
      </c>
      <c r="H516" s="350"/>
      <c r="I516" s="350"/>
      <c r="J516" s="352"/>
      <c r="K516" s="352"/>
      <c r="L516" s="353"/>
      <c r="M516" s="353"/>
      <c r="N516" s="498">
        <v>2502</v>
      </c>
      <c r="O516" s="489"/>
      <c r="P516" s="489"/>
      <c r="Q516" s="489"/>
    </row>
    <row r="517" spans="2:17">
      <c r="B517" s="347"/>
      <c r="C517" s="354" t="s">
        <v>2789</v>
      </c>
      <c r="E517" s="349" t="s">
        <v>2744</v>
      </c>
      <c r="F517" s="349" t="s">
        <v>2744</v>
      </c>
      <c r="G517" s="349" t="s">
        <v>2744</v>
      </c>
      <c r="H517" s="350"/>
      <c r="I517" s="350"/>
      <c r="J517" s="352"/>
      <c r="K517" s="352"/>
      <c r="L517" s="353"/>
      <c r="M517" s="353"/>
      <c r="N517" s="498"/>
      <c r="O517" s="489"/>
      <c r="P517" s="489"/>
      <c r="Q517" s="489"/>
    </row>
    <row r="518" spans="2:17">
      <c r="B518" s="347"/>
      <c r="C518" s="348" t="s">
        <v>2743</v>
      </c>
      <c r="E518" s="349" t="s">
        <v>2744</v>
      </c>
      <c r="F518" s="349" t="s">
        <v>2744</v>
      </c>
      <c r="G518" s="349" t="s">
        <v>2744</v>
      </c>
      <c r="H518" s="350"/>
      <c r="I518" s="350"/>
      <c r="J518" s="352"/>
      <c r="K518" s="352"/>
      <c r="L518" s="353"/>
      <c r="M518" s="353"/>
      <c r="N518" s="498"/>
      <c r="O518" s="489"/>
      <c r="P518" s="489"/>
      <c r="Q518" s="489"/>
    </row>
    <row r="519" spans="2:17">
      <c r="B519" s="347"/>
      <c r="C519" s="354" t="s">
        <v>2822</v>
      </c>
      <c r="E519" s="349">
        <v>12.87</v>
      </c>
      <c r="F519" s="349">
        <v>10.15</v>
      </c>
      <c r="G519" s="349">
        <v>8.52</v>
      </c>
      <c r="H519" s="350"/>
      <c r="I519" s="350"/>
      <c r="J519" s="352"/>
      <c r="K519" s="352"/>
      <c r="L519" s="353"/>
      <c r="M519" s="353"/>
      <c r="N519" s="498">
        <v>383</v>
      </c>
      <c r="O519" s="489"/>
      <c r="P519" s="489"/>
      <c r="Q519" s="489"/>
    </row>
    <row r="520" spans="2:17">
      <c r="B520" s="347"/>
      <c r="C520" s="354" t="s">
        <v>2823</v>
      </c>
      <c r="E520" s="349">
        <v>30.07</v>
      </c>
      <c r="F520" s="349">
        <v>23.72</v>
      </c>
      <c r="G520" s="349">
        <v>19.93</v>
      </c>
      <c r="H520" s="350"/>
      <c r="I520" s="350"/>
      <c r="J520" s="352"/>
      <c r="K520" s="352"/>
      <c r="L520" s="353"/>
      <c r="M520" s="353"/>
      <c r="N520" s="498">
        <v>895</v>
      </c>
      <c r="O520" s="489"/>
      <c r="P520" s="489"/>
      <c r="Q520" s="489"/>
    </row>
    <row r="521" spans="2:17">
      <c r="B521" s="347"/>
      <c r="C521" s="354" t="s">
        <v>2747</v>
      </c>
      <c r="E521" s="349" t="s">
        <v>2744</v>
      </c>
      <c r="F521" s="349" t="s">
        <v>2744</v>
      </c>
      <c r="G521" s="349" t="s">
        <v>2744</v>
      </c>
      <c r="H521" s="350"/>
      <c r="I521" s="350"/>
      <c r="J521" s="352"/>
      <c r="K521" s="352"/>
      <c r="L521" s="353"/>
      <c r="M521" s="353"/>
      <c r="N521" s="498"/>
      <c r="O521" s="489"/>
      <c r="P521" s="489"/>
      <c r="Q521" s="489"/>
    </row>
    <row r="522" spans="2:17">
      <c r="B522" s="347"/>
      <c r="C522" s="348" t="s">
        <v>2824</v>
      </c>
      <c r="E522" s="349" t="s">
        <v>2744</v>
      </c>
      <c r="F522" s="349" t="s">
        <v>2744</v>
      </c>
      <c r="G522" s="349" t="s">
        <v>2744</v>
      </c>
      <c r="H522" s="350"/>
      <c r="I522" s="350"/>
      <c r="J522" s="352"/>
      <c r="K522" s="352"/>
      <c r="L522" s="353"/>
      <c r="M522" s="353"/>
      <c r="N522" s="498"/>
      <c r="O522" s="489"/>
      <c r="P522" s="489"/>
      <c r="Q522" s="489"/>
    </row>
    <row r="523" spans="2:17" ht="28.8">
      <c r="B523" s="347"/>
      <c r="C523" s="354" t="s">
        <v>2825</v>
      </c>
      <c r="E523" s="349">
        <v>14.05</v>
      </c>
      <c r="F523" s="349">
        <v>11.93</v>
      </c>
      <c r="G523" s="349">
        <v>10.66</v>
      </c>
      <c r="H523" s="350"/>
      <c r="I523" s="350"/>
      <c r="J523" s="352"/>
      <c r="K523" s="352"/>
      <c r="L523" s="353"/>
      <c r="M523" s="353"/>
      <c r="N523" s="498">
        <v>299</v>
      </c>
      <c r="O523" s="500">
        <v>4</v>
      </c>
      <c r="P523" s="489"/>
      <c r="Q523" s="489"/>
    </row>
    <row r="524" spans="2:17">
      <c r="B524" s="347"/>
      <c r="C524" s="354" t="s">
        <v>2826</v>
      </c>
      <c r="E524" s="349">
        <v>8.27</v>
      </c>
      <c r="F524" s="349">
        <v>7.36</v>
      </c>
      <c r="G524" s="349">
        <v>6.83</v>
      </c>
      <c r="H524" s="350"/>
      <c r="I524" s="350"/>
      <c r="J524" s="352"/>
      <c r="K524" s="352"/>
      <c r="L524" s="353"/>
      <c r="M524" s="353"/>
      <c r="N524" s="498">
        <v>127</v>
      </c>
      <c r="O524" s="500">
        <v>4</v>
      </c>
      <c r="P524" s="489"/>
      <c r="Q524" s="489"/>
    </row>
    <row r="525" spans="2:17">
      <c r="B525" s="347"/>
      <c r="C525" s="354" t="s">
        <v>2827</v>
      </c>
      <c r="E525" s="349" t="s">
        <v>2744</v>
      </c>
      <c r="F525" s="349" t="s">
        <v>2744</v>
      </c>
      <c r="G525" s="349" t="s">
        <v>2744</v>
      </c>
      <c r="H525" s="350"/>
      <c r="I525" s="350"/>
      <c r="J525" s="352"/>
      <c r="K525" s="352"/>
      <c r="L525" s="353"/>
      <c r="M525" s="353"/>
      <c r="N525" s="498"/>
      <c r="O525" s="489"/>
      <c r="P525" s="489"/>
      <c r="Q525" s="489"/>
    </row>
    <row r="526" spans="2:17">
      <c r="B526" s="347"/>
      <c r="C526" s="354" t="s">
        <v>2828</v>
      </c>
      <c r="E526" s="349">
        <v>3.87</v>
      </c>
      <c r="F526" s="349">
        <v>3.04</v>
      </c>
      <c r="G526" s="349">
        <v>2.56</v>
      </c>
      <c r="H526" s="350"/>
      <c r="I526" s="350"/>
      <c r="J526" s="352"/>
      <c r="K526" s="352"/>
      <c r="L526" s="353"/>
      <c r="M526" s="353"/>
      <c r="N526" s="498">
        <v>115</v>
      </c>
      <c r="O526" s="489"/>
      <c r="P526" s="489"/>
      <c r="Q526" s="489"/>
    </row>
    <row r="527" spans="2:17">
      <c r="B527" s="347"/>
      <c r="C527" s="354" t="s">
        <v>2863</v>
      </c>
      <c r="E527" s="349">
        <v>88.16</v>
      </c>
      <c r="F527" s="349">
        <v>69.53</v>
      </c>
      <c r="G527" s="349">
        <v>58.43</v>
      </c>
      <c r="H527" s="350"/>
      <c r="I527" s="350"/>
      <c r="J527" s="352"/>
      <c r="K527" s="352"/>
      <c r="L527" s="353"/>
      <c r="M527" s="353"/>
      <c r="N527" s="498">
        <v>2624</v>
      </c>
      <c r="O527" s="489"/>
      <c r="P527" s="489"/>
      <c r="Q527" s="489"/>
    </row>
    <row r="528" spans="2:17" ht="28.8">
      <c r="B528" s="347"/>
      <c r="C528" s="354" t="s">
        <v>2864</v>
      </c>
      <c r="E528" s="349">
        <v>8.4</v>
      </c>
      <c r="F528" s="349">
        <v>6.63</v>
      </c>
      <c r="G528" s="349">
        <v>5.57</v>
      </c>
      <c r="H528" s="350"/>
      <c r="I528" s="350"/>
      <c r="J528" s="352"/>
      <c r="K528" s="352"/>
      <c r="L528" s="353"/>
      <c r="M528" s="353"/>
      <c r="N528" s="498">
        <v>250</v>
      </c>
      <c r="O528" s="489"/>
      <c r="P528" s="489"/>
      <c r="Q528" s="489"/>
    </row>
    <row r="529" spans="2:17" ht="28.8">
      <c r="B529" s="347"/>
      <c r="C529" s="354" t="s">
        <v>2830</v>
      </c>
      <c r="E529" s="349">
        <v>7.55</v>
      </c>
      <c r="F529" s="349">
        <v>5.96</v>
      </c>
      <c r="G529" s="349">
        <v>5.01</v>
      </c>
      <c r="H529" s="350"/>
      <c r="I529" s="350"/>
      <c r="J529" s="352"/>
      <c r="K529" s="352"/>
      <c r="L529" s="353"/>
      <c r="M529" s="353"/>
      <c r="N529" s="498">
        <v>225</v>
      </c>
      <c r="O529" s="489"/>
      <c r="P529" s="489"/>
      <c r="Q529" s="489"/>
    </row>
    <row r="530" spans="2:17">
      <c r="B530" s="347"/>
      <c r="C530" s="354" t="s">
        <v>2831</v>
      </c>
      <c r="E530" s="349">
        <v>4.2699999999999996</v>
      </c>
      <c r="F530" s="349">
        <v>3.36</v>
      </c>
      <c r="G530" s="349">
        <v>2.83</v>
      </c>
      <c r="H530" s="350"/>
      <c r="I530" s="350"/>
      <c r="J530" s="352"/>
      <c r="K530" s="352"/>
      <c r="L530" s="353"/>
      <c r="M530" s="353"/>
      <c r="N530" s="498">
        <v>127</v>
      </c>
      <c r="O530" s="489"/>
      <c r="P530" s="489"/>
      <c r="Q530" s="489"/>
    </row>
    <row r="531" spans="2:17" ht="28.8">
      <c r="B531" s="347"/>
      <c r="C531" s="354" t="s">
        <v>2865</v>
      </c>
      <c r="E531" s="349">
        <v>21.5</v>
      </c>
      <c r="F531" s="349">
        <v>16.96</v>
      </c>
      <c r="G531" s="349">
        <v>14.25</v>
      </c>
      <c r="H531" s="350"/>
      <c r="I531" s="350"/>
      <c r="J531" s="352"/>
      <c r="K531" s="352"/>
      <c r="L531" s="353"/>
      <c r="M531" s="353"/>
      <c r="N531" s="498">
        <v>640</v>
      </c>
      <c r="O531" s="489"/>
      <c r="P531" s="489"/>
      <c r="Q531" s="489"/>
    </row>
    <row r="532" spans="2:17" ht="28.8">
      <c r="B532" s="347"/>
      <c r="C532" s="354" t="s">
        <v>2866</v>
      </c>
      <c r="E532" s="349">
        <v>21.5</v>
      </c>
      <c r="F532" s="349">
        <v>16.96</v>
      </c>
      <c r="G532" s="349">
        <v>14.25</v>
      </c>
      <c r="H532" s="350"/>
      <c r="I532" s="350"/>
      <c r="J532" s="352"/>
      <c r="K532" s="352"/>
      <c r="L532" s="353"/>
      <c r="M532" s="353"/>
      <c r="N532" s="498">
        <v>640</v>
      </c>
      <c r="O532" s="489"/>
      <c r="P532" s="489"/>
      <c r="Q532" s="489"/>
    </row>
    <row r="533" spans="2:17">
      <c r="B533" s="347"/>
      <c r="C533" s="354" t="s">
        <v>2763</v>
      </c>
      <c r="E533" s="349">
        <v>15.41</v>
      </c>
      <c r="F533" s="349">
        <v>12.57</v>
      </c>
      <c r="G533" s="349">
        <v>10.88</v>
      </c>
      <c r="H533" s="350"/>
      <c r="I533" s="350"/>
      <c r="J533" s="352"/>
      <c r="K533" s="352"/>
      <c r="L533" s="353"/>
      <c r="M533" s="353"/>
      <c r="N533" s="498">
        <v>399</v>
      </c>
      <c r="O533" s="500">
        <v>2</v>
      </c>
      <c r="P533" s="489"/>
      <c r="Q533" s="489"/>
    </row>
    <row r="534" spans="2:17">
      <c r="B534" s="347"/>
      <c r="C534" s="354" t="s">
        <v>2832</v>
      </c>
      <c r="E534" s="349">
        <v>21.37</v>
      </c>
      <c r="F534" s="349">
        <v>16.86</v>
      </c>
      <c r="G534" s="349">
        <v>14.16</v>
      </c>
      <c r="H534" s="350"/>
      <c r="I534" s="350"/>
      <c r="J534" s="352"/>
      <c r="K534" s="352"/>
      <c r="L534" s="353"/>
      <c r="M534" s="353"/>
      <c r="N534" s="498">
        <v>636</v>
      </c>
      <c r="O534" s="489"/>
      <c r="P534" s="489"/>
      <c r="Q534" s="489"/>
    </row>
    <row r="535" spans="2:17" ht="28.8">
      <c r="B535" s="347"/>
      <c r="C535" s="354" t="s">
        <v>2867</v>
      </c>
      <c r="E535" s="349">
        <v>32.25</v>
      </c>
      <c r="F535" s="349">
        <v>25.44</v>
      </c>
      <c r="G535" s="349">
        <v>21.38</v>
      </c>
      <c r="H535" s="350"/>
      <c r="I535" s="350"/>
      <c r="J535" s="352"/>
      <c r="K535" s="352"/>
      <c r="L535" s="353"/>
      <c r="M535" s="353"/>
      <c r="N535" s="498">
        <v>960</v>
      </c>
      <c r="O535" s="489"/>
      <c r="P535" s="489"/>
      <c r="Q535" s="489"/>
    </row>
    <row r="536" spans="2:17" ht="28.8">
      <c r="B536" s="347"/>
      <c r="C536" s="354" t="s">
        <v>2833</v>
      </c>
      <c r="E536" s="349">
        <v>10.72</v>
      </c>
      <c r="F536" s="349">
        <v>8.4499999999999993</v>
      </c>
      <c r="G536" s="349">
        <v>7.1</v>
      </c>
      <c r="H536" s="350"/>
      <c r="I536" s="350"/>
      <c r="J536" s="352"/>
      <c r="K536" s="352"/>
      <c r="L536" s="353"/>
      <c r="M536" s="353"/>
      <c r="N536" s="498">
        <v>319</v>
      </c>
      <c r="O536" s="489"/>
      <c r="P536" s="489"/>
      <c r="Q536" s="489"/>
    </row>
    <row r="537" spans="2:17">
      <c r="B537" s="347"/>
      <c r="C537" s="354" t="s">
        <v>2834</v>
      </c>
      <c r="E537" s="349">
        <v>10.36</v>
      </c>
      <c r="F537" s="349">
        <v>8.8000000000000007</v>
      </c>
      <c r="G537" s="349">
        <v>7.88</v>
      </c>
      <c r="H537" s="350"/>
      <c r="I537" s="350"/>
      <c r="J537" s="352"/>
      <c r="K537" s="352"/>
      <c r="L537" s="353"/>
      <c r="M537" s="353"/>
      <c r="N537" s="498">
        <v>219</v>
      </c>
      <c r="O537" s="500">
        <v>3</v>
      </c>
      <c r="P537" s="489"/>
      <c r="Q537" s="489"/>
    </row>
    <row r="538" spans="2:17">
      <c r="B538" s="347"/>
      <c r="C538" s="354" t="s">
        <v>2795</v>
      </c>
      <c r="E538" s="349">
        <v>8.94</v>
      </c>
      <c r="F538" s="349">
        <v>7.05</v>
      </c>
      <c r="G538" s="349">
        <v>5.93</v>
      </c>
      <c r="H538" s="350"/>
      <c r="I538" s="350"/>
      <c r="J538" s="352"/>
      <c r="K538" s="352"/>
      <c r="L538" s="353"/>
      <c r="M538" s="353"/>
      <c r="N538" s="498">
        <v>266</v>
      </c>
      <c r="O538" s="489"/>
      <c r="P538" s="489"/>
      <c r="Q538" s="489"/>
    </row>
    <row r="539" spans="2:17">
      <c r="B539" s="347"/>
      <c r="C539" s="354" t="s">
        <v>2765</v>
      </c>
      <c r="E539" s="349">
        <v>8.94</v>
      </c>
      <c r="F539" s="349">
        <v>7.05</v>
      </c>
      <c r="G539" s="349">
        <v>5.93</v>
      </c>
      <c r="H539" s="350"/>
      <c r="I539" s="350"/>
      <c r="J539" s="352"/>
      <c r="K539" s="352"/>
      <c r="L539" s="353"/>
      <c r="M539" s="353"/>
      <c r="N539" s="498">
        <v>266</v>
      </c>
      <c r="O539" s="489"/>
      <c r="P539" s="489"/>
      <c r="Q539" s="489"/>
    </row>
    <row r="540" spans="2:17">
      <c r="B540" s="347"/>
      <c r="C540" s="354" t="s">
        <v>2796</v>
      </c>
      <c r="E540" s="349">
        <v>45.43</v>
      </c>
      <c r="F540" s="349">
        <v>35.82</v>
      </c>
      <c r="G540" s="349">
        <v>30.1</v>
      </c>
      <c r="H540" s="350"/>
      <c r="I540" s="350"/>
      <c r="J540" s="352"/>
      <c r="K540" s="352"/>
      <c r="L540" s="353"/>
      <c r="M540" s="353"/>
      <c r="N540" s="498">
        <v>1352</v>
      </c>
      <c r="O540" s="489"/>
      <c r="P540" s="489"/>
      <c r="Q540" s="489"/>
    </row>
    <row r="541" spans="2:17">
      <c r="B541" s="347"/>
      <c r="C541" s="354" t="s">
        <v>2766</v>
      </c>
      <c r="E541" s="349">
        <v>29.86</v>
      </c>
      <c r="F541" s="349">
        <v>23.55</v>
      </c>
      <c r="G541" s="349">
        <v>19.79</v>
      </c>
      <c r="H541" s="350"/>
      <c r="I541" s="350"/>
      <c r="J541" s="352"/>
      <c r="K541" s="352"/>
      <c r="L541" s="353"/>
      <c r="M541" s="353"/>
      <c r="N541" s="498">
        <v>889</v>
      </c>
      <c r="O541" s="489"/>
      <c r="P541" s="489"/>
      <c r="Q541" s="489"/>
    </row>
    <row r="542" spans="2:17">
      <c r="B542" s="347"/>
      <c r="C542" s="354" t="s">
        <v>2767</v>
      </c>
      <c r="E542" s="349">
        <v>6.42</v>
      </c>
      <c r="F542" s="349">
        <v>5.0599999999999996</v>
      </c>
      <c r="G542" s="349">
        <v>4.25</v>
      </c>
      <c r="H542" s="350"/>
      <c r="I542" s="350"/>
      <c r="J542" s="352"/>
      <c r="K542" s="352"/>
      <c r="L542" s="353"/>
      <c r="M542" s="353"/>
      <c r="N542" s="498">
        <v>191</v>
      </c>
      <c r="O542" s="489"/>
      <c r="P542" s="489"/>
      <c r="Q542" s="489"/>
    </row>
    <row r="543" spans="2:17">
      <c r="B543" s="347"/>
      <c r="C543" s="354" t="s">
        <v>2835</v>
      </c>
      <c r="E543" s="349">
        <v>3.76</v>
      </c>
      <c r="F543" s="349">
        <v>2.97</v>
      </c>
      <c r="G543" s="349">
        <v>2.5</v>
      </c>
      <c r="H543" s="350"/>
      <c r="I543" s="350"/>
      <c r="J543" s="352"/>
      <c r="K543" s="352"/>
      <c r="L543" s="353"/>
      <c r="M543" s="353"/>
      <c r="N543" s="498">
        <v>112</v>
      </c>
      <c r="O543" s="489"/>
      <c r="P543" s="489"/>
      <c r="Q543" s="489"/>
    </row>
    <row r="544" spans="2:17">
      <c r="B544" s="347"/>
      <c r="C544" s="354" t="s">
        <v>2836</v>
      </c>
      <c r="E544" s="349">
        <v>2.0099999999999998</v>
      </c>
      <c r="F544" s="349">
        <v>1.59</v>
      </c>
      <c r="G544" s="349">
        <v>1.33</v>
      </c>
      <c r="H544" s="350"/>
      <c r="I544" s="350"/>
      <c r="J544" s="352"/>
      <c r="K544" s="352"/>
      <c r="L544" s="353"/>
      <c r="M544" s="353"/>
      <c r="N544" s="498">
        <v>60</v>
      </c>
      <c r="O544" s="489"/>
      <c r="P544" s="489"/>
      <c r="Q544" s="489"/>
    </row>
    <row r="545" spans="2:17">
      <c r="B545" s="347"/>
      <c r="C545" s="354" t="s">
        <v>2837</v>
      </c>
      <c r="E545" s="349">
        <v>8.0299999999999994</v>
      </c>
      <c r="F545" s="349">
        <v>6.33</v>
      </c>
      <c r="G545" s="349">
        <v>5.32</v>
      </c>
      <c r="H545" s="350"/>
      <c r="I545" s="350"/>
      <c r="J545" s="352"/>
      <c r="K545" s="352"/>
      <c r="L545" s="353"/>
      <c r="M545" s="353"/>
      <c r="N545" s="498">
        <v>239</v>
      </c>
      <c r="O545" s="489"/>
      <c r="P545" s="489"/>
      <c r="Q545" s="489"/>
    </row>
    <row r="546" spans="2:17">
      <c r="B546" s="347"/>
      <c r="C546" s="354"/>
      <c r="E546" s="349"/>
      <c r="F546" s="349"/>
      <c r="G546" s="349"/>
      <c r="H546" s="350"/>
      <c r="I546" s="350"/>
      <c r="J546" s="352"/>
      <c r="K546" s="352"/>
      <c r="L546" s="353"/>
      <c r="M546" s="353"/>
      <c r="N546" s="488"/>
      <c r="O546" s="489"/>
      <c r="P546" s="489"/>
      <c r="Q546" s="489"/>
    </row>
    <row r="547" spans="2:17" s="339" customFormat="1" ht="79.2">
      <c r="B547" s="355" t="s">
        <v>2872</v>
      </c>
      <c r="C547" s="340" t="s">
        <v>2873</v>
      </c>
      <c r="D547" s="341">
        <v>36</v>
      </c>
      <c r="E547" s="342">
        <v>70.209999999999994</v>
      </c>
      <c r="F547" s="342">
        <v>55.37</v>
      </c>
      <c r="G547" s="342">
        <v>46.53</v>
      </c>
      <c r="H547" s="343">
        <v>0</v>
      </c>
      <c r="I547" s="343">
        <v>0</v>
      </c>
      <c r="J547" s="344">
        <v>1.29E-2</v>
      </c>
      <c r="K547" s="344">
        <v>7.9000000000000001E-2</v>
      </c>
      <c r="L547" s="346" t="s">
        <v>2721</v>
      </c>
      <c r="M547" s="346" t="s">
        <v>2742</v>
      </c>
      <c r="N547" s="495">
        <v>2013</v>
      </c>
      <c r="O547" s="499">
        <v>0</v>
      </c>
      <c r="P547" s="497">
        <v>1.29E-2</v>
      </c>
      <c r="Q547" s="497">
        <v>7.9000000000000001E-2</v>
      </c>
    </row>
    <row r="548" spans="2:17">
      <c r="B548" s="347"/>
      <c r="C548" s="348" t="s">
        <v>2743</v>
      </c>
      <c r="E548" s="349" t="s">
        <v>2744</v>
      </c>
      <c r="F548" s="349" t="s">
        <v>2744</v>
      </c>
      <c r="G548" s="349" t="s">
        <v>2744</v>
      </c>
      <c r="H548" s="350"/>
      <c r="I548" s="350"/>
      <c r="J548" s="352"/>
      <c r="K548" s="352"/>
      <c r="L548" s="353"/>
      <c r="M548" s="353"/>
      <c r="N548" s="498">
        <v>0</v>
      </c>
      <c r="O548" s="501">
        <v>0</v>
      </c>
      <c r="P548" s="489"/>
      <c r="Q548" s="489"/>
    </row>
    <row r="549" spans="2:17">
      <c r="B549" s="347"/>
      <c r="C549" s="354" t="s">
        <v>2745</v>
      </c>
      <c r="E549" s="349">
        <v>2.15</v>
      </c>
      <c r="F549" s="349">
        <v>1.69</v>
      </c>
      <c r="G549" s="349">
        <v>1.43</v>
      </c>
      <c r="H549" s="350"/>
      <c r="I549" s="350"/>
      <c r="J549" s="352"/>
      <c r="K549" s="352"/>
      <c r="L549" s="353"/>
      <c r="M549" s="353"/>
      <c r="N549" s="498">
        <v>64</v>
      </c>
      <c r="O549" s="501">
        <v>0</v>
      </c>
      <c r="P549" s="489"/>
      <c r="Q549" s="489"/>
    </row>
    <row r="550" spans="2:17">
      <c r="B550" s="347"/>
      <c r="C550" s="354" t="s">
        <v>2746</v>
      </c>
      <c r="E550" s="349">
        <v>2.38</v>
      </c>
      <c r="F550" s="349">
        <v>1.88</v>
      </c>
      <c r="G550" s="349">
        <v>1.58</v>
      </c>
      <c r="H550" s="350"/>
      <c r="I550" s="350"/>
      <c r="J550" s="352"/>
      <c r="K550" s="352"/>
      <c r="L550" s="353"/>
      <c r="M550" s="353"/>
      <c r="N550" s="498">
        <v>71</v>
      </c>
      <c r="O550" s="501">
        <v>0</v>
      </c>
      <c r="P550" s="489"/>
      <c r="Q550" s="489"/>
    </row>
    <row r="551" spans="2:17">
      <c r="B551" s="347"/>
      <c r="C551" s="354" t="s">
        <v>2747</v>
      </c>
      <c r="E551" s="349" t="s">
        <v>2744</v>
      </c>
      <c r="F551" s="349" t="s">
        <v>2744</v>
      </c>
      <c r="G551" s="349" t="s">
        <v>2744</v>
      </c>
      <c r="H551" s="350"/>
      <c r="I551" s="350"/>
      <c r="J551" s="352"/>
      <c r="K551" s="352"/>
      <c r="L551" s="353"/>
      <c r="M551" s="353"/>
      <c r="N551" s="498">
        <v>0</v>
      </c>
      <c r="O551" s="501">
        <v>0</v>
      </c>
      <c r="P551" s="489"/>
      <c r="Q551" s="489"/>
    </row>
    <row r="552" spans="2:17">
      <c r="B552" s="347"/>
      <c r="C552" s="348" t="s">
        <v>2824</v>
      </c>
      <c r="E552" s="349" t="s">
        <v>2744</v>
      </c>
      <c r="F552" s="349" t="s">
        <v>2744</v>
      </c>
      <c r="G552" s="349" t="s">
        <v>2744</v>
      </c>
      <c r="H552" s="350"/>
      <c r="I552" s="350"/>
      <c r="J552" s="352"/>
      <c r="K552" s="352"/>
      <c r="L552" s="353"/>
      <c r="M552" s="353"/>
      <c r="N552" s="498">
        <v>0</v>
      </c>
      <c r="O552" s="501">
        <v>0</v>
      </c>
      <c r="P552" s="489"/>
      <c r="Q552" s="489"/>
    </row>
    <row r="553" spans="2:17">
      <c r="B553" s="347"/>
      <c r="C553" s="354" t="s">
        <v>2836</v>
      </c>
      <c r="E553" s="349">
        <v>2.0099999999999998</v>
      </c>
      <c r="F553" s="349">
        <v>1.59</v>
      </c>
      <c r="G553" s="349">
        <v>1.33</v>
      </c>
      <c r="H553" s="350"/>
      <c r="I553" s="350"/>
      <c r="J553" s="352"/>
      <c r="K553" s="352"/>
      <c r="L553" s="353"/>
      <c r="M553" s="353"/>
      <c r="N553" s="498">
        <v>60</v>
      </c>
      <c r="O553" s="501">
        <v>0</v>
      </c>
      <c r="P553" s="489"/>
      <c r="Q553" s="489"/>
    </row>
    <row r="554" spans="2:17">
      <c r="B554" s="347"/>
      <c r="C554" s="354" t="s">
        <v>2856</v>
      </c>
      <c r="E554" s="349">
        <v>5.92</v>
      </c>
      <c r="F554" s="349">
        <v>4.66</v>
      </c>
      <c r="G554" s="349">
        <v>3.92</v>
      </c>
      <c r="H554" s="350"/>
      <c r="I554" s="350"/>
      <c r="J554" s="352"/>
      <c r="K554" s="352"/>
      <c r="L554" s="353"/>
      <c r="M554" s="353"/>
      <c r="N554" s="498">
        <v>176</v>
      </c>
      <c r="O554" s="501">
        <v>0</v>
      </c>
      <c r="P554" s="489"/>
      <c r="Q554" s="489"/>
    </row>
    <row r="555" spans="2:17">
      <c r="B555" s="347"/>
      <c r="C555" s="354" t="s">
        <v>2827</v>
      </c>
      <c r="E555" s="349" t="s">
        <v>2744</v>
      </c>
      <c r="F555" s="349" t="s">
        <v>2744</v>
      </c>
      <c r="G555" s="349" t="s">
        <v>2744</v>
      </c>
      <c r="H555" s="350"/>
      <c r="I555" s="350"/>
      <c r="J555" s="352"/>
      <c r="K555" s="352"/>
      <c r="L555" s="353"/>
      <c r="M555" s="353"/>
      <c r="N555" s="498">
        <v>0</v>
      </c>
      <c r="O555" s="501">
        <v>0</v>
      </c>
      <c r="P555" s="489"/>
      <c r="Q555" s="489"/>
    </row>
    <row r="556" spans="2:17">
      <c r="B556" s="347"/>
      <c r="C556" s="354" t="s">
        <v>2849</v>
      </c>
      <c r="E556" s="349">
        <v>8.27</v>
      </c>
      <c r="F556" s="349">
        <v>7.36</v>
      </c>
      <c r="G556" s="349">
        <v>6.83</v>
      </c>
      <c r="H556" s="350"/>
      <c r="I556" s="350"/>
      <c r="J556" s="352"/>
      <c r="K556" s="352"/>
      <c r="L556" s="353"/>
      <c r="M556" s="353"/>
      <c r="N556" s="498">
        <v>127</v>
      </c>
      <c r="O556" s="501">
        <v>4</v>
      </c>
      <c r="P556" s="489"/>
      <c r="Q556" s="489"/>
    </row>
    <row r="557" spans="2:17">
      <c r="B557" s="347"/>
      <c r="C557" s="354" t="s">
        <v>2763</v>
      </c>
      <c r="E557" s="349">
        <v>15.41</v>
      </c>
      <c r="F557" s="349">
        <v>12.57</v>
      </c>
      <c r="G557" s="349">
        <v>10.88</v>
      </c>
      <c r="H557" s="350"/>
      <c r="I557" s="350"/>
      <c r="J557" s="352"/>
      <c r="K557" s="352"/>
      <c r="L557" s="353"/>
      <c r="M557" s="353"/>
      <c r="N557" s="498">
        <v>399</v>
      </c>
      <c r="O557" s="501">
        <v>2</v>
      </c>
      <c r="P557" s="489"/>
      <c r="Q557" s="489"/>
    </row>
    <row r="558" spans="2:17" ht="28.8">
      <c r="B558" s="347"/>
      <c r="C558" s="354" t="s">
        <v>2833</v>
      </c>
      <c r="E558" s="349">
        <v>10.72</v>
      </c>
      <c r="F558" s="349">
        <v>8.4499999999999993</v>
      </c>
      <c r="G558" s="349">
        <v>7.1</v>
      </c>
      <c r="H558" s="350"/>
      <c r="I558" s="350"/>
      <c r="J558" s="352"/>
      <c r="K558" s="352"/>
      <c r="L558" s="353"/>
      <c r="M558" s="353"/>
      <c r="N558" s="498">
        <v>319</v>
      </c>
      <c r="O558" s="501">
        <v>0</v>
      </c>
      <c r="P558" s="489"/>
      <c r="Q558" s="489"/>
    </row>
    <row r="559" spans="2:17">
      <c r="B559" s="347"/>
      <c r="C559" s="354" t="s">
        <v>2874</v>
      </c>
      <c r="E559" s="349">
        <v>9.7100000000000009</v>
      </c>
      <c r="F559" s="349">
        <v>7.66</v>
      </c>
      <c r="G559" s="349">
        <v>6.43</v>
      </c>
      <c r="H559" s="350"/>
      <c r="I559" s="350"/>
      <c r="J559" s="352"/>
      <c r="K559" s="352"/>
      <c r="L559" s="353"/>
      <c r="M559" s="353"/>
      <c r="N559" s="498">
        <v>289</v>
      </c>
      <c r="O559" s="501">
        <v>0</v>
      </c>
      <c r="P559" s="489"/>
      <c r="Q559" s="489"/>
    </row>
    <row r="560" spans="2:17" ht="28.8">
      <c r="B560" s="347"/>
      <c r="C560" s="354" t="s">
        <v>2875</v>
      </c>
      <c r="E560" s="349">
        <v>13.05</v>
      </c>
      <c r="F560" s="349">
        <v>10.93</v>
      </c>
      <c r="G560" s="349">
        <v>9.66</v>
      </c>
      <c r="H560" s="350"/>
      <c r="I560" s="350"/>
      <c r="J560" s="352"/>
      <c r="K560" s="352"/>
      <c r="L560" s="353"/>
      <c r="M560" s="353"/>
      <c r="N560" s="498">
        <v>299</v>
      </c>
      <c r="O560" s="501">
        <v>3</v>
      </c>
      <c r="P560" s="489"/>
      <c r="Q560" s="489"/>
    </row>
    <row r="561" spans="2:17">
      <c r="B561" s="347"/>
      <c r="C561" s="354" t="s">
        <v>2765</v>
      </c>
      <c r="E561" s="349">
        <v>8.94</v>
      </c>
      <c r="F561" s="349">
        <v>7.05</v>
      </c>
      <c r="G561" s="349">
        <v>5.93</v>
      </c>
      <c r="H561" s="350"/>
      <c r="I561" s="350"/>
      <c r="J561" s="352"/>
      <c r="K561" s="352"/>
      <c r="L561" s="353"/>
      <c r="M561" s="353"/>
      <c r="N561" s="498">
        <v>266</v>
      </c>
      <c r="O561" s="501">
        <v>0</v>
      </c>
      <c r="P561" s="489"/>
      <c r="Q561" s="489"/>
    </row>
    <row r="562" spans="2:17">
      <c r="B562" s="347"/>
      <c r="C562" s="354" t="s">
        <v>2766</v>
      </c>
      <c r="E562" s="349">
        <v>29.86</v>
      </c>
      <c r="F562" s="349">
        <v>23.55</v>
      </c>
      <c r="G562" s="349">
        <v>19.79</v>
      </c>
      <c r="H562" s="350"/>
      <c r="I562" s="350"/>
      <c r="J562" s="352"/>
      <c r="K562" s="352"/>
      <c r="L562" s="353"/>
      <c r="M562" s="353"/>
      <c r="N562" s="498">
        <v>889</v>
      </c>
      <c r="O562" s="501">
        <v>0</v>
      </c>
      <c r="P562" s="489"/>
      <c r="Q562" s="489"/>
    </row>
    <row r="563" spans="2:17">
      <c r="B563" s="347"/>
      <c r="C563" s="354" t="s">
        <v>2876</v>
      </c>
      <c r="E563" s="349">
        <v>10.050000000000001</v>
      </c>
      <c r="F563" s="349">
        <v>7.93</v>
      </c>
      <c r="G563" s="349">
        <v>6.66</v>
      </c>
      <c r="H563" s="350"/>
      <c r="I563" s="350"/>
      <c r="J563" s="352"/>
      <c r="K563" s="352"/>
      <c r="L563" s="353"/>
      <c r="M563" s="353"/>
      <c r="N563" s="498">
        <v>299</v>
      </c>
      <c r="O563" s="501">
        <v>0</v>
      </c>
      <c r="P563" s="489"/>
      <c r="Q563" s="489"/>
    </row>
    <row r="564" spans="2:17" ht="28.8">
      <c r="B564" s="347"/>
      <c r="C564" s="354" t="s">
        <v>2877</v>
      </c>
      <c r="E564" s="349">
        <v>14.05</v>
      </c>
      <c r="F564" s="349">
        <v>11.93</v>
      </c>
      <c r="G564" s="349">
        <v>10.66</v>
      </c>
      <c r="H564" s="350"/>
      <c r="I564" s="350"/>
      <c r="J564" s="352"/>
      <c r="K564" s="352"/>
      <c r="L564" s="353"/>
      <c r="M564" s="353"/>
      <c r="N564" s="498">
        <v>299</v>
      </c>
      <c r="O564" s="501">
        <v>4</v>
      </c>
      <c r="P564" s="489"/>
      <c r="Q564" s="489"/>
    </row>
    <row r="565" spans="2:17" ht="28.8">
      <c r="B565" s="347"/>
      <c r="C565" s="354" t="s">
        <v>2878</v>
      </c>
      <c r="E565" s="349">
        <v>7.73</v>
      </c>
      <c r="F565" s="349">
        <v>6.94</v>
      </c>
      <c r="G565" s="349">
        <v>6.47</v>
      </c>
      <c r="H565" s="350"/>
      <c r="I565" s="350"/>
      <c r="J565" s="352"/>
      <c r="K565" s="352"/>
      <c r="L565" s="353"/>
      <c r="M565" s="353"/>
      <c r="N565" s="498">
        <v>111</v>
      </c>
      <c r="O565" s="501">
        <v>4</v>
      </c>
      <c r="P565" s="489"/>
      <c r="Q565" s="489"/>
    </row>
    <row r="566" spans="2:17">
      <c r="B566" s="347"/>
      <c r="C566" s="354" t="s">
        <v>2879</v>
      </c>
      <c r="E566" s="349">
        <v>6.69</v>
      </c>
      <c r="F566" s="349">
        <v>5.27</v>
      </c>
      <c r="G566" s="349">
        <v>4.43</v>
      </c>
      <c r="H566" s="350"/>
      <c r="I566" s="350"/>
      <c r="J566" s="352"/>
      <c r="K566" s="352"/>
      <c r="L566" s="353"/>
      <c r="M566" s="353"/>
      <c r="N566" s="498">
        <v>199</v>
      </c>
      <c r="O566" s="501">
        <v>0</v>
      </c>
      <c r="P566" s="489"/>
      <c r="Q566" s="489"/>
    </row>
    <row r="567" spans="2:17">
      <c r="B567" s="347"/>
      <c r="C567" s="354" t="s">
        <v>2767</v>
      </c>
      <c r="E567" s="349">
        <v>6.42</v>
      </c>
      <c r="F567" s="349">
        <v>5.0599999999999996</v>
      </c>
      <c r="G567" s="349">
        <v>4.25</v>
      </c>
      <c r="H567" s="350"/>
      <c r="I567" s="350"/>
      <c r="J567" s="352"/>
      <c r="K567" s="352"/>
      <c r="L567" s="353"/>
      <c r="M567" s="353"/>
      <c r="N567" s="498">
        <v>191</v>
      </c>
      <c r="O567" s="501">
        <v>0</v>
      </c>
      <c r="P567" s="489"/>
      <c r="Q567" s="489"/>
    </row>
    <row r="568" spans="2:17">
      <c r="B568" s="347"/>
      <c r="C568" s="354"/>
      <c r="E568" s="349"/>
      <c r="F568" s="349"/>
      <c r="G568" s="349"/>
      <c r="H568" s="350"/>
      <c r="I568" s="350"/>
      <c r="J568" s="352"/>
      <c r="K568" s="352"/>
      <c r="L568" s="353"/>
      <c r="M568" s="353"/>
      <c r="N568" s="498"/>
      <c r="O568" s="489"/>
      <c r="P568" s="489"/>
      <c r="Q568" s="489"/>
    </row>
    <row r="569" spans="2:17" s="339" customFormat="1" ht="79.2">
      <c r="B569" s="321" t="s">
        <v>2880</v>
      </c>
      <c r="C569" s="340" t="s">
        <v>2881</v>
      </c>
      <c r="D569" s="341">
        <v>36</v>
      </c>
      <c r="E569" s="342">
        <v>40.6</v>
      </c>
      <c r="F569" s="342">
        <v>32.020000000000003</v>
      </c>
      <c r="G569" s="342">
        <v>26.9</v>
      </c>
      <c r="H569" s="343">
        <v>0</v>
      </c>
      <c r="I569" s="343">
        <v>0</v>
      </c>
      <c r="J569" s="344">
        <v>1.29E-2</v>
      </c>
      <c r="K569" s="344">
        <v>7.9000000000000001E-2</v>
      </c>
      <c r="L569" s="346" t="s">
        <v>2721</v>
      </c>
      <c r="M569" s="346" t="s">
        <v>2742</v>
      </c>
      <c r="N569" s="495">
        <v>1044</v>
      </c>
      <c r="O569" s="499">
        <v>0</v>
      </c>
      <c r="P569" s="497">
        <v>1.29E-2</v>
      </c>
      <c r="Q569" s="497">
        <v>7.9000000000000001E-2</v>
      </c>
    </row>
    <row r="570" spans="2:17">
      <c r="B570" s="347"/>
      <c r="C570" s="348" t="s">
        <v>2743</v>
      </c>
      <c r="E570" s="349" t="s">
        <v>2744</v>
      </c>
      <c r="F570" s="349" t="s">
        <v>2744</v>
      </c>
      <c r="G570" s="349" t="s">
        <v>2744</v>
      </c>
      <c r="H570" s="350"/>
      <c r="I570" s="350"/>
      <c r="J570" s="352"/>
      <c r="K570" s="352"/>
      <c r="L570" s="353"/>
      <c r="M570" s="353"/>
      <c r="N570" s="498">
        <v>0</v>
      </c>
      <c r="O570" s="501">
        <v>0</v>
      </c>
      <c r="P570" s="489"/>
      <c r="Q570" s="489"/>
    </row>
    <row r="571" spans="2:17">
      <c r="B571" s="347"/>
      <c r="C571" s="354" t="s">
        <v>2745</v>
      </c>
      <c r="E571" s="349">
        <v>2.15</v>
      </c>
      <c r="F571" s="349">
        <v>1.69</v>
      </c>
      <c r="G571" s="349">
        <v>1.43</v>
      </c>
      <c r="H571" s="350"/>
      <c r="I571" s="350"/>
      <c r="J571" s="352"/>
      <c r="K571" s="352"/>
      <c r="L571" s="353"/>
      <c r="M571" s="353"/>
      <c r="N571" s="498">
        <v>64</v>
      </c>
      <c r="O571" s="501">
        <v>0</v>
      </c>
      <c r="P571" s="489"/>
      <c r="Q571" s="489"/>
    </row>
    <row r="572" spans="2:17">
      <c r="B572" s="347"/>
      <c r="C572" s="354" t="s">
        <v>2746</v>
      </c>
      <c r="E572" s="349">
        <v>2.38</v>
      </c>
      <c r="F572" s="349">
        <v>1.88</v>
      </c>
      <c r="G572" s="349">
        <v>1.58</v>
      </c>
      <c r="H572" s="350"/>
      <c r="I572" s="350"/>
      <c r="J572" s="352"/>
      <c r="K572" s="352"/>
      <c r="L572" s="353"/>
      <c r="M572" s="353"/>
      <c r="N572" s="498">
        <v>71</v>
      </c>
      <c r="O572" s="501">
        <v>0</v>
      </c>
      <c r="P572" s="489"/>
      <c r="Q572" s="489"/>
    </row>
    <row r="573" spans="2:17">
      <c r="B573" s="347"/>
      <c r="C573" s="354" t="s">
        <v>2747</v>
      </c>
      <c r="E573" s="349" t="s">
        <v>2744</v>
      </c>
      <c r="F573" s="349" t="s">
        <v>2744</v>
      </c>
      <c r="G573" s="349" t="s">
        <v>2744</v>
      </c>
      <c r="H573" s="350"/>
      <c r="I573" s="350"/>
      <c r="J573" s="352"/>
      <c r="K573" s="352"/>
      <c r="L573" s="353"/>
      <c r="M573" s="353"/>
      <c r="N573" s="498">
        <v>0</v>
      </c>
      <c r="O573" s="501">
        <v>0</v>
      </c>
      <c r="P573" s="489"/>
      <c r="Q573" s="489"/>
    </row>
    <row r="574" spans="2:17">
      <c r="B574" s="347"/>
      <c r="C574" s="354" t="s">
        <v>2748</v>
      </c>
      <c r="E574" s="349">
        <v>1.64</v>
      </c>
      <c r="F574" s="349">
        <v>1.3</v>
      </c>
      <c r="G574" s="349">
        <v>1.0900000000000001</v>
      </c>
      <c r="H574" s="350"/>
      <c r="I574" s="350"/>
      <c r="J574" s="352"/>
      <c r="K574" s="352"/>
      <c r="L574" s="353"/>
      <c r="M574" s="353"/>
      <c r="N574" s="498">
        <v>49</v>
      </c>
      <c r="O574" s="501">
        <v>0</v>
      </c>
      <c r="P574" s="489"/>
      <c r="Q574" s="489"/>
    </row>
    <row r="575" spans="2:17">
      <c r="B575" s="347"/>
      <c r="C575" s="354" t="s">
        <v>2882</v>
      </c>
      <c r="E575" s="349">
        <v>10.050000000000001</v>
      </c>
      <c r="F575" s="349">
        <v>7.93</v>
      </c>
      <c r="G575" s="349">
        <v>6.66</v>
      </c>
      <c r="H575" s="350"/>
      <c r="I575" s="350"/>
      <c r="J575" s="352"/>
      <c r="K575" s="352"/>
      <c r="L575" s="353"/>
      <c r="M575" s="353"/>
      <c r="N575" s="498">
        <v>299</v>
      </c>
      <c r="O575" s="501">
        <v>0</v>
      </c>
      <c r="P575" s="489"/>
      <c r="Q575" s="489"/>
    </row>
    <row r="576" spans="2:17">
      <c r="B576" s="347"/>
      <c r="C576" s="354" t="s">
        <v>2763</v>
      </c>
      <c r="E576" s="349">
        <v>15.41</v>
      </c>
      <c r="F576" s="349">
        <v>12.57</v>
      </c>
      <c r="G576" s="349">
        <v>10.88</v>
      </c>
      <c r="H576" s="350"/>
      <c r="I576" s="350"/>
      <c r="J576" s="352"/>
      <c r="K576" s="352"/>
      <c r="L576" s="353"/>
      <c r="M576" s="353"/>
      <c r="N576" s="498">
        <v>399</v>
      </c>
      <c r="O576" s="501">
        <v>2</v>
      </c>
      <c r="P576" s="489"/>
      <c r="Q576" s="489"/>
    </row>
    <row r="577" spans="2:17">
      <c r="B577" s="347"/>
      <c r="C577" s="354" t="s">
        <v>2883</v>
      </c>
      <c r="E577" s="349">
        <v>10.050000000000001</v>
      </c>
      <c r="F577" s="349">
        <v>7.93</v>
      </c>
      <c r="G577" s="349">
        <v>6.66</v>
      </c>
      <c r="H577" s="350"/>
      <c r="I577" s="350"/>
      <c r="J577" s="352"/>
      <c r="K577" s="352"/>
      <c r="L577" s="353"/>
      <c r="M577" s="353"/>
      <c r="N577" s="498">
        <v>299</v>
      </c>
      <c r="O577" s="501">
        <v>0</v>
      </c>
      <c r="P577" s="489"/>
      <c r="Q577" s="489"/>
    </row>
    <row r="578" spans="2:17">
      <c r="B578" s="347"/>
      <c r="C578" s="354" t="s">
        <v>2750</v>
      </c>
      <c r="E578" s="349">
        <v>7.06</v>
      </c>
      <c r="F578" s="349">
        <v>5.57</v>
      </c>
      <c r="G578" s="349">
        <v>4.67</v>
      </c>
      <c r="H578" s="350"/>
      <c r="I578" s="350"/>
      <c r="J578" s="352"/>
      <c r="K578" s="352"/>
      <c r="L578" s="353"/>
      <c r="M578" s="353"/>
      <c r="N578" s="498">
        <v>210</v>
      </c>
      <c r="O578" s="501">
        <v>0</v>
      </c>
      <c r="P578" s="489"/>
      <c r="Q578" s="489"/>
    </row>
    <row r="579" spans="2:17">
      <c r="B579" s="347"/>
      <c r="C579" s="354" t="s">
        <v>2765</v>
      </c>
      <c r="E579" s="349">
        <v>8.94</v>
      </c>
      <c r="F579" s="349">
        <v>7.05</v>
      </c>
      <c r="G579" s="349">
        <v>5.93</v>
      </c>
      <c r="H579" s="350"/>
      <c r="I579" s="350"/>
      <c r="J579" s="352"/>
      <c r="K579" s="352"/>
      <c r="L579" s="353"/>
      <c r="M579" s="353"/>
      <c r="N579" s="498">
        <v>266</v>
      </c>
      <c r="O579" s="501">
        <v>0</v>
      </c>
      <c r="P579" s="489"/>
      <c r="Q579" s="489"/>
    </row>
    <row r="580" spans="2:17">
      <c r="B580" s="347"/>
      <c r="C580" s="354" t="s">
        <v>2766</v>
      </c>
      <c r="E580" s="349">
        <v>29.86</v>
      </c>
      <c r="F580" s="349">
        <v>23.55</v>
      </c>
      <c r="G580" s="349">
        <v>19.79</v>
      </c>
      <c r="H580" s="350"/>
      <c r="I580" s="350"/>
      <c r="J580" s="352"/>
      <c r="K580" s="352"/>
      <c r="L580" s="353"/>
      <c r="M580" s="353"/>
      <c r="N580" s="498">
        <v>889</v>
      </c>
      <c r="O580" s="501">
        <v>0</v>
      </c>
      <c r="P580" s="489"/>
      <c r="Q580" s="489"/>
    </row>
    <row r="581" spans="2:17">
      <c r="B581" s="347"/>
      <c r="C581" s="354" t="s">
        <v>2751</v>
      </c>
      <c r="E581" s="349">
        <v>10.050000000000001</v>
      </c>
      <c r="F581" s="349">
        <v>7.93</v>
      </c>
      <c r="G581" s="349">
        <v>6.66</v>
      </c>
      <c r="H581" s="350"/>
      <c r="I581" s="350"/>
      <c r="J581" s="352"/>
      <c r="K581" s="352"/>
      <c r="L581" s="353"/>
      <c r="M581" s="353"/>
      <c r="N581" s="498">
        <v>299</v>
      </c>
      <c r="O581" s="501">
        <v>0</v>
      </c>
      <c r="P581" s="489"/>
      <c r="Q581" s="489"/>
    </row>
    <row r="582" spans="2:17">
      <c r="B582" s="347"/>
      <c r="C582" s="354" t="s">
        <v>2752</v>
      </c>
      <c r="E582" s="349">
        <v>6.42</v>
      </c>
      <c r="F582" s="349">
        <v>5.0599999999999996</v>
      </c>
      <c r="G582" s="349">
        <v>4.25</v>
      </c>
      <c r="H582" s="350"/>
      <c r="I582" s="350"/>
      <c r="J582" s="352"/>
      <c r="K582" s="352"/>
      <c r="L582" s="353"/>
      <c r="M582" s="353"/>
      <c r="N582" s="498">
        <v>191</v>
      </c>
      <c r="O582" s="501">
        <v>0</v>
      </c>
      <c r="P582" s="489"/>
      <c r="Q582" s="489"/>
    </row>
    <row r="583" spans="2:17">
      <c r="B583" s="347"/>
      <c r="C583" s="354"/>
      <c r="E583" s="349"/>
      <c r="F583" s="349"/>
      <c r="G583" s="349"/>
      <c r="H583" s="350"/>
      <c r="I583" s="350"/>
      <c r="J583" s="352"/>
      <c r="K583" s="352"/>
      <c r="L583" s="353"/>
      <c r="M583" s="353"/>
      <c r="N583" s="488"/>
      <c r="O583" s="489"/>
      <c r="P583" s="489"/>
      <c r="Q583" s="489"/>
    </row>
    <row r="584" spans="2:17" s="339" customFormat="1" ht="66">
      <c r="B584" s="321" t="s">
        <v>2884</v>
      </c>
      <c r="C584" s="340" t="s">
        <v>2885</v>
      </c>
      <c r="D584" s="341">
        <v>45</v>
      </c>
      <c r="E584" s="342">
        <v>55.05</v>
      </c>
      <c r="F584" s="342">
        <v>43.41</v>
      </c>
      <c r="G584" s="342">
        <v>36.479999999999997</v>
      </c>
      <c r="H584" s="343">
        <v>0</v>
      </c>
      <c r="I584" s="343">
        <v>0</v>
      </c>
      <c r="J584" s="344">
        <v>1.29E-2</v>
      </c>
      <c r="K584" s="344">
        <v>7.9000000000000001E-2</v>
      </c>
      <c r="L584" s="346" t="s">
        <v>2721</v>
      </c>
      <c r="M584" s="346" t="s">
        <v>2742</v>
      </c>
      <c r="N584" s="495">
        <v>1517</v>
      </c>
      <c r="O584" s="499">
        <v>0</v>
      </c>
      <c r="P584" s="497">
        <v>1.29E-2</v>
      </c>
      <c r="Q584" s="497">
        <v>7.9000000000000001E-2</v>
      </c>
    </row>
    <row r="585" spans="2:17">
      <c r="B585" s="347"/>
      <c r="C585" s="348" t="s">
        <v>2743</v>
      </c>
      <c r="E585" s="349" t="s">
        <v>2744</v>
      </c>
      <c r="F585" s="349" t="s">
        <v>2744</v>
      </c>
      <c r="G585" s="349" t="s">
        <v>2744</v>
      </c>
      <c r="H585" s="350"/>
      <c r="I585" s="350"/>
      <c r="J585" s="352"/>
      <c r="K585" s="352"/>
      <c r="L585" s="353"/>
      <c r="M585" s="353"/>
      <c r="N585" s="498">
        <v>0</v>
      </c>
      <c r="O585" s="501">
        <v>0</v>
      </c>
      <c r="P585" s="489"/>
      <c r="Q585" s="489"/>
    </row>
    <row r="586" spans="2:17">
      <c r="B586" s="347"/>
      <c r="C586" s="354" t="s">
        <v>2745</v>
      </c>
      <c r="E586" s="349">
        <v>2.15</v>
      </c>
      <c r="F586" s="349">
        <v>1.69</v>
      </c>
      <c r="G586" s="349">
        <v>1.43</v>
      </c>
      <c r="H586" s="350"/>
      <c r="I586" s="350"/>
      <c r="J586" s="352"/>
      <c r="K586" s="352"/>
      <c r="L586" s="353"/>
      <c r="M586" s="353"/>
      <c r="N586" s="498">
        <v>64</v>
      </c>
      <c r="O586" s="501">
        <v>0</v>
      </c>
      <c r="P586" s="489"/>
      <c r="Q586" s="489"/>
    </row>
    <row r="587" spans="2:17">
      <c r="B587" s="347"/>
      <c r="C587" s="354" t="s">
        <v>2746</v>
      </c>
      <c r="E587" s="349">
        <v>2.38</v>
      </c>
      <c r="F587" s="349">
        <v>1.88</v>
      </c>
      <c r="G587" s="349">
        <v>1.58</v>
      </c>
      <c r="H587" s="350"/>
      <c r="I587" s="350"/>
      <c r="J587" s="352"/>
      <c r="K587" s="352"/>
      <c r="L587" s="353"/>
      <c r="M587" s="353"/>
      <c r="N587" s="498">
        <v>71</v>
      </c>
      <c r="O587" s="501">
        <v>0</v>
      </c>
      <c r="P587" s="489"/>
      <c r="Q587" s="489"/>
    </row>
    <row r="588" spans="2:17">
      <c r="B588" s="347"/>
      <c r="C588" s="354" t="s">
        <v>2758</v>
      </c>
      <c r="E588" s="349" t="s">
        <v>2744</v>
      </c>
      <c r="F588" s="349" t="s">
        <v>2744</v>
      </c>
      <c r="G588" s="349" t="s">
        <v>2744</v>
      </c>
      <c r="H588" s="350"/>
      <c r="I588" s="350"/>
      <c r="J588" s="352"/>
      <c r="K588" s="352"/>
      <c r="L588" s="353"/>
      <c r="M588" s="353"/>
      <c r="N588" s="498">
        <v>0</v>
      </c>
      <c r="O588" s="501">
        <v>0</v>
      </c>
      <c r="P588" s="489"/>
      <c r="Q588" s="489"/>
    </row>
    <row r="589" spans="2:17">
      <c r="B589" s="347"/>
      <c r="C589" s="354" t="s">
        <v>2759</v>
      </c>
      <c r="E589" s="349">
        <v>6.69</v>
      </c>
      <c r="F589" s="349">
        <v>5.27</v>
      </c>
      <c r="G589" s="349">
        <v>4.43</v>
      </c>
      <c r="H589" s="350"/>
      <c r="I589" s="350"/>
      <c r="J589" s="352"/>
      <c r="K589" s="352"/>
      <c r="L589" s="353"/>
      <c r="M589" s="353"/>
      <c r="N589" s="498">
        <v>199</v>
      </c>
      <c r="O589" s="501">
        <v>0</v>
      </c>
      <c r="P589" s="489"/>
      <c r="Q589" s="489"/>
    </row>
    <row r="590" spans="2:17">
      <c r="B590" s="347"/>
      <c r="C590" s="354" t="s">
        <v>2760</v>
      </c>
      <c r="E590" s="349">
        <v>21.81</v>
      </c>
      <c r="F590" s="349">
        <v>17.2</v>
      </c>
      <c r="G590" s="349">
        <v>14.46</v>
      </c>
      <c r="H590" s="350"/>
      <c r="I590" s="350"/>
      <c r="J590" s="352"/>
      <c r="K590" s="352"/>
      <c r="L590" s="353"/>
      <c r="M590" s="353"/>
      <c r="N590" s="498">
        <v>649</v>
      </c>
      <c r="O590" s="501">
        <v>0</v>
      </c>
      <c r="P590" s="489"/>
      <c r="Q590" s="489"/>
    </row>
    <row r="591" spans="2:17">
      <c r="B591" s="347"/>
      <c r="C591" s="354" t="s">
        <v>2761</v>
      </c>
      <c r="E591" s="349">
        <v>8.3699999999999992</v>
      </c>
      <c r="F591" s="349">
        <v>6.6</v>
      </c>
      <c r="G591" s="349">
        <v>5.55</v>
      </c>
      <c r="H591" s="350"/>
      <c r="I591" s="350"/>
      <c r="J591" s="352"/>
      <c r="K591" s="352"/>
      <c r="L591" s="353"/>
      <c r="M591" s="353"/>
      <c r="N591" s="498">
        <v>249</v>
      </c>
      <c r="O591" s="501">
        <v>0</v>
      </c>
      <c r="P591" s="489"/>
      <c r="Q591" s="489"/>
    </row>
    <row r="592" spans="2:17">
      <c r="B592" s="347"/>
      <c r="C592" s="354" t="s">
        <v>2762</v>
      </c>
      <c r="E592" s="349">
        <v>10.050000000000001</v>
      </c>
      <c r="F592" s="349">
        <v>7.93</v>
      </c>
      <c r="G592" s="349">
        <v>6.66</v>
      </c>
      <c r="H592" s="350"/>
      <c r="I592" s="350"/>
      <c r="J592" s="352"/>
      <c r="K592" s="352"/>
      <c r="L592" s="353"/>
      <c r="M592" s="353"/>
      <c r="N592" s="498">
        <v>299</v>
      </c>
      <c r="O592" s="501">
        <v>0</v>
      </c>
      <c r="P592" s="489"/>
      <c r="Q592" s="489"/>
    </row>
    <row r="593" spans="2:17">
      <c r="B593" s="347"/>
      <c r="C593" s="354" t="s">
        <v>2763</v>
      </c>
      <c r="E593" s="349">
        <v>15.41</v>
      </c>
      <c r="F593" s="349">
        <v>12.57</v>
      </c>
      <c r="G593" s="349">
        <v>10.88</v>
      </c>
      <c r="H593" s="350"/>
      <c r="I593" s="350"/>
      <c r="J593" s="352"/>
      <c r="K593" s="352"/>
      <c r="L593" s="353"/>
      <c r="M593" s="353"/>
      <c r="N593" s="498">
        <v>399</v>
      </c>
      <c r="O593" s="501">
        <v>2</v>
      </c>
      <c r="P593" s="489"/>
      <c r="Q593" s="489"/>
    </row>
    <row r="594" spans="2:17">
      <c r="B594" s="347"/>
      <c r="C594" s="354" t="s">
        <v>2777</v>
      </c>
      <c r="E594" s="349">
        <v>6.69</v>
      </c>
      <c r="F594" s="349">
        <v>5.27</v>
      </c>
      <c r="G594" s="349">
        <v>4.43</v>
      </c>
      <c r="H594" s="350"/>
      <c r="I594" s="350"/>
      <c r="J594" s="352"/>
      <c r="K594" s="352"/>
      <c r="L594" s="353"/>
      <c r="M594" s="353"/>
      <c r="N594" s="498">
        <v>199</v>
      </c>
      <c r="O594" s="501">
        <v>0</v>
      </c>
      <c r="P594" s="489"/>
      <c r="Q594" s="489"/>
    </row>
    <row r="595" spans="2:17">
      <c r="B595" s="347"/>
      <c r="C595" s="354" t="s">
        <v>2764</v>
      </c>
      <c r="E595" s="349">
        <v>10.36</v>
      </c>
      <c r="F595" s="349">
        <v>8.8000000000000007</v>
      </c>
      <c r="G595" s="349">
        <v>7.88</v>
      </c>
      <c r="H595" s="350"/>
      <c r="I595" s="350"/>
      <c r="J595" s="352"/>
      <c r="K595" s="352"/>
      <c r="L595" s="353"/>
      <c r="M595" s="353"/>
      <c r="N595" s="498">
        <v>219</v>
      </c>
      <c r="O595" s="501">
        <v>3</v>
      </c>
      <c r="P595" s="489"/>
      <c r="Q595" s="489"/>
    </row>
    <row r="596" spans="2:17">
      <c r="B596" s="347"/>
      <c r="C596" s="354" t="s">
        <v>2765</v>
      </c>
      <c r="E596" s="349">
        <v>8.94</v>
      </c>
      <c r="F596" s="349">
        <v>7.05</v>
      </c>
      <c r="G596" s="349">
        <v>5.93</v>
      </c>
      <c r="H596" s="350"/>
      <c r="I596" s="350"/>
      <c r="J596" s="352"/>
      <c r="K596" s="352"/>
      <c r="L596" s="353"/>
      <c r="M596" s="353"/>
      <c r="N596" s="498">
        <v>266</v>
      </c>
      <c r="O596" s="501">
        <v>0</v>
      </c>
      <c r="P596" s="489"/>
      <c r="Q596" s="489"/>
    </row>
    <row r="597" spans="2:17">
      <c r="B597" s="347"/>
      <c r="C597" s="354" t="s">
        <v>2766</v>
      </c>
      <c r="E597" s="349">
        <v>29.86</v>
      </c>
      <c r="F597" s="349">
        <v>23.55</v>
      </c>
      <c r="G597" s="349">
        <v>19.79</v>
      </c>
      <c r="H597" s="350"/>
      <c r="I597" s="350"/>
      <c r="J597" s="352"/>
      <c r="K597" s="352"/>
      <c r="L597" s="353"/>
      <c r="M597" s="353"/>
      <c r="N597" s="498">
        <v>889</v>
      </c>
      <c r="O597" s="501">
        <v>0</v>
      </c>
      <c r="P597" s="489"/>
      <c r="Q597" s="489"/>
    </row>
    <row r="598" spans="2:17">
      <c r="B598" s="347"/>
      <c r="C598" s="354" t="s">
        <v>2752</v>
      </c>
      <c r="E598" s="349">
        <v>6.42</v>
      </c>
      <c r="F598" s="349">
        <v>5.0599999999999996</v>
      </c>
      <c r="G598" s="349">
        <v>4.25</v>
      </c>
      <c r="H598" s="350"/>
      <c r="I598" s="350"/>
      <c r="J598" s="352"/>
      <c r="K598" s="352"/>
      <c r="L598" s="353"/>
      <c r="M598" s="353"/>
      <c r="N598" s="498">
        <v>191</v>
      </c>
      <c r="O598" s="501">
        <v>0</v>
      </c>
      <c r="P598" s="489"/>
      <c r="Q598" s="489"/>
    </row>
    <row r="599" spans="2:17">
      <c r="B599" s="347"/>
      <c r="C599" s="354" t="s">
        <v>2748</v>
      </c>
      <c r="E599" s="349">
        <v>1.64</v>
      </c>
      <c r="F599" s="349">
        <v>1.3</v>
      </c>
      <c r="G599" s="349">
        <v>1.0900000000000001</v>
      </c>
      <c r="H599" s="350"/>
      <c r="I599" s="350"/>
      <c r="J599" s="352"/>
      <c r="K599" s="352"/>
      <c r="L599" s="353"/>
      <c r="M599" s="353"/>
      <c r="N599" s="498">
        <v>49</v>
      </c>
      <c r="O599" s="501">
        <v>0</v>
      </c>
      <c r="P599" s="489"/>
      <c r="Q599" s="489"/>
    </row>
    <row r="600" spans="2:17">
      <c r="B600" s="347"/>
      <c r="C600" s="354"/>
      <c r="E600" s="349"/>
      <c r="F600" s="349"/>
      <c r="G600" s="349"/>
      <c r="H600" s="350"/>
      <c r="I600" s="350"/>
      <c r="J600" s="352"/>
      <c r="K600" s="352"/>
      <c r="L600" s="353"/>
      <c r="M600" s="353"/>
      <c r="N600" s="488"/>
      <c r="O600" s="489"/>
      <c r="P600" s="489"/>
      <c r="Q600" s="489"/>
    </row>
    <row r="601" spans="2:17" s="339" customFormat="1" ht="66">
      <c r="B601" s="321" t="s">
        <v>2886</v>
      </c>
      <c r="C601" s="340" t="s">
        <v>2887</v>
      </c>
      <c r="D601" s="341">
        <v>45</v>
      </c>
      <c r="E601" s="342">
        <v>60.44</v>
      </c>
      <c r="F601" s="342">
        <v>47.64</v>
      </c>
      <c r="G601" s="342">
        <v>40.04</v>
      </c>
      <c r="H601" s="343">
        <v>0</v>
      </c>
      <c r="I601" s="343">
        <v>0</v>
      </c>
      <c r="J601" s="344">
        <v>1.29E-2</v>
      </c>
      <c r="K601" s="344">
        <v>7.9000000000000001E-2</v>
      </c>
      <c r="L601" s="346" t="s">
        <v>2721</v>
      </c>
      <c r="M601" s="346" t="s">
        <v>2742</v>
      </c>
      <c r="N601" s="495">
        <v>1692</v>
      </c>
      <c r="O601" s="499">
        <v>0</v>
      </c>
      <c r="P601" s="497">
        <v>1.29E-2</v>
      </c>
      <c r="Q601" s="497">
        <v>7.9000000000000001E-2</v>
      </c>
    </row>
    <row r="602" spans="2:17">
      <c r="B602" s="347"/>
      <c r="C602" s="348" t="s">
        <v>2743</v>
      </c>
      <c r="E602" s="349" t="s">
        <v>2744</v>
      </c>
      <c r="F602" s="349" t="s">
        <v>2744</v>
      </c>
      <c r="G602" s="349" t="s">
        <v>2744</v>
      </c>
      <c r="H602" s="350"/>
      <c r="I602" s="350"/>
      <c r="J602" s="352"/>
      <c r="K602" s="352"/>
      <c r="L602" s="353"/>
      <c r="M602" s="353"/>
      <c r="N602" s="498">
        <v>0</v>
      </c>
      <c r="O602" s="501">
        <v>0</v>
      </c>
      <c r="P602" s="489"/>
      <c r="Q602" s="489"/>
    </row>
    <row r="603" spans="2:17">
      <c r="B603" s="347"/>
      <c r="C603" s="354" t="s">
        <v>2745</v>
      </c>
      <c r="E603" s="349">
        <v>2.15</v>
      </c>
      <c r="F603" s="349">
        <v>1.69</v>
      </c>
      <c r="G603" s="349">
        <v>1.43</v>
      </c>
      <c r="H603" s="350"/>
      <c r="I603" s="350"/>
      <c r="J603" s="352"/>
      <c r="K603" s="352"/>
      <c r="L603" s="353"/>
      <c r="M603" s="353"/>
      <c r="N603" s="498">
        <v>64</v>
      </c>
      <c r="O603" s="501">
        <v>0</v>
      </c>
      <c r="P603" s="489"/>
      <c r="Q603" s="489"/>
    </row>
    <row r="604" spans="2:17">
      <c r="B604" s="347"/>
      <c r="C604" s="354" t="s">
        <v>2746</v>
      </c>
      <c r="E604" s="349">
        <v>2.38</v>
      </c>
      <c r="F604" s="349">
        <v>1.88</v>
      </c>
      <c r="G604" s="349">
        <v>1.58</v>
      </c>
      <c r="H604" s="350"/>
      <c r="I604" s="350"/>
      <c r="J604" s="352"/>
      <c r="K604" s="352"/>
      <c r="L604" s="353"/>
      <c r="M604" s="353"/>
      <c r="N604" s="498">
        <v>71</v>
      </c>
      <c r="O604" s="501">
        <v>0</v>
      </c>
      <c r="P604" s="489"/>
      <c r="Q604" s="489"/>
    </row>
    <row r="605" spans="2:17">
      <c r="B605" s="347"/>
      <c r="C605" s="354" t="s">
        <v>2758</v>
      </c>
      <c r="E605" s="349" t="s">
        <v>2744</v>
      </c>
      <c r="F605" s="349" t="s">
        <v>2744</v>
      </c>
      <c r="G605" s="349" t="s">
        <v>2744</v>
      </c>
      <c r="H605" s="350"/>
      <c r="I605" s="350"/>
      <c r="J605" s="352"/>
      <c r="K605" s="352"/>
      <c r="L605" s="353"/>
      <c r="M605" s="353"/>
      <c r="N605" s="498">
        <v>0</v>
      </c>
      <c r="O605" s="501">
        <v>0</v>
      </c>
      <c r="P605" s="489"/>
      <c r="Q605" s="489"/>
    </row>
    <row r="606" spans="2:17">
      <c r="B606" s="347"/>
      <c r="C606" s="354" t="s">
        <v>2759</v>
      </c>
      <c r="E606" s="349">
        <v>6.69</v>
      </c>
      <c r="F606" s="349">
        <v>5.27</v>
      </c>
      <c r="G606" s="349">
        <v>4.43</v>
      </c>
      <c r="H606" s="350"/>
      <c r="I606" s="350"/>
      <c r="J606" s="352"/>
      <c r="K606" s="352"/>
      <c r="L606" s="353"/>
      <c r="M606" s="353"/>
      <c r="N606" s="498">
        <v>199</v>
      </c>
      <c r="O606" s="501">
        <v>0</v>
      </c>
      <c r="P606" s="489"/>
      <c r="Q606" s="489"/>
    </row>
    <row r="607" spans="2:17">
      <c r="B607" s="347"/>
      <c r="C607" s="354" t="s">
        <v>2760</v>
      </c>
      <c r="E607" s="349">
        <v>21.81</v>
      </c>
      <c r="F607" s="349">
        <v>17.2</v>
      </c>
      <c r="G607" s="349">
        <v>14.46</v>
      </c>
      <c r="H607" s="350"/>
      <c r="I607" s="350"/>
      <c r="J607" s="352"/>
      <c r="K607" s="352"/>
      <c r="L607" s="353"/>
      <c r="M607" s="353"/>
      <c r="N607" s="498">
        <v>649</v>
      </c>
      <c r="O607" s="501">
        <v>0</v>
      </c>
      <c r="P607" s="489"/>
      <c r="Q607" s="489"/>
    </row>
    <row r="608" spans="2:17">
      <c r="B608" s="347"/>
      <c r="C608" s="354" t="s">
        <v>2761</v>
      </c>
      <c r="E608" s="349">
        <v>8.3699999999999992</v>
      </c>
      <c r="F608" s="349">
        <v>6.6</v>
      </c>
      <c r="G608" s="349">
        <v>5.55</v>
      </c>
      <c r="H608" s="350"/>
      <c r="I608" s="350"/>
      <c r="J608" s="352"/>
      <c r="K608" s="352"/>
      <c r="L608" s="353"/>
      <c r="M608" s="353"/>
      <c r="N608" s="498">
        <v>249</v>
      </c>
      <c r="O608" s="501">
        <v>0</v>
      </c>
      <c r="P608" s="489"/>
      <c r="Q608" s="489"/>
    </row>
    <row r="609" spans="2:17">
      <c r="B609" s="347"/>
      <c r="C609" s="354" t="s">
        <v>2762</v>
      </c>
      <c r="E609" s="349">
        <v>10.050000000000001</v>
      </c>
      <c r="F609" s="349">
        <v>7.93</v>
      </c>
      <c r="G609" s="349">
        <v>6.66</v>
      </c>
      <c r="H609" s="350"/>
      <c r="I609" s="350"/>
      <c r="J609" s="352"/>
      <c r="K609" s="352"/>
      <c r="L609" s="353"/>
      <c r="M609" s="353"/>
      <c r="N609" s="498">
        <v>299</v>
      </c>
      <c r="O609" s="501">
        <v>0</v>
      </c>
      <c r="P609" s="489"/>
      <c r="Q609" s="489"/>
    </row>
    <row r="610" spans="2:17">
      <c r="B610" s="347"/>
      <c r="C610" s="354" t="s">
        <v>2763</v>
      </c>
      <c r="E610" s="349">
        <v>15.41</v>
      </c>
      <c r="F610" s="349">
        <v>12.57</v>
      </c>
      <c r="G610" s="349">
        <v>10.88</v>
      </c>
      <c r="H610" s="350"/>
      <c r="I610" s="350"/>
      <c r="J610" s="352"/>
      <c r="K610" s="352"/>
      <c r="L610" s="353"/>
      <c r="M610" s="353"/>
      <c r="N610" s="498">
        <v>399</v>
      </c>
      <c r="O610" s="501">
        <v>2</v>
      </c>
      <c r="P610" s="489"/>
      <c r="Q610" s="489"/>
    </row>
    <row r="611" spans="2:17">
      <c r="B611" s="347"/>
      <c r="C611" s="354" t="s">
        <v>2764</v>
      </c>
      <c r="E611" s="349">
        <v>10.36</v>
      </c>
      <c r="F611" s="349">
        <v>8.8000000000000007</v>
      </c>
      <c r="G611" s="349">
        <v>7.88</v>
      </c>
      <c r="H611" s="350"/>
      <c r="I611" s="350"/>
      <c r="J611" s="352"/>
      <c r="K611" s="352"/>
      <c r="L611" s="353"/>
      <c r="M611" s="353"/>
      <c r="N611" s="498">
        <v>219</v>
      </c>
      <c r="O611" s="501">
        <v>3</v>
      </c>
      <c r="P611" s="489"/>
      <c r="Q611" s="489"/>
    </row>
    <row r="612" spans="2:17">
      <c r="B612" s="347"/>
      <c r="C612" s="354" t="s">
        <v>2765</v>
      </c>
      <c r="E612" s="349">
        <v>8.94</v>
      </c>
      <c r="F612" s="349">
        <v>7.05</v>
      </c>
      <c r="G612" s="349">
        <v>5.93</v>
      </c>
      <c r="H612" s="350"/>
      <c r="I612" s="350"/>
      <c r="J612" s="352"/>
      <c r="K612" s="352"/>
      <c r="L612" s="353"/>
      <c r="M612" s="353"/>
      <c r="N612" s="498">
        <v>266</v>
      </c>
      <c r="O612" s="501">
        <v>0</v>
      </c>
      <c r="P612" s="489"/>
      <c r="Q612" s="489"/>
    </row>
    <row r="613" spans="2:17">
      <c r="B613" s="347"/>
      <c r="C613" s="354" t="s">
        <v>2766</v>
      </c>
      <c r="E613" s="349">
        <v>29.86</v>
      </c>
      <c r="F613" s="349">
        <v>23.55</v>
      </c>
      <c r="G613" s="349">
        <v>19.79</v>
      </c>
      <c r="H613" s="350"/>
      <c r="I613" s="350"/>
      <c r="J613" s="352"/>
      <c r="K613" s="352"/>
      <c r="L613" s="353"/>
      <c r="M613" s="353"/>
      <c r="N613" s="498">
        <v>889</v>
      </c>
      <c r="O613" s="501">
        <v>0</v>
      </c>
      <c r="P613" s="489"/>
      <c r="Q613" s="489"/>
    </row>
    <row r="614" spans="2:17">
      <c r="B614" s="347"/>
      <c r="C614" s="354" t="s">
        <v>2752</v>
      </c>
      <c r="E614" s="349">
        <v>6.42</v>
      </c>
      <c r="F614" s="349">
        <v>5.0599999999999996</v>
      </c>
      <c r="G614" s="349">
        <v>4.25</v>
      </c>
      <c r="H614" s="350"/>
      <c r="I614" s="350"/>
      <c r="J614" s="352"/>
      <c r="K614" s="352"/>
      <c r="L614" s="353"/>
      <c r="M614" s="353"/>
      <c r="N614" s="498">
        <v>191</v>
      </c>
      <c r="O614" s="501">
        <v>0</v>
      </c>
      <c r="P614" s="489"/>
      <c r="Q614" s="489"/>
    </row>
    <row r="615" spans="2:17">
      <c r="B615" s="347"/>
      <c r="C615" s="354" t="s">
        <v>2748</v>
      </c>
      <c r="E615" s="349">
        <v>1.64</v>
      </c>
      <c r="F615" s="349">
        <v>1.3</v>
      </c>
      <c r="G615" s="349">
        <v>1.0900000000000001</v>
      </c>
      <c r="H615" s="350"/>
      <c r="I615" s="350"/>
      <c r="J615" s="352"/>
      <c r="K615" s="352"/>
      <c r="L615" s="353"/>
      <c r="M615" s="353"/>
      <c r="N615" s="498">
        <v>49</v>
      </c>
      <c r="O615" s="501">
        <v>0</v>
      </c>
      <c r="P615" s="489"/>
      <c r="Q615" s="489"/>
    </row>
    <row r="616" spans="2:17">
      <c r="B616" s="347"/>
      <c r="C616" s="354"/>
      <c r="E616" s="349"/>
      <c r="F616" s="349"/>
      <c r="G616" s="349"/>
      <c r="H616" s="350"/>
      <c r="I616" s="350"/>
      <c r="J616" s="352"/>
      <c r="K616" s="352"/>
      <c r="L616" s="353"/>
      <c r="M616" s="353"/>
      <c r="N616" s="488"/>
      <c r="O616" s="489"/>
      <c r="P616" s="489"/>
      <c r="Q616" s="489"/>
    </row>
    <row r="617" spans="2:17" s="339" customFormat="1" ht="39.6">
      <c r="B617" s="321" t="s">
        <v>2888</v>
      </c>
      <c r="C617" s="340" t="s">
        <v>2889</v>
      </c>
      <c r="D617" s="341">
        <v>55</v>
      </c>
      <c r="E617" s="342">
        <v>81.819999999999993</v>
      </c>
      <c r="F617" s="342">
        <v>64.37</v>
      </c>
      <c r="G617" s="342">
        <v>54.09</v>
      </c>
      <c r="H617" s="343">
        <v>0</v>
      </c>
      <c r="I617" s="343">
        <v>0</v>
      </c>
      <c r="J617" s="344">
        <v>1.1900000000000001E-2</v>
      </c>
      <c r="K617" s="344">
        <v>6.9000000000000006E-2</v>
      </c>
      <c r="L617" s="346" t="s">
        <v>2721</v>
      </c>
      <c r="M617" s="346" t="s">
        <v>2742</v>
      </c>
      <c r="N617" s="495">
        <v>2387</v>
      </c>
      <c r="O617" s="499">
        <v>0</v>
      </c>
      <c r="P617" s="497">
        <v>1.1900000000000001E-2</v>
      </c>
      <c r="Q617" s="497">
        <v>6.9000000000000006E-2</v>
      </c>
    </row>
    <row r="618" spans="2:17">
      <c r="B618" s="347"/>
      <c r="C618" s="348" t="s">
        <v>2743</v>
      </c>
      <c r="E618" s="349" t="s">
        <v>2744</v>
      </c>
      <c r="F618" s="349" t="s">
        <v>2744</v>
      </c>
      <c r="G618" s="349" t="s">
        <v>2744</v>
      </c>
      <c r="H618" s="350"/>
      <c r="I618" s="350"/>
      <c r="J618" s="352"/>
      <c r="K618" s="352"/>
      <c r="L618" s="353"/>
      <c r="M618" s="353"/>
      <c r="N618" s="498">
        <v>0</v>
      </c>
      <c r="O618" s="501">
        <v>0</v>
      </c>
      <c r="P618" s="489"/>
      <c r="Q618" s="489"/>
    </row>
    <row r="619" spans="2:17">
      <c r="B619" s="347"/>
      <c r="C619" s="354" t="s">
        <v>2745</v>
      </c>
      <c r="E619" s="349">
        <v>2.15</v>
      </c>
      <c r="F619" s="349">
        <v>1.69</v>
      </c>
      <c r="G619" s="349">
        <v>1.43</v>
      </c>
      <c r="H619" s="350"/>
      <c r="I619" s="350"/>
      <c r="J619" s="352"/>
      <c r="K619" s="352"/>
      <c r="L619" s="353"/>
      <c r="M619" s="353"/>
      <c r="N619" s="498">
        <v>64</v>
      </c>
      <c r="O619" s="501">
        <v>0</v>
      </c>
      <c r="P619" s="489"/>
      <c r="Q619" s="489"/>
    </row>
    <row r="620" spans="2:17">
      <c r="B620" s="347"/>
      <c r="C620" s="354" t="s">
        <v>2746</v>
      </c>
      <c r="E620" s="349">
        <v>2.38</v>
      </c>
      <c r="F620" s="349">
        <v>1.88</v>
      </c>
      <c r="G620" s="349">
        <v>1.58</v>
      </c>
      <c r="H620" s="350"/>
      <c r="I620" s="350"/>
      <c r="J620" s="352"/>
      <c r="K620" s="352"/>
      <c r="L620" s="353"/>
      <c r="M620" s="353"/>
      <c r="N620" s="498">
        <v>71</v>
      </c>
      <c r="O620" s="501">
        <v>0</v>
      </c>
      <c r="P620" s="489"/>
      <c r="Q620" s="489"/>
    </row>
    <row r="621" spans="2:17">
      <c r="B621" s="347"/>
      <c r="C621" s="354" t="s">
        <v>2758</v>
      </c>
      <c r="E621" s="349" t="s">
        <v>2744</v>
      </c>
      <c r="F621" s="349" t="s">
        <v>2744</v>
      </c>
      <c r="G621" s="349" t="s">
        <v>2744</v>
      </c>
      <c r="H621" s="350"/>
      <c r="I621" s="350"/>
      <c r="J621" s="352"/>
      <c r="K621" s="352"/>
      <c r="L621" s="353"/>
      <c r="M621" s="353"/>
      <c r="N621" s="498">
        <v>0</v>
      </c>
      <c r="O621" s="501">
        <v>0</v>
      </c>
      <c r="P621" s="489"/>
      <c r="Q621" s="489"/>
    </row>
    <row r="622" spans="2:17">
      <c r="B622" s="347"/>
      <c r="C622" s="354" t="s">
        <v>2759</v>
      </c>
      <c r="E622" s="349">
        <v>6.69</v>
      </c>
      <c r="F622" s="349">
        <v>5.27</v>
      </c>
      <c r="G622" s="349">
        <v>4.43</v>
      </c>
      <c r="H622" s="350"/>
      <c r="I622" s="350"/>
      <c r="J622" s="352"/>
      <c r="K622" s="352"/>
      <c r="L622" s="353"/>
      <c r="M622" s="353"/>
      <c r="N622" s="498">
        <v>199</v>
      </c>
      <c r="O622" s="501">
        <v>0</v>
      </c>
      <c r="P622" s="489"/>
      <c r="Q622" s="489"/>
    </row>
    <row r="623" spans="2:17">
      <c r="B623" s="347"/>
      <c r="C623" s="354" t="s">
        <v>2760</v>
      </c>
      <c r="E623" s="349">
        <v>21.81</v>
      </c>
      <c r="F623" s="349">
        <v>17.2</v>
      </c>
      <c r="G623" s="349">
        <v>14.46</v>
      </c>
      <c r="H623" s="350"/>
      <c r="I623" s="350"/>
      <c r="J623" s="352"/>
      <c r="K623" s="352"/>
      <c r="L623" s="353"/>
      <c r="M623" s="353"/>
      <c r="N623" s="498">
        <v>649</v>
      </c>
      <c r="O623" s="501">
        <v>0</v>
      </c>
      <c r="P623" s="489"/>
      <c r="Q623" s="489"/>
    </row>
    <row r="624" spans="2:17">
      <c r="B624" s="347"/>
      <c r="C624" s="354" t="s">
        <v>2761</v>
      </c>
      <c r="E624" s="349">
        <v>8.3699999999999992</v>
      </c>
      <c r="F624" s="349">
        <v>6.6</v>
      </c>
      <c r="G624" s="349">
        <v>5.55</v>
      </c>
      <c r="H624" s="350"/>
      <c r="I624" s="350"/>
      <c r="J624" s="352"/>
      <c r="K624" s="352"/>
      <c r="L624" s="353"/>
      <c r="M624" s="353"/>
      <c r="N624" s="498">
        <v>249</v>
      </c>
      <c r="O624" s="501">
        <v>0</v>
      </c>
      <c r="P624" s="489"/>
      <c r="Q624" s="489"/>
    </row>
    <row r="625" spans="2:17">
      <c r="B625" s="347"/>
      <c r="C625" s="354" t="s">
        <v>2762</v>
      </c>
      <c r="E625" s="349">
        <v>10.050000000000001</v>
      </c>
      <c r="F625" s="349">
        <v>7.93</v>
      </c>
      <c r="G625" s="349">
        <v>6.66</v>
      </c>
      <c r="H625" s="350"/>
      <c r="I625" s="350"/>
      <c r="J625" s="352"/>
      <c r="K625" s="352"/>
      <c r="L625" s="353"/>
      <c r="M625" s="353"/>
      <c r="N625" s="498">
        <v>299</v>
      </c>
      <c r="O625" s="501">
        <v>0</v>
      </c>
      <c r="P625" s="489"/>
      <c r="Q625" s="489"/>
    </row>
    <row r="626" spans="2:17">
      <c r="B626" s="347"/>
      <c r="C626" s="354" t="s">
        <v>2763</v>
      </c>
      <c r="E626" s="349">
        <v>15.41</v>
      </c>
      <c r="F626" s="349">
        <v>12.57</v>
      </c>
      <c r="G626" s="349">
        <v>10.88</v>
      </c>
      <c r="H626" s="350"/>
      <c r="I626" s="350"/>
      <c r="J626" s="352"/>
      <c r="K626" s="352"/>
      <c r="L626" s="353"/>
      <c r="M626" s="353"/>
      <c r="N626" s="498">
        <v>399</v>
      </c>
      <c r="O626" s="501">
        <v>2</v>
      </c>
      <c r="P626" s="489"/>
      <c r="Q626" s="489"/>
    </row>
    <row r="627" spans="2:17">
      <c r="B627" s="347"/>
      <c r="C627" s="354" t="s">
        <v>2764</v>
      </c>
      <c r="E627" s="349">
        <v>10.36</v>
      </c>
      <c r="F627" s="349">
        <v>8.8000000000000007</v>
      </c>
      <c r="G627" s="349">
        <v>7.88</v>
      </c>
      <c r="H627" s="350"/>
      <c r="I627" s="350"/>
      <c r="J627" s="352"/>
      <c r="K627" s="352"/>
      <c r="L627" s="353"/>
      <c r="M627" s="353"/>
      <c r="N627" s="498">
        <v>219</v>
      </c>
      <c r="O627" s="501">
        <v>3</v>
      </c>
      <c r="P627" s="489"/>
      <c r="Q627" s="489"/>
    </row>
    <row r="628" spans="2:17">
      <c r="B628" s="347"/>
      <c r="C628" s="354" t="s">
        <v>2765</v>
      </c>
      <c r="E628" s="349">
        <v>8.94</v>
      </c>
      <c r="F628" s="349">
        <v>7.05</v>
      </c>
      <c r="G628" s="349">
        <v>5.93</v>
      </c>
      <c r="H628" s="350"/>
      <c r="I628" s="350"/>
      <c r="J628" s="352"/>
      <c r="K628" s="352"/>
      <c r="L628" s="353"/>
      <c r="M628" s="353"/>
      <c r="N628" s="498">
        <v>266</v>
      </c>
      <c r="O628" s="501">
        <v>0</v>
      </c>
      <c r="P628" s="489"/>
      <c r="Q628" s="489"/>
    </row>
    <row r="629" spans="2:17">
      <c r="B629" s="347"/>
      <c r="C629" s="354" t="s">
        <v>2766</v>
      </c>
      <c r="E629" s="349">
        <v>29.86</v>
      </c>
      <c r="F629" s="349">
        <v>23.55</v>
      </c>
      <c r="G629" s="349">
        <v>19.79</v>
      </c>
      <c r="H629" s="350"/>
      <c r="I629" s="350"/>
      <c r="J629" s="352"/>
      <c r="K629" s="352"/>
      <c r="L629" s="353"/>
      <c r="M629" s="353"/>
      <c r="N629" s="498">
        <v>889</v>
      </c>
      <c r="O629" s="501">
        <v>0</v>
      </c>
      <c r="P629" s="489"/>
      <c r="Q629" s="489"/>
    </row>
    <row r="630" spans="2:17">
      <c r="B630" s="347"/>
      <c r="C630" s="354" t="s">
        <v>2752</v>
      </c>
      <c r="E630" s="349">
        <v>6.42</v>
      </c>
      <c r="F630" s="349">
        <v>5.0599999999999996</v>
      </c>
      <c r="G630" s="349">
        <v>4.25</v>
      </c>
      <c r="H630" s="350"/>
      <c r="I630" s="350"/>
      <c r="J630" s="352"/>
      <c r="K630" s="352"/>
      <c r="L630" s="353"/>
      <c r="M630" s="353"/>
      <c r="N630" s="498">
        <v>191</v>
      </c>
      <c r="O630" s="501">
        <v>0</v>
      </c>
      <c r="P630" s="489"/>
      <c r="Q630" s="489"/>
    </row>
    <row r="631" spans="2:17">
      <c r="B631" s="347"/>
      <c r="C631" s="354" t="s">
        <v>2748</v>
      </c>
      <c r="E631" s="349">
        <v>1.64</v>
      </c>
      <c r="F631" s="349">
        <v>1.3</v>
      </c>
      <c r="G631" s="349">
        <v>1.0900000000000001</v>
      </c>
      <c r="H631" s="350"/>
      <c r="I631" s="350"/>
      <c r="J631" s="352"/>
      <c r="K631" s="352"/>
      <c r="L631" s="353"/>
      <c r="M631" s="353"/>
      <c r="N631" s="498">
        <v>49</v>
      </c>
      <c r="O631" s="501">
        <v>0</v>
      </c>
      <c r="P631" s="489"/>
      <c r="Q631" s="489"/>
    </row>
    <row r="632" spans="2:17">
      <c r="B632" s="347"/>
      <c r="C632" s="354"/>
      <c r="E632" s="349"/>
      <c r="F632" s="349"/>
      <c r="G632" s="349"/>
      <c r="H632" s="350"/>
      <c r="I632" s="350"/>
      <c r="J632" s="352"/>
      <c r="K632" s="352"/>
      <c r="L632" s="353"/>
      <c r="M632" s="353"/>
      <c r="N632" s="488"/>
      <c r="O632" s="489"/>
      <c r="P632" s="489"/>
      <c r="Q632" s="489"/>
    </row>
    <row r="633" spans="2:17" s="339" customFormat="1" ht="52.8">
      <c r="B633" s="321" t="s">
        <v>2890</v>
      </c>
      <c r="C633" s="340" t="s">
        <v>2891</v>
      </c>
      <c r="D633" s="341">
        <v>55</v>
      </c>
      <c r="E633" s="342">
        <v>82.62</v>
      </c>
      <c r="F633" s="342">
        <v>65.16</v>
      </c>
      <c r="G633" s="342">
        <v>54.75</v>
      </c>
      <c r="H633" s="343">
        <v>0</v>
      </c>
      <c r="I633" s="343">
        <v>0</v>
      </c>
      <c r="J633" s="344">
        <v>1.1900000000000001E-2</v>
      </c>
      <c r="K633" s="344">
        <v>6.9000000000000006E-2</v>
      </c>
      <c r="L633" s="346" t="s">
        <v>2721</v>
      </c>
      <c r="M633" s="346" t="s">
        <v>2742</v>
      </c>
      <c r="N633" s="495">
        <v>2420</v>
      </c>
      <c r="O633" s="499">
        <v>0</v>
      </c>
      <c r="P633" s="497">
        <v>1.1900000000000001E-2</v>
      </c>
      <c r="Q633" s="497">
        <v>6.9000000000000006E-2</v>
      </c>
    </row>
    <row r="634" spans="2:17">
      <c r="B634" s="347"/>
      <c r="C634" s="348" t="s">
        <v>2743</v>
      </c>
      <c r="E634" s="349" t="s">
        <v>2744</v>
      </c>
      <c r="F634" s="349" t="s">
        <v>2744</v>
      </c>
      <c r="G634" s="349" t="s">
        <v>2744</v>
      </c>
      <c r="H634" s="350"/>
      <c r="I634" s="350"/>
      <c r="J634" s="352"/>
      <c r="K634" s="352"/>
      <c r="L634" s="353"/>
      <c r="M634" s="353"/>
      <c r="N634" s="498">
        <v>0</v>
      </c>
      <c r="O634" s="501">
        <v>0</v>
      </c>
      <c r="P634" s="489"/>
      <c r="Q634" s="489"/>
    </row>
    <row r="635" spans="2:17">
      <c r="B635" s="347"/>
      <c r="C635" s="354" t="s">
        <v>2745</v>
      </c>
      <c r="E635" s="349">
        <v>2.15</v>
      </c>
      <c r="F635" s="349">
        <v>1.69</v>
      </c>
      <c r="G635" s="349">
        <v>1.43</v>
      </c>
      <c r="H635" s="350"/>
      <c r="I635" s="350"/>
      <c r="J635" s="352"/>
      <c r="K635" s="352"/>
      <c r="L635" s="353"/>
      <c r="M635" s="353"/>
      <c r="N635" s="498">
        <v>64</v>
      </c>
      <c r="O635" s="501">
        <v>0</v>
      </c>
      <c r="P635" s="489"/>
      <c r="Q635" s="489"/>
    </row>
    <row r="636" spans="2:17">
      <c r="B636" s="347"/>
      <c r="C636" s="354" t="s">
        <v>2746</v>
      </c>
      <c r="E636" s="349">
        <v>2.38</v>
      </c>
      <c r="F636" s="349">
        <v>1.88</v>
      </c>
      <c r="G636" s="349">
        <v>1.58</v>
      </c>
      <c r="H636" s="350"/>
      <c r="I636" s="350"/>
      <c r="J636" s="352"/>
      <c r="K636" s="352"/>
      <c r="L636" s="353"/>
      <c r="M636" s="353"/>
      <c r="N636" s="498">
        <v>71</v>
      </c>
      <c r="O636" s="501">
        <v>0</v>
      </c>
      <c r="P636" s="489"/>
      <c r="Q636" s="489"/>
    </row>
    <row r="637" spans="2:17">
      <c r="B637" s="347"/>
      <c r="C637" s="354" t="s">
        <v>2758</v>
      </c>
      <c r="E637" s="349" t="s">
        <v>2744</v>
      </c>
      <c r="F637" s="349" t="s">
        <v>2744</v>
      </c>
      <c r="G637" s="349" t="s">
        <v>2744</v>
      </c>
      <c r="H637" s="350"/>
      <c r="I637" s="350"/>
      <c r="J637" s="352"/>
      <c r="K637" s="352"/>
      <c r="L637" s="353"/>
      <c r="M637" s="353"/>
      <c r="N637" s="498">
        <v>0</v>
      </c>
      <c r="O637" s="501">
        <v>0</v>
      </c>
      <c r="P637" s="489"/>
      <c r="Q637" s="489"/>
    </row>
    <row r="638" spans="2:17">
      <c r="B638" s="347"/>
      <c r="C638" s="348" t="s">
        <v>2770</v>
      </c>
      <c r="E638" s="349" t="s">
        <v>2744</v>
      </c>
      <c r="F638" s="349" t="s">
        <v>2744</v>
      </c>
      <c r="G638" s="349" t="s">
        <v>2744</v>
      </c>
      <c r="H638" s="350"/>
      <c r="I638" s="350"/>
      <c r="J638" s="352"/>
      <c r="K638" s="352"/>
      <c r="L638" s="353"/>
      <c r="M638" s="353"/>
      <c r="N638" s="498">
        <v>0</v>
      </c>
      <c r="O638" s="501">
        <v>0</v>
      </c>
      <c r="P638" s="489"/>
      <c r="Q638" s="489"/>
    </row>
    <row r="639" spans="2:17">
      <c r="B639" s="347"/>
      <c r="C639" s="354" t="s">
        <v>2771</v>
      </c>
      <c r="E639" s="349">
        <v>16.760000000000002</v>
      </c>
      <c r="F639" s="349">
        <v>13.22</v>
      </c>
      <c r="G639" s="349">
        <v>11.11</v>
      </c>
      <c r="H639" s="350"/>
      <c r="I639" s="350"/>
      <c r="J639" s="352"/>
      <c r="K639" s="352"/>
      <c r="L639" s="353"/>
      <c r="M639" s="353"/>
      <c r="N639" s="498">
        <v>499</v>
      </c>
      <c r="O639" s="501">
        <v>0</v>
      </c>
      <c r="P639" s="489"/>
      <c r="Q639" s="489"/>
    </row>
    <row r="640" spans="2:17">
      <c r="B640" s="347"/>
      <c r="C640" s="354" t="s">
        <v>2772</v>
      </c>
      <c r="E640" s="349">
        <v>16.760000000000002</v>
      </c>
      <c r="F640" s="349">
        <v>13.22</v>
      </c>
      <c r="G640" s="349">
        <v>11.11</v>
      </c>
      <c r="H640" s="350"/>
      <c r="I640" s="350"/>
      <c r="J640" s="352"/>
      <c r="K640" s="352"/>
      <c r="L640" s="353"/>
      <c r="M640" s="353"/>
      <c r="N640" s="498">
        <v>499</v>
      </c>
      <c r="O640" s="501">
        <v>0</v>
      </c>
      <c r="P640" s="489"/>
      <c r="Q640" s="489"/>
    </row>
    <row r="641" spans="2:17">
      <c r="B641" s="347"/>
      <c r="C641" s="354" t="s">
        <v>2747</v>
      </c>
      <c r="E641" s="349" t="s">
        <v>2744</v>
      </c>
      <c r="F641" s="349" t="s">
        <v>2744</v>
      </c>
      <c r="G641" s="349" t="s">
        <v>2744</v>
      </c>
      <c r="H641" s="350"/>
      <c r="I641" s="350"/>
      <c r="J641" s="352"/>
      <c r="K641" s="352"/>
      <c r="L641" s="353"/>
      <c r="M641" s="353"/>
      <c r="N641" s="498">
        <v>0</v>
      </c>
      <c r="O641" s="501">
        <v>0</v>
      </c>
      <c r="P641" s="489"/>
      <c r="Q641" s="489"/>
    </row>
    <row r="642" spans="2:17">
      <c r="B642" s="347"/>
      <c r="C642" s="354" t="s">
        <v>2759</v>
      </c>
      <c r="E642" s="349">
        <v>6.69</v>
      </c>
      <c r="F642" s="349">
        <v>5.27</v>
      </c>
      <c r="G642" s="349">
        <v>4.43</v>
      </c>
      <c r="H642" s="350"/>
      <c r="I642" s="350"/>
      <c r="J642" s="352"/>
      <c r="K642" s="352"/>
      <c r="L642" s="353"/>
      <c r="M642" s="353"/>
      <c r="N642" s="498">
        <v>199</v>
      </c>
      <c r="O642" s="501">
        <v>0</v>
      </c>
      <c r="P642" s="489"/>
      <c r="Q642" s="489"/>
    </row>
    <row r="643" spans="2:17">
      <c r="B643" s="347"/>
      <c r="C643" s="354" t="s">
        <v>2760</v>
      </c>
      <c r="E643" s="349">
        <v>21.81</v>
      </c>
      <c r="F643" s="349">
        <v>17.2</v>
      </c>
      <c r="G643" s="349">
        <v>14.46</v>
      </c>
      <c r="H643" s="350"/>
      <c r="I643" s="350"/>
      <c r="J643" s="352"/>
      <c r="K643" s="352"/>
      <c r="L643" s="353"/>
      <c r="M643" s="353"/>
      <c r="N643" s="498">
        <v>649</v>
      </c>
      <c r="O643" s="501">
        <v>0</v>
      </c>
      <c r="P643" s="489"/>
      <c r="Q643" s="489"/>
    </row>
    <row r="644" spans="2:17">
      <c r="B644" s="347"/>
      <c r="C644" s="354" t="s">
        <v>2761</v>
      </c>
      <c r="E644" s="349">
        <v>8.3699999999999992</v>
      </c>
      <c r="F644" s="349">
        <v>6.6</v>
      </c>
      <c r="G644" s="349">
        <v>5.55</v>
      </c>
      <c r="H644" s="350"/>
      <c r="I644" s="350"/>
      <c r="J644" s="352"/>
      <c r="K644" s="352"/>
      <c r="L644" s="353"/>
      <c r="M644" s="353"/>
      <c r="N644" s="498">
        <v>249</v>
      </c>
      <c r="O644" s="501">
        <v>0</v>
      </c>
      <c r="P644" s="489"/>
      <c r="Q644" s="489"/>
    </row>
    <row r="645" spans="2:17">
      <c r="B645" s="347"/>
      <c r="C645" s="354" t="s">
        <v>2762</v>
      </c>
      <c r="E645" s="349">
        <v>10.050000000000001</v>
      </c>
      <c r="F645" s="349">
        <v>7.93</v>
      </c>
      <c r="G645" s="349">
        <v>6.66</v>
      </c>
      <c r="H645" s="350"/>
      <c r="I645" s="350"/>
      <c r="J645" s="352"/>
      <c r="K645" s="352"/>
      <c r="L645" s="353"/>
      <c r="M645" s="353"/>
      <c r="N645" s="498">
        <v>299</v>
      </c>
      <c r="O645" s="501">
        <v>0</v>
      </c>
      <c r="P645" s="489"/>
      <c r="Q645" s="489"/>
    </row>
    <row r="646" spans="2:17">
      <c r="B646" s="347"/>
      <c r="C646" s="354" t="s">
        <v>2763</v>
      </c>
      <c r="E646" s="349">
        <v>15.41</v>
      </c>
      <c r="F646" s="349">
        <v>12.57</v>
      </c>
      <c r="G646" s="349">
        <v>10.88</v>
      </c>
      <c r="H646" s="350"/>
      <c r="I646" s="350"/>
      <c r="J646" s="352"/>
      <c r="K646" s="352"/>
      <c r="L646" s="353"/>
      <c r="M646" s="353"/>
      <c r="N646" s="498">
        <v>399</v>
      </c>
      <c r="O646" s="501">
        <v>2</v>
      </c>
      <c r="P646" s="489"/>
      <c r="Q646" s="489"/>
    </row>
    <row r="647" spans="2:17">
      <c r="B647" s="347"/>
      <c r="C647" s="354" t="s">
        <v>2764</v>
      </c>
      <c r="E647" s="349">
        <v>10.36</v>
      </c>
      <c r="F647" s="349">
        <v>8.8000000000000007</v>
      </c>
      <c r="G647" s="349">
        <v>7.88</v>
      </c>
      <c r="H647" s="350"/>
      <c r="I647" s="350"/>
      <c r="J647" s="352"/>
      <c r="K647" s="352"/>
      <c r="L647" s="353"/>
      <c r="M647" s="353"/>
      <c r="N647" s="498">
        <v>219</v>
      </c>
      <c r="O647" s="501">
        <v>3</v>
      </c>
      <c r="P647" s="489"/>
      <c r="Q647" s="489"/>
    </row>
    <row r="648" spans="2:17">
      <c r="B648" s="347"/>
      <c r="C648" s="354" t="s">
        <v>2765</v>
      </c>
      <c r="E648" s="349">
        <v>8.94</v>
      </c>
      <c r="F648" s="349">
        <v>7.05</v>
      </c>
      <c r="G648" s="349">
        <v>5.93</v>
      </c>
      <c r="H648" s="350"/>
      <c r="I648" s="350"/>
      <c r="J648" s="352"/>
      <c r="K648" s="352"/>
      <c r="L648" s="353"/>
      <c r="M648" s="353"/>
      <c r="N648" s="498">
        <v>266</v>
      </c>
      <c r="O648" s="501">
        <v>0</v>
      </c>
      <c r="P648" s="489"/>
      <c r="Q648" s="489"/>
    </row>
    <row r="649" spans="2:17">
      <c r="B649" s="347"/>
      <c r="C649" s="354" t="s">
        <v>2766</v>
      </c>
      <c r="E649" s="349">
        <v>29.86</v>
      </c>
      <c r="F649" s="349">
        <v>23.55</v>
      </c>
      <c r="G649" s="349">
        <v>19.79</v>
      </c>
      <c r="H649" s="350"/>
      <c r="I649" s="350"/>
      <c r="J649" s="352"/>
      <c r="K649" s="352"/>
      <c r="L649" s="353"/>
      <c r="M649" s="353"/>
      <c r="N649" s="498">
        <v>889</v>
      </c>
      <c r="O649" s="501">
        <v>0</v>
      </c>
      <c r="P649" s="489"/>
      <c r="Q649" s="489"/>
    </row>
    <row r="650" spans="2:17">
      <c r="B650" s="347"/>
      <c r="C650" s="354" t="s">
        <v>2752</v>
      </c>
      <c r="E650" s="349">
        <v>6.42</v>
      </c>
      <c r="F650" s="349">
        <v>5.0599999999999996</v>
      </c>
      <c r="G650" s="349">
        <v>4.25</v>
      </c>
      <c r="H650" s="350"/>
      <c r="I650" s="350"/>
      <c r="J650" s="352"/>
      <c r="K650" s="352"/>
      <c r="L650" s="353"/>
      <c r="M650" s="353"/>
      <c r="N650" s="498">
        <v>191</v>
      </c>
      <c r="O650" s="501">
        <v>0</v>
      </c>
      <c r="P650" s="489"/>
      <c r="Q650" s="489"/>
    </row>
    <row r="651" spans="2:17">
      <c r="B651" s="347"/>
      <c r="C651" s="354" t="s">
        <v>2748</v>
      </c>
      <c r="E651" s="349">
        <v>1.64</v>
      </c>
      <c r="F651" s="349">
        <v>1.3</v>
      </c>
      <c r="G651" s="349">
        <v>1.0900000000000001</v>
      </c>
      <c r="H651" s="350"/>
      <c r="I651" s="350"/>
      <c r="J651" s="352"/>
      <c r="K651" s="352"/>
      <c r="L651" s="353"/>
      <c r="M651" s="353"/>
      <c r="N651" s="498">
        <v>49</v>
      </c>
      <c r="O651" s="501">
        <v>0</v>
      </c>
      <c r="P651" s="489"/>
      <c r="Q651" s="489"/>
    </row>
    <row r="652" spans="2:17">
      <c r="B652" s="347"/>
      <c r="C652" s="354"/>
      <c r="E652" s="349"/>
      <c r="F652" s="349"/>
      <c r="G652" s="349"/>
      <c r="H652" s="350"/>
      <c r="I652" s="350"/>
      <c r="J652" s="352"/>
      <c r="K652" s="352"/>
      <c r="L652" s="353"/>
      <c r="M652" s="353"/>
      <c r="N652" s="488"/>
      <c r="O652" s="489"/>
      <c r="P652" s="489"/>
      <c r="Q652" s="489"/>
    </row>
    <row r="653" spans="2:17" s="339" customFormat="1" ht="105.6">
      <c r="B653" s="321" t="s">
        <v>2892</v>
      </c>
      <c r="C653" s="340" t="s">
        <v>2893</v>
      </c>
      <c r="D653" s="341">
        <v>20</v>
      </c>
      <c r="E653" s="342">
        <v>64.319999999999993</v>
      </c>
      <c r="F653" s="342">
        <v>50.72</v>
      </c>
      <c r="G653" s="342">
        <v>42.62</v>
      </c>
      <c r="H653" s="343">
        <v>0</v>
      </c>
      <c r="I653" s="343">
        <v>0</v>
      </c>
      <c r="J653" s="344">
        <v>7.6E-3</v>
      </c>
      <c r="K653" s="344">
        <v>4.4999999999999998E-2</v>
      </c>
      <c r="L653" s="346" t="s">
        <v>2721</v>
      </c>
      <c r="M653" s="346" t="s">
        <v>2742</v>
      </c>
      <c r="N653" s="495">
        <v>1821</v>
      </c>
      <c r="O653" s="499">
        <v>0</v>
      </c>
      <c r="P653" s="497">
        <v>7.6E-3</v>
      </c>
      <c r="Q653" s="497">
        <v>4.4999999999999998E-2</v>
      </c>
    </row>
    <row r="654" spans="2:17">
      <c r="B654" s="347"/>
      <c r="C654" s="348" t="s">
        <v>2780</v>
      </c>
      <c r="E654" s="349" t="s">
        <v>2744</v>
      </c>
      <c r="F654" s="349" t="s">
        <v>2744</v>
      </c>
      <c r="G654" s="349" t="s">
        <v>2744</v>
      </c>
      <c r="H654" s="350"/>
      <c r="I654" s="350"/>
      <c r="J654" s="352"/>
      <c r="K654" s="352"/>
      <c r="L654" s="353"/>
      <c r="M654" s="353"/>
      <c r="N654" s="498">
        <v>0</v>
      </c>
      <c r="O654" s="501">
        <v>0</v>
      </c>
      <c r="P654" s="489"/>
      <c r="Q654" s="489"/>
    </row>
    <row r="655" spans="2:17">
      <c r="B655" s="347"/>
      <c r="C655" s="354" t="s">
        <v>2781</v>
      </c>
      <c r="E655" s="349">
        <v>0</v>
      </c>
      <c r="F655" s="349">
        <v>0</v>
      </c>
      <c r="G655" s="349">
        <v>0</v>
      </c>
      <c r="H655" s="350"/>
      <c r="I655" s="350"/>
      <c r="J655" s="352"/>
      <c r="K655" s="352"/>
      <c r="L655" s="353"/>
      <c r="M655" s="353"/>
      <c r="N655" s="498">
        <v>0</v>
      </c>
      <c r="O655" s="501">
        <v>0</v>
      </c>
      <c r="P655" s="489"/>
      <c r="Q655" s="489"/>
    </row>
    <row r="656" spans="2:17">
      <c r="B656" s="347"/>
      <c r="C656" s="354" t="s">
        <v>2894</v>
      </c>
      <c r="E656" s="349">
        <v>10.88</v>
      </c>
      <c r="F656" s="349">
        <v>8.58</v>
      </c>
      <c r="G656" s="349">
        <v>7.21</v>
      </c>
      <c r="H656" s="350"/>
      <c r="I656" s="350"/>
      <c r="J656" s="352"/>
      <c r="K656" s="352"/>
      <c r="L656" s="353"/>
      <c r="M656" s="353"/>
      <c r="N656" s="498">
        <v>324</v>
      </c>
      <c r="O656" s="501">
        <v>0</v>
      </c>
      <c r="P656" s="489"/>
      <c r="Q656" s="489"/>
    </row>
    <row r="657" spans="2:17">
      <c r="B657" s="347"/>
      <c r="C657" s="354" t="s">
        <v>2783</v>
      </c>
      <c r="E657" s="349" t="s">
        <v>2744</v>
      </c>
      <c r="F657" s="349" t="s">
        <v>2744</v>
      </c>
      <c r="G657" s="349" t="s">
        <v>2744</v>
      </c>
      <c r="H657" s="350"/>
      <c r="I657" s="350"/>
      <c r="J657" s="352"/>
      <c r="K657" s="352"/>
      <c r="L657" s="353"/>
      <c r="M657" s="353"/>
      <c r="N657" s="498">
        <v>0</v>
      </c>
      <c r="O657" s="501">
        <v>0</v>
      </c>
      <c r="P657" s="489"/>
      <c r="Q657" s="489"/>
    </row>
    <row r="658" spans="2:17">
      <c r="B658" s="347"/>
      <c r="C658" s="348" t="s">
        <v>2743</v>
      </c>
      <c r="E658" s="349" t="s">
        <v>2744</v>
      </c>
      <c r="F658" s="349" t="s">
        <v>2744</v>
      </c>
      <c r="G658" s="349" t="s">
        <v>2744</v>
      </c>
      <c r="H658" s="350"/>
      <c r="I658" s="350"/>
      <c r="J658" s="352"/>
      <c r="K658" s="352"/>
      <c r="L658" s="353"/>
      <c r="M658" s="353"/>
      <c r="N658" s="498">
        <v>0</v>
      </c>
      <c r="O658" s="501">
        <v>0</v>
      </c>
      <c r="P658" s="489"/>
      <c r="Q658" s="489"/>
    </row>
    <row r="659" spans="2:17">
      <c r="B659" s="347"/>
      <c r="C659" s="354" t="s">
        <v>2784</v>
      </c>
      <c r="E659" s="349">
        <v>3.36</v>
      </c>
      <c r="F659" s="349">
        <v>2.65</v>
      </c>
      <c r="G659" s="349">
        <v>2.23</v>
      </c>
      <c r="H659" s="350"/>
      <c r="I659" s="350"/>
      <c r="J659" s="352"/>
      <c r="K659" s="352"/>
      <c r="L659" s="353"/>
      <c r="M659" s="353"/>
      <c r="N659" s="498">
        <v>100</v>
      </c>
      <c r="O659" s="501">
        <v>0</v>
      </c>
      <c r="P659" s="489"/>
      <c r="Q659" s="489"/>
    </row>
    <row r="660" spans="2:17">
      <c r="B660" s="347"/>
      <c r="C660" s="354" t="s">
        <v>2785</v>
      </c>
      <c r="E660" s="349">
        <v>18.14</v>
      </c>
      <c r="F660" s="349">
        <v>14.31</v>
      </c>
      <c r="G660" s="349">
        <v>12.03</v>
      </c>
      <c r="H660" s="350"/>
      <c r="I660" s="350"/>
      <c r="J660" s="352"/>
      <c r="K660" s="352"/>
      <c r="L660" s="353"/>
      <c r="M660" s="353"/>
      <c r="N660" s="498">
        <v>540</v>
      </c>
      <c r="O660" s="501">
        <v>0</v>
      </c>
      <c r="P660" s="489"/>
      <c r="Q660" s="489"/>
    </row>
    <row r="661" spans="2:17">
      <c r="B661" s="347"/>
      <c r="C661" s="354" t="s">
        <v>2758</v>
      </c>
      <c r="E661" s="349" t="s">
        <v>2744</v>
      </c>
      <c r="F661" s="349" t="s">
        <v>2744</v>
      </c>
      <c r="G661" s="349" t="s">
        <v>2744</v>
      </c>
      <c r="H661" s="350"/>
      <c r="I661" s="350"/>
      <c r="J661" s="352"/>
      <c r="K661" s="352"/>
      <c r="L661" s="353"/>
      <c r="M661" s="353"/>
      <c r="N661" s="498">
        <v>0</v>
      </c>
      <c r="O661" s="501">
        <v>0</v>
      </c>
      <c r="P661" s="489"/>
      <c r="Q661" s="489"/>
    </row>
    <row r="662" spans="2:17">
      <c r="B662" s="347"/>
      <c r="C662" s="348" t="s">
        <v>2743</v>
      </c>
      <c r="E662" s="349" t="s">
        <v>2744</v>
      </c>
      <c r="F662" s="349" t="s">
        <v>2744</v>
      </c>
      <c r="G662" s="349" t="s">
        <v>2744</v>
      </c>
      <c r="H662" s="350"/>
      <c r="I662" s="350"/>
      <c r="J662" s="352"/>
      <c r="K662" s="352"/>
      <c r="L662" s="353"/>
      <c r="M662" s="353"/>
      <c r="N662" s="498">
        <v>0</v>
      </c>
      <c r="O662" s="501">
        <v>0</v>
      </c>
      <c r="P662" s="489"/>
      <c r="Q662" s="489"/>
    </row>
    <row r="663" spans="2:17">
      <c r="B663" s="347"/>
      <c r="C663" s="354" t="s">
        <v>2786</v>
      </c>
      <c r="E663" s="349">
        <v>14.48</v>
      </c>
      <c r="F663" s="349">
        <v>11.42</v>
      </c>
      <c r="G663" s="349">
        <v>9.59</v>
      </c>
      <c r="H663" s="350"/>
      <c r="I663" s="350"/>
      <c r="J663" s="352"/>
      <c r="K663" s="352"/>
      <c r="L663" s="353"/>
      <c r="M663" s="353"/>
      <c r="N663" s="498">
        <v>431</v>
      </c>
      <c r="O663" s="501">
        <v>0</v>
      </c>
      <c r="P663" s="489"/>
      <c r="Q663" s="489"/>
    </row>
    <row r="664" spans="2:17">
      <c r="B664" s="347"/>
      <c r="C664" s="354" t="s">
        <v>2787</v>
      </c>
      <c r="E664" s="349">
        <v>30.2</v>
      </c>
      <c r="F664" s="349">
        <v>23.82</v>
      </c>
      <c r="G664" s="349">
        <v>20.02</v>
      </c>
      <c r="H664" s="350"/>
      <c r="I664" s="350"/>
      <c r="J664" s="352"/>
      <c r="K664" s="352"/>
      <c r="L664" s="353"/>
      <c r="M664" s="353"/>
      <c r="N664" s="498">
        <v>899</v>
      </c>
      <c r="O664" s="501">
        <v>0</v>
      </c>
      <c r="P664" s="489"/>
      <c r="Q664" s="489"/>
    </row>
    <row r="665" spans="2:17">
      <c r="B665" s="347"/>
      <c r="C665" s="354" t="s">
        <v>2895</v>
      </c>
      <c r="E665" s="349">
        <v>21.63</v>
      </c>
      <c r="F665" s="349">
        <v>17.059999999999999</v>
      </c>
      <c r="G665" s="349">
        <v>14.34</v>
      </c>
      <c r="H665" s="350"/>
      <c r="I665" s="350"/>
      <c r="J665" s="352"/>
      <c r="K665" s="352"/>
      <c r="L665" s="353"/>
      <c r="M665" s="353"/>
      <c r="N665" s="498">
        <v>644</v>
      </c>
      <c r="O665" s="501">
        <v>0</v>
      </c>
      <c r="P665" s="489"/>
      <c r="Q665" s="489"/>
    </row>
    <row r="666" spans="2:17">
      <c r="B666" s="347"/>
      <c r="C666" s="354" t="s">
        <v>2789</v>
      </c>
      <c r="E666" s="349" t="s">
        <v>2744</v>
      </c>
      <c r="F666" s="349" t="s">
        <v>2744</v>
      </c>
      <c r="G666" s="349" t="s">
        <v>2744</v>
      </c>
      <c r="H666" s="350"/>
      <c r="I666" s="350"/>
      <c r="J666" s="352"/>
      <c r="K666" s="352"/>
      <c r="L666" s="353"/>
      <c r="M666" s="353"/>
      <c r="N666" s="498">
        <v>0</v>
      </c>
      <c r="O666" s="501">
        <v>0</v>
      </c>
      <c r="P666" s="489"/>
      <c r="Q666" s="489"/>
    </row>
    <row r="667" spans="2:17">
      <c r="B667" s="347"/>
      <c r="C667" s="354" t="s">
        <v>2790</v>
      </c>
      <c r="E667" s="349">
        <v>10.08</v>
      </c>
      <c r="F667" s="349">
        <v>7.95</v>
      </c>
      <c r="G667" s="349">
        <v>6.68</v>
      </c>
      <c r="H667" s="350"/>
      <c r="I667" s="350"/>
      <c r="J667" s="352"/>
      <c r="K667" s="352"/>
      <c r="L667" s="353"/>
      <c r="M667" s="353"/>
      <c r="N667" s="498">
        <v>300</v>
      </c>
      <c r="O667" s="501">
        <v>0</v>
      </c>
      <c r="P667" s="489"/>
      <c r="Q667" s="489"/>
    </row>
    <row r="668" spans="2:17" ht="28.8">
      <c r="B668" s="347"/>
      <c r="C668" s="354" t="s">
        <v>2791</v>
      </c>
      <c r="E668" s="349">
        <v>1.98</v>
      </c>
      <c r="F668" s="349">
        <v>1.56</v>
      </c>
      <c r="G668" s="349">
        <v>1.31</v>
      </c>
      <c r="H668" s="350"/>
      <c r="I668" s="350"/>
      <c r="J668" s="352"/>
      <c r="K668" s="352"/>
      <c r="L668" s="353"/>
      <c r="M668" s="353"/>
      <c r="N668" s="498">
        <v>59</v>
      </c>
      <c r="O668" s="501">
        <v>0</v>
      </c>
      <c r="P668" s="489"/>
      <c r="Q668" s="489"/>
    </row>
    <row r="669" spans="2:17" ht="28.8">
      <c r="B669" s="347"/>
      <c r="C669" s="354" t="s">
        <v>2792</v>
      </c>
      <c r="E669" s="349">
        <v>9.0399999999999991</v>
      </c>
      <c r="F669" s="349">
        <v>7.12</v>
      </c>
      <c r="G669" s="349">
        <v>5.99</v>
      </c>
      <c r="H669" s="350"/>
      <c r="I669" s="350"/>
      <c r="J669" s="352"/>
      <c r="K669" s="352"/>
      <c r="L669" s="353"/>
      <c r="M669" s="353"/>
      <c r="N669" s="498">
        <v>269</v>
      </c>
      <c r="O669" s="501">
        <v>0</v>
      </c>
      <c r="P669" s="489"/>
      <c r="Q669" s="489"/>
    </row>
    <row r="670" spans="2:17">
      <c r="B670" s="347"/>
      <c r="C670" s="354" t="s">
        <v>2793</v>
      </c>
      <c r="E670" s="349">
        <v>7.23</v>
      </c>
      <c r="F670" s="349">
        <v>5.7</v>
      </c>
      <c r="G670" s="349">
        <v>4.78</v>
      </c>
      <c r="H670" s="350"/>
      <c r="I670" s="350"/>
      <c r="J670" s="352"/>
      <c r="K670" s="352"/>
      <c r="L670" s="353"/>
      <c r="M670" s="353"/>
      <c r="N670" s="498">
        <v>215</v>
      </c>
      <c r="O670" s="501">
        <v>0</v>
      </c>
      <c r="P670" s="489"/>
      <c r="Q670" s="489"/>
    </row>
    <row r="671" spans="2:17">
      <c r="B671" s="347"/>
      <c r="C671" s="354" t="s">
        <v>2763</v>
      </c>
      <c r="E671" s="349">
        <v>15.41</v>
      </c>
      <c r="F671" s="349">
        <v>12.57</v>
      </c>
      <c r="G671" s="349">
        <v>10.88</v>
      </c>
      <c r="H671" s="350"/>
      <c r="I671" s="350"/>
      <c r="J671" s="352"/>
      <c r="K671" s="352"/>
      <c r="L671" s="353"/>
      <c r="M671" s="353"/>
      <c r="N671" s="498">
        <v>399</v>
      </c>
      <c r="O671" s="501">
        <v>2</v>
      </c>
      <c r="P671" s="489"/>
      <c r="Q671" s="489"/>
    </row>
    <row r="672" spans="2:17">
      <c r="B672" s="347"/>
      <c r="C672" s="354" t="s">
        <v>2794</v>
      </c>
      <c r="E672" s="349">
        <v>13.44</v>
      </c>
      <c r="F672" s="349">
        <v>10.59</v>
      </c>
      <c r="G672" s="349">
        <v>8.9</v>
      </c>
      <c r="H672" s="350"/>
      <c r="I672" s="350"/>
      <c r="J672" s="352"/>
      <c r="K672" s="352"/>
      <c r="L672" s="353"/>
      <c r="M672" s="353"/>
      <c r="N672" s="498">
        <v>400</v>
      </c>
      <c r="O672" s="501">
        <v>0</v>
      </c>
      <c r="P672" s="489"/>
      <c r="Q672" s="489"/>
    </row>
    <row r="673" spans="2:17">
      <c r="B673" s="347"/>
      <c r="C673" s="354" t="s">
        <v>2764</v>
      </c>
      <c r="E673" s="349">
        <v>10.36</v>
      </c>
      <c r="F673" s="349">
        <v>8.8000000000000007</v>
      </c>
      <c r="G673" s="349">
        <v>7.88</v>
      </c>
      <c r="H673" s="350"/>
      <c r="I673" s="350"/>
      <c r="J673" s="352"/>
      <c r="K673" s="352"/>
      <c r="L673" s="353"/>
      <c r="M673" s="353"/>
      <c r="N673" s="498">
        <v>219</v>
      </c>
      <c r="O673" s="501">
        <v>3</v>
      </c>
      <c r="P673" s="489"/>
      <c r="Q673" s="489"/>
    </row>
    <row r="674" spans="2:17">
      <c r="B674" s="347"/>
      <c r="C674" s="354" t="s">
        <v>2795</v>
      </c>
      <c r="E674" s="349">
        <v>8.94</v>
      </c>
      <c r="F674" s="349">
        <v>7.05</v>
      </c>
      <c r="G674" s="349">
        <v>5.93</v>
      </c>
      <c r="H674" s="350"/>
      <c r="I674" s="350"/>
      <c r="J674" s="352"/>
      <c r="K674" s="352"/>
      <c r="L674" s="353"/>
      <c r="M674" s="353"/>
      <c r="N674" s="498">
        <v>266</v>
      </c>
      <c r="O674" s="501">
        <v>0</v>
      </c>
      <c r="P674" s="489"/>
      <c r="Q674" s="489"/>
    </row>
    <row r="675" spans="2:17">
      <c r="B675" s="347"/>
      <c r="C675" s="354" t="s">
        <v>2765</v>
      </c>
      <c r="E675" s="349">
        <v>8.94</v>
      </c>
      <c r="F675" s="349">
        <v>7.05</v>
      </c>
      <c r="G675" s="349">
        <v>5.93</v>
      </c>
      <c r="H675" s="350"/>
      <c r="I675" s="350"/>
      <c r="J675" s="352"/>
      <c r="K675" s="352"/>
      <c r="L675" s="353"/>
      <c r="M675" s="353"/>
      <c r="N675" s="498">
        <v>266</v>
      </c>
      <c r="O675" s="501">
        <v>0</v>
      </c>
      <c r="P675" s="489"/>
      <c r="Q675" s="489"/>
    </row>
    <row r="676" spans="2:17">
      <c r="B676" s="347"/>
      <c r="C676" s="354" t="s">
        <v>2796</v>
      </c>
      <c r="E676" s="349">
        <v>45.43</v>
      </c>
      <c r="F676" s="349">
        <v>35.82</v>
      </c>
      <c r="G676" s="349">
        <v>30.1</v>
      </c>
      <c r="H676" s="350"/>
      <c r="I676" s="350"/>
      <c r="J676" s="352"/>
      <c r="K676" s="352"/>
      <c r="L676" s="353"/>
      <c r="M676" s="353"/>
      <c r="N676" s="498">
        <v>1352</v>
      </c>
      <c r="O676" s="501">
        <v>0</v>
      </c>
      <c r="P676" s="489"/>
      <c r="Q676" s="489"/>
    </row>
    <row r="677" spans="2:17">
      <c r="B677" s="347"/>
      <c r="C677" s="354" t="s">
        <v>2766</v>
      </c>
      <c r="E677" s="349">
        <v>29.86</v>
      </c>
      <c r="F677" s="349">
        <v>23.55</v>
      </c>
      <c r="G677" s="349">
        <v>19.79</v>
      </c>
      <c r="H677" s="350"/>
      <c r="I677" s="350"/>
      <c r="J677" s="352"/>
      <c r="K677" s="352"/>
      <c r="L677" s="353"/>
      <c r="M677" s="353"/>
      <c r="N677" s="498">
        <v>889</v>
      </c>
      <c r="O677" s="501">
        <v>0</v>
      </c>
      <c r="P677" s="489"/>
      <c r="Q677" s="489"/>
    </row>
    <row r="678" spans="2:17">
      <c r="B678" s="347"/>
      <c r="C678" s="354" t="s">
        <v>2767</v>
      </c>
      <c r="E678" s="349">
        <v>6.42</v>
      </c>
      <c r="F678" s="349">
        <v>5.0599999999999996</v>
      </c>
      <c r="G678" s="349">
        <v>4.25</v>
      </c>
      <c r="H678" s="350"/>
      <c r="I678" s="350"/>
      <c r="J678" s="352"/>
      <c r="K678" s="352"/>
      <c r="L678" s="353"/>
      <c r="M678" s="353"/>
      <c r="N678" s="498">
        <v>191</v>
      </c>
      <c r="O678" s="501">
        <v>0</v>
      </c>
      <c r="P678" s="489"/>
      <c r="Q678" s="489"/>
    </row>
    <row r="679" spans="2:17">
      <c r="B679" s="347"/>
      <c r="C679" s="354" t="s">
        <v>2748</v>
      </c>
      <c r="E679" s="349">
        <v>1.64</v>
      </c>
      <c r="F679" s="349">
        <v>1.3</v>
      </c>
      <c r="G679" s="349">
        <v>1.0900000000000001</v>
      </c>
      <c r="H679" s="350"/>
      <c r="I679" s="350"/>
      <c r="J679" s="352"/>
      <c r="K679" s="352"/>
      <c r="L679" s="353"/>
      <c r="M679" s="353"/>
      <c r="N679" s="498">
        <v>49</v>
      </c>
      <c r="O679" s="501">
        <v>0</v>
      </c>
      <c r="P679" s="489"/>
      <c r="Q679" s="489"/>
    </row>
    <row r="680" spans="2:17">
      <c r="B680" s="347"/>
      <c r="C680" s="354"/>
      <c r="E680" s="349"/>
      <c r="F680" s="349"/>
      <c r="G680" s="349"/>
      <c r="H680" s="350"/>
      <c r="I680" s="350"/>
      <c r="J680" s="352"/>
      <c r="K680" s="352"/>
      <c r="L680" s="353"/>
      <c r="M680" s="353"/>
      <c r="N680" s="488"/>
      <c r="O680" s="489"/>
      <c r="P680" s="489"/>
      <c r="Q680" s="489"/>
    </row>
    <row r="681" spans="2:17" s="339" customFormat="1" ht="105.6">
      <c r="B681" s="321" t="s">
        <v>2896</v>
      </c>
      <c r="C681" s="340" t="s">
        <v>2897</v>
      </c>
      <c r="D681" s="341">
        <v>20</v>
      </c>
      <c r="E681" s="342">
        <v>78.099999999999994</v>
      </c>
      <c r="F681" s="342">
        <v>61.59</v>
      </c>
      <c r="G681" s="342">
        <v>51.75</v>
      </c>
      <c r="H681" s="343">
        <v>0</v>
      </c>
      <c r="I681" s="343">
        <v>0</v>
      </c>
      <c r="J681" s="344">
        <v>7.6E-3</v>
      </c>
      <c r="K681" s="344">
        <v>4.4999999999999998E-2</v>
      </c>
      <c r="L681" s="346" t="s">
        <v>2721</v>
      </c>
      <c r="M681" s="346" t="s">
        <v>2742</v>
      </c>
      <c r="N681" s="495">
        <v>2271</v>
      </c>
      <c r="O681" s="499">
        <v>0</v>
      </c>
      <c r="P681" s="497">
        <v>7.6E-3</v>
      </c>
      <c r="Q681" s="497">
        <v>4.4999999999999998E-2</v>
      </c>
    </row>
    <row r="682" spans="2:17">
      <c r="B682" s="347"/>
      <c r="C682" s="348" t="s">
        <v>2780</v>
      </c>
      <c r="E682" s="349" t="s">
        <v>2744</v>
      </c>
      <c r="F682" s="349" t="s">
        <v>2744</v>
      </c>
      <c r="G682" s="349" t="s">
        <v>2744</v>
      </c>
      <c r="H682" s="350"/>
      <c r="I682" s="350"/>
      <c r="J682" s="352"/>
      <c r="K682" s="352"/>
      <c r="L682" s="353"/>
      <c r="M682" s="353"/>
      <c r="N682" s="498">
        <v>0</v>
      </c>
      <c r="O682" s="501">
        <v>0</v>
      </c>
      <c r="P682" s="489"/>
      <c r="Q682" s="489"/>
    </row>
    <row r="683" spans="2:17">
      <c r="B683" s="347"/>
      <c r="C683" s="354" t="s">
        <v>2781</v>
      </c>
      <c r="E683" s="349">
        <v>0</v>
      </c>
      <c r="F683" s="349">
        <v>0</v>
      </c>
      <c r="G683" s="349">
        <v>0</v>
      </c>
      <c r="H683" s="350"/>
      <c r="I683" s="350"/>
      <c r="J683" s="352"/>
      <c r="K683" s="352"/>
      <c r="L683" s="353"/>
      <c r="M683" s="353"/>
      <c r="N683" s="498">
        <v>0</v>
      </c>
      <c r="O683" s="501">
        <v>0</v>
      </c>
      <c r="P683" s="489"/>
      <c r="Q683" s="489"/>
    </row>
    <row r="684" spans="2:17">
      <c r="B684" s="347"/>
      <c r="C684" s="354" t="s">
        <v>2894</v>
      </c>
      <c r="E684" s="349">
        <v>10.88</v>
      </c>
      <c r="F684" s="349">
        <v>8.58</v>
      </c>
      <c r="G684" s="349">
        <v>7.21</v>
      </c>
      <c r="H684" s="350"/>
      <c r="I684" s="350"/>
      <c r="J684" s="352"/>
      <c r="K684" s="352"/>
      <c r="L684" s="353"/>
      <c r="M684" s="353"/>
      <c r="N684" s="498">
        <v>324</v>
      </c>
      <c r="O684" s="501">
        <v>0</v>
      </c>
      <c r="P684" s="489"/>
      <c r="Q684" s="489"/>
    </row>
    <row r="685" spans="2:17">
      <c r="B685" s="347"/>
      <c r="C685" s="354" t="s">
        <v>2783</v>
      </c>
      <c r="E685" s="349" t="s">
        <v>2744</v>
      </c>
      <c r="F685" s="349" t="s">
        <v>2744</v>
      </c>
      <c r="G685" s="349" t="s">
        <v>2744</v>
      </c>
      <c r="H685" s="350"/>
      <c r="I685" s="350"/>
      <c r="J685" s="352"/>
      <c r="K685" s="352"/>
      <c r="L685" s="353"/>
      <c r="M685" s="353"/>
      <c r="N685" s="498">
        <v>0</v>
      </c>
      <c r="O685" s="501">
        <v>0</v>
      </c>
      <c r="P685" s="489"/>
      <c r="Q685" s="489"/>
    </row>
    <row r="686" spans="2:17">
      <c r="B686" s="347"/>
      <c r="C686" s="348" t="s">
        <v>2743</v>
      </c>
      <c r="E686" s="349" t="s">
        <v>2744</v>
      </c>
      <c r="F686" s="349" t="s">
        <v>2744</v>
      </c>
      <c r="G686" s="349" t="s">
        <v>2744</v>
      </c>
      <c r="H686" s="350"/>
      <c r="I686" s="350"/>
      <c r="J686" s="352"/>
      <c r="K686" s="352"/>
      <c r="L686" s="353"/>
      <c r="M686" s="353"/>
      <c r="N686" s="498">
        <v>0</v>
      </c>
      <c r="O686" s="501">
        <v>0</v>
      </c>
      <c r="P686" s="489"/>
      <c r="Q686" s="489"/>
    </row>
    <row r="687" spans="2:17">
      <c r="B687" s="347"/>
      <c r="C687" s="354" t="s">
        <v>2785</v>
      </c>
      <c r="E687" s="349">
        <v>18.14</v>
      </c>
      <c r="F687" s="349">
        <v>14.31</v>
      </c>
      <c r="G687" s="349">
        <v>12.03</v>
      </c>
      <c r="H687" s="350"/>
      <c r="I687" s="350"/>
      <c r="J687" s="352"/>
      <c r="K687" s="352"/>
      <c r="L687" s="353"/>
      <c r="M687" s="353"/>
      <c r="N687" s="498">
        <v>540</v>
      </c>
      <c r="O687" s="501">
        <v>0</v>
      </c>
      <c r="P687" s="489"/>
      <c r="Q687" s="489"/>
    </row>
    <row r="688" spans="2:17">
      <c r="B688" s="347"/>
      <c r="C688" s="354" t="s">
        <v>2799</v>
      </c>
      <c r="E688" s="349">
        <v>22.27</v>
      </c>
      <c r="F688" s="349">
        <v>17.57</v>
      </c>
      <c r="G688" s="349">
        <v>14.76</v>
      </c>
      <c r="H688" s="350"/>
      <c r="I688" s="350"/>
      <c r="J688" s="352"/>
      <c r="K688" s="352"/>
      <c r="L688" s="353"/>
      <c r="M688" s="353"/>
      <c r="N688" s="498">
        <v>663</v>
      </c>
      <c r="O688" s="501">
        <v>0</v>
      </c>
      <c r="P688" s="489"/>
      <c r="Q688" s="489"/>
    </row>
    <row r="689" spans="2:17">
      <c r="B689" s="347"/>
      <c r="C689" s="354" t="s">
        <v>2758</v>
      </c>
      <c r="E689" s="349" t="s">
        <v>2744</v>
      </c>
      <c r="F689" s="349" t="s">
        <v>2744</v>
      </c>
      <c r="G689" s="349" t="s">
        <v>2744</v>
      </c>
      <c r="H689" s="350"/>
      <c r="I689" s="350"/>
      <c r="J689" s="352"/>
      <c r="K689" s="352"/>
      <c r="L689" s="353"/>
      <c r="M689" s="353"/>
      <c r="N689" s="498">
        <v>0</v>
      </c>
      <c r="O689" s="501">
        <v>0</v>
      </c>
      <c r="P689" s="489"/>
      <c r="Q689" s="489"/>
    </row>
    <row r="690" spans="2:17">
      <c r="B690" s="347"/>
      <c r="C690" s="348" t="s">
        <v>2743</v>
      </c>
      <c r="E690" s="349" t="s">
        <v>2744</v>
      </c>
      <c r="F690" s="349" t="s">
        <v>2744</v>
      </c>
      <c r="G690" s="349" t="s">
        <v>2744</v>
      </c>
      <c r="H690" s="350"/>
      <c r="I690" s="350"/>
      <c r="J690" s="352"/>
      <c r="K690" s="352"/>
      <c r="L690" s="353"/>
      <c r="M690" s="353"/>
      <c r="N690" s="498">
        <v>0</v>
      </c>
      <c r="O690" s="501">
        <v>0</v>
      </c>
      <c r="P690" s="489"/>
      <c r="Q690" s="489"/>
    </row>
    <row r="691" spans="2:17">
      <c r="B691" s="347"/>
      <c r="C691" s="354" t="s">
        <v>2786</v>
      </c>
      <c r="E691" s="349">
        <v>14.48</v>
      </c>
      <c r="F691" s="349">
        <v>11.42</v>
      </c>
      <c r="G691" s="349">
        <v>9.59</v>
      </c>
      <c r="H691" s="350"/>
      <c r="I691" s="350"/>
      <c r="J691" s="352"/>
      <c r="K691" s="352"/>
      <c r="L691" s="353"/>
      <c r="M691" s="353"/>
      <c r="N691" s="498">
        <v>431</v>
      </c>
      <c r="O691" s="501">
        <v>0</v>
      </c>
      <c r="P691" s="489"/>
      <c r="Q691" s="489"/>
    </row>
    <row r="692" spans="2:17">
      <c r="B692" s="347"/>
      <c r="C692" s="354" t="s">
        <v>2787</v>
      </c>
      <c r="E692" s="349">
        <v>30.2</v>
      </c>
      <c r="F692" s="349">
        <v>23.82</v>
      </c>
      <c r="G692" s="349">
        <v>20.02</v>
      </c>
      <c r="H692" s="350"/>
      <c r="I692" s="350"/>
      <c r="J692" s="352"/>
      <c r="K692" s="352"/>
      <c r="L692" s="353"/>
      <c r="M692" s="353"/>
      <c r="N692" s="498">
        <v>899</v>
      </c>
      <c r="O692" s="501">
        <v>0</v>
      </c>
      <c r="P692" s="489"/>
      <c r="Q692" s="489"/>
    </row>
    <row r="693" spans="2:17">
      <c r="B693" s="347"/>
      <c r="C693" s="354" t="s">
        <v>2895</v>
      </c>
      <c r="E693" s="349">
        <v>21.63</v>
      </c>
      <c r="F693" s="349">
        <v>17.059999999999999</v>
      </c>
      <c r="G693" s="349">
        <v>14.34</v>
      </c>
      <c r="H693" s="350"/>
      <c r="I693" s="350"/>
      <c r="J693" s="352"/>
      <c r="K693" s="352"/>
      <c r="L693" s="353"/>
      <c r="M693" s="353"/>
      <c r="N693" s="498">
        <v>644</v>
      </c>
      <c r="O693" s="501">
        <v>0</v>
      </c>
      <c r="P693" s="489"/>
      <c r="Q693" s="489"/>
    </row>
    <row r="694" spans="2:17">
      <c r="B694" s="347"/>
      <c r="C694" s="354" t="s">
        <v>2789</v>
      </c>
      <c r="E694" s="349" t="s">
        <v>2744</v>
      </c>
      <c r="F694" s="349" t="s">
        <v>2744</v>
      </c>
      <c r="G694" s="349" t="s">
        <v>2744</v>
      </c>
      <c r="H694" s="350"/>
      <c r="I694" s="350"/>
      <c r="J694" s="352"/>
      <c r="K694" s="352"/>
      <c r="L694" s="353"/>
      <c r="M694" s="353"/>
      <c r="N694" s="498">
        <v>0</v>
      </c>
      <c r="O694" s="501">
        <v>0</v>
      </c>
      <c r="P694" s="489"/>
      <c r="Q694" s="489"/>
    </row>
    <row r="695" spans="2:17" ht="28.8">
      <c r="B695" s="347"/>
      <c r="C695" s="354" t="s">
        <v>2791</v>
      </c>
      <c r="E695" s="349">
        <v>1.98</v>
      </c>
      <c r="F695" s="349">
        <v>1.56</v>
      </c>
      <c r="G695" s="349">
        <v>1.31</v>
      </c>
      <c r="H695" s="350"/>
      <c r="I695" s="350"/>
      <c r="J695" s="352"/>
      <c r="K695" s="352"/>
      <c r="L695" s="353"/>
      <c r="M695" s="353"/>
      <c r="N695" s="498">
        <v>59</v>
      </c>
      <c r="O695" s="501">
        <v>0</v>
      </c>
      <c r="P695" s="489"/>
      <c r="Q695" s="489"/>
    </row>
    <row r="696" spans="2:17" ht="28.8">
      <c r="B696" s="347"/>
      <c r="C696" s="354" t="s">
        <v>2792</v>
      </c>
      <c r="E696" s="349">
        <v>9.0399999999999991</v>
      </c>
      <c r="F696" s="349">
        <v>7.12</v>
      </c>
      <c r="G696" s="349">
        <v>5.99</v>
      </c>
      <c r="H696" s="350"/>
      <c r="I696" s="350"/>
      <c r="J696" s="352"/>
      <c r="K696" s="352"/>
      <c r="L696" s="353"/>
      <c r="M696" s="353"/>
      <c r="N696" s="498">
        <v>269</v>
      </c>
      <c r="O696" s="501">
        <v>0</v>
      </c>
      <c r="P696" s="489"/>
      <c r="Q696" s="489"/>
    </row>
    <row r="697" spans="2:17">
      <c r="B697" s="347"/>
      <c r="C697" s="354" t="s">
        <v>2793</v>
      </c>
      <c r="E697" s="349">
        <v>7.23</v>
      </c>
      <c r="F697" s="349">
        <v>5.7</v>
      </c>
      <c r="G697" s="349">
        <v>4.78</v>
      </c>
      <c r="H697" s="350"/>
      <c r="I697" s="350"/>
      <c r="J697" s="352"/>
      <c r="K697" s="352"/>
      <c r="L697" s="353"/>
      <c r="M697" s="353"/>
      <c r="N697" s="498">
        <v>215</v>
      </c>
      <c r="O697" s="501">
        <v>0</v>
      </c>
      <c r="P697" s="489"/>
      <c r="Q697" s="489"/>
    </row>
    <row r="698" spans="2:17">
      <c r="B698" s="347"/>
      <c r="C698" s="354" t="s">
        <v>2800</v>
      </c>
      <c r="E698" s="349">
        <v>5.37</v>
      </c>
      <c r="F698" s="349">
        <v>4.24</v>
      </c>
      <c r="G698" s="349">
        <v>3.56</v>
      </c>
      <c r="H698" s="350"/>
      <c r="I698" s="350"/>
      <c r="J698" s="352"/>
      <c r="K698" s="352"/>
      <c r="L698" s="353"/>
      <c r="M698" s="353"/>
      <c r="N698" s="498">
        <v>160</v>
      </c>
      <c r="O698" s="501">
        <v>0</v>
      </c>
      <c r="P698" s="489"/>
      <c r="Q698" s="489"/>
    </row>
    <row r="699" spans="2:17">
      <c r="B699" s="347"/>
      <c r="C699" s="354" t="s">
        <v>2801</v>
      </c>
      <c r="E699" s="349">
        <v>17.16</v>
      </c>
      <c r="F699" s="349">
        <v>13.54</v>
      </c>
      <c r="G699" s="349">
        <v>11.38</v>
      </c>
      <c r="H699" s="350"/>
      <c r="I699" s="350"/>
      <c r="J699" s="352"/>
      <c r="K699" s="352"/>
      <c r="L699" s="353"/>
      <c r="M699" s="353"/>
      <c r="N699" s="498">
        <v>511</v>
      </c>
      <c r="O699" s="501">
        <v>0</v>
      </c>
      <c r="P699" s="489"/>
      <c r="Q699" s="489"/>
    </row>
    <row r="700" spans="2:17">
      <c r="B700" s="347"/>
      <c r="C700" s="354" t="s">
        <v>2802</v>
      </c>
      <c r="E700" s="349">
        <v>17.21</v>
      </c>
      <c r="F700" s="349">
        <v>13.57</v>
      </c>
      <c r="G700" s="349">
        <v>11.4</v>
      </c>
      <c r="H700" s="350"/>
      <c r="I700" s="350"/>
      <c r="J700" s="352"/>
      <c r="K700" s="352"/>
      <c r="L700" s="353"/>
      <c r="M700" s="353"/>
      <c r="N700" s="498">
        <v>512</v>
      </c>
      <c r="O700" s="501">
        <v>0</v>
      </c>
      <c r="P700" s="489"/>
      <c r="Q700" s="489"/>
    </row>
    <row r="701" spans="2:17">
      <c r="B701" s="347"/>
      <c r="C701" s="354" t="s">
        <v>2763</v>
      </c>
      <c r="E701" s="349">
        <v>15.41</v>
      </c>
      <c r="F701" s="349">
        <v>12.57</v>
      </c>
      <c r="G701" s="349">
        <v>10.88</v>
      </c>
      <c r="H701" s="350"/>
      <c r="I701" s="350"/>
      <c r="J701" s="352"/>
      <c r="K701" s="352"/>
      <c r="L701" s="353"/>
      <c r="M701" s="353"/>
      <c r="N701" s="498">
        <v>399</v>
      </c>
      <c r="O701" s="501">
        <v>2</v>
      </c>
      <c r="P701" s="489"/>
      <c r="Q701" s="489"/>
    </row>
    <row r="702" spans="2:17">
      <c r="B702" s="347"/>
      <c r="C702" s="354" t="s">
        <v>2764</v>
      </c>
      <c r="E702" s="349">
        <v>10.36</v>
      </c>
      <c r="F702" s="349">
        <v>8.8000000000000007</v>
      </c>
      <c r="G702" s="349">
        <v>7.88</v>
      </c>
      <c r="H702" s="350"/>
      <c r="I702" s="350"/>
      <c r="J702" s="352"/>
      <c r="K702" s="352"/>
      <c r="L702" s="353"/>
      <c r="M702" s="353"/>
      <c r="N702" s="498">
        <v>219</v>
      </c>
      <c r="O702" s="501">
        <v>3</v>
      </c>
      <c r="P702" s="489"/>
      <c r="Q702" s="489"/>
    </row>
    <row r="703" spans="2:17">
      <c r="B703" s="347"/>
      <c r="C703" s="354" t="s">
        <v>2795</v>
      </c>
      <c r="E703" s="349">
        <v>8.94</v>
      </c>
      <c r="F703" s="349">
        <v>7.05</v>
      </c>
      <c r="G703" s="349">
        <v>5.93</v>
      </c>
      <c r="H703" s="350"/>
      <c r="I703" s="350"/>
      <c r="J703" s="352"/>
      <c r="K703" s="352"/>
      <c r="L703" s="353"/>
      <c r="M703" s="353"/>
      <c r="N703" s="498">
        <v>266</v>
      </c>
      <c r="O703" s="501">
        <v>0</v>
      </c>
      <c r="P703" s="489"/>
      <c r="Q703" s="489"/>
    </row>
    <row r="704" spans="2:17">
      <c r="B704" s="347"/>
      <c r="C704" s="354" t="s">
        <v>2765</v>
      </c>
      <c r="E704" s="349">
        <v>8.94</v>
      </c>
      <c r="F704" s="349">
        <v>7.05</v>
      </c>
      <c r="G704" s="349">
        <v>5.93</v>
      </c>
      <c r="H704" s="350"/>
      <c r="I704" s="350"/>
      <c r="J704" s="352"/>
      <c r="K704" s="352"/>
      <c r="L704" s="353"/>
      <c r="M704" s="353"/>
      <c r="N704" s="498">
        <v>266</v>
      </c>
      <c r="O704" s="501">
        <v>0</v>
      </c>
      <c r="P704" s="489"/>
      <c r="Q704" s="489"/>
    </row>
    <row r="705" spans="2:17">
      <c r="B705" s="347"/>
      <c r="C705" s="354" t="s">
        <v>2796</v>
      </c>
      <c r="E705" s="349">
        <v>45.43</v>
      </c>
      <c r="F705" s="349">
        <v>35.82</v>
      </c>
      <c r="G705" s="349">
        <v>30.1</v>
      </c>
      <c r="H705" s="350"/>
      <c r="I705" s="350"/>
      <c r="J705" s="352"/>
      <c r="K705" s="352"/>
      <c r="L705" s="353"/>
      <c r="M705" s="353"/>
      <c r="N705" s="498">
        <v>1352</v>
      </c>
      <c r="O705" s="501">
        <v>0</v>
      </c>
      <c r="P705" s="489"/>
      <c r="Q705" s="489"/>
    </row>
    <row r="706" spans="2:17">
      <c r="B706" s="347"/>
      <c r="C706" s="354" t="s">
        <v>2766</v>
      </c>
      <c r="E706" s="349">
        <v>29.86</v>
      </c>
      <c r="F706" s="349">
        <v>23.55</v>
      </c>
      <c r="G706" s="349">
        <v>19.79</v>
      </c>
      <c r="H706" s="350"/>
      <c r="I706" s="350"/>
      <c r="J706" s="352"/>
      <c r="K706" s="352"/>
      <c r="L706" s="353"/>
      <c r="M706" s="353"/>
      <c r="N706" s="498">
        <v>889</v>
      </c>
      <c r="O706" s="501">
        <v>0</v>
      </c>
      <c r="P706" s="489"/>
      <c r="Q706" s="489"/>
    </row>
    <row r="707" spans="2:17">
      <c r="B707" s="347"/>
      <c r="C707" s="354" t="s">
        <v>2767</v>
      </c>
      <c r="E707" s="349">
        <v>6.42</v>
      </c>
      <c r="F707" s="349">
        <v>5.0599999999999996</v>
      </c>
      <c r="G707" s="349">
        <v>4.25</v>
      </c>
      <c r="H707" s="350"/>
      <c r="I707" s="350"/>
      <c r="J707" s="352"/>
      <c r="K707" s="352"/>
      <c r="L707" s="353"/>
      <c r="M707" s="353"/>
      <c r="N707" s="498">
        <v>191</v>
      </c>
      <c r="O707" s="501">
        <v>0</v>
      </c>
      <c r="P707" s="489"/>
      <c r="Q707" s="489"/>
    </row>
    <row r="708" spans="2:17">
      <c r="B708" s="347"/>
      <c r="C708" s="354" t="s">
        <v>2748</v>
      </c>
      <c r="E708" s="349">
        <v>1.64</v>
      </c>
      <c r="F708" s="349">
        <v>1.3</v>
      </c>
      <c r="G708" s="349">
        <v>1.0900000000000001</v>
      </c>
      <c r="H708" s="350"/>
      <c r="I708" s="350"/>
      <c r="J708" s="352"/>
      <c r="K708" s="352"/>
      <c r="L708" s="353"/>
      <c r="M708" s="353"/>
      <c r="N708" s="498">
        <v>49</v>
      </c>
      <c r="O708" s="501">
        <v>0</v>
      </c>
      <c r="P708" s="489"/>
      <c r="Q708" s="489"/>
    </row>
    <row r="709" spans="2:17">
      <c r="B709" s="347"/>
      <c r="C709" s="354"/>
      <c r="E709" s="349"/>
      <c r="F709" s="349"/>
      <c r="G709" s="349"/>
      <c r="H709" s="350"/>
      <c r="I709" s="350"/>
      <c r="J709" s="352"/>
      <c r="K709" s="352"/>
      <c r="L709" s="353"/>
      <c r="M709" s="353"/>
      <c r="N709" s="488"/>
      <c r="O709" s="489"/>
      <c r="P709" s="489"/>
      <c r="Q709" s="489"/>
    </row>
    <row r="710" spans="2:17" s="339" customFormat="1" ht="105.6">
      <c r="B710" s="321" t="s">
        <v>2898</v>
      </c>
      <c r="C710" s="340" t="s">
        <v>2899</v>
      </c>
      <c r="D710" s="341">
        <v>20</v>
      </c>
      <c r="E710" s="342">
        <v>83.48</v>
      </c>
      <c r="F710" s="342">
        <v>65.819999999999993</v>
      </c>
      <c r="G710" s="342">
        <v>55.31</v>
      </c>
      <c r="H710" s="343">
        <v>0</v>
      </c>
      <c r="I710" s="343">
        <v>0</v>
      </c>
      <c r="J710" s="344">
        <v>7.6E-3</v>
      </c>
      <c r="K710" s="344">
        <v>4.4999999999999998E-2</v>
      </c>
      <c r="L710" s="346" t="s">
        <v>2721</v>
      </c>
      <c r="M710" s="346" t="s">
        <v>2742</v>
      </c>
      <c r="N710" s="495">
        <v>2448</v>
      </c>
      <c r="O710" s="499">
        <v>0</v>
      </c>
      <c r="P710" s="497">
        <v>7.6E-3</v>
      </c>
      <c r="Q710" s="497">
        <v>4.4999999999999998E-2</v>
      </c>
    </row>
    <row r="711" spans="2:17">
      <c r="B711" s="347"/>
      <c r="C711" s="348" t="s">
        <v>2780</v>
      </c>
      <c r="E711" s="349" t="s">
        <v>2744</v>
      </c>
      <c r="F711" s="349" t="s">
        <v>2744</v>
      </c>
      <c r="G711" s="349" t="s">
        <v>2744</v>
      </c>
      <c r="H711" s="350"/>
      <c r="I711" s="350"/>
      <c r="J711" s="352"/>
      <c r="K711" s="352"/>
      <c r="L711" s="353"/>
      <c r="M711" s="353"/>
      <c r="N711" s="498">
        <v>0</v>
      </c>
      <c r="O711" s="501">
        <v>0</v>
      </c>
      <c r="P711" s="489"/>
      <c r="Q711" s="489"/>
    </row>
    <row r="712" spans="2:17">
      <c r="B712" s="347"/>
      <c r="C712" s="354" t="s">
        <v>2781</v>
      </c>
      <c r="E712" s="349">
        <v>0</v>
      </c>
      <c r="F712" s="349">
        <v>0</v>
      </c>
      <c r="G712" s="349">
        <v>0</v>
      </c>
      <c r="H712" s="350"/>
      <c r="I712" s="350"/>
      <c r="J712" s="352"/>
      <c r="K712" s="352"/>
      <c r="L712" s="353"/>
      <c r="M712" s="353"/>
      <c r="N712" s="498">
        <v>0</v>
      </c>
      <c r="O712" s="501">
        <v>0</v>
      </c>
      <c r="P712" s="489"/>
      <c r="Q712" s="489"/>
    </row>
    <row r="713" spans="2:17">
      <c r="B713" s="347"/>
      <c r="C713" s="354" t="s">
        <v>2894</v>
      </c>
      <c r="E713" s="349">
        <v>10.88</v>
      </c>
      <c r="F713" s="349">
        <v>8.58</v>
      </c>
      <c r="G713" s="349">
        <v>7.21</v>
      </c>
      <c r="H713" s="350"/>
      <c r="I713" s="350"/>
      <c r="J713" s="352"/>
      <c r="K713" s="352"/>
      <c r="L713" s="353"/>
      <c r="M713" s="353"/>
      <c r="N713" s="498">
        <v>324</v>
      </c>
      <c r="O713" s="501">
        <v>0</v>
      </c>
      <c r="P713" s="489"/>
      <c r="Q713" s="489"/>
    </row>
    <row r="714" spans="2:17">
      <c r="B714" s="347"/>
      <c r="C714" s="354" t="s">
        <v>2783</v>
      </c>
      <c r="E714" s="349" t="s">
        <v>2744</v>
      </c>
      <c r="F714" s="349" t="s">
        <v>2744</v>
      </c>
      <c r="G714" s="349" t="s">
        <v>2744</v>
      </c>
      <c r="H714" s="350"/>
      <c r="I714" s="350"/>
      <c r="J714" s="352"/>
      <c r="K714" s="352"/>
      <c r="L714" s="353"/>
      <c r="M714" s="353"/>
      <c r="N714" s="498">
        <v>0</v>
      </c>
      <c r="O714" s="501">
        <v>0</v>
      </c>
      <c r="P714" s="489"/>
      <c r="Q714" s="489"/>
    </row>
    <row r="715" spans="2:17">
      <c r="B715" s="347"/>
      <c r="C715" s="348" t="s">
        <v>2743</v>
      </c>
      <c r="E715" s="349" t="s">
        <v>2744</v>
      </c>
      <c r="F715" s="349" t="s">
        <v>2744</v>
      </c>
      <c r="G715" s="349" t="s">
        <v>2744</v>
      </c>
      <c r="H715" s="350"/>
      <c r="I715" s="350"/>
      <c r="J715" s="352"/>
      <c r="K715" s="352"/>
      <c r="L715" s="353"/>
      <c r="M715" s="353"/>
      <c r="N715" s="498">
        <v>0</v>
      </c>
      <c r="O715" s="501">
        <v>0</v>
      </c>
      <c r="P715" s="489"/>
      <c r="Q715" s="489"/>
    </row>
    <row r="716" spans="2:17">
      <c r="B716" s="347"/>
      <c r="C716" s="354" t="s">
        <v>2785</v>
      </c>
      <c r="E716" s="349">
        <v>18.14</v>
      </c>
      <c r="F716" s="349">
        <v>14.31</v>
      </c>
      <c r="G716" s="349">
        <v>12.03</v>
      </c>
      <c r="H716" s="350"/>
      <c r="I716" s="350"/>
      <c r="J716" s="352"/>
      <c r="K716" s="352"/>
      <c r="L716" s="353"/>
      <c r="M716" s="353"/>
      <c r="N716" s="498">
        <v>540</v>
      </c>
      <c r="O716" s="501">
        <v>0</v>
      </c>
      <c r="P716" s="489"/>
      <c r="Q716" s="489"/>
    </row>
    <row r="717" spans="2:17">
      <c r="B717" s="347"/>
      <c r="C717" s="354" t="s">
        <v>2799</v>
      </c>
      <c r="E717" s="349">
        <v>22.27</v>
      </c>
      <c r="F717" s="349">
        <v>17.57</v>
      </c>
      <c r="G717" s="349">
        <v>14.76</v>
      </c>
      <c r="H717" s="350"/>
      <c r="I717" s="350"/>
      <c r="J717" s="352"/>
      <c r="K717" s="352"/>
      <c r="L717" s="353"/>
      <c r="M717" s="353"/>
      <c r="N717" s="498">
        <v>663</v>
      </c>
      <c r="O717" s="501">
        <v>0</v>
      </c>
      <c r="P717" s="489"/>
      <c r="Q717" s="489"/>
    </row>
    <row r="718" spans="2:17">
      <c r="B718" s="347"/>
      <c r="C718" s="354" t="s">
        <v>2758</v>
      </c>
      <c r="E718" s="349" t="s">
        <v>2744</v>
      </c>
      <c r="F718" s="349" t="s">
        <v>2744</v>
      </c>
      <c r="G718" s="349" t="s">
        <v>2744</v>
      </c>
      <c r="H718" s="350"/>
      <c r="I718" s="350"/>
      <c r="J718" s="352"/>
      <c r="K718" s="352"/>
      <c r="L718" s="353"/>
      <c r="M718" s="353"/>
      <c r="N718" s="498">
        <v>0</v>
      </c>
      <c r="O718" s="501">
        <v>0</v>
      </c>
      <c r="P718" s="489"/>
      <c r="Q718" s="489"/>
    </row>
    <row r="719" spans="2:17">
      <c r="B719" s="347"/>
      <c r="C719" s="348" t="s">
        <v>2743</v>
      </c>
      <c r="E719" s="349" t="s">
        <v>2744</v>
      </c>
      <c r="F719" s="349" t="s">
        <v>2744</v>
      </c>
      <c r="G719" s="349" t="s">
        <v>2744</v>
      </c>
      <c r="H719" s="350"/>
      <c r="I719" s="350"/>
      <c r="J719" s="352"/>
      <c r="K719" s="352"/>
      <c r="L719" s="353"/>
      <c r="M719" s="353"/>
      <c r="N719" s="498">
        <v>0</v>
      </c>
      <c r="O719" s="501">
        <v>0</v>
      </c>
      <c r="P719" s="489"/>
      <c r="Q719" s="489"/>
    </row>
    <row r="720" spans="2:17">
      <c r="B720" s="347"/>
      <c r="C720" s="354" t="s">
        <v>2786</v>
      </c>
      <c r="E720" s="349">
        <v>14.48</v>
      </c>
      <c r="F720" s="349">
        <v>11.42</v>
      </c>
      <c r="G720" s="349">
        <v>9.59</v>
      </c>
      <c r="H720" s="350"/>
      <c r="I720" s="350"/>
      <c r="J720" s="352"/>
      <c r="K720" s="352"/>
      <c r="L720" s="353"/>
      <c r="M720" s="353"/>
      <c r="N720" s="498">
        <v>431</v>
      </c>
      <c r="O720" s="501">
        <v>0</v>
      </c>
      <c r="P720" s="489"/>
      <c r="Q720" s="489"/>
    </row>
    <row r="721" spans="2:17">
      <c r="B721" s="347"/>
      <c r="C721" s="354" t="s">
        <v>2787</v>
      </c>
      <c r="E721" s="349">
        <v>30.2</v>
      </c>
      <c r="F721" s="349">
        <v>23.82</v>
      </c>
      <c r="G721" s="349">
        <v>20.02</v>
      </c>
      <c r="H721" s="350"/>
      <c r="I721" s="350"/>
      <c r="J721" s="352"/>
      <c r="K721" s="352"/>
      <c r="L721" s="353"/>
      <c r="M721" s="353"/>
      <c r="N721" s="498">
        <v>899</v>
      </c>
      <c r="O721" s="501">
        <v>0</v>
      </c>
      <c r="P721" s="489"/>
      <c r="Q721" s="489"/>
    </row>
    <row r="722" spans="2:17">
      <c r="B722" s="347"/>
      <c r="C722" s="354" t="s">
        <v>2895</v>
      </c>
      <c r="E722" s="349">
        <v>21.63</v>
      </c>
      <c r="F722" s="349">
        <v>17.059999999999999</v>
      </c>
      <c r="G722" s="349">
        <v>14.34</v>
      </c>
      <c r="H722" s="350"/>
      <c r="I722" s="350"/>
      <c r="J722" s="352"/>
      <c r="K722" s="352"/>
      <c r="L722" s="353"/>
      <c r="M722" s="353"/>
      <c r="N722" s="498">
        <v>644</v>
      </c>
      <c r="O722" s="501">
        <v>0</v>
      </c>
      <c r="P722" s="489"/>
      <c r="Q722" s="489"/>
    </row>
    <row r="723" spans="2:17">
      <c r="B723" s="347"/>
      <c r="C723" s="354" t="s">
        <v>2789</v>
      </c>
      <c r="E723" s="349" t="s">
        <v>2744</v>
      </c>
      <c r="F723" s="349" t="s">
        <v>2744</v>
      </c>
      <c r="G723" s="349" t="s">
        <v>2744</v>
      </c>
      <c r="H723" s="350"/>
      <c r="I723" s="350"/>
      <c r="J723" s="352"/>
      <c r="K723" s="352"/>
      <c r="L723" s="353"/>
      <c r="M723" s="353"/>
      <c r="N723" s="498">
        <v>0</v>
      </c>
      <c r="O723" s="501">
        <v>0</v>
      </c>
      <c r="P723" s="489"/>
      <c r="Q723" s="489"/>
    </row>
    <row r="724" spans="2:17" ht="28.8">
      <c r="B724" s="347"/>
      <c r="C724" s="354" t="s">
        <v>2791</v>
      </c>
      <c r="E724" s="349">
        <v>1.98</v>
      </c>
      <c r="F724" s="349">
        <v>1.56</v>
      </c>
      <c r="G724" s="349">
        <v>1.31</v>
      </c>
      <c r="H724" s="350"/>
      <c r="I724" s="350"/>
      <c r="J724" s="352"/>
      <c r="K724" s="352"/>
      <c r="L724" s="353"/>
      <c r="M724" s="353"/>
      <c r="N724" s="498">
        <v>59</v>
      </c>
      <c r="O724" s="501">
        <v>0</v>
      </c>
      <c r="P724" s="489"/>
      <c r="Q724" s="489"/>
    </row>
    <row r="725" spans="2:17" ht="28.8">
      <c r="B725" s="347"/>
      <c r="C725" s="354" t="s">
        <v>2792</v>
      </c>
      <c r="E725" s="349">
        <v>9.0399999999999991</v>
      </c>
      <c r="F725" s="349">
        <v>7.12</v>
      </c>
      <c r="G725" s="349">
        <v>5.99</v>
      </c>
      <c r="H725" s="350"/>
      <c r="I725" s="350"/>
      <c r="J725" s="352"/>
      <c r="K725" s="352"/>
      <c r="L725" s="353"/>
      <c r="M725" s="353"/>
      <c r="N725" s="498">
        <v>269</v>
      </c>
      <c r="O725" s="501">
        <v>0</v>
      </c>
      <c r="P725" s="489"/>
      <c r="Q725" s="489"/>
    </row>
    <row r="726" spans="2:17">
      <c r="B726" s="347"/>
      <c r="C726" s="354" t="s">
        <v>2793</v>
      </c>
      <c r="E726" s="349">
        <v>7.23</v>
      </c>
      <c r="F726" s="349">
        <v>5.7</v>
      </c>
      <c r="G726" s="349">
        <v>4.78</v>
      </c>
      <c r="H726" s="350"/>
      <c r="I726" s="350"/>
      <c r="J726" s="352"/>
      <c r="K726" s="352"/>
      <c r="L726" s="353"/>
      <c r="M726" s="353"/>
      <c r="N726" s="498">
        <v>215</v>
      </c>
      <c r="O726" s="501">
        <v>0</v>
      </c>
      <c r="P726" s="489"/>
      <c r="Q726" s="489"/>
    </row>
    <row r="727" spans="2:17">
      <c r="B727" s="347"/>
      <c r="C727" s="354" t="s">
        <v>2800</v>
      </c>
      <c r="E727" s="349">
        <v>5.37</v>
      </c>
      <c r="F727" s="349">
        <v>4.24</v>
      </c>
      <c r="G727" s="349">
        <v>3.56</v>
      </c>
      <c r="H727" s="350"/>
      <c r="I727" s="350"/>
      <c r="J727" s="352"/>
      <c r="K727" s="352"/>
      <c r="L727" s="353"/>
      <c r="M727" s="353"/>
      <c r="N727" s="498">
        <v>160</v>
      </c>
      <c r="O727" s="501">
        <v>0</v>
      </c>
      <c r="P727" s="489"/>
      <c r="Q727" s="489"/>
    </row>
    <row r="728" spans="2:17">
      <c r="B728" s="347"/>
      <c r="C728" s="354" t="s">
        <v>2801</v>
      </c>
      <c r="E728" s="349">
        <v>17.16</v>
      </c>
      <c r="F728" s="349">
        <v>13.54</v>
      </c>
      <c r="G728" s="349">
        <v>11.38</v>
      </c>
      <c r="H728" s="350"/>
      <c r="I728" s="350"/>
      <c r="J728" s="352"/>
      <c r="K728" s="352"/>
      <c r="L728" s="353"/>
      <c r="M728" s="353"/>
      <c r="N728" s="498">
        <v>511</v>
      </c>
      <c r="O728" s="501">
        <v>0</v>
      </c>
      <c r="P728" s="489"/>
      <c r="Q728" s="489"/>
    </row>
    <row r="729" spans="2:17">
      <c r="B729" s="347"/>
      <c r="C729" s="354" t="s">
        <v>2802</v>
      </c>
      <c r="E729" s="349">
        <v>17.21</v>
      </c>
      <c r="F729" s="349">
        <v>13.57</v>
      </c>
      <c r="G729" s="349">
        <v>11.4</v>
      </c>
      <c r="H729" s="350"/>
      <c r="I729" s="350"/>
      <c r="J729" s="352"/>
      <c r="K729" s="352"/>
      <c r="L729" s="353"/>
      <c r="M729" s="353"/>
      <c r="N729" s="498">
        <v>512</v>
      </c>
      <c r="O729" s="501">
        <v>0</v>
      </c>
      <c r="P729" s="489"/>
      <c r="Q729" s="489"/>
    </row>
    <row r="730" spans="2:17">
      <c r="B730" s="347"/>
      <c r="C730" s="354" t="s">
        <v>2763</v>
      </c>
      <c r="E730" s="349">
        <v>15.41</v>
      </c>
      <c r="F730" s="349">
        <v>12.57</v>
      </c>
      <c r="G730" s="349">
        <v>10.88</v>
      </c>
      <c r="H730" s="350"/>
      <c r="I730" s="350"/>
      <c r="J730" s="352"/>
      <c r="K730" s="352"/>
      <c r="L730" s="353"/>
      <c r="M730" s="353"/>
      <c r="N730" s="498">
        <v>399</v>
      </c>
      <c r="O730" s="501">
        <v>2</v>
      </c>
      <c r="P730" s="489"/>
      <c r="Q730" s="489"/>
    </row>
    <row r="731" spans="2:17">
      <c r="B731" s="347"/>
      <c r="C731" s="354" t="s">
        <v>2764</v>
      </c>
      <c r="E731" s="349">
        <v>10.36</v>
      </c>
      <c r="F731" s="349">
        <v>8.8000000000000007</v>
      </c>
      <c r="G731" s="349">
        <v>7.88</v>
      </c>
      <c r="H731" s="350"/>
      <c r="I731" s="350"/>
      <c r="J731" s="352"/>
      <c r="K731" s="352"/>
      <c r="L731" s="353"/>
      <c r="M731" s="353"/>
      <c r="N731" s="498">
        <v>219</v>
      </c>
      <c r="O731" s="501">
        <v>3</v>
      </c>
      <c r="P731" s="489"/>
      <c r="Q731" s="489"/>
    </row>
    <row r="732" spans="2:17">
      <c r="B732" s="347"/>
      <c r="C732" s="354" t="s">
        <v>2795</v>
      </c>
      <c r="E732" s="349">
        <v>8.94</v>
      </c>
      <c r="F732" s="349">
        <v>7.05</v>
      </c>
      <c r="G732" s="349">
        <v>5.93</v>
      </c>
      <c r="H732" s="350"/>
      <c r="I732" s="350"/>
      <c r="J732" s="352"/>
      <c r="K732" s="352"/>
      <c r="L732" s="353"/>
      <c r="M732" s="353"/>
      <c r="N732" s="498">
        <v>266</v>
      </c>
      <c r="O732" s="501">
        <v>0</v>
      </c>
      <c r="P732" s="489"/>
      <c r="Q732" s="489"/>
    </row>
    <row r="733" spans="2:17">
      <c r="B733" s="347"/>
      <c r="C733" s="354" t="s">
        <v>2765</v>
      </c>
      <c r="E733" s="349">
        <v>8.94</v>
      </c>
      <c r="F733" s="349">
        <v>7.05</v>
      </c>
      <c r="G733" s="349">
        <v>5.93</v>
      </c>
      <c r="H733" s="350"/>
      <c r="I733" s="350"/>
      <c r="J733" s="352"/>
      <c r="K733" s="352"/>
      <c r="L733" s="353"/>
      <c r="M733" s="353"/>
      <c r="N733" s="498">
        <v>266</v>
      </c>
      <c r="O733" s="501">
        <v>0</v>
      </c>
      <c r="P733" s="489"/>
      <c r="Q733" s="489"/>
    </row>
    <row r="734" spans="2:17">
      <c r="B734" s="347"/>
      <c r="C734" s="354" t="s">
        <v>2796</v>
      </c>
      <c r="E734" s="349">
        <v>45.43</v>
      </c>
      <c r="F734" s="349">
        <v>35.82</v>
      </c>
      <c r="G734" s="349">
        <v>30.1</v>
      </c>
      <c r="H734" s="350"/>
      <c r="I734" s="350"/>
      <c r="J734" s="352"/>
      <c r="K734" s="352"/>
      <c r="L734" s="353"/>
      <c r="M734" s="353"/>
      <c r="N734" s="498">
        <v>1352</v>
      </c>
      <c r="O734" s="501">
        <v>0</v>
      </c>
      <c r="P734" s="489"/>
      <c r="Q734" s="489"/>
    </row>
    <row r="735" spans="2:17">
      <c r="B735" s="347"/>
      <c r="C735" s="354" t="s">
        <v>2766</v>
      </c>
      <c r="E735" s="349">
        <v>29.86</v>
      </c>
      <c r="F735" s="349">
        <v>23.55</v>
      </c>
      <c r="G735" s="349">
        <v>19.79</v>
      </c>
      <c r="H735" s="350"/>
      <c r="I735" s="350"/>
      <c r="J735" s="352"/>
      <c r="K735" s="352"/>
      <c r="L735" s="353"/>
      <c r="M735" s="353"/>
      <c r="N735" s="498">
        <v>889</v>
      </c>
      <c r="O735" s="501">
        <v>0</v>
      </c>
      <c r="P735" s="489"/>
      <c r="Q735" s="489"/>
    </row>
    <row r="736" spans="2:17">
      <c r="B736" s="347"/>
      <c r="C736" s="354" t="s">
        <v>2767</v>
      </c>
      <c r="E736" s="349">
        <v>6.42</v>
      </c>
      <c r="F736" s="349">
        <v>5.0599999999999996</v>
      </c>
      <c r="G736" s="349">
        <v>4.25</v>
      </c>
      <c r="H736" s="350"/>
      <c r="I736" s="350"/>
      <c r="J736" s="352"/>
      <c r="K736" s="352"/>
      <c r="L736" s="353"/>
      <c r="M736" s="353"/>
      <c r="N736" s="498">
        <v>191</v>
      </c>
      <c r="O736" s="501">
        <v>0</v>
      </c>
      <c r="P736" s="489"/>
      <c r="Q736" s="489"/>
    </row>
    <row r="737" spans="2:17">
      <c r="B737" s="347"/>
      <c r="C737" s="354" t="s">
        <v>2748</v>
      </c>
      <c r="E737" s="349">
        <v>1.64</v>
      </c>
      <c r="F737" s="349">
        <v>1.3</v>
      </c>
      <c r="G737" s="349">
        <v>1.0900000000000001</v>
      </c>
      <c r="H737" s="350"/>
      <c r="I737" s="350"/>
      <c r="J737" s="352"/>
      <c r="K737" s="352"/>
      <c r="L737" s="353"/>
      <c r="M737" s="353"/>
      <c r="N737" s="498">
        <v>49</v>
      </c>
      <c r="O737" s="501">
        <v>0</v>
      </c>
      <c r="P737" s="489"/>
      <c r="Q737" s="489"/>
    </row>
    <row r="738" spans="2:17">
      <c r="B738" s="347"/>
      <c r="C738" s="354"/>
      <c r="E738" s="349"/>
      <c r="F738" s="349"/>
      <c r="G738" s="349"/>
      <c r="H738" s="350"/>
      <c r="I738" s="350"/>
      <c r="J738" s="352"/>
      <c r="K738" s="352"/>
      <c r="L738" s="353"/>
      <c r="M738" s="353"/>
      <c r="N738" s="488"/>
      <c r="O738" s="489"/>
      <c r="P738" s="489"/>
      <c r="Q738" s="489"/>
    </row>
    <row r="739" spans="2:17" s="339" customFormat="1" ht="105.6">
      <c r="B739" s="321" t="s">
        <v>2900</v>
      </c>
      <c r="C739" s="340" t="s">
        <v>2901</v>
      </c>
      <c r="D739" s="341">
        <v>25</v>
      </c>
      <c r="E739" s="342">
        <v>79.94</v>
      </c>
      <c r="F739" s="342">
        <v>63.04</v>
      </c>
      <c r="G739" s="342">
        <v>52.98</v>
      </c>
      <c r="H739" s="343">
        <v>0</v>
      </c>
      <c r="I739" s="343">
        <v>0</v>
      </c>
      <c r="J739" s="344">
        <v>7.6E-3</v>
      </c>
      <c r="K739" s="344">
        <v>4.4999999999999998E-2</v>
      </c>
      <c r="L739" s="346" t="s">
        <v>2721</v>
      </c>
      <c r="M739" s="346" t="s">
        <v>2742</v>
      </c>
      <c r="N739" s="495">
        <v>2332</v>
      </c>
      <c r="O739" s="499">
        <v>0</v>
      </c>
      <c r="P739" s="497">
        <v>7.6E-3</v>
      </c>
      <c r="Q739" s="497">
        <v>4.4999999999999998E-2</v>
      </c>
    </row>
    <row r="740" spans="2:17">
      <c r="B740" s="347"/>
      <c r="C740" s="348" t="s">
        <v>2780</v>
      </c>
      <c r="E740" s="349" t="s">
        <v>2744</v>
      </c>
      <c r="F740" s="349" t="s">
        <v>2744</v>
      </c>
      <c r="G740" s="349" t="s">
        <v>2744</v>
      </c>
      <c r="H740" s="350"/>
      <c r="I740" s="350"/>
      <c r="J740" s="352"/>
      <c r="K740" s="352"/>
      <c r="L740" s="353"/>
      <c r="M740" s="353"/>
      <c r="N740" s="498">
        <v>0</v>
      </c>
      <c r="O740" s="501">
        <v>0</v>
      </c>
      <c r="P740" s="489"/>
      <c r="Q740" s="489"/>
    </row>
    <row r="741" spans="2:17">
      <c r="B741" s="347"/>
      <c r="C741" s="354" t="s">
        <v>2781</v>
      </c>
      <c r="E741" s="349">
        <v>0</v>
      </c>
      <c r="F741" s="349">
        <v>0</v>
      </c>
      <c r="G741" s="349">
        <v>0</v>
      </c>
      <c r="H741" s="350"/>
      <c r="I741" s="350"/>
      <c r="J741" s="352"/>
      <c r="K741" s="352"/>
      <c r="L741" s="353"/>
      <c r="M741" s="353"/>
      <c r="N741" s="498">
        <v>0</v>
      </c>
      <c r="O741" s="501">
        <v>0</v>
      </c>
      <c r="P741" s="489"/>
      <c r="Q741" s="489"/>
    </row>
    <row r="742" spans="2:17">
      <c r="B742" s="347"/>
      <c r="C742" s="354" t="s">
        <v>2894</v>
      </c>
      <c r="E742" s="349">
        <v>10.88</v>
      </c>
      <c r="F742" s="349">
        <v>8.58</v>
      </c>
      <c r="G742" s="349">
        <v>7.21</v>
      </c>
      <c r="H742" s="350"/>
      <c r="I742" s="350"/>
      <c r="J742" s="352"/>
      <c r="K742" s="352"/>
      <c r="L742" s="353"/>
      <c r="M742" s="353"/>
      <c r="N742" s="498">
        <v>324</v>
      </c>
      <c r="O742" s="501">
        <v>0</v>
      </c>
      <c r="P742" s="489"/>
      <c r="Q742" s="489"/>
    </row>
    <row r="743" spans="2:17">
      <c r="B743" s="347"/>
      <c r="C743" s="354" t="s">
        <v>2783</v>
      </c>
      <c r="E743" s="349" t="s">
        <v>2744</v>
      </c>
      <c r="F743" s="349" t="s">
        <v>2744</v>
      </c>
      <c r="G743" s="349" t="s">
        <v>2744</v>
      </c>
      <c r="H743" s="350"/>
      <c r="I743" s="350"/>
      <c r="J743" s="352"/>
      <c r="K743" s="352"/>
      <c r="L743" s="353"/>
      <c r="M743" s="353"/>
      <c r="N743" s="498">
        <v>0</v>
      </c>
      <c r="O743" s="501">
        <v>0</v>
      </c>
      <c r="P743" s="489"/>
      <c r="Q743" s="489"/>
    </row>
    <row r="744" spans="2:17">
      <c r="B744" s="347"/>
      <c r="C744" s="348" t="s">
        <v>2743</v>
      </c>
      <c r="E744" s="349" t="s">
        <v>2744</v>
      </c>
      <c r="F744" s="349" t="s">
        <v>2744</v>
      </c>
      <c r="G744" s="349" t="s">
        <v>2744</v>
      </c>
      <c r="H744" s="350"/>
      <c r="I744" s="350"/>
      <c r="J744" s="352"/>
      <c r="K744" s="352"/>
      <c r="L744" s="353"/>
      <c r="M744" s="353"/>
      <c r="N744" s="498">
        <v>0</v>
      </c>
      <c r="O744" s="501">
        <v>0</v>
      </c>
      <c r="P744" s="489"/>
      <c r="Q744" s="489"/>
    </row>
    <row r="745" spans="2:17">
      <c r="B745" s="347"/>
      <c r="C745" s="354" t="s">
        <v>2784</v>
      </c>
      <c r="E745" s="349">
        <v>3.36</v>
      </c>
      <c r="F745" s="349">
        <v>2.65</v>
      </c>
      <c r="G745" s="349">
        <v>2.23</v>
      </c>
      <c r="H745" s="350"/>
      <c r="I745" s="350"/>
      <c r="J745" s="352"/>
      <c r="K745" s="352"/>
      <c r="L745" s="353"/>
      <c r="M745" s="353"/>
      <c r="N745" s="498">
        <v>100</v>
      </c>
      <c r="O745" s="501">
        <v>0</v>
      </c>
      <c r="P745" s="489"/>
      <c r="Q745" s="489"/>
    </row>
    <row r="746" spans="2:17">
      <c r="B746" s="347"/>
      <c r="C746" s="354" t="s">
        <v>2785</v>
      </c>
      <c r="E746" s="349">
        <v>18.14</v>
      </c>
      <c r="F746" s="349">
        <v>14.31</v>
      </c>
      <c r="G746" s="349">
        <v>12.03</v>
      </c>
      <c r="H746" s="350"/>
      <c r="I746" s="350"/>
      <c r="J746" s="352"/>
      <c r="K746" s="352"/>
      <c r="L746" s="353"/>
      <c r="M746" s="353"/>
      <c r="N746" s="498">
        <v>540</v>
      </c>
      <c r="O746" s="501">
        <v>0</v>
      </c>
      <c r="P746" s="489"/>
      <c r="Q746" s="489"/>
    </row>
    <row r="747" spans="2:17">
      <c r="B747" s="347"/>
      <c r="C747" s="354" t="s">
        <v>2758</v>
      </c>
      <c r="E747" s="349" t="s">
        <v>2744</v>
      </c>
      <c r="F747" s="349" t="s">
        <v>2744</v>
      </c>
      <c r="G747" s="349" t="s">
        <v>2744</v>
      </c>
      <c r="H747" s="350"/>
      <c r="I747" s="350"/>
      <c r="J747" s="352"/>
      <c r="K747" s="352"/>
      <c r="L747" s="353"/>
      <c r="M747" s="353"/>
      <c r="N747" s="498">
        <v>0</v>
      </c>
      <c r="O747" s="501">
        <v>0</v>
      </c>
      <c r="P747" s="489"/>
      <c r="Q747" s="489"/>
    </row>
    <row r="748" spans="2:17">
      <c r="B748" s="347"/>
      <c r="C748" s="348" t="s">
        <v>2743</v>
      </c>
      <c r="E748" s="349" t="s">
        <v>2744</v>
      </c>
      <c r="F748" s="349" t="s">
        <v>2744</v>
      </c>
      <c r="G748" s="349" t="s">
        <v>2744</v>
      </c>
      <c r="H748" s="350"/>
      <c r="I748" s="350"/>
      <c r="J748" s="352"/>
      <c r="K748" s="352"/>
      <c r="L748" s="353"/>
      <c r="M748" s="353"/>
      <c r="N748" s="498">
        <v>0</v>
      </c>
      <c r="O748" s="501">
        <v>0</v>
      </c>
      <c r="P748" s="489"/>
      <c r="Q748" s="489"/>
    </row>
    <row r="749" spans="2:17">
      <c r="B749" s="347"/>
      <c r="C749" s="354" t="s">
        <v>2786</v>
      </c>
      <c r="E749" s="349">
        <v>14.48</v>
      </c>
      <c r="F749" s="349">
        <v>11.42</v>
      </c>
      <c r="G749" s="349">
        <v>9.59</v>
      </c>
      <c r="H749" s="350"/>
      <c r="I749" s="350"/>
      <c r="J749" s="352"/>
      <c r="K749" s="352"/>
      <c r="L749" s="353"/>
      <c r="M749" s="353"/>
      <c r="N749" s="498">
        <v>431</v>
      </c>
      <c r="O749" s="501">
        <v>0</v>
      </c>
      <c r="P749" s="489"/>
      <c r="Q749" s="489"/>
    </row>
    <row r="750" spans="2:17">
      <c r="B750" s="347"/>
      <c r="C750" s="354" t="s">
        <v>2787</v>
      </c>
      <c r="E750" s="349">
        <v>30.2</v>
      </c>
      <c r="F750" s="349">
        <v>23.82</v>
      </c>
      <c r="G750" s="349">
        <v>20.02</v>
      </c>
      <c r="H750" s="350"/>
      <c r="I750" s="350"/>
      <c r="J750" s="352"/>
      <c r="K750" s="352"/>
      <c r="L750" s="353"/>
      <c r="M750" s="353"/>
      <c r="N750" s="498">
        <v>899</v>
      </c>
      <c r="O750" s="501">
        <v>0</v>
      </c>
      <c r="P750" s="489"/>
      <c r="Q750" s="489"/>
    </row>
    <row r="751" spans="2:17">
      <c r="B751" s="347"/>
      <c r="C751" s="354" t="s">
        <v>2895</v>
      </c>
      <c r="E751" s="349">
        <v>21.63</v>
      </c>
      <c r="F751" s="349">
        <v>17.059999999999999</v>
      </c>
      <c r="G751" s="349">
        <v>14.34</v>
      </c>
      <c r="H751" s="350"/>
      <c r="I751" s="350"/>
      <c r="J751" s="352"/>
      <c r="K751" s="352"/>
      <c r="L751" s="353"/>
      <c r="M751" s="353"/>
      <c r="N751" s="498">
        <v>644</v>
      </c>
      <c r="O751" s="501">
        <v>0</v>
      </c>
      <c r="P751" s="489"/>
      <c r="Q751" s="489"/>
    </row>
    <row r="752" spans="2:17">
      <c r="B752" s="347"/>
      <c r="C752" s="354" t="s">
        <v>2789</v>
      </c>
      <c r="E752" s="349" t="s">
        <v>2744</v>
      </c>
      <c r="F752" s="349" t="s">
        <v>2744</v>
      </c>
      <c r="G752" s="349" t="s">
        <v>2744</v>
      </c>
      <c r="H752" s="350"/>
      <c r="I752" s="350"/>
      <c r="J752" s="352"/>
      <c r="K752" s="352"/>
      <c r="L752" s="353"/>
      <c r="M752" s="353"/>
      <c r="N752" s="498">
        <v>0</v>
      </c>
      <c r="O752" s="501">
        <v>0</v>
      </c>
      <c r="P752" s="489"/>
      <c r="Q752" s="489"/>
    </row>
    <row r="753" spans="2:17">
      <c r="B753" s="347"/>
      <c r="C753" s="354" t="s">
        <v>2790</v>
      </c>
      <c r="E753" s="349">
        <v>10.08</v>
      </c>
      <c r="F753" s="349">
        <v>7.95</v>
      </c>
      <c r="G753" s="349">
        <v>6.68</v>
      </c>
      <c r="H753" s="350"/>
      <c r="I753" s="350"/>
      <c r="J753" s="352"/>
      <c r="K753" s="352"/>
      <c r="L753" s="353"/>
      <c r="M753" s="353"/>
      <c r="N753" s="498">
        <v>300</v>
      </c>
      <c r="O753" s="501">
        <v>0</v>
      </c>
      <c r="P753" s="489"/>
      <c r="Q753" s="489"/>
    </row>
    <row r="754" spans="2:17" ht="28.8">
      <c r="B754" s="347"/>
      <c r="C754" s="354" t="s">
        <v>2791</v>
      </c>
      <c r="E754" s="349">
        <v>1.98</v>
      </c>
      <c r="F754" s="349">
        <v>1.56</v>
      </c>
      <c r="G754" s="349">
        <v>1.31</v>
      </c>
      <c r="H754" s="350"/>
      <c r="I754" s="350"/>
      <c r="J754" s="352"/>
      <c r="K754" s="352"/>
      <c r="L754" s="353"/>
      <c r="M754" s="353"/>
      <c r="N754" s="498">
        <v>59</v>
      </c>
      <c r="O754" s="501">
        <v>0</v>
      </c>
      <c r="P754" s="489"/>
      <c r="Q754" s="489"/>
    </row>
    <row r="755" spans="2:17" ht="28.8">
      <c r="B755" s="347"/>
      <c r="C755" s="354" t="s">
        <v>2792</v>
      </c>
      <c r="E755" s="349">
        <v>9.0399999999999991</v>
      </c>
      <c r="F755" s="349">
        <v>7.12</v>
      </c>
      <c r="G755" s="349">
        <v>5.99</v>
      </c>
      <c r="H755" s="350"/>
      <c r="I755" s="350"/>
      <c r="J755" s="352"/>
      <c r="K755" s="352"/>
      <c r="L755" s="353"/>
      <c r="M755" s="353"/>
      <c r="N755" s="498">
        <v>269</v>
      </c>
      <c r="O755" s="501">
        <v>0</v>
      </c>
      <c r="P755" s="489"/>
      <c r="Q755" s="489"/>
    </row>
    <row r="756" spans="2:17">
      <c r="B756" s="347"/>
      <c r="C756" s="354" t="s">
        <v>2793</v>
      </c>
      <c r="E756" s="349">
        <v>7.23</v>
      </c>
      <c r="F756" s="349">
        <v>5.7</v>
      </c>
      <c r="G756" s="349">
        <v>4.78</v>
      </c>
      <c r="H756" s="350"/>
      <c r="I756" s="350"/>
      <c r="J756" s="352"/>
      <c r="K756" s="352"/>
      <c r="L756" s="353"/>
      <c r="M756" s="353"/>
      <c r="N756" s="498">
        <v>215</v>
      </c>
      <c r="O756" s="501">
        <v>0</v>
      </c>
      <c r="P756" s="489"/>
      <c r="Q756" s="489"/>
    </row>
    <row r="757" spans="2:17">
      <c r="B757" s="347"/>
      <c r="C757" s="354" t="s">
        <v>2763</v>
      </c>
      <c r="E757" s="349">
        <v>15.41</v>
      </c>
      <c r="F757" s="349">
        <v>12.57</v>
      </c>
      <c r="G757" s="349">
        <v>10.88</v>
      </c>
      <c r="H757" s="350"/>
      <c r="I757" s="350"/>
      <c r="J757" s="352"/>
      <c r="K757" s="352"/>
      <c r="L757" s="353"/>
      <c r="M757" s="353"/>
      <c r="N757" s="498">
        <v>399</v>
      </c>
      <c r="O757" s="501">
        <v>2</v>
      </c>
      <c r="P757" s="489"/>
      <c r="Q757" s="489"/>
    </row>
    <row r="758" spans="2:17">
      <c r="B758" s="347"/>
      <c r="C758" s="354" t="s">
        <v>2794</v>
      </c>
      <c r="E758" s="349">
        <v>13.44</v>
      </c>
      <c r="F758" s="349">
        <v>10.59</v>
      </c>
      <c r="G758" s="349">
        <v>8.9</v>
      </c>
      <c r="H758" s="350"/>
      <c r="I758" s="350"/>
      <c r="J758" s="352"/>
      <c r="K758" s="352"/>
      <c r="L758" s="353"/>
      <c r="M758" s="353"/>
      <c r="N758" s="498">
        <v>400</v>
      </c>
      <c r="O758" s="501">
        <v>0</v>
      </c>
      <c r="P758" s="489"/>
      <c r="Q758" s="489"/>
    </row>
    <row r="759" spans="2:17">
      <c r="B759" s="347"/>
      <c r="C759" s="354" t="s">
        <v>2764</v>
      </c>
      <c r="E759" s="349">
        <v>10.36</v>
      </c>
      <c r="F759" s="349">
        <v>8.8000000000000007</v>
      </c>
      <c r="G759" s="349">
        <v>7.88</v>
      </c>
      <c r="H759" s="350"/>
      <c r="I759" s="350"/>
      <c r="J759" s="352"/>
      <c r="K759" s="352"/>
      <c r="L759" s="353"/>
      <c r="M759" s="353"/>
      <c r="N759" s="498">
        <v>219</v>
      </c>
      <c r="O759" s="501">
        <v>3</v>
      </c>
      <c r="P759" s="489"/>
      <c r="Q759" s="489"/>
    </row>
    <row r="760" spans="2:17">
      <c r="B760" s="347"/>
      <c r="C760" s="354" t="s">
        <v>2795</v>
      </c>
      <c r="E760" s="349">
        <v>8.94</v>
      </c>
      <c r="F760" s="349">
        <v>7.05</v>
      </c>
      <c r="G760" s="349">
        <v>5.93</v>
      </c>
      <c r="H760" s="350"/>
      <c r="I760" s="350"/>
      <c r="J760" s="352"/>
      <c r="K760" s="352"/>
      <c r="L760" s="353"/>
      <c r="M760" s="353"/>
      <c r="N760" s="498">
        <v>266</v>
      </c>
      <c r="O760" s="501">
        <v>0</v>
      </c>
      <c r="P760" s="489"/>
      <c r="Q760" s="489"/>
    </row>
    <row r="761" spans="2:17">
      <c r="B761" s="347"/>
      <c r="C761" s="354" t="s">
        <v>2765</v>
      </c>
      <c r="E761" s="349">
        <v>8.94</v>
      </c>
      <c r="F761" s="349">
        <v>7.05</v>
      </c>
      <c r="G761" s="349">
        <v>5.93</v>
      </c>
      <c r="H761" s="350"/>
      <c r="I761" s="350"/>
      <c r="J761" s="352"/>
      <c r="K761" s="352"/>
      <c r="L761" s="353"/>
      <c r="M761" s="353"/>
      <c r="N761" s="498">
        <v>266</v>
      </c>
      <c r="O761" s="501">
        <v>0</v>
      </c>
      <c r="P761" s="489"/>
      <c r="Q761" s="489"/>
    </row>
    <row r="762" spans="2:17">
      <c r="B762" s="347"/>
      <c r="C762" s="354" t="s">
        <v>2796</v>
      </c>
      <c r="E762" s="349">
        <v>45.43</v>
      </c>
      <c r="F762" s="349">
        <v>35.82</v>
      </c>
      <c r="G762" s="349">
        <v>30.1</v>
      </c>
      <c r="H762" s="350"/>
      <c r="I762" s="350"/>
      <c r="J762" s="352"/>
      <c r="K762" s="352"/>
      <c r="L762" s="353"/>
      <c r="M762" s="353"/>
      <c r="N762" s="498">
        <v>1352</v>
      </c>
      <c r="O762" s="501">
        <v>0</v>
      </c>
      <c r="P762" s="489"/>
      <c r="Q762" s="489"/>
    </row>
    <row r="763" spans="2:17">
      <c r="B763" s="347"/>
      <c r="C763" s="354" t="s">
        <v>2766</v>
      </c>
      <c r="E763" s="349">
        <v>29.86</v>
      </c>
      <c r="F763" s="349">
        <v>23.55</v>
      </c>
      <c r="G763" s="349">
        <v>19.79</v>
      </c>
      <c r="H763" s="350"/>
      <c r="I763" s="350"/>
      <c r="J763" s="352"/>
      <c r="K763" s="352"/>
      <c r="L763" s="353"/>
      <c r="M763" s="353"/>
      <c r="N763" s="498">
        <v>889</v>
      </c>
      <c r="O763" s="501">
        <v>0</v>
      </c>
      <c r="P763" s="489"/>
      <c r="Q763" s="489"/>
    </row>
    <row r="764" spans="2:17">
      <c r="B764" s="347"/>
      <c r="C764" s="354" t="s">
        <v>2767</v>
      </c>
      <c r="E764" s="349">
        <v>6.42</v>
      </c>
      <c r="F764" s="349">
        <v>5.0599999999999996</v>
      </c>
      <c r="G764" s="349">
        <v>4.25</v>
      </c>
      <c r="H764" s="350"/>
      <c r="I764" s="350"/>
      <c r="J764" s="352"/>
      <c r="K764" s="352"/>
      <c r="L764" s="353"/>
      <c r="M764" s="353"/>
      <c r="N764" s="498">
        <v>191</v>
      </c>
      <c r="O764" s="501">
        <v>0</v>
      </c>
      <c r="P764" s="489"/>
      <c r="Q764" s="489"/>
    </row>
    <row r="765" spans="2:17">
      <c r="B765" s="347"/>
      <c r="C765" s="354" t="s">
        <v>2748</v>
      </c>
      <c r="E765" s="349">
        <v>1.64</v>
      </c>
      <c r="F765" s="349">
        <v>1.3</v>
      </c>
      <c r="G765" s="349">
        <v>1.0900000000000001</v>
      </c>
      <c r="H765" s="350"/>
      <c r="I765" s="350"/>
      <c r="J765" s="352"/>
      <c r="K765" s="352"/>
      <c r="L765" s="353"/>
      <c r="M765" s="353"/>
      <c r="N765" s="498">
        <v>49</v>
      </c>
      <c r="O765" s="501">
        <v>0</v>
      </c>
      <c r="P765" s="489"/>
      <c r="Q765" s="489"/>
    </row>
    <row r="766" spans="2:17">
      <c r="B766" s="347"/>
      <c r="C766" s="354"/>
      <c r="E766" s="349"/>
      <c r="F766" s="349"/>
      <c r="G766" s="349"/>
      <c r="H766" s="350"/>
      <c r="I766" s="350"/>
      <c r="J766" s="352"/>
      <c r="K766" s="352"/>
      <c r="L766" s="353"/>
      <c r="M766" s="353"/>
      <c r="N766" s="488"/>
      <c r="O766" s="489"/>
      <c r="P766" s="489"/>
      <c r="Q766" s="489"/>
    </row>
    <row r="767" spans="2:17" s="339" customFormat="1" ht="105.6">
      <c r="B767" s="321" t="s">
        <v>2902</v>
      </c>
      <c r="C767" s="340" t="s">
        <v>2903</v>
      </c>
      <c r="D767" s="341">
        <v>25</v>
      </c>
      <c r="E767" s="342">
        <v>83.3</v>
      </c>
      <c r="F767" s="342">
        <v>65.69</v>
      </c>
      <c r="G767" s="342">
        <v>55.2</v>
      </c>
      <c r="H767" s="343">
        <v>0</v>
      </c>
      <c r="I767" s="343">
        <v>0</v>
      </c>
      <c r="J767" s="344">
        <v>7.6E-3</v>
      </c>
      <c r="K767" s="344">
        <v>4.4999999999999998E-2</v>
      </c>
      <c r="L767" s="346" t="s">
        <v>2721</v>
      </c>
      <c r="M767" s="346" t="s">
        <v>2742</v>
      </c>
      <c r="N767" s="495">
        <v>2442</v>
      </c>
      <c r="O767" s="499">
        <v>0</v>
      </c>
      <c r="P767" s="497">
        <v>7.6E-3</v>
      </c>
      <c r="Q767" s="497">
        <v>4.4999999999999998E-2</v>
      </c>
    </row>
    <row r="768" spans="2:17">
      <c r="B768" s="347"/>
      <c r="C768" s="348" t="s">
        <v>2780</v>
      </c>
      <c r="E768" s="349" t="s">
        <v>2744</v>
      </c>
      <c r="F768" s="349" t="s">
        <v>2744</v>
      </c>
      <c r="G768" s="349" t="s">
        <v>2744</v>
      </c>
      <c r="H768" s="350"/>
      <c r="I768" s="350"/>
      <c r="J768" s="352"/>
      <c r="K768" s="352"/>
      <c r="L768" s="353"/>
      <c r="M768" s="353"/>
      <c r="N768" s="498">
        <v>0</v>
      </c>
      <c r="O768" s="501">
        <v>0</v>
      </c>
      <c r="P768" s="489"/>
      <c r="Q768" s="489"/>
    </row>
    <row r="769" spans="2:17">
      <c r="B769" s="347"/>
      <c r="C769" s="354" t="s">
        <v>2781</v>
      </c>
      <c r="E769" s="349">
        <v>0</v>
      </c>
      <c r="F769" s="349">
        <v>0</v>
      </c>
      <c r="G769" s="349">
        <v>0</v>
      </c>
      <c r="H769" s="350"/>
      <c r="I769" s="350"/>
      <c r="J769" s="352"/>
      <c r="K769" s="352"/>
      <c r="L769" s="353"/>
      <c r="M769" s="353"/>
      <c r="N769" s="498">
        <v>0</v>
      </c>
      <c r="O769" s="501">
        <v>0</v>
      </c>
      <c r="P769" s="489"/>
      <c r="Q769" s="489"/>
    </row>
    <row r="770" spans="2:17">
      <c r="B770" s="347"/>
      <c r="C770" s="354" t="s">
        <v>2894</v>
      </c>
      <c r="E770" s="349">
        <v>10.88</v>
      </c>
      <c r="F770" s="349">
        <v>8.58</v>
      </c>
      <c r="G770" s="349">
        <v>7.21</v>
      </c>
      <c r="H770" s="350"/>
      <c r="I770" s="350"/>
      <c r="J770" s="352"/>
      <c r="K770" s="352"/>
      <c r="L770" s="353"/>
      <c r="M770" s="353"/>
      <c r="N770" s="498">
        <v>324</v>
      </c>
      <c r="O770" s="501">
        <v>0</v>
      </c>
      <c r="P770" s="489"/>
      <c r="Q770" s="489"/>
    </row>
    <row r="771" spans="2:17">
      <c r="B771" s="347"/>
      <c r="C771" s="354" t="s">
        <v>2783</v>
      </c>
      <c r="E771" s="349" t="s">
        <v>2744</v>
      </c>
      <c r="F771" s="349" t="s">
        <v>2744</v>
      </c>
      <c r="G771" s="349" t="s">
        <v>2744</v>
      </c>
      <c r="H771" s="350"/>
      <c r="I771" s="350"/>
      <c r="J771" s="352"/>
      <c r="K771" s="352"/>
      <c r="L771" s="353"/>
      <c r="M771" s="353"/>
      <c r="N771" s="498">
        <v>0</v>
      </c>
      <c r="O771" s="501">
        <v>0</v>
      </c>
      <c r="P771" s="489"/>
      <c r="Q771" s="489"/>
    </row>
    <row r="772" spans="2:17">
      <c r="B772" s="347"/>
      <c r="C772" s="348" t="s">
        <v>2743</v>
      </c>
      <c r="E772" s="349" t="s">
        <v>2744</v>
      </c>
      <c r="F772" s="349" t="s">
        <v>2744</v>
      </c>
      <c r="G772" s="349" t="s">
        <v>2744</v>
      </c>
      <c r="H772" s="350"/>
      <c r="I772" s="350"/>
      <c r="J772" s="352"/>
      <c r="K772" s="352"/>
      <c r="L772" s="353"/>
      <c r="M772" s="353"/>
      <c r="N772" s="498">
        <v>0</v>
      </c>
      <c r="O772" s="501">
        <v>0</v>
      </c>
      <c r="P772" s="489"/>
      <c r="Q772" s="489"/>
    </row>
    <row r="773" spans="2:17">
      <c r="B773" s="347"/>
      <c r="C773" s="354" t="s">
        <v>2785</v>
      </c>
      <c r="E773" s="349">
        <v>18.14</v>
      </c>
      <c r="F773" s="349">
        <v>14.31</v>
      </c>
      <c r="G773" s="349">
        <v>12.03</v>
      </c>
      <c r="H773" s="350"/>
      <c r="I773" s="350"/>
      <c r="J773" s="352"/>
      <c r="K773" s="352"/>
      <c r="L773" s="353"/>
      <c r="M773" s="353"/>
      <c r="N773" s="498">
        <v>540</v>
      </c>
      <c r="O773" s="501">
        <v>0</v>
      </c>
      <c r="P773" s="489"/>
      <c r="Q773" s="489"/>
    </row>
    <row r="774" spans="2:17">
      <c r="B774" s="347"/>
      <c r="C774" s="354" t="s">
        <v>2799</v>
      </c>
      <c r="E774" s="349">
        <v>22.27</v>
      </c>
      <c r="F774" s="349">
        <v>17.57</v>
      </c>
      <c r="G774" s="349">
        <v>14.76</v>
      </c>
      <c r="H774" s="350"/>
      <c r="I774" s="350"/>
      <c r="J774" s="352"/>
      <c r="K774" s="352"/>
      <c r="L774" s="353"/>
      <c r="M774" s="353"/>
      <c r="N774" s="498">
        <v>663</v>
      </c>
      <c r="O774" s="501">
        <v>0</v>
      </c>
      <c r="P774" s="489"/>
      <c r="Q774" s="489"/>
    </row>
    <row r="775" spans="2:17">
      <c r="B775" s="347"/>
      <c r="C775" s="354" t="s">
        <v>2758</v>
      </c>
      <c r="E775" s="349" t="s">
        <v>2744</v>
      </c>
      <c r="F775" s="349" t="s">
        <v>2744</v>
      </c>
      <c r="G775" s="349" t="s">
        <v>2744</v>
      </c>
      <c r="H775" s="350"/>
      <c r="I775" s="350"/>
      <c r="J775" s="352"/>
      <c r="K775" s="352"/>
      <c r="L775" s="353"/>
      <c r="M775" s="353"/>
      <c r="N775" s="498">
        <v>0</v>
      </c>
      <c r="O775" s="501">
        <v>0</v>
      </c>
      <c r="P775" s="489"/>
      <c r="Q775" s="489"/>
    </row>
    <row r="776" spans="2:17">
      <c r="B776" s="347"/>
      <c r="C776" s="348" t="s">
        <v>2743</v>
      </c>
      <c r="E776" s="349" t="s">
        <v>2744</v>
      </c>
      <c r="F776" s="349" t="s">
        <v>2744</v>
      </c>
      <c r="G776" s="349" t="s">
        <v>2744</v>
      </c>
      <c r="H776" s="350"/>
      <c r="I776" s="350"/>
      <c r="J776" s="352"/>
      <c r="K776" s="352"/>
      <c r="L776" s="353"/>
      <c r="M776" s="353"/>
      <c r="N776" s="498">
        <v>0</v>
      </c>
      <c r="O776" s="501">
        <v>0</v>
      </c>
      <c r="P776" s="489"/>
      <c r="Q776" s="489"/>
    </row>
    <row r="777" spans="2:17">
      <c r="B777" s="347"/>
      <c r="C777" s="354" t="s">
        <v>2786</v>
      </c>
      <c r="E777" s="349">
        <v>14.48</v>
      </c>
      <c r="F777" s="349">
        <v>11.42</v>
      </c>
      <c r="G777" s="349">
        <v>9.59</v>
      </c>
      <c r="H777" s="350"/>
      <c r="I777" s="350"/>
      <c r="J777" s="352"/>
      <c r="K777" s="352"/>
      <c r="L777" s="353"/>
      <c r="M777" s="353"/>
      <c r="N777" s="498">
        <v>431</v>
      </c>
      <c r="O777" s="501">
        <v>0</v>
      </c>
      <c r="P777" s="489"/>
      <c r="Q777" s="489"/>
    </row>
    <row r="778" spans="2:17">
      <c r="B778" s="347"/>
      <c r="C778" s="354" t="s">
        <v>2787</v>
      </c>
      <c r="E778" s="349">
        <v>30.2</v>
      </c>
      <c r="F778" s="349">
        <v>23.82</v>
      </c>
      <c r="G778" s="349">
        <v>20.02</v>
      </c>
      <c r="H778" s="350"/>
      <c r="I778" s="350"/>
      <c r="J778" s="352"/>
      <c r="K778" s="352"/>
      <c r="L778" s="353"/>
      <c r="M778" s="353"/>
      <c r="N778" s="498">
        <v>899</v>
      </c>
      <c r="O778" s="501">
        <v>0</v>
      </c>
      <c r="P778" s="489"/>
      <c r="Q778" s="489"/>
    </row>
    <row r="779" spans="2:17">
      <c r="B779" s="347"/>
      <c r="C779" s="354" t="s">
        <v>2895</v>
      </c>
      <c r="E779" s="349">
        <v>21.63</v>
      </c>
      <c r="F779" s="349">
        <v>17.059999999999999</v>
      </c>
      <c r="G779" s="349">
        <v>14.34</v>
      </c>
      <c r="H779" s="350"/>
      <c r="I779" s="350"/>
      <c r="J779" s="352"/>
      <c r="K779" s="352"/>
      <c r="L779" s="353"/>
      <c r="M779" s="353"/>
      <c r="N779" s="498">
        <v>644</v>
      </c>
      <c r="O779" s="501">
        <v>0</v>
      </c>
      <c r="P779" s="489"/>
      <c r="Q779" s="489"/>
    </row>
    <row r="780" spans="2:17">
      <c r="B780" s="347"/>
      <c r="C780" s="354" t="s">
        <v>2789</v>
      </c>
      <c r="E780" s="349" t="s">
        <v>2744</v>
      </c>
      <c r="F780" s="349" t="s">
        <v>2744</v>
      </c>
      <c r="G780" s="349" t="s">
        <v>2744</v>
      </c>
      <c r="H780" s="350"/>
      <c r="I780" s="350"/>
      <c r="J780" s="352"/>
      <c r="K780" s="352"/>
      <c r="L780" s="353"/>
      <c r="M780" s="353"/>
      <c r="N780" s="498">
        <v>0</v>
      </c>
      <c r="O780" s="501">
        <v>0</v>
      </c>
      <c r="P780" s="489"/>
      <c r="Q780" s="489"/>
    </row>
    <row r="781" spans="2:17" ht="28.8">
      <c r="B781" s="347"/>
      <c r="C781" s="354" t="s">
        <v>2791</v>
      </c>
      <c r="E781" s="349">
        <v>1.98</v>
      </c>
      <c r="F781" s="349">
        <v>1.56</v>
      </c>
      <c r="G781" s="349">
        <v>1.31</v>
      </c>
      <c r="H781" s="350"/>
      <c r="I781" s="350"/>
      <c r="J781" s="352"/>
      <c r="K781" s="352"/>
      <c r="L781" s="353"/>
      <c r="M781" s="353"/>
      <c r="N781" s="498">
        <v>59</v>
      </c>
      <c r="O781" s="501">
        <v>0</v>
      </c>
      <c r="P781" s="489"/>
      <c r="Q781" s="489"/>
    </row>
    <row r="782" spans="2:17" ht="28.8">
      <c r="B782" s="347"/>
      <c r="C782" s="354" t="s">
        <v>2792</v>
      </c>
      <c r="E782" s="349">
        <v>9.0399999999999991</v>
      </c>
      <c r="F782" s="349">
        <v>7.12</v>
      </c>
      <c r="G782" s="349">
        <v>5.99</v>
      </c>
      <c r="H782" s="350"/>
      <c r="I782" s="350"/>
      <c r="J782" s="352"/>
      <c r="K782" s="352"/>
      <c r="L782" s="353"/>
      <c r="M782" s="353"/>
      <c r="N782" s="498">
        <v>269</v>
      </c>
      <c r="O782" s="501">
        <v>0</v>
      </c>
      <c r="P782" s="489"/>
      <c r="Q782" s="489"/>
    </row>
    <row r="783" spans="2:17">
      <c r="B783" s="347"/>
      <c r="C783" s="354" t="s">
        <v>2793</v>
      </c>
      <c r="E783" s="349">
        <v>7.23</v>
      </c>
      <c r="F783" s="349">
        <v>5.7</v>
      </c>
      <c r="G783" s="349">
        <v>4.78</v>
      </c>
      <c r="H783" s="350"/>
      <c r="I783" s="350"/>
      <c r="J783" s="352"/>
      <c r="K783" s="352"/>
      <c r="L783" s="353"/>
      <c r="M783" s="353"/>
      <c r="N783" s="498">
        <v>215</v>
      </c>
      <c r="O783" s="501">
        <v>0</v>
      </c>
      <c r="P783" s="489"/>
      <c r="Q783" s="489"/>
    </row>
    <row r="784" spans="2:17">
      <c r="B784" s="347"/>
      <c r="C784" s="354" t="s">
        <v>2800</v>
      </c>
      <c r="E784" s="349">
        <v>5.37</v>
      </c>
      <c r="F784" s="349">
        <v>4.24</v>
      </c>
      <c r="G784" s="349">
        <v>3.56</v>
      </c>
      <c r="H784" s="350"/>
      <c r="I784" s="350"/>
      <c r="J784" s="352"/>
      <c r="K784" s="352"/>
      <c r="L784" s="353"/>
      <c r="M784" s="353"/>
      <c r="N784" s="498">
        <v>160</v>
      </c>
      <c r="O784" s="501">
        <v>0</v>
      </c>
      <c r="P784" s="489"/>
      <c r="Q784" s="489"/>
    </row>
    <row r="785" spans="2:17">
      <c r="B785" s="347"/>
      <c r="C785" s="354" t="s">
        <v>2801</v>
      </c>
      <c r="E785" s="349">
        <v>17.16</v>
      </c>
      <c r="F785" s="349">
        <v>13.54</v>
      </c>
      <c r="G785" s="349">
        <v>11.38</v>
      </c>
      <c r="H785" s="350"/>
      <c r="I785" s="350"/>
      <c r="J785" s="352"/>
      <c r="K785" s="352"/>
      <c r="L785" s="353"/>
      <c r="M785" s="353"/>
      <c r="N785" s="498">
        <v>511</v>
      </c>
      <c r="O785" s="501">
        <v>0</v>
      </c>
      <c r="P785" s="489"/>
      <c r="Q785" s="489"/>
    </row>
    <row r="786" spans="2:17">
      <c r="B786" s="347"/>
      <c r="C786" s="354" t="s">
        <v>2802</v>
      </c>
      <c r="E786" s="349">
        <v>17.21</v>
      </c>
      <c r="F786" s="349">
        <v>13.57</v>
      </c>
      <c r="G786" s="349">
        <v>11.4</v>
      </c>
      <c r="H786" s="350"/>
      <c r="I786" s="350"/>
      <c r="J786" s="352"/>
      <c r="K786" s="352"/>
      <c r="L786" s="353"/>
      <c r="M786" s="353"/>
      <c r="N786" s="498">
        <v>512</v>
      </c>
      <c r="O786" s="501">
        <v>0</v>
      </c>
      <c r="P786" s="489"/>
      <c r="Q786" s="489"/>
    </row>
    <row r="787" spans="2:17">
      <c r="B787" s="347"/>
      <c r="C787" s="354" t="s">
        <v>2763</v>
      </c>
      <c r="E787" s="349">
        <v>15.41</v>
      </c>
      <c r="F787" s="349">
        <v>12.57</v>
      </c>
      <c r="G787" s="349">
        <v>10.88</v>
      </c>
      <c r="H787" s="350"/>
      <c r="I787" s="350"/>
      <c r="J787" s="352"/>
      <c r="K787" s="352"/>
      <c r="L787" s="353"/>
      <c r="M787" s="353"/>
      <c r="N787" s="498">
        <v>399</v>
      </c>
      <c r="O787" s="501">
        <v>2</v>
      </c>
      <c r="P787" s="489"/>
      <c r="Q787" s="489"/>
    </row>
    <row r="788" spans="2:17">
      <c r="B788" s="347"/>
      <c r="C788" s="354" t="s">
        <v>2764</v>
      </c>
      <c r="E788" s="349">
        <v>10.36</v>
      </c>
      <c r="F788" s="349">
        <v>8.8000000000000007</v>
      </c>
      <c r="G788" s="349">
        <v>7.88</v>
      </c>
      <c r="H788" s="350"/>
      <c r="I788" s="350"/>
      <c r="J788" s="352"/>
      <c r="K788" s="352"/>
      <c r="L788" s="353"/>
      <c r="M788" s="353"/>
      <c r="N788" s="498">
        <v>219</v>
      </c>
      <c r="O788" s="501">
        <v>3</v>
      </c>
      <c r="P788" s="489"/>
      <c r="Q788" s="489"/>
    </row>
    <row r="789" spans="2:17">
      <c r="B789" s="347"/>
      <c r="C789" s="354" t="s">
        <v>2795</v>
      </c>
      <c r="E789" s="349">
        <v>8.94</v>
      </c>
      <c r="F789" s="349">
        <v>7.05</v>
      </c>
      <c r="G789" s="349">
        <v>5.93</v>
      </c>
      <c r="H789" s="350"/>
      <c r="I789" s="350"/>
      <c r="J789" s="352"/>
      <c r="K789" s="352"/>
      <c r="L789" s="353"/>
      <c r="M789" s="353"/>
      <c r="N789" s="498">
        <v>266</v>
      </c>
      <c r="O789" s="501">
        <v>0</v>
      </c>
      <c r="P789" s="489"/>
      <c r="Q789" s="489"/>
    </row>
    <row r="790" spans="2:17">
      <c r="B790" s="347"/>
      <c r="C790" s="354" t="s">
        <v>2765</v>
      </c>
      <c r="E790" s="349">
        <v>8.94</v>
      </c>
      <c r="F790" s="349">
        <v>7.05</v>
      </c>
      <c r="G790" s="349">
        <v>5.93</v>
      </c>
      <c r="H790" s="350"/>
      <c r="I790" s="350"/>
      <c r="J790" s="352"/>
      <c r="K790" s="352"/>
      <c r="L790" s="353"/>
      <c r="M790" s="353"/>
      <c r="N790" s="498">
        <v>266</v>
      </c>
      <c r="O790" s="501">
        <v>0</v>
      </c>
      <c r="P790" s="489"/>
      <c r="Q790" s="489"/>
    </row>
    <row r="791" spans="2:17">
      <c r="B791" s="347"/>
      <c r="C791" s="354" t="s">
        <v>2796</v>
      </c>
      <c r="E791" s="349">
        <v>45.43</v>
      </c>
      <c r="F791" s="349">
        <v>35.82</v>
      </c>
      <c r="G791" s="349">
        <v>30.1</v>
      </c>
      <c r="H791" s="350"/>
      <c r="I791" s="350"/>
      <c r="J791" s="352"/>
      <c r="K791" s="352"/>
      <c r="L791" s="353"/>
      <c r="M791" s="353"/>
      <c r="N791" s="498">
        <v>1352</v>
      </c>
      <c r="O791" s="501">
        <v>0</v>
      </c>
      <c r="P791" s="489"/>
      <c r="Q791" s="489"/>
    </row>
    <row r="792" spans="2:17">
      <c r="B792" s="347"/>
      <c r="C792" s="354" t="s">
        <v>2766</v>
      </c>
      <c r="E792" s="349">
        <v>29.86</v>
      </c>
      <c r="F792" s="349">
        <v>23.55</v>
      </c>
      <c r="G792" s="349">
        <v>19.79</v>
      </c>
      <c r="H792" s="350"/>
      <c r="I792" s="350"/>
      <c r="J792" s="352"/>
      <c r="K792" s="352"/>
      <c r="L792" s="353"/>
      <c r="M792" s="353"/>
      <c r="N792" s="498">
        <v>889</v>
      </c>
      <c r="O792" s="501">
        <v>0</v>
      </c>
      <c r="P792" s="489"/>
      <c r="Q792" s="489"/>
    </row>
    <row r="793" spans="2:17">
      <c r="B793" s="347"/>
      <c r="C793" s="354" t="s">
        <v>2767</v>
      </c>
      <c r="E793" s="349">
        <v>6.42</v>
      </c>
      <c r="F793" s="349">
        <v>5.0599999999999996</v>
      </c>
      <c r="G793" s="349">
        <v>4.25</v>
      </c>
      <c r="H793" s="350"/>
      <c r="I793" s="350"/>
      <c r="J793" s="352"/>
      <c r="K793" s="352"/>
      <c r="L793" s="353"/>
      <c r="M793" s="353"/>
      <c r="N793" s="498">
        <v>191</v>
      </c>
      <c r="O793" s="501">
        <v>0</v>
      </c>
      <c r="P793" s="489"/>
      <c r="Q793" s="489"/>
    </row>
    <row r="794" spans="2:17">
      <c r="B794" s="347"/>
      <c r="C794" s="354" t="s">
        <v>2748</v>
      </c>
      <c r="E794" s="349">
        <v>1.64</v>
      </c>
      <c r="F794" s="349">
        <v>1.3</v>
      </c>
      <c r="G794" s="349">
        <v>1.0900000000000001</v>
      </c>
      <c r="H794" s="350"/>
      <c r="I794" s="350"/>
      <c r="J794" s="352"/>
      <c r="K794" s="352"/>
      <c r="L794" s="353"/>
      <c r="M794" s="353"/>
      <c r="N794" s="498">
        <v>49</v>
      </c>
      <c r="O794" s="501">
        <v>0</v>
      </c>
      <c r="P794" s="489"/>
      <c r="Q794" s="489"/>
    </row>
    <row r="795" spans="2:17">
      <c r="B795" s="347"/>
      <c r="C795" s="354"/>
      <c r="E795" s="349"/>
      <c r="F795" s="349"/>
      <c r="G795" s="349"/>
      <c r="H795" s="350"/>
      <c r="I795" s="350"/>
      <c r="J795" s="352"/>
      <c r="K795" s="352"/>
      <c r="L795" s="353"/>
      <c r="M795" s="353"/>
      <c r="N795" s="488"/>
      <c r="O795" s="489"/>
      <c r="P795" s="489"/>
      <c r="Q795" s="489"/>
    </row>
    <row r="796" spans="2:17" s="339" customFormat="1" ht="105.6">
      <c r="B796" s="321" t="s">
        <v>2904</v>
      </c>
      <c r="C796" s="340" t="s">
        <v>2905</v>
      </c>
      <c r="D796" s="341">
        <v>25</v>
      </c>
      <c r="E796" s="342">
        <v>88.02</v>
      </c>
      <c r="F796" s="342">
        <v>67.84</v>
      </c>
      <c r="G796" s="342">
        <v>57.01</v>
      </c>
      <c r="H796" s="343">
        <v>0</v>
      </c>
      <c r="I796" s="343">
        <v>0</v>
      </c>
      <c r="J796" s="344">
        <v>7.6E-3</v>
      </c>
      <c r="K796" s="344">
        <v>4.4999999999999998E-2</v>
      </c>
      <c r="L796" s="346" t="s">
        <v>2721</v>
      </c>
      <c r="M796" s="346" t="s">
        <v>2742</v>
      </c>
      <c r="N796" s="495">
        <v>2531</v>
      </c>
      <c r="O796" s="499">
        <v>0</v>
      </c>
      <c r="P796" s="497">
        <v>7.6E-3</v>
      </c>
      <c r="Q796" s="497">
        <v>4.4999999999999998E-2</v>
      </c>
    </row>
    <row r="797" spans="2:17">
      <c r="B797" s="347"/>
      <c r="C797" s="348" t="s">
        <v>2780</v>
      </c>
      <c r="E797" s="349" t="s">
        <v>2744</v>
      </c>
      <c r="F797" s="349" t="s">
        <v>2744</v>
      </c>
      <c r="G797" s="349" t="s">
        <v>2744</v>
      </c>
      <c r="H797" s="350"/>
      <c r="I797" s="350"/>
      <c r="J797" s="352"/>
      <c r="K797" s="352"/>
      <c r="L797" s="353"/>
      <c r="M797" s="353"/>
      <c r="N797" s="498">
        <v>0</v>
      </c>
      <c r="O797" s="501">
        <v>0</v>
      </c>
      <c r="P797" s="489"/>
      <c r="Q797" s="489"/>
    </row>
    <row r="798" spans="2:17">
      <c r="B798" s="347"/>
      <c r="C798" s="354" t="s">
        <v>2781</v>
      </c>
      <c r="E798" s="349">
        <v>0</v>
      </c>
      <c r="F798" s="349">
        <v>0</v>
      </c>
      <c r="G798" s="349">
        <v>0</v>
      </c>
      <c r="H798" s="350"/>
      <c r="I798" s="350"/>
      <c r="J798" s="352"/>
      <c r="K798" s="352"/>
      <c r="L798" s="353"/>
      <c r="M798" s="353"/>
      <c r="N798" s="498">
        <v>0</v>
      </c>
      <c r="O798" s="501">
        <v>0</v>
      </c>
      <c r="P798" s="489"/>
      <c r="Q798" s="489"/>
    </row>
    <row r="799" spans="2:17">
      <c r="B799" s="347"/>
      <c r="C799" s="354" t="s">
        <v>2894</v>
      </c>
      <c r="E799" s="349">
        <v>10.88</v>
      </c>
      <c r="F799" s="349">
        <v>8.58</v>
      </c>
      <c r="G799" s="349">
        <v>7.21</v>
      </c>
      <c r="H799" s="350"/>
      <c r="I799" s="350"/>
      <c r="J799" s="352"/>
      <c r="K799" s="352"/>
      <c r="L799" s="353"/>
      <c r="M799" s="353"/>
      <c r="N799" s="498">
        <v>324</v>
      </c>
      <c r="O799" s="501">
        <v>0</v>
      </c>
      <c r="P799" s="489"/>
      <c r="Q799" s="489"/>
    </row>
    <row r="800" spans="2:17">
      <c r="B800" s="347"/>
      <c r="C800" s="354" t="s">
        <v>2783</v>
      </c>
      <c r="E800" s="349" t="s">
        <v>2744</v>
      </c>
      <c r="F800" s="349" t="s">
        <v>2744</v>
      </c>
      <c r="G800" s="349" t="s">
        <v>2744</v>
      </c>
      <c r="H800" s="350"/>
      <c r="I800" s="350"/>
      <c r="J800" s="352"/>
      <c r="K800" s="352"/>
      <c r="L800" s="353"/>
      <c r="M800" s="353"/>
      <c r="N800" s="498">
        <v>0</v>
      </c>
      <c r="O800" s="501">
        <v>0</v>
      </c>
      <c r="P800" s="489"/>
      <c r="Q800" s="489"/>
    </row>
    <row r="801" spans="2:17">
      <c r="B801" s="347"/>
      <c r="C801" s="348" t="s">
        <v>2743</v>
      </c>
      <c r="E801" s="349" t="s">
        <v>2744</v>
      </c>
      <c r="F801" s="349" t="s">
        <v>2744</v>
      </c>
      <c r="G801" s="349" t="s">
        <v>2744</v>
      </c>
      <c r="H801" s="350"/>
      <c r="I801" s="350"/>
      <c r="J801" s="352"/>
      <c r="K801" s="352"/>
      <c r="L801" s="353"/>
      <c r="M801" s="353"/>
      <c r="N801" s="498">
        <v>0</v>
      </c>
      <c r="O801" s="501">
        <v>0</v>
      </c>
      <c r="P801" s="489"/>
      <c r="Q801" s="489"/>
    </row>
    <row r="802" spans="2:17">
      <c r="B802" s="347"/>
      <c r="C802" s="354" t="s">
        <v>2785</v>
      </c>
      <c r="E802" s="349">
        <v>18.14</v>
      </c>
      <c r="F802" s="349">
        <v>14.31</v>
      </c>
      <c r="G802" s="349">
        <v>12.03</v>
      </c>
      <c r="H802" s="350"/>
      <c r="I802" s="350"/>
      <c r="J802" s="352"/>
      <c r="K802" s="352"/>
      <c r="L802" s="353"/>
      <c r="M802" s="353"/>
      <c r="N802" s="498">
        <v>540</v>
      </c>
      <c r="O802" s="501">
        <v>0</v>
      </c>
      <c r="P802" s="489"/>
      <c r="Q802" s="489"/>
    </row>
    <row r="803" spans="2:17">
      <c r="B803" s="347"/>
      <c r="C803" s="354" t="s">
        <v>2799</v>
      </c>
      <c r="E803" s="349">
        <v>22.27</v>
      </c>
      <c r="F803" s="349">
        <v>17.57</v>
      </c>
      <c r="G803" s="349">
        <v>14.76</v>
      </c>
      <c r="H803" s="350"/>
      <c r="I803" s="350"/>
      <c r="J803" s="352"/>
      <c r="K803" s="352"/>
      <c r="L803" s="353"/>
      <c r="M803" s="353"/>
      <c r="N803" s="498">
        <v>663</v>
      </c>
      <c r="O803" s="501">
        <v>0</v>
      </c>
      <c r="P803" s="489"/>
      <c r="Q803" s="489"/>
    </row>
    <row r="804" spans="2:17">
      <c r="B804" s="347"/>
      <c r="C804" s="354" t="s">
        <v>2758</v>
      </c>
      <c r="E804" s="349" t="s">
        <v>2744</v>
      </c>
      <c r="F804" s="349" t="s">
        <v>2744</v>
      </c>
      <c r="G804" s="349" t="s">
        <v>2744</v>
      </c>
      <c r="H804" s="350"/>
      <c r="I804" s="350"/>
      <c r="J804" s="352"/>
      <c r="K804" s="352"/>
      <c r="L804" s="353"/>
      <c r="M804" s="353"/>
      <c r="N804" s="498">
        <v>0</v>
      </c>
      <c r="O804" s="501">
        <v>0</v>
      </c>
      <c r="P804" s="489"/>
      <c r="Q804" s="489"/>
    </row>
    <row r="805" spans="2:17">
      <c r="B805" s="347"/>
      <c r="C805" s="348" t="s">
        <v>2743</v>
      </c>
      <c r="E805" s="349" t="s">
        <v>2744</v>
      </c>
      <c r="F805" s="349" t="s">
        <v>2744</v>
      </c>
      <c r="G805" s="349" t="s">
        <v>2744</v>
      </c>
      <c r="H805" s="350"/>
      <c r="I805" s="350"/>
      <c r="J805" s="352"/>
      <c r="K805" s="352"/>
      <c r="L805" s="353"/>
      <c r="M805" s="353"/>
      <c r="N805" s="498">
        <v>0</v>
      </c>
      <c r="O805" s="501">
        <v>0</v>
      </c>
      <c r="P805" s="489"/>
      <c r="Q805" s="489"/>
    </row>
    <row r="806" spans="2:17">
      <c r="B806" s="347"/>
      <c r="C806" s="354" t="s">
        <v>2786</v>
      </c>
      <c r="E806" s="349">
        <v>14.48</v>
      </c>
      <c r="F806" s="349">
        <v>11.42</v>
      </c>
      <c r="G806" s="349">
        <v>9.59</v>
      </c>
      <c r="H806" s="350"/>
      <c r="I806" s="350"/>
      <c r="J806" s="352"/>
      <c r="K806" s="352"/>
      <c r="L806" s="353"/>
      <c r="M806" s="353"/>
      <c r="N806" s="498">
        <v>431</v>
      </c>
      <c r="O806" s="501">
        <v>0</v>
      </c>
      <c r="P806" s="489"/>
      <c r="Q806" s="489"/>
    </row>
    <row r="807" spans="2:17">
      <c r="B807" s="347"/>
      <c r="C807" s="354" t="s">
        <v>2787</v>
      </c>
      <c r="E807" s="349">
        <v>30.2</v>
      </c>
      <c r="F807" s="349">
        <v>23.82</v>
      </c>
      <c r="G807" s="349">
        <v>20.02</v>
      </c>
      <c r="H807" s="350"/>
      <c r="I807" s="350"/>
      <c r="J807" s="352"/>
      <c r="K807" s="352"/>
      <c r="L807" s="353"/>
      <c r="M807" s="353"/>
      <c r="N807" s="498">
        <v>899</v>
      </c>
      <c r="O807" s="501">
        <v>0</v>
      </c>
      <c r="P807" s="489"/>
      <c r="Q807" s="489"/>
    </row>
    <row r="808" spans="2:17">
      <c r="B808" s="347"/>
      <c r="C808" s="354" t="s">
        <v>2895</v>
      </c>
      <c r="E808" s="349">
        <v>21.63</v>
      </c>
      <c r="F808" s="349">
        <v>17.059999999999999</v>
      </c>
      <c r="G808" s="349">
        <v>14.34</v>
      </c>
      <c r="H808" s="350"/>
      <c r="I808" s="350"/>
      <c r="J808" s="352"/>
      <c r="K808" s="352"/>
      <c r="L808" s="353"/>
      <c r="M808" s="353"/>
      <c r="N808" s="498">
        <v>644</v>
      </c>
      <c r="O808" s="501">
        <v>0</v>
      </c>
      <c r="P808" s="489"/>
      <c r="Q808" s="489"/>
    </row>
    <row r="809" spans="2:17">
      <c r="B809" s="347"/>
      <c r="C809" s="354" t="s">
        <v>2789</v>
      </c>
      <c r="E809" s="349" t="s">
        <v>2744</v>
      </c>
      <c r="F809" s="349" t="s">
        <v>2744</v>
      </c>
      <c r="G809" s="349" t="s">
        <v>2744</v>
      </c>
      <c r="H809" s="350"/>
      <c r="I809" s="350"/>
      <c r="J809" s="352"/>
      <c r="K809" s="352"/>
      <c r="L809" s="353"/>
      <c r="M809" s="353"/>
      <c r="N809" s="498">
        <v>0</v>
      </c>
      <c r="O809" s="501">
        <v>0</v>
      </c>
      <c r="P809" s="489"/>
      <c r="Q809" s="489"/>
    </row>
    <row r="810" spans="2:17" ht="28.8">
      <c r="B810" s="347"/>
      <c r="C810" s="354" t="s">
        <v>2791</v>
      </c>
      <c r="E810" s="349">
        <v>1.98</v>
      </c>
      <c r="F810" s="349">
        <v>1.56</v>
      </c>
      <c r="G810" s="349">
        <v>1.31</v>
      </c>
      <c r="H810" s="350"/>
      <c r="I810" s="350"/>
      <c r="J810" s="352"/>
      <c r="K810" s="352"/>
      <c r="L810" s="353"/>
      <c r="M810" s="353"/>
      <c r="N810" s="498">
        <v>59</v>
      </c>
      <c r="O810" s="501">
        <v>0</v>
      </c>
      <c r="P810" s="489"/>
      <c r="Q810" s="489"/>
    </row>
    <row r="811" spans="2:17" ht="28.8">
      <c r="B811" s="347"/>
      <c r="C811" s="354" t="s">
        <v>2792</v>
      </c>
      <c r="E811" s="349">
        <v>9.0399999999999991</v>
      </c>
      <c r="F811" s="349">
        <v>7.12</v>
      </c>
      <c r="G811" s="349">
        <v>5.99</v>
      </c>
      <c r="H811" s="350"/>
      <c r="I811" s="350"/>
      <c r="J811" s="352"/>
      <c r="K811" s="352"/>
      <c r="L811" s="353"/>
      <c r="M811" s="353"/>
      <c r="N811" s="498">
        <v>269</v>
      </c>
      <c r="O811" s="501">
        <v>0</v>
      </c>
      <c r="P811" s="489"/>
      <c r="Q811" s="489"/>
    </row>
    <row r="812" spans="2:17">
      <c r="B812" s="347"/>
      <c r="C812" s="354" t="s">
        <v>2793</v>
      </c>
      <c r="E812" s="349">
        <v>7.23</v>
      </c>
      <c r="F812" s="349">
        <v>5.7</v>
      </c>
      <c r="G812" s="349">
        <v>4.78</v>
      </c>
      <c r="H812" s="350"/>
      <c r="I812" s="350"/>
      <c r="J812" s="352"/>
      <c r="K812" s="352"/>
      <c r="L812" s="353"/>
      <c r="M812" s="353"/>
      <c r="N812" s="498">
        <v>215</v>
      </c>
      <c r="O812" s="501">
        <v>0</v>
      </c>
      <c r="P812" s="489"/>
      <c r="Q812" s="489"/>
    </row>
    <row r="813" spans="2:17">
      <c r="B813" s="347"/>
      <c r="C813" s="354" t="s">
        <v>2800</v>
      </c>
      <c r="E813" s="349">
        <v>5.37</v>
      </c>
      <c r="F813" s="349">
        <v>4.24</v>
      </c>
      <c r="G813" s="349">
        <v>3.56</v>
      </c>
      <c r="H813" s="350"/>
      <c r="I813" s="350"/>
      <c r="J813" s="352"/>
      <c r="K813" s="352"/>
      <c r="L813" s="353"/>
      <c r="M813" s="353"/>
      <c r="N813" s="498">
        <v>160</v>
      </c>
      <c r="O813" s="501">
        <v>0</v>
      </c>
      <c r="P813" s="489"/>
      <c r="Q813" s="489"/>
    </row>
    <row r="814" spans="2:17">
      <c r="B814" s="347"/>
      <c r="C814" s="354" t="s">
        <v>2801</v>
      </c>
      <c r="E814" s="349">
        <v>17.16</v>
      </c>
      <c r="F814" s="349">
        <v>13.54</v>
      </c>
      <c r="G814" s="349">
        <v>11.38</v>
      </c>
      <c r="H814" s="350"/>
      <c r="I814" s="350"/>
      <c r="J814" s="352"/>
      <c r="K814" s="352"/>
      <c r="L814" s="353"/>
      <c r="M814" s="353"/>
      <c r="N814" s="498">
        <v>511</v>
      </c>
      <c r="O814" s="501">
        <v>0</v>
      </c>
      <c r="P814" s="489"/>
      <c r="Q814" s="489"/>
    </row>
    <row r="815" spans="2:17">
      <c r="B815" s="347"/>
      <c r="C815" s="354" t="s">
        <v>2802</v>
      </c>
      <c r="E815" s="349">
        <v>17.21</v>
      </c>
      <c r="F815" s="349">
        <v>13.57</v>
      </c>
      <c r="G815" s="349">
        <v>11.4</v>
      </c>
      <c r="H815" s="350"/>
      <c r="I815" s="350"/>
      <c r="J815" s="352"/>
      <c r="K815" s="352"/>
      <c r="L815" s="353"/>
      <c r="M815" s="353"/>
      <c r="N815" s="498">
        <v>512</v>
      </c>
      <c r="O815" s="501">
        <v>0</v>
      </c>
      <c r="P815" s="489"/>
      <c r="Q815" s="489"/>
    </row>
    <row r="816" spans="2:17">
      <c r="B816" s="347"/>
      <c r="C816" s="354" t="s">
        <v>2763</v>
      </c>
      <c r="E816" s="349">
        <v>15.41</v>
      </c>
      <c r="F816" s="349">
        <v>12.57</v>
      </c>
      <c r="G816" s="349">
        <v>10.88</v>
      </c>
      <c r="H816" s="350"/>
      <c r="I816" s="350"/>
      <c r="J816" s="352"/>
      <c r="K816" s="352"/>
      <c r="L816" s="353"/>
      <c r="M816" s="353"/>
      <c r="N816" s="498">
        <v>399</v>
      </c>
      <c r="O816" s="501">
        <v>2</v>
      </c>
      <c r="P816" s="489"/>
      <c r="Q816" s="489"/>
    </row>
    <row r="817" spans="2:17">
      <c r="B817" s="347"/>
      <c r="C817" s="354" t="s">
        <v>2764</v>
      </c>
      <c r="E817" s="349">
        <v>10.36</v>
      </c>
      <c r="F817" s="349">
        <v>8.8000000000000007</v>
      </c>
      <c r="G817" s="349">
        <v>7.88</v>
      </c>
      <c r="H817" s="350"/>
      <c r="I817" s="350"/>
      <c r="J817" s="352"/>
      <c r="K817" s="352"/>
      <c r="L817" s="353"/>
      <c r="M817" s="353"/>
      <c r="N817" s="498">
        <v>219</v>
      </c>
      <c r="O817" s="501">
        <v>3</v>
      </c>
      <c r="P817" s="489"/>
      <c r="Q817" s="489"/>
    </row>
    <row r="818" spans="2:17">
      <c r="B818" s="347"/>
      <c r="C818" s="354" t="s">
        <v>2795</v>
      </c>
      <c r="E818" s="349">
        <v>8.94</v>
      </c>
      <c r="F818" s="349">
        <v>7.05</v>
      </c>
      <c r="G818" s="349">
        <v>5.93</v>
      </c>
      <c r="H818" s="350"/>
      <c r="I818" s="350"/>
      <c r="J818" s="352"/>
      <c r="K818" s="352"/>
      <c r="L818" s="353"/>
      <c r="M818" s="353"/>
      <c r="N818" s="498">
        <v>266</v>
      </c>
      <c r="O818" s="501">
        <v>0</v>
      </c>
      <c r="P818" s="489"/>
      <c r="Q818" s="489"/>
    </row>
    <row r="819" spans="2:17">
      <c r="B819" s="347"/>
      <c r="C819" s="354" t="s">
        <v>2765</v>
      </c>
      <c r="E819" s="349">
        <v>8.94</v>
      </c>
      <c r="F819" s="349">
        <v>7.05</v>
      </c>
      <c r="G819" s="349">
        <v>5.93</v>
      </c>
      <c r="H819" s="350"/>
      <c r="I819" s="350"/>
      <c r="J819" s="352"/>
      <c r="K819" s="352"/>
      <c r="L819" s="353"/>
      <c r="M819" s="353"/>
      <c r="N819" s="498">
        <v>266</v>
      </c>
      <c r="O819" s="501">
        <v>0</v>
      </c>
      <c r="P819" s="489"/>
      <c r="Q819" s="489"/>
    </row>
    <row r="820" spans="2:17">
      <c r="B820" s="347"/>
      <c r="C820" s="354" t="s">
        <v>2796</v>
      </c>
      <c r="E820" s="349">
        <v>45.43</v>
      </c>
      <c r="F820" s="349">
        <v>35.82</v>
      </c>
      <c r="G820" s="349">
        <v>30.1</v>
      </c>
      <c r="H820" s="350"/>
      <c r="I820" s="350"/>
      <c r="J820" s="352"/>
      <c r="K820" s="352"/>
      <c r="L820" s="353"/>
      <c r="M820" s="353"/>
      <c r="N820" s="498">
        <v>1352</v>
      </c>
      <c r="O820" s="501">
        <v>0</v>
      </c>
      <c r="P820" s="489"/>
      <c r="Q820" s="489"/>
    </row>
    <row r="821" spans="2:17">
      <c r="B821" s="347"/>
      <c r="C821" s="354" t="s">
        <v>2766</v>
      </c>
      <c r="E821" s="349">
        <v>29.86</v>
      </c>
      <c r="F821" s="349">
        <v>23.55</v>
      </c>
      <c r="G821" s="349">
        <v>19.79</v>
      </c>
      <c r="H821" s="350"/>
      <c r="I821" s="350"/>
      <c r="J821" s="352"/>
      <c r="K821" s="352"/>
      <c r="L821" s="353"/>
      <c r="M821" s="353"/>
      <c r="N821" s="498">
        <v>889</v>
      </c>
      <c r="O821" s="501">
        <v>0</v>
      </c>
      <c r="P821" s="489"/>
      <c r="Q821" s="489"/>
    </row>
    <row r="822" spans="2:17">
      <c r="B822" s="347"/>
      <c r="C822" s="354" t="s">
        <v>2767</v>
      </c>
      <c r="E822" s="349">
        <v>6.42</v>
      </c>
      <c r="F822" s="349">
        <v>5.0599999999999996</v>
      </c>
      <c r="G822" s="349">
        <v>4.25</v>
      </c>
      <c r="H822" s="350"/>
      <c r="I822" s="350"/>
      <c r="J822" s="352"/>
      <c r="K822" s="352"/>
      <c r="L822" s="353"/>
      <c r="M822" s="353"/>
      <c r="N822" s="498">
        <v>191</v>
      </c>
      <c r="O822" s="501">
        <v>0</v>
      </c>
      <c r="P822" s="489"/>
      <c r="Q822" s="489"/>
    </row>
    <row r="823" spans="2:17">
      <c r="B823" s="347"/>
      <c r="C823" s="354" t="s">
        <v>2748</v>
      </c>
      <c r="E823" s="349">
        <v>1.64</v>
      </c>
      <c r="F823" s="349">
        <v>1.3</v>
      </c>
      <c r="G823" s="349">
        <v>1.0900000000000001</v>
      </c>
      <c r="H823" s="350"/>
      <c r="I823" s="350"/>
      <c r="J823" s="352"/>
      <c r="K823" s="352"/>
      <c r="L823" s="353"/>
      <c r="M823" s="353"/>
      <c r="N823" s="498">
        <v>49</v>
      </c>
      <c r="O823" s="501">
        <v>0</v>
      </c>
      <c r="P823" s="489"/>
      <c r="Q823" s="489"/>
    </row>
    <row r="824" spans="2:17">
      <c r="B824" s="347"/>
      <c r="C824" s="354"/>
      <c r="E824" s="349"/>
      <c r="F824" s="349"/>
      <c r="G824" s="349"/>
      <c r="H824" s="350"/>
      <c r="I824" s="350"/>
      <c r="J824" s="352"/>
      <c r="K824" s="352"/>
      <c r="L824" s="353"/>
      <c r="M824" s="353"/>
      <c r="N824" s="488"/>
      <c r="O824" s="489"/>
      <c r="P824" s="489"/>
      <c r="Q824" s="489"/>
    </row>
    <row r="825" spans="2:17" s="339" customFormat="1" ht="158.4">
      <c r="B825" s="321" t="s">
        <v>2906</v>
      </c>
      <c r="C825" s="340" t="s">
        <v>2907</v>
      </c>
      <c r="D825" s="341">
        <v>30</v>
      </c>
      <c r="E825" s="342">
        <v>85.49</v>
      </c>
      <c r="F825" s="342">
        <v>67.41</v>
      </c>
      <c r="G825" s="342">
        <v>56.65</v>
      </c>
      <c r="H825" s="343">
        <v>0</v>
      </c>
      <c r="I825" s="343">
        <v>0</v>
      </c>
      <c r="J825" s="344">
        <v>6.8999999999999999E-3</v>
      </c>
      <c r="K825" s="344">
        <v>4.4999999999999998E-2</v>
      </c>
      <c r="L825" s="346" t="s">
        <v>2721</v>
      </c>
      <c r="M825" s="346" t="s">
        <v>2742</v>
      </c>
      <c r="N825" s="495">
        <v>2514</v>
      </c>
      <c r="O825" s="499">
        <v>0</v>
      </c>
      <c r="P825" s="497">
        <v>6.8999999999999999E-3</v>
      </c>
      <c r="Q825" s="497">
        <v>4.4999999999999998E-2</v>
      </c>
    </row>
    <row r="826" spans="2:17">
      <c r="B826" s="347"/>
      <c r="C826" s="348" t="s">
        <v>2780</v>
      </c>
      <c r="E826" s="349" t="s">
        <v>2744</v>
      </c>
      <c r="F826" s="349" t="s">
        <v>2744</v>
      </c>
      <c r="G826" s="349" t="s">
        <v>2744</v>
      </c>
      <c r="H826" s="350"/>
      <c r="I826" s="350"/>
      <c r="J826" s="352"/>
      <c r="K826" s="352"/>
      <c r="L826" s="353"/>
      <c r="M826" s="353"/>
      <c r="N826" s="498">
        <v>0</v>
      </c>
      <c r="O826" s="501">
        <v>0</v>
      </c>
      <c r="P826" s="489"/>
      <c r="Q826" s="489"/>
    </row>
    <row r="827" spans="2:17">
      <c r="B827" s="347"/>
      <c r="C827" s="354" t="s">
        <v>2781</v>
      </c>
      <c r="E827" s="349">
        <v>0</v>
      </c>
      <c r="F827" s="349">
        <v>0</v>
      </c>
      <c r="G827" s="349">
        <v>0</v>
      </c>
      <c r="H827" s="350"/>
      <c r="I827" s="350"/>
      <c r="J827" s="352"/>
      <c r="K827" s="352"/>
      <c r="L827" s="353"/>
      <c r="M827" s="353"/>
      <c r="N827" s="498">
        <v>0</v>
      </c>
      <c r="O827" s="501">
        <v>0</v>
      </c>
      <c r="P827" s="489"/>
      <c r="Q827" s="489"/>
    </row>
    <row r="828" spans="2:17">
      <c r="B828" s="347"/>
      <c r="C828" s="354" t="s">
        <v>2894</v>
      </c>
      <c r="E828" s="349">
        <v>10.88</v>
      </c>
      <c r="F828" s="349">
        <v>8.58</v>
      </c>
      <c r="G828" s="349">
        <v>7.21</v>
      </c>
      <c r="H828" s="350"/>
      <c r="I828" s="350"/>
      <c r="J828" s="352"/>
      <c r="K828" s="352"/>
      <c r="L828" s="353"/>
      <c r="M828" s="353"/>
      <c r="N828" s="498">
        <v>324</v>
      </c>
      <c r="O828" s="501">
        <v>0</v>
      </c>
      <c r="P828" s="489"/>
      <c r="Q828" s="489"/>
    </row>
    <row r="829" spans="2:17">
      <c r="B829" s="347"/>
      <c r="C829" s="354" t="s">
        <v>2783</v>
      </c>
      <c r="E829" s="349" t="s">
        <v>2744</v>
      </c>
      <c r="F829" s="349" t="s">
        <v>2744</v>
      </c>
      <c r="G829" s="349" t="s">
        <v>2744</v>
      </c>
      <c r="H829" s="350"/>
      <c r="I829" s="350"/>
      <c r="J829" s="352"/>
      <c r="K829" s="352"/>
      <c r="L829" s="353"/>
      <c r="M829" s="353"/>
      <c r="N829" s="498">
        <v>0</v>
      </c>
      <c r="O829" s="501">
        <v>0</v>
      </c>
      <c r="P829" s="489"/>
      <c r="Q829" s="489"/>
    </row>
    <row r="830" spans="2:17">
      <c r="B830" s="347"/>
      <c r="C830" s="348" t="s">
        <v>2743</v>
      </c>
      <c r="E830" s="349" t="s">
        <v>2744</v>
      </c>
      <c r="F830" s="349" t="s">
        <v>2744</v>
      </c>
      <c r="G830" s="349" t="s">
        <v>2744</v>
      </c>
      <c r="H830" s="350"/>
      <c r="I830" s="350"/>
      <c r="J830" s="352"/>
      <c r="K830" s="352"/>
      <c r="L830" s="353"/>
      <c r="M830" s="353"/>
      <c r="N830" s="498">
        <v>0</v>
      </c>
      <c r="O830" s="501">
        <v>0</v>
      </c>
      <c r="P830" s="489"/>
      <c r="Q830" s="489"/>
    </row>
    <row r="831" spans="2:17">
      <c r="B831" s="347"/>
      <c r="C831" s="354" t="s">
        <v>2784</v>
      </c>
      <c r="E831" s="349">
        <v>3.36</v>
      </c>
      <c r="F831" s="349">
        <v>2.65</v>
      </c>
      <c r="G831" s="349">
        <v>2.23</v>
      </c>
      <c r="H831" s="350"/>
      <c r="I831" s="350"/>
      <c r="J831" s="352"/>
      <c r="K831" s="352"/>
      <c r="L831" s="353"/>
      <c r="M831" s="353"/>
      <c r="N831" s="498">
        <v>100</v>
      </c>
      <c r="O831" s="501">
        <v>0</v>
      </c>
      <c r="P831" s="489"/>
      <c r="Q831" s="489"/>
    </row>
    <row r="832" spans="2:17">
      <c r="B832" s="347"/>
      <c r="C832" s="354" t="s">
        <v>2785</v>
      </c>
      <c r="E832" s="349">
        <v>18.14</v>
      </c>
      <c r="F832" s="349">
        <v>14.31</v>
      </c>
      <c r="G832" s="349">
        <v>12.03</v>
      </c>
      <c r="H832" s="350"/>
      <c r="I832" s="350"/>
      <c r="J832" s="352"/>
      <c r="K832" s="352"/>
      <c r="L832" s="353"/>
      <c r="M832" s="353"/>
      <c r="N832" s="498">
        <v>540</v>
      </c>
      <c r="O832" s="501">
        <v>0</v>
      </c>
      <c r="P832" s="489"/>
      <c r="Q832" s="489"/>
    </row>
    <row r="833" spans="2:17">
      <c r="B833" s="347"/>
      <c r="C833" s="354" t="s">
        <v>2758</v>
      </c>
      <c r="E833" s="349" t="s">
        <v>2744</v>
      </c>
      <c r="F833" s="349" t="s">
        <v>2744</v>
      </c>
      <c r="G833" s="349" t="s">
        <v>2744</v>
      </c>
      <c r="H833" s="350"/>
      <c r="I833" s="350"/>
      <c r="J833" s="352"/>
      <c r="K833" s="352"/>
      <c r="L833" s="353"/>
      <c r="M833" s="353"/>
      <c r="N833" s="498">
        <v>0</v>
      </c>
      <c r="O833" s="501">
        <v>0</v>
      </c>
      <c r="P833" s="489"/>
      <c r="Q833" s="489"/>
    </row>
    <row r="834" spans="2:17">
      <c r="B834" s="347"/>
      <c r="C834" s="348" t="s">
        <v>2743</v>
      </c>
      <c r="E834" s="349" t="s">
        <v>2744</v>
      </c>
      <c r="F834" s="349" t="s">
        <v>2744</v>
      </c>
      <c r="G834" s="349" t="s">
        <v>2744</v>
      </c>
      <c r="H834" s="350"/>
      <c r="I834" s="350"/>
      <c r="J834" s="352"/>
      <c r="K834" s="352"/>
      <c r="L834" s="353"/>
      <c r="M834" s="353"/>
      <c r="N834" s="498">
        <v>0</v>
      </c>
      <c r="O834" s="501">
        <v>0</v>
      </c>
      <c r="P834" s="489"/>
      <c r="Q834" s="489"/>
    </row>
    <row r="835" spans="2:17">
      <c r="B835" s="347"/>
      <c r="C835" s="354" t="s">
        <v>2786</v>
      </c>
      <c r="E835" s="349">
        <v>14.48</v>
      </c>
      <c r="F835" s="349">
        <v>11.42</v>
      </c>
      <c r="G835" s="349">
        <v>9.59</v>
      </c>
      <c r="H835" s="350"/>
      <c r="I835" s="350"/>
      <c r="J835" s="352"/>
      <c r="K835" s="352"/>
      <c r="L835" s="353"/>
      <c r="M835" s="353"/>
      <c r="N835" s="498">
        <v>431</v>
      </c>
      <c r="O835" s="501">
        <v>0</v>
      </c>
      <c r="P835" s="489"/>
      <c r="Q835" s="489"/>
    </row>
    <row r="836" spans="2:17">
      <c r="B836" s="347"/>
      <c r="C836" s="354" t="s">
        <v>2787</v>
      </c>
      <c r="E836" s="349">
        <v>30.2</v>
      </c>
      <c r="F836" s="349">
        <v>23.82</v>
      </c>
      <c r="G836" s="349">
        <v>20.02</v>
      </c>
      <c r="H836" s="350"/>
      <c r="I836" s="350"/>
      <c r="J836" s="352"/>
      <c r="K836" s="352"/>
      <c r="L836" s="353"/>
      <c r="M836" s="353"/>
      <c r="N836" s="498">
        <v>899</v>
      </c>
      <c r="O836" s="501">
        <v>0</v>
      </c>
      <c r="P836" s="489"/>
      <c r="Q836" s="489"/>
    </row>
    <row r="837" spans="2:17">
      <c r="B837" s="347"/>
      <c r="C837" s="354" t="s">
        <v>2895</v>
      </c>
      <c r="E837" s="349">
        <v>21.63</v>
      </c>
      <c r="F837" s="349">
        <v>17.059999999999999</v>
      </c>
      <c r="G837" s="349">
        <v>14.34</v>
      </c>
      <c r="H837" s="350"/>
      <c r="I837" s="350"/>
      <c r="J837" s="352"/>
      <c r="K837" s="352"/>
      <c r="L837" s="353"/>
      <c r="M837" s="353"/>
      <c r="N837" s="498">
        <v>644</v>
      </c>
      <c r="O837" s="501">
        <v>0</v>
      </c>
      <c r="P837" s="489"/>
      <c r="Q837" s="489"/>
    </row>
    <row r="838" spans="2:17">
      <c r="B838" s="347"/>
      <c r="C838" s="354" t="s">
        <v>2789</v>
      </c>
      <c r="E838" s="349" t="s">
        <v>2744</v>
      </c>
      <c r="F838" s="349" t="s">
        <v>2744</v>
      </c>
      <c r="G838" s="349" t="s">
        <v>2744</v>
      </c>
      <c r="H838" s="350"/>
      <c r="I838" s="350"/>
      <c r="J838" s="352"/>
      <c r="K838" s="352"/>
      <c r="L838" s="353"/>
      <c r="M838" s="353"/>
      <c r="N838" s="498">
        <v>0</v>
      </c>
      <c r="O838" s="501">
        <v>0</v>
      </c>
      <c r="P838" s="489"/>
      <c r="Q838" s="489"/>
    </row>
    <row r="839" spans="2:17">
      <c r="B839" s="347"/>
      <c r="C839" s="354" t="s">
        <v>2790</v>
      </c>
      <c r="E839" s="349">
        <v>10.08</v>
      </c>
      <c r="F839" s="349">
        <v>7.95</v>
      </c>
      <c r="G839" s="349">
        <v>6.68</v>
      </c>
      <c r="H839" s="350"/>
      <c r="I839" s="350"/>
      <c r="J839" s="352"/>
      <c r="K839" s="352"/>
      <c r="L839" s="353"/>
      <c r="M839" s="353"/>
      <c r="N839" s="498">
        <v>300</v>
      </c>
      <c r="O839" s="501">
        <v>0</v>
      </c>
      <c r="P839" s="489"/>
      <c r="Q839" s="489"/>
    </row>
    <row r="840" spans="2:17" ht="28.8">
      <c r="B840" s="347"/>
      <c r="C840" s="354" t="s">
        <v>2791</v>
      </c>
      <c r="E840" s="349">
        <v>1.98</v>
      </c>
      <c r="F840" s="349">
        <v>1.56</v>
      </c>
      <c r="G840" s="349">
        <v>1.31</v>
      </c>
      <c r="H840" s="350"/>
      <c r="I840" s="350"/>
      <c r="J840" s="352"/>
      <c r="K840" s="352"/>
      <c r="L840" s="353"/>
      <c r="M840" s="353"/>
      <c r="N840" s="498">
        <v>59</v>
      </c>
      <c r="O840" s="501">
        <v>0</v>
      </c>
      <c r="P840" s="489"/>
      <c r="Q840" s="489"/>
    </row>
    <row r="841" spans="2:17" ht="28.8">
      <c r="B841" s="347"/>
      <c r="C841" s="354" t="s">
        <v>2792</v>
      </c>
      <c r="E841" s="349">
        <v>9.0399999999999991</v>
      </c>
      <c r="F841" s="349">
        <v>7.12</v>
      </c>
      <c r="G841" s="349">
        <v>5.99</v>
      </c>
      <c r="H841" s="350"/>
      <c r="I841" s="350"/>
      <c r="J841" s="352"/>
      <c r="K841" s="352"/>
      <c r="L841" s="353"/>
      <c r="M841" s="353"/>
      <c r="N841" s="498">
        <v>269</v>
      </c>
      <c r="O841" s="501">
        <v>0</v>
      </c>
      <c r="P841" s="489"/>
      <c r="Q841" s="489"/>
    </row>
    <row r="842" spans="2:17">
      <c r="B842" s="347"/>
      <c r="C842" s="354" t="s">
        <v>2793</v>
      </c>
      <c r="E842" s="349">
        <v>7.23</v>
      </c>
      <c r="F842" s="349">
        <v>5.7</v>
      </c>
      <c r="G842" s="349">
        <v>4.78</v>
      </c>
      <c r="H842" s="350"/>
      <c r="I842" s="350"/>
      <c r="J842" s="352"/>
      <c r="K842" s="352"/>
      <c r="L842" s="353"/>
      <c r="M842" s="353"/>
      <c r="N842" s="498">
        <v>215</v>
      </c>
      <c r="O842" s="501">
        <v>0</v>
      </c>
      <c r="P842" s="489"/>
      <c r="Q842" s="489"/>
    </row>
    <row r="843" spans="2:17">
      <c r="B843" s="347"/>
      <c r="C843" s="354" t="s">
        <v>2763</v>
      </c>
      <c r="E843" s="349">
        <v>15.41</v>
      </c>
      <c r="F843" s="349">
        <v>12.57</v>
      </c>
      <c r="G843" s="349">
        <v>10.88</v>
      </c>
      <c r="H843" s="350"/>
      <c r="I843" s="350"/>
      <c r="J843" s="352"/>
      <c r="K843" s="352"/>
      <c r="L843" s="353"/>
      <c r="M843" s="353"/>
      <c r="N843" s="498">
        <v>399</v>
      </c>
      <c r="O843" s="501">
        <v>2</v>
      </c>
      <c r="P843" s="489"/>
      <c r="Q843" s="489"/>
    </row>
    <row r="844" spans="2:17">
      <c r="B844" s="347"/>
      <c r="C844" s="354" t="s">
        <v>2794</v>
      </c>
      <c r="E844" s="349">
        <v>13.44</v>
      </c>
      <c r="F844" s="349">
        <v>10.59</v>
      </c>
      <c r="G844" s="349">
        <v>8.9</v>
      </c>
      <c r="H844" s="350"/>
      <c r="I844" s="350"/>
      <c r="J844" s="352"/>
      <c r="K844" s="352"/>
      <c r="L844" s="353"/>
      <c r="M844" s="353"/>
      <c r="N844" s="498">
        <v>400</v>
      </c>
      <c r="O844" s="501">
        <v>0</v>
      </c>
      <c r="P844" s="489"/>
      <c r="Q844" s="489"/>
    </row>
    <row r="845" spans="2:17">
      <c r="B845" s="347"/>
      <c r="C845" s="354" t="s">
        <v>2764</v>
      </c>
      <c r="E845" s="349">
        <v>10.36</v>
      </c>
      <c r="F845" s="349">
        <v>8.8000000000000007</v>
      </c>
      <c r="G845" s="349">
        <v>7.88</v>
      </c>
      <c r="H845" s="350"/>
      <c r="I845" s="350"/>
      <c r="J845" s="352"/>
      <c r="K845" s="352"/>
      <c r="L845" s="353"/>
      <c r="M845" s="353"/>
      <c r="N845" s="498">
        <v>219</v>
      </c>
      <c r="O845" s="501">
        <v>3</v>
      </c>
      <c r="P845" s="489"/>
      <c r="Q845" s="489"/>
    </row>
    <row r="846" spans="2:17">
      <c r="B846" s="347"/>
      <c r="C846" s="354" t="s">
        <v>2795</v>
      </c>
      <c r="E846" s="349">
        <v>8.94</v>
      </c>
      <c r="F846" s="349">
        <v>7.05</v>
      </c>
      <c r="G846" s="349">
        <v>5.93</v>
      </c>
      <c r="H846" s="350"/>
      <c r="I846" s="350"/>
      <c r="J846" s="352"/>
      <c r="K846" s="352"/>
      <c r="L846" s="353"/>
      <c r="M846" s="353"/>
      <c r="N846" s="498">
        <v>266</v>
      </c>
      <c r="O846" s="501">
        <v>0</v>
      </c>
      <c r="P846" s="489"/>
      <c r="Q846" s="489"/>
    </row>
    <row r="847" spans="2:17">
      <c r="B847" s="347"/>
      <c r="C847" s="354" t="s">
        <v>2765</v>
      </c>
      <c r="E847" s="349">
        <v>8.94</v>
      </c>
      <c r="F847" s="349">
        <v>7.05</v>
      </c>
      <c r="G847" s="349">
        <v>5.93</v>
      </c>
      <c r="H847" s="350"/>
      <c r="I847" s="350"/>
      <c r="J847" s="352"/>
      <c r="K847" s="352"/>
      <c r="L847" s="353"/>
      <c r="M847" s="353"/>
      <c r="N847" s="498">
        <v>266</v>
      </c>
      <c r="O847" s="501">
        <v>0</v>
      </c>
      <c r="P847" s="489"/>
      <c r="Q847" s="489"/>
    </row>
    <row r="848" spans="2:17">
      <c r="B848" s="347"/>
      <c r="C848" s="354" t="s">
        <v>2796</v>
      </c>
      <c r="E848" s="349">
        <v>45.43</v>
      </c>
      <c r="F848" s="349">
        <v>35.82</v>
      </c>
      <c r="G848" s="349">
        <v>30.1</v>
      </c>
      <c r="H848" s="350"/>
      <c r="I848" s="350"/>
      <c r="J848" s="352"/>
      <c r="K848" s="352"/>
      <c r="L848" s="353"/>
      <c r="M848" s="353"/>
      <c r="N848" s="498">
        <v>1352</v>
      </c>
      <c r="O848" s="501">
        <v>0</v>
      </c>
      <c r="P848" s="489"/>
      <c r="Q848" s="489"/>
    </row>
    <row r="849" spans="2:17">
      <c r="B849" s="347"/>
      <c r="C849" s="354" t="s">
        <v>2766</v>
      </c>
      <c r="E849" s="349">
        <v>29.86</v>
      </c>
      <c r="F849" s="349">
        <v>23.55</v>
      </c>
      <c r="G849" s="349">
        <v>19.79</v>
      </c>
      <c r="H849" s="350"/>
      <c r="I849" s="350"/>
      <c r="J849" s="352"/>
      <c r="K849" s="352"/>
      <c r="L849" s="353"/>
      <c r="M849" s="353"/>
      <c r="N849" s="498">
        <v>889</v>
      </c>
      <c r="O849" s="501">
        <v>0</v>
      </c>
      <c r="P849" s="489"/>
      <c r="Q849" s="489"/>
    </row>
    <row r="850" spans="2:17">
      <c r="B850" s="347"/>
      <c r="C850" s="354" t="s">
        <v>2767</v>
      </c>
      <c r="E850" s="349">
        <v>6.42</v>
      </c>
      <c r="F850" s="349">
        <v>5.0599999999999996</v>
      </c>
      <c r="G850" s="349">
        <v>4.25</v>
      </c>
      <c r="H850" s="350"/>
      <c r="I850" s="350"/>
      <c r="J850" s="352"/>
      <c r="K850" s="352"/>
      <c r="L850" s="353"/>
      <c r="M850" s="353"/>
      <c r="N850" s="498">
        <v>191</v>
      </c>
      <c r="O850" s="501">
        <v>0</v>
      </c>
      <c r="P850" s="489"/>
      <c r="Q850" s="489"/>
    </row>
    <row r="851" spans="2:17">
      <c r="B851" s="347"/>
      <c r="C851" s="354" t="s">
        <v>2748</v>
      </c>
      <c r="E851" s="349">
        <v>1.64</v>
      </c>
      <c r="F851" s="349">
        <v>1.3</v>
      </c>
      <c r="G851" s="349">
        <v>1.0900000000000001</v>
      </c>
      <c r="H851" s="350"/>
      <c r="I851" s="350"/>
      <c r="J851" s="352"/>
      <c r="K851" s="352"/>
      <c r="L851" s="353"/>
      <c r="M851" s="353"/>
      <c r="N851" s="498">
        <v>49</v>
      </c>
      <c r="O851" s="501">
        <v>0</v>
      </c>
      <c r="P851" s="489"/>
      <c r="Q851" s="489"/>
    </row>
    <row r="852" spans="2:17">
      <c r="B852" s="347"/>
      <c r="C852" s="354"/>
      <c r="E852" s="349"/>
      <c r="F852" s="349"/>
      <c r="G852" s="349"/>
      <c r="H852" s="350"/>
      <c r="I852" s="350"/>
      <c r="J852" s="352"/>
      <c r="K852" s="352"/>
      <c r="L852" s="353"/>
      <c r="M852" s="353"/>
      <c r="N852" s="488"/>
      <c r="O852" s="489"/>
      <c r="P852" s="489"/>
      <c r="Q852" s="489"/>
    </row>
    <row r="853" spans="2:17" s="339" customFormat="1" ht="105.6">
      <c r="B853" s="321" t="s">
        <v>2908</v>
      </c>
      <c r="C853" s="340" t="s">
        <v>2909</v>
      </c>
      <c r="D853" s="341">
        <v>30</v>
      </c>
      <c r="E853" s="342">
        <v>93.05</v>
      </c>
      <c r="F853" s="342">
        <v>73.37</v>
      </c>
      <c r="G853" s="342">
        <v>61.66</v>
      </c>
      <c r="H853" s="343">
        <v>0</v>
      </c>
      <c r="I853" s="343">
        <v>0</v>
      </c>
      <c r="J853" s="344">
        <v>6.8999999999999999E-3</v>
      </c>
      <c r="K853" s="344">
        <v>4.4999999999999998E-2</v>
      </c>
      <c r="L853" s="346" t="s">
        <v>2721</v>
      </c>
      <c r="M853" s="346" t="s">
        <v>2742</v>
      </c>
      <c r="N853" s="495">
        <v>2761</v>
      </c>
      <c r="O853" s="499">
        <v>0</v>
      </c>
      <c r="P853" s="497">
        <v>6.8999999999999999E-3</v>
      </c>
      <c r="Q853" s="497">
        <v>4.4999999999999998E-2</v>
      </c>
    </row>
    <row r="854" spans="2:17">
      <c r="B854" s="347"/>
      <c r="C854" s="348" t="s">
        <v>2780</v>
      </c>
      <c r="E854" s="349" t="s">
        <v>2744</v>
      </c>
      <c r="F854" s="349" t="s">
        <v>2744</v>
      </c>
      <c r="G854" s="349" t="s">
        <v>2744</v>
      </c>
      <c r="H854" s="350"/>
      <c r="I854" s="350"/>
      <c r="J854" s="352"/>
      <c r="K854" s="352"/>
      <c r="L854" s="353"/>
      <c r="M854" s="353"/>
      <c r="N854" s="498">
        <v>0</v>
      </c>
      <c r="O854" s="501">
        <v>0</v>
      </c>
      <c r="P854" s="489"/>
      <c r="Q854" s="489"/>
    </row>
    <row r="855" spans="2:17">
      <c r="B855" s="347"/>
      <c r="C855" s="354" t="s">
        <v>2781</v>
      </c>
      <c r="E855" s="349">
        <v>0</v>
      </c>
      <c r="F855" s="349">
        <v>0</v>
      </c>
      <c r="G855" s="349">
        <v>0</v>
      </c>
      <c r="H855" s="350"/>
      <c r="I855" s="350"/>
      <c r="J855" s="352"/>
      <c r="K855" s="352"/>
      <c r="L855" s="353"/>
      <c r="M855" s="353"/>
      <c r="N855" s="498">
        <v>0</v>
      </c>
      <c r="O855" s="501">
        <v>0</v>
      </c>
      <c r="P855" s="489"/>
      <c r="Q855" s="489"/>
    </row>
    <row r="856" spans="2:17">
      <c r="B856" s="347"/>
      <c r="C856" s="354" t="s">
        <v>2894</v>
      </c>
      <c r="E856" s="349">
        <v>10.88</v>
      </c>
      <c r="F856" s="349">
        <v>8.58</v>
      </c>
      <c r="G856" s="349">
        <v>7.21</v>
      </c>
      <c r="H856" s="350"/>
      <c r="I856" s="350"/>
      <c r="J856" s="352"/>
      <c r="K856" s="352"/>
      <c r="L856" s="353"/>
      <c r="M856" s="353"/>
      <c r="N856" s="498">
        <v>324</v>
      </c>
      <c r="O856" s="501">
        <v>0</v>
      </c>
      <c r="P856" s="489"/>
      <c r="Q856" s="489"/>
    </row>
    <row r="857" spans="2:17">
      <c r="B857" s="347"/>
      <c r="C857" s="354" t="s">
        <v>2783</v>
      </c>
      <c r="E857" s="349" t="s">
        <v>2744</v>
      </c>
      <c r="F857" s="349" t="s">
        <v>2744</v>
      </c>
      <c r="G857" s="349" t="s">
        <v>2744</v>
      </c>
      <c r="H857" s="350"/>
      <c r="I857" s="350"/>
      <c r="J857" s="352"/>
      <c r="K857" s="352"/>
      <c r="L857" s="353"/>
      <c r="M857" s="353"/>
      <c r="N857" s="498">
        <v>0</v>
      </c>
      <c r="O857" s="501">
        <v>0</v>
      </c>
      <c r="P857" s="489"/>
      <c r="Q857" s="489"/>
    </row>
    <row r="858" spans="2:17">
      <c r="B858" s="347"/>
      <c r="C858" s="348" t="s">
        <v>2743</v>
      </c>
      <c r="E858" s="349" t="s">
        <v>2744</v>
      </c>
      <c r="F858" s="349" t="s">
        <v>2744</v>
      </c>
      <c r="G858" s="349" t="s">
        <v>2744</v>
      </c>
      <c r="H858" s="350"/>
      <c r="I858" s="350"/>
      <c r="J858" s="352"/>
      <c r="K858" s="352"/>
      <c r="L858" s="353"/>
      <c r="M858" s="353"/>
      <c r="N858" s="498">
        <v>0</v>
      </c>
      <c r="O858" s="501">
        <v>0</v>
      </c>
      <c r="P858" s="489"/>
      <c r="Q858" s="489"/>
    </row>
    <row r="859" spans="2:17">
      <c r="B859" s="347"/>
      <c r="C859" s="354" t="s">
        <v>2785</v>
      </c>
      <c r="E859" s="349">
        <v>18.14</v>
      </c>
      <c r="F859" s="349">
        <v>14.31</v>
      </c>
      <c r="G859" s="349">
        <v>12.03</v>
      </c>
      <c r="H859" s="350"/>
      <c r="I859" s="350"/>
      <c r="J859" s="352"/>
      <c r="K859" s="352"/>
      <c r="L859" s="353"/>
      <c r="M859" s="353"/>
      <c r="N859" s="498">
        <v>540</v>
      </c>
      <c r="O859" s="501">
        <v>0</v>
      </c>
      <c r="P859" s="489"/>
      <c r="Q859" s="489"/>
    </row>
    <row r="860" spans="2:17">
      <c r="B860" s="347"/>
      <c r="C860" s="354" t="s">
        <v>2799</v>
      </c>
      <c r="E860" s="349">
        <v>22.27</v>
      </c>
      <c r="F860" s="349">
        <v>17.57</v>
      </c>
      <c r="G860" s="349">
        <v>14.76</v>
      </c>
      <c r="H860" s="350"/>
      <c r="I860" s="350"/>
      <c r="J860" s="352"/>
      <c r="K860" s="352"/>
      <c r="L860" s="353"/>
      <c r="M860" s="353"/>
      <c r="N860" s="498">
        <v>663</v>
      </c>
      <c r="O860" s="501">
        <v>0</v>
      </c>
      <c r="P860" s="489"/>
      <c r="Q860" s="489"/>
    </row>
    <row r="861" spans="2:17">
      <c r="B861" s="347"/>
      <c r="C861" s="354" t="s">
        <v>2758</v>
      </c>
      <c r="E861" s="349" t="s">
        <v>2744</v>
      </c>
      <c r="F861" s="349" t="s">
        <v>2744</v>
      </c>
      <c r="G861" s="349" t="s">
        <v>2744</v>
      </c>
      <c r="H861" s="350"/>
      <c r="I861" s="350"/>
      <c r="J861" s="352"/>
      <c r="K861" s="352"/>
      <c r="L861" s="353"/>
      <c r="M861" s="353"/>
      <c r="N861" s="498">
        <v>0</v>
      </c>
      <c r="O861" s="501">
        <v>0</v>
      </c>
      <c r="P861" s="489"/>
      <c r="Q861" s="489"/>
    </row>
    <row r="862" spans="2:17">
      <c r="B862" s="347"/>
      <c r="C862" s="348" t="s">
        <v>2743</v>
      </c>
      <c r="E862" s="349" t="s">
        <v>2744</v>
      </c>
      <c r="F862" s="349" t="s">
        <v>2744</v>
      </c>
      <c r="G862" s="349" t="s">
        <v>2744</v>
      </c>
      <c r="H862" s="350"/>
      <c r="I862" s="350"/>
      <c r="J862" s="352"/>
      <c r="K862" s="352"/>
      <c r="L862" s="353"/>
      <c r="M862" s="353"/>
      <c r="N862" s="498">
        <v>0</v>
      </c>
      <c r="O862" s="501">
        <v>0</v>
      </c>
      <c r="P862" s="489"/>
      <c r="Q862" s="489"/>
    </row>
    <row r="863" spans="2:17">
      <c r="B863" s="347"/>
      <c r="C863" s="354" t="s">
        <v>2786</v>
      </c>
      <c r="E863" s="349">
        <v>14.48</v>
      </c>
      <c r="F863" s="349">
        <v>11.42</v>
      </c>
      <c r="G863" s="349">
        <v>9.59</v>
      </c>
      <c r="H863" s="350"/>
      <c r="I863" s="350"/>
      <c r="J863" s="352"/>
      <c r="K863" s="352"/>
      <c r="L863" s="353"/>
      <c r="M863" s="353"/>
      <c r="N863" s="498">
        <v>431</v>
      </c>
      <c r="O863" s="501">
        <v>0</v>
      </c>
      <c r="P863" s="489"/>
      <c r="Q863" s="489"/>
    </row>
    <row r="864" spans="2:17">
      <c r="B864" s="347"/>
      <c r="C864" s="354" t="s">
        <v>2787</v>
      </c>
      <c r="E864" s="349">
        <v>30.2</v>
      </c>
      <c r="F864" s="349">
        <v>23.82</v>
      </c>
      <c r="G864" s="349">
        <v>20.02</v>
      </c>
      <c r="H864" s="350"/>
      <c r="I864" s="350"/>
      <c r="J864" s="352"/>
      <c r="K864" s="352"/>
      <c r="L864" s="353"/>
      <c r="M864" s="353"/>
      <c r="N864" s="498">
        <v>899</v>
      </c>
      <c r="O864" s="501">
        <v>0</v>
      </c>
      <c r="P864" s="489"/>
      <c r="Q864" s="489"/>
    </row>
    <row r="865" spans="2:17">
      <c r="B865" s="347"/>
      <c r="C865" s="354" t="s">
        <v>2895</v>
      </c>
      <c r="E865" s="349">
        <v>21.63</v>
      </c>
      <c r="F865" s="349">
        <v>17.059999999999999</v>
      </c>
      <c r="G865" s="349">
        <v>14.34</v>
      </c>
      <c r="H865" s="350"/>
      <c r="I865" s="350"/>
      <c r="J865" s="352"/>
      <c r="K865" s="352"/>
      <c r="L865" s="353"/>
      <c r="M865" s="353"/>
      <c r="N865" s="498">
        <v>644</v>
      </c>
      <c r="O865" s="501">
        <v>0</v>
      </c>
      <c r="P865" s="489"/>
      <c r="Q865" s="489"/>
    </row>
    <row r="866" spans="2:17">
      <c r="B866" s="347"/>
      <c r="C866" s="354" t="s">
        <v>2789</v>
      </c>
      <c r="E866" s="349" t="s">
        <v>2744</v>
      </c>
      <c r="F866" s="349" t="s">
        <v>2744</v>
      </c>
      <c r="G866" s="349" t="s">
        <v>2744</v>
      </c>
      <c r="H866" s="350"/>
      <c r="I866" s="350"/>
      <c r="J866" s="352"/>
      <c r="K866" s="352"/>
      <c r="L866" s="353"/>
      <c r="M866" s="353"/>
      <c r="N866" s="498">
        <v>0</v>
      </c>
      <c r="O866" s="501">
        <v>0</v>
      </c>
      <c r="P866" s="489"/>
      <c r="Q866" s="489"/>
    </row>
    <row r="867" spans="2:17" ht="28.8">
      <c r="B867" s="347"/>
      <c r="C867" s="354" t="s">
        <v>2791</v>
      </c>
      <c r="E867" s="349">
        <v>1.98</v>
      </c>
      <c r="F867" s="349">
        <v>1.56</v>
      </c>
      <c r="G867" s="349">
        <v>1.31</v>
      </c>
      <c r="H867" s="350"/>
      <c r="I867" s="350"/>
      <c r="J867" s="352"/>
      <c r="K867" s="352"/>
      <c r="L867" s="353"/>
      <c r="M867" s="353"/>
      <c r="N867" s="498">
        <v>59</v>
      </c>
      <c r="O867" s="501">
        <v>0</v>
      </c>
      <c r="P867" s="489"/>
      <c r="Q867" s="489"/>
    </row>
    <row r="868" spans="2:17" ht="28.8">
      <c r="B868" s="347"/>
      <c r="C868" s="354" t="s">
        <v>2792</v>
      </c>
      <c r="E868" s="349">
        <v>9.0399999999999991</v>
      </c>
      <c r="F868" s="349">
        <v>7.12</v>
      </c>
      <c r="G868" s="349">
        <v>5.99</v>
      </c>
      <c r="H868" s="350"/>
      <c r="I868" s="350"/>
      <c r="J868" s="352"/>
      <c r="K868" s="352"/>
      <c r="L868" s="353"/>
      <c r="M868" s="353"/>
      <c r="N868" s="498">
        <v>269</v>
      </c>
      <c r="O868" s="501">
        <v>0</v>
      </c>
      <c r="P868" s="489"/>
      <c r="Q868" s="489"/>
    </row>
    <row r="869" spans="2:17">
      <c r="B869" s="347"/>
      <c r="C869" s="354" t="s">
        <v>2793</v>
      </c>
      <c r="E869" s="349">
        <v>7.23</v>
      </c>
      <c r="F869" s="349">
        <v>5.7</v>
      </c>
      <c r="G869" s="349">
        <v>4.78</v>
      </c>
      <c r="H869" s="350"/>
      <c r="I869" s="350"/>
      <c r="J869" s="352"/>
      <c r="K869" s="352"/>
      <c r="L869" s="353"/>
      <c r="M869" s="353"/>
      <c r="N869" s="498">
        <v>215</v>
      </c>
      <c r="O869" s="501">
        <v>0</v>
      </c>
      <c r="P869" s="489"/>
      <c r="Q869" s="489"/>
    </row>
    <row r="870" spans="2:17">
      <c r="B870" s="347"/>
      <c r="C870" s="354" t="s">
        <v>2800</v>
      </c>
      <c r="E870" s="349">
        <v>5.37</v>
      </c>
      <c r="F870" s="349">
        <v>4.24</v>
      </c>
      <c r="G870" s="349">
        <v>3.56</v>
      </c>
      <c r="H870" s="350"/>
      <c r="I870" s="350"/>
      <c r="J870" s="352"/>
      <c r="K870" s="352"/>
      <c r="L870" s="353"/>
      <c r="M870" s="353"/>
      <c r="N870" s="498">
        <v>160</v>
      </c>
      <c r="O870" s="501">
        <v>0</v>
      </c>
      <c r="P870" s="489"/>
      <c r="Q870" s="489"/>
    </row>
    <row r="871" spans="2:17">
      <c r="B871" s="347"/>
      <c r="C871" s="354" t="s">
        <v>2801</v>
      </c>
      <c r="E871" s="349">
        <v>17.16</v>
      </c>
      <c r="F871" s="349">
        <v>13.54</v>
      </c>
      <c r="G871" s="349">
        <v>11.38</v>
      </c>
      <c r="H871" s="350"/>
      <c r="I871" s="350"/>
      <c r="J871" s="352"/>
      <c r="K871" s="352"/>
      <c r="L871" s="353"/>
      <c r="M871" s="353"/>
      <c r="N871" s="498">
        <v>511</v>
      </c>
      <c r="O871" s="501">
        <v>0</v>
      </c>
      <c r="P871" s="489"/>
      <c r="Q871" s="489"/>
    </row>
    <row r="872" spans="2:17">
      <c r="B872" s="347"/>
      <c r="C872" s="354" t="s">
        <v>2802</v>
      </c>
      <c r="E872" s="349">
        <v>17.21</v>
      </c>
      <c r="F872" s="349">
        <v>13.57</v>
      </c>
      <c r="G872" s="349">
        <v>11.4</v>
      </c>
      <c r="H872" s="350"/>
      <c r="I872" s="350"/>
      <c r="J872" s="352"/>
      <c r="K872" s="352"/>
      <c r="L872" s="353"/>
      <c r="M872" s="353"/>
      <c r="N872" s="498">
        <v>512</v>
      </c>
      <c r="O872" s="501">
        <v>0</v>
      </c>
      <c r="P872" s="489"/>
      <c r="Q872" s="489"/>
    </row>
    <row r="873" spans="2:17">
      <c r="B873" s="347"/>
      <c r="C873" s="354" t="s">
        <v>2763</v>
      </c>
      <c r="E873" s="349">
        <v>15.41</v>
      </c>
      <c r="F873" s="349">
        <v>12.57</v>
      </c>
      <c r="G873" s="349">
        <v>10.88</v>
      </c>
      <c r="H873" s="350"/>
      <c r="I873" s="350"/>
      <c r="J873" s="352"/>
      <c r="K873" s="352"/>
      <c r="L873" s="353"/>
      <c r="M873" s="353"/>
      <c r="N873" s="498">
        <v>399</v>
      </c>
      <c r="O873" s="501">
        <v>2</v>
      </c>
      <c r="P873" s="489"/>
      <c r="Q873" s="489"/>
    </row>
    <row r="874" spans="2:17">
      <c r="B874" s="347"/>
      <c r="C874" s="354" t="s">
        <v>2764</v>
      </c>
      <c r="E874" s="349">
        <v>10.36</v>
      </c>
      <c r="F874" s="349">
        <v>8.8000000000000007</v>
      </c>
      <c r="G874" s="349">
        <v>7.88</v>
      </c>
      <c r="H874" s="350"/>
      <c r="I874" s="350"/>
      <c r="J874" s="352"/>
      <c r="K874" s="352"/>
      <c r="L874" s="353"/>
      <c r="M874" s="353"/>
      <c r="N874" s="498">
        <v>219</v>
      </c>
      <c r="O874" s="501">
        <v>3</v>
      </c>
      <c r="P874" s="489"/>
      <c r="Q874" s="489"/>
    </row>
    <row r="875" spans="2:17">
      <c r="B875" s="347"/>
      <c r="C875" s="354" t="s">
        <v>2795</v>
      </c>
      <c r="E875" s="349">
        <v>8.94</v>
      </c>
      <c r="F875" s="349">
        <v>7.05</v>
      </c>
      <c r="G875" s="349">
        <v>5.93</v>
      </c>
      <c r="H875" s="350"/>
      <c r="I875" s="350"/>
      <c r="J875" s="352"/>
      <c r="K875" s="352"/>
      <c r="L875" s="353"/>
      <c r="M875" s="353"/>
      <c r="N875" s="498">
        <v>266</v>
      </c>
      <c r="O875" s="501">
        <v>0</v>
      </c>
      <c r="P875" s="489"/>
      <c r="Q875" s="489"/>
    </row>
    <row r="876" spans="2:17">
      <c r="B876" s="347"/>
      <c r="C876" s="354" t="s">
        <v>2765</v>
      </c>
      <c r="E876" s="349">
        <v>8.94</v>
      </c>
      <c r="F876" s="349">
        <v>7.05</v>
      </c>
      <c r="G876" s="349">
        <v>5.93</v>
      </c>
      <c r="H876" s="350"/>
      <c r="I876" s="350"/>
      <c r="J876" s="352"/>
      <c r="K876" s="352"/>
      <c r="L876" s="353"/>
      <c r="M876" s="353"/>
      <c r="N876" s="498">
        <v>266</v>
      </c>
      <c r="O876" s="501">
        <v>0</v>
      </c>
      <c r="P876" s="489"/>
      <c r="Q876" s="489"/>
    </row>
    <row r="877" spans="2:17">
      <c r="B877" s="347"/>
      <c r="C877" s="354" t="s">
        <v>2796</v>
      </c>
      <c r="E877" s="349">
        <v>45.43</v>
      </c>
      <c r="F877" s="349">
        <v>35.82</v>
      </c>
      <c r="G877" s="349">
        <v>30.1</v>
      </c>
      <c r="H877" s="350"/>
      <c r="I877" s="350"/>
      <c r="J877" s="352"/>
      <c r="K877" s="352"/>
      <c r="L877" s="353"/>
      <c r="M877" s="353"/>
      <c r="N877" s="498">
        <v>1352</v>
      </c>
      <c r="O877" s="501">
        <v>0</v>
      </c>
      <c r="P877" s="489"/>
      <c r="Q877" s="489"/>
    </row>
    <row r="878" spans="2:17">
      <c r="B878" s="347"/>
      <c r="C878" s="354" t="s">
        <v>2766</v>
      </c>
      <c r="E878" s="349">
        <v>29.86</v>
      </c>
      <c r="F878" s="349">
        <v>23.55</v>
      </c>
      <c r="G878" s="349">
        <v>19.79</v>
      </c>
      <c r="H878" s="350"/>
      <c r="I878" s="350"/>
      <c r="J878" s="352"/>
      <c r="K878" s="352"/>
      <c r="L878" s="353"/>
      <c r="M878" s="353"/>
      <c r="N878" s="498">
        <v>889</v>
      </c>
      <c r="O878" s="501">
        <v>0</v>
      </c>
      <c r="P878" s="489"/>
      <c r="Q878" s="489"/>
    </row>
    <row r="879" spans="2:17">
      <c r="B879" s="347"/>
      <c r="C879" s="354" t="s">
        <v>2767</v>
      </c>
      <c r="E879" s="349">
        <v>6.42</v>
      </c>
      <c r="F879" s="349">
        <v>5.0599999999999996</v>
      </c>
      <c r="G879" s="349">
        <v>4.25</v>
      </c>
      <c r="H879" s="350"/>
      <c r="I879" s="350"/>
      <c r="J879" s="352"/>
      <c r="K879" s="352"/>
      <c r="L879" s="353"/>
      <c r="M879" s="353"/>
      <c r="N879" s="498">
        <v>191</v>
      </c>
      <c r="O879" s="501">
        <v>0</v>
      </c>
      <c r="P879" s="489"/>
      <c r="Q879" s="489"/>
    </row>
    <row r="880" spans="2:17">
      <c r="B880" s="347"/>
      <c r="C880" s="354" t="s">
        <v>2748</v>
      </c>
      <c r="E880" s="349">
        <v>1.64</v>
      </c>
      <c r="F880" s="349">
        <v>1.3</v>
      </c>
      <c r="G880" s="349">
        <v>1.0900000000000001</v>
      </c>
      <c r="H880" s="350"/>
      <c r="I880" s="350"/>
      <c r="J880" s="352"/>
      <c r="K880" s="352"/>
      <c r="L880" s="353"/>
      <c r="M880" s="353"/>
      <c r="N880" s="498">
        <v>49</v>
      </c>
      <c r="O880" s="501">
        <v>0</v>
      </c>
      <c r="P880" s="489"/>
      <c r="Q880" s="489"/>
    </row>
    <row r="881" spans="2:17">
      <c r="B881" s="347"/>
      <c r="C881" s="354"/>
      <c r="E881" s="349"/>
      <c r="F881" s="349"/>
      <c r="G881" s="349"/>
      <c r="H881" s="350"/>
      <c r="I881" s="350"/>
      <c r="J881" s="352"/>
      <c r="K881" s="352"/>
      <c r="L881" s="353"/>
      <c r="M881" s="353"/>
      <c r="N881" s="488"/>
      <c r="O881" s="489"/>
      <c r="P881" s="489"/>
      <c r="Q881" s="489"/>
    </row>
    <row r="882" spans="2:17" s="339" customFormat="1" ht="105.6">
      <c r="B882" s="321" t="s">
        <v>2910</v>
      </c>
      <c r="C882" s="340" t="s">
        <v>2911</v>
      </c>
      <c r="D882" s="341">
        <v>30</v>
      </c>
      <c r="E882" s="342">
        <v>97.31</v>
      </c>
      <c r="F882" s="342">
        <v>76.69</v>
      </c>
      <c r="G882" s="342">
        <v>64.44</v>
      </c>
      <c r="H882" s="343">
        <v>0</v>
      </c>
      <c r="I882" s="343">
        <v>0</v>
      </c>
      <c r="J882" s="344">
        <v>6.8999999999999999E-3</v>
      </c>
      <c r="K882" s="344">
        <v>4.4999999999999998E-2</v>
      </c>
      <c r="L882" s="346" t="s">
        <v>2721</v>
      </c>
      <c r="M882" s="346" t="s">
        <v>2742</v>
      </c>
      <c r="N882" s="495">
        <v>2899</v>
      </c>
      <c r="O882" s="499">
        <v>0</v>
      </c>
      <c r="P882" s="497">
        <v>6.8999999999999999E-3</v>
      </c>
      <c r="Q882" s="497">
        <v>4.4999999999999998E-2</v>
      </c>
    </row>
    <row r="883" spans="2:17">
      <c r="B883" s="347"/>
      <c r="C883" s="348" t="s">
        <v>2780</v>
      </c>
      <c r="E883" s="349" t="s">
        <v>2744</v>
      </c>
      <c r="F883" s="349" t="s">
        <v>2744</v>
      </c>
      <c r="G883" s="349" t="s">
        <v>2744</v>
      </c>
      <c r="H883" s="350"/>
      <c r="I883" s="350"/>
      <c r="J883" s="352"/>
      <c r="K883" s="352"/>
      <c r="L883" s="353"/>
      <c r="M883" s="353"/>
      <c r="N883" s="498">
        <v>0</v>
      </c>
      <c r="O883" s="501">
        <v>0</v>
      </c>
      <c r="P883" s="489"/>
      <c r="Q883" s="489"/>
    </row>
    <row r="884" spans="2:17">
      <c r="B884" s="347"/>
      <c r="C884" s="354" t="s">
        <v>2781</v>
      </c>
      <c r="E884" s="349">
        <v>0</v>
      </c>
      <c r="F884" s="349">
        <v>0</v>
      </c>
      <c r="G884" s="349">
        <v>0</v>
      </c>
      <c r="H884" s="350"/>
      <c r="I884" s="350"/>
      <c r="J884" s="352"/>
      <c r="K884" s="352"/>
      <c r="L884" s="353"/>
      <c r="M884" s="353"/>
      <c r="N884" s="498">
        <v>0</v>
      </c>
      <c r="O884" s="501">
        <v>0</v>
      </c>
      <c r="P884" s="489"/>
      <c r="Q884" s="489"/>
    </row>
    <row r="885" spans="2:17">
      <c r="B885" s="347"/>
      <c r="C885" s="354" t="s">
        <v>2894</v>
      </c>
      <c r="E885" s="349">
        <v>10.88</v>
      </c>
      <c r="F885" s="349">
        <v>8.58</v>
      </c>
      <c r="G885" s="349">
        <v>7.21</v>
      </c>
      <c r="H885" s="350"/>
      <c r="I885" s="350"/>
      <c r="J885" s="352"/>
      <c r="K885" s="352"/>
      <c r="L885" s="353"/>
      <c r="M885" s="353"/>
      <c r="N885" s="498">
        <v>324</v>
      </c>
      <c r="O885" s="501">
        <v>0</v>
      </c>
      <c r="P885" s="489"/>
      <c r="Q885" s="489"/>
    </row>
    <row r="886" spans="2:17">
      <c r="B886" s="347"/>
      <c r="C886" s="354" t="s">
        <v>2783</v>
      </c>
      <c r="E886" s="349" t="s">
        <v>2744</v>
      </c>
      <c r="F886" s="349" t="s">
        <v>2744</v>
      </c>
      <c r="G886" s="349" t="s">
        <v>2744</v>
      </c>
      <c r="H886" s="350"/>
      <c r="I886" s="350"/>
      <c r="J886" s="352"/>
      <c r="K886" s="352"/>
      <c r="L886" s="353"/>
      <c r="M886" s="353"/>
      <c r="N886" s="498">
        <v>0</v>
      </c>
      <c r="O886" s="501">
        <v>0</v>
      </c>
      <c r="P886" s="489"/>
      <c r="Q886" s="489"/>
    </row>
    <row r="887" spans="2:17">
      <c r="B887" s="347"/>
      <c r="C887" s="348" t="s">
        <v>2743</v>
      </c>
      <c r="E887" s="349" t="s">
        <v>2744</v>
      </c>
      <c r="F887" s="349" t="s">
        <v>2744</v>
      </c>
      <c r="G887" s="349" t="s">
        <v>2744</v>
      </c>
      <c r="H887" s="350"/>
      <c r="I887" s="350"/>
      <c r="J887" s="352"/>
      <c r="K887" s="352"/>
      <c r="L887" s="353"/>
      <c r="M887" s="353"/>
      <c r="N887" s="498">
        <v>0</v>
      </c>
      <c r="O887" s="501">
        <v>0</v>
      </c>
      <c r="P887" s="489"/>
      <c r="Q887" s="489"/>
    </row>
    <row r="888" spans="2:17">
      <c r="B888" s="347"/>
      <c r="C888" s="354" t="s">
        <v>2785</v>
      </c>
      <c r="E888" s="349">
        <v>18.14</v>
      </c>
      <c r="F888" s="349">
        <v>14.31</v>
      </c>
      <c r="G888" s="349">
        <v>12.03</v>
      </c>
      <c r="H888" s="350"/>
      <c r="I888" s="350"/>
      <c r="J888" s="352"/>
      <c r="K888" s="352"/>
      <c r="L888" s="353"/>
      <c r="M888" s="353"/>
      <c r="N888" s="498">
        <v>540</v>
      </c>
      <c r="O888" s="501">
        <v>0</v>
      </c>
      <c r="P888" s="489"/>
      <c r="Q888" s="489"/>
    </row>
    <row r="889" spans="2:17">
      <c r="B889" s="347"/>
      <c r="C889" s="354" t="s">
        <v>2799</v>
      </c>
      <c r="E889" s="349">
        <v>22.27</v>
      </c>
      <c r="F889" s="349">
        <v>17.57</v>
      </c>
      <c r="G889" s="349">
        <v>14.76</v>
      </c>
      <c r="H889" s="350"/>
      <c r="I889" s="350"/>
      <c r="J889" s="352"/>
      <c r="K889" s="352"/>
      <c r="L889" s="353"/>
      <c r="M889" s="353"/>
      <c r="N889" s="498">
        <v>663</v>
      </c>
      <c r="O889" s="501">
        <v>0</v>
      </c>
      <c r="P889" s="489"/>
      <c r="Q889" s="489"/>
    </row>
    <row r="890" spans="2:17">
      <c r="B890" s="347"/>
      <c r="C890" s="354" t="s">
        <v>2758</v>
      </c>
      <c r="E890" s="349" t="s">
        <v>2744</v>
      </c>
      <c r="F890" s="349" t="s">
        <v>2744</v>
      </c>
      <c r="G890" s="349" t="s">
        <v>2744</v>
      </c>
      <c r="H890" s="350"/>
      <c r="I890" s="350"/>
      <c r="J890" s="352"/>
      <c r="K890" s="352"/>
      <c r="L890" s="353"/>
      <c r="M890" s="353"/>
      <c r="N890" s="498">
        <v>0</v>
      </c>
      <c r="O890" s="501">
        <v>0</v>
      </c>
      <c r="P890" s="489"/>
      <c r="Q890" s="489"/>
    </row>
    <row r="891" spans="2:17">
      <c r="B891" s="347"/>
      <c r="C891" s="348" t="s">
        <v>2743</v>
      </c>
      <c r="E891" s="349" t="s">
        <v>2744</v>
      </c>
      <c r="F891" s="349" t="s">
        <v>2744</v>
      </c>
      <c r="G891" s="349" t="s">
        <v>2744</v>
      </c>
      <c r="H891" s="350"/>
      <c r="I891" s="350"/>
      <c r="J891" s="352"/>
      <c r="K891" s="352"/>
      <c r="L891" s="353"/>
      <c r="M891" s="353"/>
      <c r="N891" s="498">
        <v>0</v>
      </c>
      <c r="O891" s="501">
        <v>0</v>
      </c>
      <c r="P891" s="489"/>
      <c r="Q891" s="489"/>
    </row>
    <row r="892" spans="2:17">
      <c r="B892" s="347"/>
      <c r="C892" s="354" t="s">
        <v>2786</v>
      </c>
      <c r="E892" s="349">
        <v>14.48</v>
      </c>
      <c r="F892" s="349">
        <v>11.42</v>
      </c>
      <c r="G892" s="349">
        <v>9.59</v>
      </c>
      <c r="H892" s="350"/>
      <c r="I892" s="350"/>
      <c r="J892" s="352"/>
      <c r="K892" s="352"/>
      <c r="L892" s="353"/>
      <c r="M892" s="353"/>
      <c r="N892" s="498">
        <v>431</v>
      </c>
      <c r="O892" s="501">
        <v>0</v>
      </c>
      <c r="P892" s="489"/>
      <c r="Q892" s="489"/>
    </row>
    <row r="893" spans="2:17">
      <c r="B893" s="347"/>
      <c r="C893" s="354" t="s">
        <v>2787</v>
      </c>
      <c r="E893" s="349">
        <v>30.2</v>
      </c>
      <c r="F893" s="349">
        <v>23.82</v>
      </c>
      <c r="G893" s="349">
        <v>20.02</v>
      </c>
      <c r="H893" s="350"/>
      <c r="I893" s="350"/>
      <c r="J893" s="352"/>
      <c r="K893" s="352"/>
      <c r="L893" s="353"/>
      <c r="M893" s="353"/>
      <c r="N893" s="498">
        <v>899</v>
      </c>
      <c r="O893" s="501">
        <v>0</v>
      </c>
      <c r="P893" s="489"/>
      <c r="Q893" s="489"/>
    </row>
    <row r="894" spans="2:17">
      <c r="B894" s="347"/>
      <c r="C894" s="354" t="s">
        <v>2895</v>
      </c>
      <c r="E894" s="349">
        <v>21.63</v>
      </c>
      <c r="F894" s="349">
        <v>17.059999999999999</v>
      </c>
      <c r="G894" s="349">
        <v>14.34</v>
      </c>
      <c r="H894" s="350"/>
      <c r="I894" s="350"/>
      <c r="J894" s="352"/>
      <c r="K894" s="352"/>
      <c r="L894" s="353"/>
      <c r="M894" s="353"/>
      <c r="N894" s="498">
        <v>644</v>
      </c>
      <c r="O894" s="501">
        <v>0</v>
      </c>
      <c r="P894" s="489"/>
      <c r="Q894" s="489"/>
    </row>
    <row r="895" spans="2:17">
      <c r="B895" s="347"/>
      <c r="C895" s="354" t="s">
        <v>2789</v>
      </c>
      <c r="E895" s="349" t="s">
        <v>2744</v>
      </c>
      <c r="F895" s="349" t="s">
        <v>2744</v>
      </c>
      <c r="G895" s="349" t="s">
        <v>2744</v>
      </c>
      <c r="H895" s="350"/>
      <c r="I895" s="350"/>
      <c r="J895" s="352"/>
      <c r="K895" s="352"/>
      <c r="L895" s="353"/>
      <c r="M895" s="353"/>
      <c r="N895" s="498">
        <v>0</v>
      </c>
      <c r="O895" s="501">
        <v>0</v>
      </c>
      <c r="P895" s="489"/>
      <c r="Q895" s="489"/>
    </row>
    <row r="896" spans="2:17" ht="28.8">
      <c r="B896" s="347"/>
      <c r="C896" s="354" t="s">
        <v>2791</v>
      </c>
      <c r="E896" s="349">
        <v>1.98</v>
      </c>
      <c r="F896" s="349">
        <v>1.56</v>
      </c>
      <c r="G896" s="349">
        <v>1.31</v>
      </c>
      <c r="H896" s="350"/>
      <c r="I896" s="350"/>
      <c r="J896" s="352"/>
      <c r="K896" s="352"/>
      <c r="L896" s="353"/>
      <c r="M896" s="353"/>
      <c r="N896" s="498">
        <v>59</v>
      </c>
      <c r="O896" s="501">
        <v>0</v>
      </c>
      <c r="P896" s="489"/>
      <c r="Q896" s="489"/>
    </row>
    <row r="897" spans="2:17" ht="28.8">
      <c r="B897" s="347"/>
      <c r="C897" s="354" t="s">
        <v>2792</v>
      </c>
      <c r="E897" s="349">
        <v>9.0399999999999991</v>
      </c>
      <c r="F897" s="349">
        <v>7.12</v>
      </c>
      <c r="G897" s="349">
        <v>5.99</v>
      </c>
      <c r="H897" s="350"/>
      <c r="I897" s="350"/>
      <c r="J897" s="352"/>
      <c r="K897" s="352"/>
      <c r="L897" s="353"/>
      <c r="M897" s="353"/>
      <c r="N897" s="498">
        <v>269</v>
      </c>
      <c r="O897" s="501">
        <v>0</v>
      </c>
      <c r="P897" s="489"/>
      <c r="Q897" s="489"/>
    </row>
    <row r="898" spans="2:17">
      <c r="B898" s="347"/>
      <c r="C898" s="354" t="s">
        <v>2793</v>
      </c>
      <c r="E898" s="349">
        <v>7.23</v>
      </c>
      <c r="F898" s="349">
        <v>5.7</v>
      </c>
      <c r="G898" s="349">
        <v>4.78</v>
      </c>
      <c r="H898" s="350"/>
      <c r="I898" s="350"/>
      <c r="J898" s="352"/>
      <c r="K898" s="352"/>
      <c r="L898" s="353"/>
      <c r="M898" s="353"/>
      <c r="N898" s="498">
        <v>215</v>
      </c>
      <c r="O898" s="501">
        <v>0</v>
      </c>
      <c r="P898" s="489"/>
      <c r="Q898" s="489"/>
    </row>
    <row r="899" spans="2:17">
      <c r="B899" s="347"/>
      <c r="C899" s="354" t="s">
        <v>2800</v>
      </c>
      <c r="E899" s="349">
        <v>5.37</v>
      </c>
      <c r="F899" s="349">
        <v>4.24</v>
      </c>
      <c r="G899" s="349">
        <v>3.56</v>
      </c>
      <c r="H899" s="350"/>
      <c r="I899" s="350"/>
      <c r="J899" s="352"/>
      <c r="K899" s="352"/>
      <c r="L899" s="353"/>
      <c r="M899" s="353"/>
      <c r="N899" s="498">
        <v>160</v>
      </c>
      <c r="O899" s="501">
        <v>0</v>
      </c>
      <c r="P899" s="489"/>
      <c r="Q899" s="489"/>
    </row>
    <row r="900" spans="2:17">
      <c r="B900" s="347"/>
      <c r="C900" s="354" t="s">
        <v>2801</v>
      </c>
      <c r="E900" s="349">
        <v>17.16</v>
      </c>
      <c r="F900" s="349">
        <v>13.54</v>
      </c>
      <c r="G900" s="349">
        <v>11.38</v>
      </c>
      <c r="H900" s="350"/>
      <c r="I900" s="350"/>
      <c r="J900" s="352"/>
      <c r="K900" s="352"/>
      <c r="L900" s="353"/>
      <c r="M900" s="353"/>
      <c r="N900" s="498">
        <v>511</v>
      </c>
      <c r="O900" s="501">
        <v>0</v>
      </c>
      <c r="P900" s="489"/>
      <c r="Q900" s="489"/>
    </row>
    <row r="901" spans="2:17">
      <c r="B901" s="347"/>
      <c r="C901" s="354" t="s">
        <v>2802</v>
      </c>
      <c r="E901" s="349">
        <v>17.21</v>
      </c>
      <c r="F901" s="349">
        <v>13.57</v>
      </c>
      <c r="G901" s="349">
        <v>11.4</v>
      </c>
      <c r="H901" s="350"/>
      <c r="I901" s="350"/>
      <c r="J901" s="352"/>
      <c r="K901" s="352"/>
      <c r="L901" s="353"/>
      <c r="M901" s="353"/>
      <c r="N901" s="498">
        <v>512</v>
      </c>
      <c r="O901" s="501">
        <v>0</v>
      </c>
      <c r="P901" s="489"/>
      <c r="Q901" s="489"/>
    </row>
    <row r="902" spans="2:17">
      <c r="B902" s="347"/>
      <c r="C902" s="354" t="s">
        <v>2763</v>
      </c>
      <c r="E902" s="349">
        <v>15.41</v>
      </c>
      <c r="F902" s="349">
        <v>12.57</v>
      </c>
      <c r="G902" s="349">
        <v>10.88</v>
      </c>
      <c r="H902" s="350"/>
      <c r="I902" s="350"/>
      <c r="J902" s="352"/>
      <c r="K902" s="352"/>
      <c r="L902" s="353"/>
      <c r="M902" s="353"/>
      <c r="N902" s="498">
        <v>399</v>
      </c>
      <c r="O902" s="501">
        <v>2</v>
      </c>
      <c r="P902" s="489"/>
      <c r="Q902" s="489"/>
    </row>
    <row r="903" spans="2:17">
      <c r="B903" s="347"/>
      <c r="C903" s="354" t="s">
        <v>2764</v>
      </c>
      <c r="E903" s="349">
        <v>10.36</v>
      </c>
      <c r="F903" s="349">
        <v>8.8000000000000007</v>
      </c>
      <c r="G903" s="349">
        <v>7.88</v>
      </c>
      <c r="H903" s="350"/>
      <c r="I903" s="350"/>
      <c r="J903" s="352"/>
      <c r="K903" s="352"/>
      <c r="L903" s="353"/>
      <c r="M903" s="353"/>
      <c r="N903" s="498">
        <v>219</v>
      </c>
      <c r="O903" s="501">
        <v>3</v>
      </c>
      <c r="P903" s="489"/>
      <c r="Q903" s="489"/>
    </row>
    <row r="904" spans="2:17">
      <c r="B904" s="347"/>
      <c r="C904" s="354" t="s">
        <v>2795</v>
      </c>
      <c r="E904" s="349">
        <v>8.94</v>
      </c>
      <c r="F904" s="349">
        <v>7.05</v>
      </c>
      <c r="G904" s="349">
        <v>5.93</v>
      </c>
      <c r="H904" s="350"/>
      <c r="I904" s="350"/>
      <c r="J904" s="352"/>
      <c r="K904" s="352"/>
      <c r="L904" s="353"/>
      <c r="M904" s="353"/>
      <c r="N904" s="498">
        <v>266</v>
      </c>
      <c r="O904" s="501">
        <v>0</v>
      </c>
      <c r="P904" s="489"/>
      <c r="Q904" s="489"/>
    </row>
    <row r="905" spans="2:17">
      <c r="B905" s="347"/>
      <c r="C905" s="354" t="s">
        <v>2765</v>
      </c>
      <c r="E905" s="349">
        <v>8.94</v>
      </c>
      <c r="F905" s="349">
        <v>7.05</v>
      </c>
      <c r="G905" s="349">
        <v>5.93</v>
      </c>
      <c r="H905" s="350"/>
      <c r="I905" s="350"/>
      <c r="J905" s="352"/>
      <c r="K905" s="352"/>
      <c r="L905" s="353"/>
      <c r="M905" s="353"/>
      <c r="N905" s="498">
        <v>266</v>
      </c>
      <c r="O905" s="501">
        <v>0</v>
      </c>
      <c r="P905" s="489"/>
      <c r="Q905" s="489"/>
    </row>
    <row r="906" spans="2:17">
      <c r="B906" s="347"/>
      <c r="C906" s="354" t="s">
        <v>2796</v>
      </c>
      <c r="E906" s="349">
        <v>45.43</v>
      </c>
      <c r="F906" s="349">
        <v>35.82</v>
      </c>
      <c r="G906" s="349">
        <v>30.1</v>
      </c>
      <c r="H906" s="350"/>
      <c r="I906" s="350"/>
      <c r="J906" s="352"/>
      <c r="K906" s="352"/>
      <c r="L906" s="353"/>
      <c r="M906" s="353"/>
      <c r="N906" s="498">
        <v>1352</v>
      </c>
      <c r="O906" s="501">
        <v>0</v>
      </c>
      <c r="P906" s="489"/>
      <c r="Q906" s="489"/>
    </row>
    <row r="907" spans="2:17">
      <c r="B907" s="347"/>
      <c r="C907" s="354" t="s">
        <v>2766</v>
      </c>
      <c r="E907" s="349">
        <v>29.86</v>
      </c>
      <c r="F907" s="349">
        <v>23.55</v>
      </c>
      <c r="G907" s="349">
        <v>19.79</v>
      </c>
      <c r="H907" s="350"/>
      <c r="I907" s="350"/>
      <c r="J907" s="352"/>
      <c r="K907" s="352"/>
      <c r="L907" s="353"/>
      <c r="M907" s="353"/>
      <c r="N907" s="498">
        <v>889</v>
      </c>
      <c r="O907" s="501">
        <v>0</v>
      </c>
      <c r="P907" s="489"/>
      <c r="Q907" s="489"/>
    </row>
    <row r="908" spans="2:17">
      <c r="B908" s="347"/>
      <c r="C908" s="354" t="s">
        <v>2767</v>
      </c>
      <c r="E908" s="349">
        <v>6.42</v>
      </c>
      <c r="F908" s="349">
        <v>5.0599999999999996</v>
      </c>
      <c r="G908" s="349">
        <v>4.25</v>
      </c>
      <c r="H908" s="350"/>
      <c r="I908" s="350"/>
      <c r="J908" s="352"/>
      <c r="K908" s="352"/>
      <c r="L908" s="353"/>
      <c r="M908" s="353"/>
      <c r="N908" s="498">
        <v>191</v>
      </c>
      <c r="O908" s="501">
        <v>0</v>
      </c>
      <c r="P908" s="489"/>
      <c r="Q908" s="489"/>
    </row>
    <row r="909" spans="2:17">
      <c r="B909" s="347"/>
      <c r="C909" s="354" t="s">
        <v>2748</v>
      </c>
      <c r="E909" s="349">
        <v>1.64</v>
      </c>
      <c r="F909" s="349">
        <v>1.3</v>
      </c>
      <c r="G909" s="349">
        <v>1.0900000000000001</v>
      </c>
      <c r="H909" s="350"/>
      <c r="I909" s="350"/>
      <c r="J909" s="352"/>
      <c r="K909" s="352"/>
      <c r="L909" s="353"/>
      <c r="M909" s="353"/>
      <c r="N909" s="498">
        <v>49</v>
      </c>
      <c r="O909" s="501">
        <v>0</v>
      </c>
      <c r="P909" s="489"/>
      <c r="Q909" s="489"/>
    </row>
    <row r="910" spans="2:17">
      <c r="B910" s="347"/>
      <c r="C910" s="354"/>
      <c r="E910" s="349"/>
      <c r="F910" s="349"/>
      <c r="G910" s="349"/>
      <c r="H910" s="350"/>
      <c r="I910" s="350"/>
      <c r="J910" s="352"/>
      <c r="K910" s="352"/>
      <c r="L910" s="353"/>
      <c r="M910" s="353"/>
      <c r="N910" s="488"/>
      <c r="O910" s="489"/>
      <c r="P910" s="489"/>
      <c r="Q910" s="489"/>
    </row>
    <row r="911" spans="2:17" s="339" customFormat="1" ht="105.6">
      <c r="B911" s="321" t="s">
        <v>2912</v>
      </c>
      <c r="C911" s="340" t="s">
        <v>2913</v>
      </c>
      <c r="D911" s="341">
        <v>30</v>
      </c>
      <c r="E911" s="342">
        <v>117.91</v>
      </c>
      <c r="F911" s="342">
        <v>0</v>
      </c>
      <c r="G911" s="342">
        <v>78.13</v>
      </c>
      <c r="H911" s="343">
        <v>0</v>
      </c>
      <c r="I911" s="343">
        <v>0</v>
      </c>
      <c r="J911" s="344">
        <v>6.3E-3</v>
      </c>
      <c r="K911" s="344">
        <v>4.4999999999999998E-2</v>
      </c>
      <c r="L911" s="346" t="s">
        <v>2721</v>
      </c>
      <c r="M911" s="346" t="s">
        <v>2742</v>
      </c>
      <c r="N911" s="495">
        <v>3575</v>
      </c>
      <c r="O911" s="499">
        <v>13</v>
      </c>
      <c r="P911" s="497">
        <v>6.3E-3</v>
      </c>
      <c r="Q911" s="497">
        <v>4.4999999999999998E-2</v>
      </c>
    </row>
    <row r="912" spans="2:17">
      <c r="B912" s="347"/>
      <c r="C912" s="348" t="s">
        <v>2743</v>
      </c>
      <c r="E912" s="349" t="s">
        <v>2744</v>
      </c>
      <c r="F912" s="349" t="s">
        <v>2744</v>
      </c>
      <c r="G912" s="349" t="s">
        <v>2744</v>
      </c>
      <c r="H912" s="350"/>
      <c r="I912" s="350"/>
      <c r="J912" s="352"/>
      <c r="K912" s="352"/>
      <c r="L912" s="353"/>
      <c r="M912" s="353"/>
      <c r="N912" s="498">
        <v>0</v>
      </c>
      <c r="O912" s="501">
        <v>0</v>
      </c>
      <c r="P912" s="489"/>
      <c r="Q912" s="489"/>
    </row>
    <row r="913" spans="2:17">
      <c r="B913" s="347"/>
      <c r="C913" s="354" t="s">
        <v>2914</v>
      </c>
      <c r="E913" s="349">
        <v>64.47</v>
      </c>
      <c r="F913" s="349">
        <v>50.85</v>
      </c>
      <c r="G913" s="349">
        <v>42.73</v>
      </c>
      <c r="H913" s="350"/>
      <c r="I913" s="350"/>
      <c r="J913" s="352"/>
      <c r="K913" s="352"/>
      <c r="L913" s="353"/>
      <c r="M913" s="353"/>
      <c r="N913" s="498">
        <v>1919</v>
      </c>
      <c r="O913" s="501">
        <v>0</v>
      </c>
      <c r="P913" s="489"/>
      <c r="Q913" s="489"/>
    </row>
    <row r="914" spans="2:17">
      <c r="B914" s="347"/>
      <c r="C914" s="354" t="s">
        <v>2915</v>
      </c>
      <c r="E914" s="349">
        <v>39.520000000000003</v>
      </c>
      <c r="F914" s="349">
        <v>31.16</v>
      </c>
      <c r="G914" s="349">
        <v>26.19</v>
      </c>
      <c r="H914" s="350"/>
      <c r="I914" s="350"/>
      <c r="J914" s="352"/>
      <c r="K914" s="352"/>
      <c r="L914" s="353"/>
      <c r="M914" s="353"/>
      <c r="N914" s="498">
        <v>1176</v>
      </c>
      <c r="O914" s="501">
        <v>0</v>
      </c>
      <c r="P914" s="489"/>
      <c r="Q914" s="489"/>
    </row>
    <row r="915" spans="2:17">
      <c r="B915" s="347"/>
      <c r="C915" s="354" t="s">
        <v>2785</v>
      </c>
      <c r="E915" s="349">
        <v>18.14</v>
      </c>
      <c r="F915" s="349">
        <v>14.31</v>
      </c>
      <c r="G915" s="349">
        <v>12.03</v>
      </c>
      <c r="H915" s="350"/>
      <c r="I915" s="350"/>
      <c r="J915" s="352"/>
      <c r="K915" s="352"/>
      <c r="L915" s="353"/>
      <c r="M915" s="353"/>
      <c r="N915" s="498">
        <v>540</v>
      </c>
      <c r="O915" s="501">
        <v>0</v>
      </c>
      <c r="P915" s="489"/>
      <c r="Q915" s="489"/>
    </row>
    <row r="916" spans="2:17">
      <c r="B916" s="347"/>
      <c r="C916" s="354" t="s">
        <v>2916</v>
      </c>
      <c r="E916" s="349">
        <v>20.43</v>
      </c>
      <c r="F916" s="349">
        <v>16.11</v>
      </c>
      <c r="G916" s="349">
        <v>13.54</v>
      </c>
      <c r="H916" s="350"/>
      <c r="I916" s="350"/>
      <c r="J916" s="352"/>
      <c r="K916" s="352"/>
      <c r="L916" s="353"/>
      <c r="M916" s="353"/>
      <c r="N916" s="498">
        <v>608</v>
      </c>
      <c r="O916" s="501">
        <v>0</v>
      </c>
      <c r="P916" s="489"/>
      <c r="Q916" s="489"/>
    </row>
    <row r="917" spans="2:17">
      <c r="B917" s="347"/>
      <c r="C917" s="354" t="s">
        <v>2758</v>
      </c>
      <c r="E917" s="349" t="s">
        <v>2744</v>
      </c>
      <c r="F917" s="349" t="s">
        <v>2744</v>
      </c>
      <c r="G917" s="349" t="s">
        <v>2744</v>
      </c>
      <c r="H917" s="350"/>
      <c r="I917" s="350"/>
      <c r="J917" s="352"/>
      <c r="K917" s="352"/>
      <c r="L917" s="353"/>
      <c r="M917" s="353"/>
      <c r="N917" s="498">
        <v>0</v>
      </c>
      <c r="O917" s="501">
        <v>0</v>
      </c>
      <c r="P917" s="489"/>
      <c r="Q917" s="489"/>
    </row>
    <row r="918" spans="2:17">
      <c r="B918" s="347"/>
      <c r="C918" s="348" t="s">
        <v>2743</v>
      </c>
      <c r="E918" s="349" t="s">
        <v>2744</v>
      </c>
      <c r="F918" s="349" t="s">
        <v>2744</v>
      </c>
      <c r="G918" s="349" t="s">
        <v>2744</v>
      </c>
      <c r="H918" s="350"/>
      <c r="I918" s="350"/>
      <c r="J918" s="352"/>
      <c r="K918" s="352"/>
      <c r="L918" s="353"/>
      <c r="M918" s="353"/>
      <c r="N918" s="498">
        <v>0</v>
      </c>
      <c r="O918" s="501">
        <v>0</v>
      </c>
      <c r="P918" s="489"/>
      <c r="Q918" s="489"/>
    </row>
    <row r="919" spans="2:17">
      <c r="B919" s="347"/>
      <c r="C919" s="354" t="s">
        <v>2822</v>
      </c>
      <c r="E919" s="349">
        <v>12.87</v>
      </c>
      <c r="F919" s="349">
        <v>10.15</v>
      </c>
      <c r="G919" s="349">
        <v>8.52</v>
      </c>
      <c r="H919" s="350"/>
      <c r="I919" s="350"/>
      <c r="J919" s="352"/>
      <c r="K919" s="352"/>
      <c r="L919" s="353"/>
      <c r="M919" s="353"/>
      <c r="N919" s="498">
        <v>383</v>
      </c>
      <c r="O919" s="501">
        <v>0</v>
      </c>
      <c r="P919" s="489"/>
      <c r="Q919" s="489"/>
    </row>
    <row r="920" spans="2:17">
      <c r="B920" s="347"/>
      <c r="C920" s="354" t="s">
        <v>2823</v>
      </c>
      <c r="E920" s="349">
        <v>30.07</v>
      </c>
      <c r="F920" s="349">
        <v>23.72</v>
      </c>
      <c r="G920" s="349">
        <v>19.93</v>
      </c>
      <c r="H920" s="350"/>
      <c r="I920" s="350"/>
      <c r="J920" s="352"/>
      <c r="K920" s="352"/>
      <c r="L920" s="353"/>
      <c r="M920" s="353"/>
      <c r="N920" s="498">
        <v>895</v>
      </c>
      <c r="O920" s="501">
        <v>0</v>
      </c>
      <c r="P920" s="489"/>
      <c r="Q920" s="489"/>
    </row>
    <row r="921" spans="2:17">
      <c r="B921" s="347"/>
      <c r="C921" s="354" t="s">
        <v>2789</v>
      </c>
      <c r="E921" s="349" t="s">
        <v>2744</v>
      </c>
      <c r="F921" s="349" t="s">
        <v>2744</v>
      </c>
      <c r="G921" s="349" t="s">
        <v>2744</v>
      </c>
      <c r="H921" s="350"/>
      <c r="I921" s="350"/>
      <c r="J921" s="352"/>
      <c r="K921" s="352"/>
      <c r="L921" s="353"/>
      <c r="M921" s="353"/>
      <c r="N921" s="498">
        <v>0</v>
      </c>
      <c r="O921" s="501">
        <v>0</v>
      </c>
      <c r="P921" s="489"/>
      <c r="Q921" s="489"/>
    </row>
    <row r="922" spans="2:17">
      <c r="B922" s="347"/>
      <c r="C922" s="348" t="s">
        <v>2824</v>
      </c>
      <c r="E922" s="349" t="s">
        <v>2744</v>
      </c>
      <c r="F922" s="349" t="s">
        <v>2744</v>
      </c>
      <c r="G922" s="349" t="s">
        <v>2744</v>
      </c>
      <c r="H922" s="350"/>
      <c r="I922" s="350"/>
      <c r="J922" s="352"/>
      <c r="K922" s="352"/>
      <c r="L922" s="353"/>
      <c r="M922" s="353"/>
      <c r="N922" s="498">
        <v>0</v>
      </c>
      <c r="O922" s="501">
        <v>0</v>
      </c>
      <c r="P922" s="489"/>
      <c r="Q922" s="489"/>
    </row>
    <row r="923" spans="2:17" ht="28.8">
      <c r="B923" s="347"/>
      <c r="C923" s="354" t="s">
        <v>2825</v>
      </c>
      <c r="E923" s="349">
        <v>14.05</v>
      </c>
      <c r="F923" s="349">
        <v>11.93</v>
      </c>
      <c r="G923" s="349">
        <v>10.66</v>
      </c>
      <c r="H923" s="350"/>
      <c r="I923" s="350"/>
      <c r="J923" s="352"/>
      <c r="K923" s="352"/>
      <c r="L923" s="353"/>
      <c r="M923" s="353"/>
      <c r="N923" s="498">
        <v>299</v>
      </c>
      <c r="O923" s="501">
        <v>4</v>
      </c>
      <c r="P923" s="489"/>
      <c r="Q923" s="489"/>
    </row>
    <row r="924" spans="2:17">
      <c r="B924" s="347"/>
      <c r="C924" s="354" t="s">
        <v>2826</v>
      </c>
      <c r="E924" s="349">
        <v>8.27</v>
      </c>
      <c r="F924" s="349">
        <v>7.36</v>
      </c>
      <c r="G924" s="349">
        <v>6.83</v>
      </c>
      <c r="H924" s="350"/>
      <c r="I924" s="350"/>
      <c r="J924" s="352"/>
      <c r="K924" s="352"/>
      <c r="L924" s="353"/>
      <c r="M924" s="353"/>
      <c r="N924" s="498">
        <v>127</v>
      </c>
      <c r="O924" s="501">
        <v>4</v>
      </c>
      <c r="P924" s="489"/>
      <c r="Q924" s="489"/>
    </row>
    <row r="925" spans="2:17">
      <c r="B925" s="347"/>
      <c r="C925" s="354" t="s">
        <v>2827</v>
      </c>
      <c r="E925" s="349" t="s">
        <v>2744</v>
      </c>
      <c r="F925" s="349" t="s">
        <v>2744</v>
      </c>
      <c r="G925" s="349" t="s">
        <v>2744</v>
      </c>
      <c r="H925" s="350"/>
      <c r="I925" s="350"/>
      <c r="J925" s="352"/>
      <c r="K925" s="352"/>
      <c r="L925" s="353"/>
      <c r="M925" s="353"/>
      <c r="N925" s="498">
        <v>0</v>
      </c>
      <c r="O925" s="501">
        <v>0</v>
      </c>
      <c r="P925" s="489"/>
      <c r="Q925" s="489"/>
    </row>
    <row r="926" spans="2:17" ht="28.8">
      <c r="B926" s="347"/>
      <c r="C926" s="354" t="s">
        <v>2917</v>
      </c>
      <c r="E926" s="349">
        <v>87.36</v>
      </c>
      <c r="F926" s="349">
        <v>68.89</v>
      </c>
      <c r="G926" s="349">
        <v>57.89</v>
      </c>
      <c r="H926" s="350"/>
      <c r="I926" s="350"/>
      <c r="J926" s="352"/>
      <c r="K926" s="352"/>
      <c r="L926" s="353"/>
      <c r="M926" s="353"/>
      <c r="N926" s="498">
        <v>2600</v>
      </c>
      <c r="O926" s="501">
        <v>0</v>
      </c>
      <c r="P926" s="489"/>
      <c r="Q926" s="489"/>
    </row>
    <row r="927" spans="2:17" ht="28.8">
      <c r="B927" s="347"/>
      <c r="C927" s="354" t="s">
        <v>2918</v>
      </c>
      <c r="E927" s="349">
        <v>55.87</v>
      </c>
      <c r="F927" s="349">
        <v>44.06</v>
      </c>
      <c r="G927" s="349">
        <v>37.03</v>
      </c>
      <c r="H927" s="350"/>
      <c r="I927" s="350"/>
      <c r="J927" s="352"/>
      <c r="K927" s="352"/>
      <c r="L927" s="353"/>
      <c r="M927" s="353"/>
      <c r="N927" s="498">
        <v>1663</v>
      </c>
      <c r="O927" s="501">
        <v>0</v>
      </c>
      <c r="P927" s="489"/>
      <c r="Q927" s="489"/>
    </row>
    <row r="928" spans="2:17">
      <c r="B928" s="347"/>
      <c r="C928" s="354" t="s">
        <v>2919</v>
      </c>
      <c r="E928" s="349">
        <v>33.43</v>
      </c>
      <c r="F928" s="349">
        <v>26.36</v>
      </c>
      <c r="G928" s="349">
        <v>22.15</v>
      </c>
      <c r="H928" s="350"/>
      <c r="I928" s="350"/>
      <c r="J928" s="352"/>
      <c r="K928" s="352"/>
      <c r="L928" s="353"/>
      <c r="M928" s="353"/>
      <c r="N928" s="498">
        <v>995</v>
      </c>
      <c r="O928" s="501">
        <v>0</v>
      </c>
      <c r="P928" s="489"/>
      <c r="Q928" s="489"/>
    </row>
    <row r="929" spans="2:17">
      <c r="B929" s="347"/>
      <c r="C929" s="354" t="s">
        <v>2920</v>
      </c>
      <c r="E929" s="349">
        <v>73.92</v>
      </c>
      <c r="F929" s="349">
        <v>58.29</v>
      </c>
      <c r="G929" s="349">
        <v>48.98</v>
      </c>
      <c r="H929" s="350"/>
      <c r="I929" s="350"/>
      <c r="J929" s="352"/>
      <c r="K929" s="352"/>
      <c r="L929" s="353"/>
      <c r="M929" s="353"/>
      <c r="N929" s="498">
        <v>2200</v>
      </c>
      <c r="O929" s="501">
        <v>0</v>
      </c>
      <c r="P929" s="489"/>
      <c r="Q929" s="489"/>
    </row>
    <row r="930" spans="2:17">
      <c r="B930" s="347"/>
      <c r="C930" s="354" t="s">
        <v>2921</v>
      </c>
      <c r="E930" s="349">
        <v>100.63</v>
      </c>
      <c r="F930" s="349">
        <v>79.36</v>
      </c>
      <c r="G930" s="349">
        <v>66.69</v>
      </c>
      <c r="H930" s="350"/>
      <c r="I930" s="350"/>
      <c r="J930" s="352"/>
      <c r="K930" s="352"/>
      <c r="L930" s="353"/>
      <c r="M930" s="353"/>
      <c r="N930" s="498">
        <v>2995</v>
      </c>
      <c r="O930" s="501">
        <v>0</v>
      </c>
      <c r="P930" s="489"/>
      <c r="Q930" s="489"/>
    </row>
    <row r="931" spans="2:17">
      <c r="B931" s="347"/>
      <c r="C931" s="354" t="s">
        <v>2922</v>
      </c>
      <c r="E931" s="349">
        <v>27.72</v>
      </c>
      <c r="F931" s="349">
        <v>21.86</v>
      </c>
      <c r="G931" s="349">
        <v>18.37</v>
      </c>
      <c r="H931" s="350"/>
      <c r="I931" s="350"/>
      <c r="J931" s="352"/>
      <c r="K931" s="352"/>
      <c r="L931" s="353"/>
      <c r="M931" s="353"/>
      <c r="N931" s="498">
        <v>825</v>
      </c>
      <c r="O931" s="501">
        <v>0</v>
      </c>
      <c r="P931" s="489"/>
      <c r="Q931" s="489"/>
    </row>
    <row r="932" spans="2:17">
      <c r="B932" s="347"/>
      <c r="C932" s="354" t="s">
        <v>2923</v>
      </c>
      <c r="E932" s="349">
        <v>6.42</v>
      </c>
      <c r="F932" s="349">
        <v>5.0599999999999996</v>
      </c>
      <c r="G932" s="349">
        <v>4.25</v>
      </c>
      <c r="H932" s="350"/>
      <c r="I932" s="350"/>
      <c r="J932" s="352"/>
      <c r="K932" s="352"/>
      <c r="L932" s="353"/>
      <c r="M932" s="353"/>
      <c r="N932" s="498">
        <v>191</v>
      </c>
      <c r="O932" s="501">
        <v>0</v>
      </c>
      <c r="P932" s="489"/>
      <c r="Q932" s="489"/>
    </row>
    <row r="933" spans="2:17" ht="28.8">
      <c r="B933" s="347"/>
      <c r="C933" s="354" t="s">
        <v>2924</v>
      </c>
      <c r="E933" s="349">
        <v>16.63</v>
      </c>
      <c r="F933" s="349">
        <v>13.12</v>
      </c>
      <c r="G933" s="349">
        <v>11.03</v>
      </c>
      <c r="H933" s="350"/>
      <c r="I933" s="350"/>
      <c r="J933" s="352"/>
      <c r="K933" s="352"/>
      <c r="L933" s="353"/>
      <c r="M933" s="353"/>
      <c r="N933" s="498">
        <v>495</v>
      </c>
      <c r="O933" s="501">
        <v>0</v>
      </c>
      <c r="P933" s="489"/>
      <c r="Q933" s="489"/>
    </row>
    <row r="934" spans="2:17">
      <c r="B934" s="347"/>
      <c r="C934" s="354" t="s">
        <v>2800</v>
      </c>
      <c r="E934" s="349">
        <v>5.37</v>
      </c>
      <c r="F934" s="349">
        <v>4.24</v>
      </c>
      <c r="G934" s="349">
        <v>3.56</v>
      </c>
      <c r="H934" s="350"/>
      <c r="I934" s="350"/>
      <c r="J934" s="352"/>
      <c r="K934" s="352"/>
      <c r="L934" s="353"/>
      <c r="M934" s="353"/>
      <c r="N934" s="498">
        <v>160</v>
      </c>
      <c r="O934" s="501">
        <v>0</v>
      </c>
      <c r="P934" s="489"/>
      <c r="Q934" s="489"/>
    </row>
    <row r="935" spans="2:17">
      <c r="B935" s="347"/>
      <c r="C935" s="354" t="s">
        <v>2801</v>
      </c>
      <c r="E935" s="349">
        <v>17.16</v>
      </c>
      <c r="F935" s="349">
        <v>13.54</v>
      </c>
      <c r="G935" s="349">
        <v>11.38</v>
      </c>
      <c r="H935" s="350"/>
      <c r="I935" s="350"/>
      <c r="J935" s="352"/>
      <c r="K935" s="352"/>
      <c r="L935" s="353"/>
      <c r="M935" s="353"/>
      <c r="N935" s="498">
        <v>511</v>
      </c>
      <c r="O935" s="501">
        <v>0</v>
      </c>
      <c r="P935" s="489"/>
      <c r="Q935" s="489"/>
    </row>
    <row r="936" spans="2:17">
      <c r="B936" s="347"/>
      <c r="C936" s="354" t="s">
        <v>2802</v>
      </c>
      <c r="E936" s="349">
        <v>17.21</v>
      </c>
      <c r="F936" s="349">
        <v>13.57</v>
      </c>
      <c r="G936" s="349">
        <v>11.4</v>
      </c>
      <c r="H936" s="350"/>
      <c r="I936" s="350"/>
      <c r="J936" s="352"/>
      <c r="K936" s="352"/>
      <c r="L936" s="353"/>
      <c r="M936" s="353"/>
      <c r="N936" s="498">
        <v>512</v>
      </c>
      <c r="O936" s="501">
        <v>0</v>
      </c>
      <c r="P936" s="489"/>
      <c r="Q936" s="489"/>
    </row>
    <row r="937" spans="2:17">
      <c r="B937" s="347"/>
      <c r="C937" s="354" t="s">
        <v>2763</v>
      </c>
      <c r="E937" s="349">
        <v>15.41</v>
      </c>
      <c r="F937" s="349">
        <v>12.57</v>
      </c>
      <c r="G937" s="349">
        <v>10.88</v>
      </c>
      <c r="H937" s="350"/>
      <c r="I937" s="350"/>
      <c r="J937" s="352"/>
      <c r="K937" s="352"/>
      <c r="L937" s="353"/>
      <c r="M937" s="353"/>
      <c r="N937" s="498">
        <v>399</v>
      </c>
      <c r="O937" s="501">
        <v>2</v>
      </c>
      <c r="P937" s="489"/>
      <c r="Q937" s="489"/>
    </row>
    <row r="938" spans="2:17" ht="28.8">
      <c r="B938" s="347"/>
      <c r="C938" s="354" t="s">
        <v>2833</v>
      </c>
      <c r="E938" s="349">
        <v>10.72</v>
      </c>
      <c r="F938" s="349">
        <v>8.4499999999999993</v>
      </c>
      <c r="G938" s="349">
        <v>7.1</v>
      </c>
      <c r="H938" s="350"/>
      <c r="I938" s="350"/>
      <c r="J938" s="352"/>
      <c r="K938" s="352"/>
      <c r="L938" s="353"/>
      <c r="M938" s="353"/>
      <c r="N938" s="498">
        <v>319</v>
      </c>
      <c r="O938" s="501">
        <v>0</v>
      </c>
      <c r="P938" s="489"/>
      <c r="Q938" s="489"/>
    </row>
    <row r="939" spans="2:17">
      <c r="B939" s="347"/>
      <c r="C939" s="354" t="s">
        <v>2925</v>
      </c>
      <c r="E939" s="349">
        <v>10.36</v>
      </c>
      <c r="F939" s="349">
        <v>8.8000000000000007</v>
      </c>
      <c r="G939" s="349">
        <v>7.88</v>
      </c>
      <c r="H939" s="350"/>
      <c r="I939" s="350"/>
      <c r="J939" s="352"/>
      <c r="K939" s="352"/>
      <c r="L939" s="353"/>
      <c r="M939" s="353"/>
      <c r="N939" s="498">
        <v>219</v>
      </c>
      <c r="O939" s="501">
        <v>3</v>
      </c>
      <c r="P939" s="489"/>
      <c r="Q939" s="489"/>
    </row>
    <row r="940" spans="2:17">
      <c r="B940" s="347"/>
      <c r="C940" s="354" t="s">
        <v>2795</v>
      </c>
      <c r="E940" s="349">
        <v>8.94</v>
      </c>
      <c r="F940" s="349">
        <v>7.05</v>
      </c>
      <c r="G940" s="349">
        <v>5.93</v>
      </c>
      <c r="H940" s="350"/>
      <c r="I940" s="350"/>
      <c r="J940" s="352"/>
      <c r="K940" s="352"/>
      <c r="L940" s="353"/>
      <c r="M940" s="353"/>
      <c r="N940" s="498">
        <v>266</v>
      </c>
      <c r="O940" s="501">
        <v>0</v>
      </c>
      <c r="P940" s="489"/>
      <c r="Q940" s="489"/>
    </row>
    <row r="941" spans="2:17">
      <c r="B941" s="347"/>
      <c r="C941" s="354" t="s">
        <v>2765</v>
      </c>
      <c r="E941" s="349">
        <v>8.94</v>
      </c>
      <c r="F941" s="349">
        <v>7.05</v>
      </c>
      <c r="G941" s="349">
        <v>5.93</v>
      </c>
      <c r="H941" s="350"/>
      <c r="I941" s="350"/>
      <c r="J941" s="352"/>
      <c r="K941" s="352"/>
      <c r="L941" s="353"/>
      <c r="M941" s="353"/>
      <c r="N941" s="498">
        <v>266</v>
      </c>
      <c r="O941" s="501">
        <v>0</v>
      </c>
      <c r="P941" s="489"/>
      <c r="Q941" s="489"/>
    </row>
    <row r="942" spans="2:17">
      <c r="B942" s="347"/>
      <c r="C942" s="354" t="s">
        <v>2796</v>
      </c>
      <c r="E942" s="349">
        <v>45.43</v>
      </c>
      <c r="F942" s="349">
        <v>35.82</v>
      </c>
      <c r="G942" s="349">
        <v>30.1</v>
      </c>
      <c r="H942" s="350"/>
      <c r="I942" s="350"/>
      <c r="J942" s="352"/>
      <c r="K942" s="352"/>
      <c r="L942" s="353"/>
      <c r="M942" s="353"/>
      <c r="N942" s="498">
        <v>1352</v>
      </c>
      <c r="O942" s="501">
        <v>0</v>
      </c>
      <c r="P942" s="489"/>
      <c r="Q942" s="489"/>
    </row>
    <row r="943" spans="2:17">
      <c r="B943" s="347"/>
      <c r="C943" s="354" t="s">
        <v>2766</v>
      </c>
      <c r="E943" s="349">
        <v>29.86</v>
      </c>
      <c r="F943" s="349">
        <v>23.55</v>
      </c>
      <c r="G943" s="349">
        <v>19.79</v>
      </c>
      <c r="H943" s="350"/>
      <c r="I943" s="350"/>
      <c r="J943" s="352"/>
      <c r="K943" s="352"/>
      <c r="L943" s="353"/>
      <c r="M943" s="353"/>
      <c r="N943" s="498">
        <v>889</v>
      </c>
      <c r="O943" s="501">
        <v>0</v>
      </c>
      <c r="P943" s="489"/>
      <c r="Q943" s="489"/>
    </row>
    <row r="944" spans="2:17" ht="28.8">
      <c r="B944" s="347"/>
      <c r="C944" s="354" t="s">
        <v>2926</v>
      </c>
      <c r="E944" s="349">
        <v>8.0299999999999994</v>
      </c>
      <c r="F944" s="349">
        <v>6.33</v>
      </c>
      <c r="G944" s="349">
        <v>5.32</v>
      </c>
      <c r="H944" s="350"/>
      <c r="I944" s="350"/>
      <c r="J944" s="352"/>
      <c r="K944" s="352"/>
      <c r="L944" s="353"/>
      <c r="M944" s="353"/>
      <c r="N944" s="498">
        <v>239</v>
      </c>
      <c r="O944" s="501">
        <v>0</v>
      </c>
      <c r="P944" s="489"/>
      <c r="Q944" s="489"/>
    </row>
    <row r="945" spans="2:17">
      <c r="B945" s="347"/>
      <c r="C945" s="354" t="s">
        <v>2767</v>
      </c>
      <c r="E945" s="349">
        <v>6.42</v>
      </c>
      <c r="F945" s="349">
        <v>5.0599999999999996</v>
      </c>
      <c r="G945" s="349">
        <v>4.25</v>
      </c>
      <c r="H945" s="350"/>
      <c r="I945" s="350"/>
      <c r="J945" s="352"/>
      <c r="K945" s="352"/>
      <c r="L945" s="353"/>
      <c r="M945" s="353"/>
      <c r="N945" s="498">
        <v>191</v>
      </c>
      <c r="O945" s="501">
        <v>0</v>
      </c>
      <c r="P945" s="489"/>
      <c r="Q945" s="489"/>
    </row>
    <row r="946" spans="2:17">
      <c r="B946" s="347"/>
      <c r="C946" s="354" t="s">
        <v>2836</v>
      </c>
      <c r="E946" s="349">
        <v>2.0099999999999998</v>
      </c>
      <c r="F946" s="349">
        <v>1.59</v>
      </c>
      <c r="G946" s="349">
        <v>1.33</v>
      </c>
      <c r="H946" s="350"/>
      <c r="I946" s="350"/>
      <c r="J946" s="352"/>
      <c r="K946" s="352"/>
      <c r="L946" s="353"/>
      <c r="M946" s="353"/>
      <c r="N946" s="498">
        <v>60</v>
      </c>
      <c r="O946" s="501">
        <v>0</v>
      </c>
      <c r="P946" s="489"/>
      <c r="Q946" s="489"/>
    </row>
    <row r="947" spans="2:17">
      <c r="B947" s="347"/>
      <c r="C947" s="354" t="s">
        <v>2837</v>
      </c>
      <c r="E947" s="349">
        <v>8.0299999999999994</v>
      </c>
      <c r="F947" s="349">
        <v>6.33</v>
      </c>
      <c r="G947" s="349">
        <v>5.32</v>
      </c>
      <c r="H947" s="350"/>
      <c r="I947" s="350"/>
      <c r="J947" s="352"/>
      <c r="K947" s="352"/>
      <c r="L947" s="353"/>
      <c r="M947" s="353"/>
      <c r="N947" s="498">
        <v>239</v>
      </c>
      <c r="O947" s="501">
        <v>0</v>
      </c>
      <c r="P947" s="489"/>
      <c r="Q947" s="489"/>
    </row>
    <row r="948" spans="2:17">
      <c r="B948" s="347"/>
      <c r="C948" s="354" t="s">
        <v>2927</v>
      </c>
      <c r="E948" s="349">
        <v>3.76</v>
      </c>
      <c r="F948" s="349">
        <v>2.97</v>
      </c>
      <c r="G948" s="349">
        <v>2.5</v>
      </c>
      <c r="H948" s="350"/>
      <c r="I948" s="350"/>
      <c r="J948" s="352"/>
      <c r="K948" s="352"/>
      <c r="L948" s="353"/>
      <c r="M948" s="353"/>
      <c r="N948" s="498">
        <v>112</v>
      </c>
      <c r="O948" s="501">
        <v>0</v>
      </c>
      <c r="P948" s="489"/>
      <c r="Q948" s="489"/>
    </row>
    <row r="949" spans="2:17">
      <c r="B949" s="347"/>
      <c r="C949" s="354"/>
      <c r="E949" s="349"/>
      <c r="F949" s="349"/>
      <c r="G949" s="349"/>
      <c r="H949" s="350"/>
      <c r="I949" s="350"/>
      <c r="J949" s="352"/>
      <c r="K949" s="352"/>
      <c r="L949" s="353"/>
      <c r="M949" s="353"/>
      <c r="N949" s="488"/>
      <c r="O949" s="489"/>
      <c r="P949" s="489"/>
      <c r="Q949" s="489"/>
    </row>
    <row r="950" spans="2:17" s="339" customFormat="1" ht="118.8">
      <c r="B950" s="321" t="s">
        <v>2928</v>
      </c>
      <c r="C950" s="340" t="s">
        <v>2929</v>
      </c>
      <c r="D950" s="341">
        <v>30</v>
      </c>
      <c r="E950" s="342">
        <v>124.8</v>
      </c>
      <c r="F950" s="342">
        <v>98.41</v>
      </c>
      <c r="G950" s="342">
        <v>82.71</v>
      </c>
      <c r="H950" s="343">
        <v>0</v>
      </c>
      <c r="I950" s="343">
        <v>0</v>
      </c>
      <c r="J950" s="344">
        <v>6.3E-3</v>
      </c>
      <c r="K950" s="344">
        <v>4.4999999999999998E-2</v>
      </c>
      <c r="L950" s="346" t="s">
        <v>2721</v>
      </c>
      <c r="M950" s="346" t="s">
        <v>2742</v>
      </c>
      <c r="N950" s="495">
        <v>3801</v>
      </c>
      <c r="O950" s="499">
        <v>0</v>
      </c>
      <c r="P950" s="497">
        <v>6.3E-3</v>
      </c>
      <c r="Q950" s="497">
        <v>4.4999999999999998E-2</v>
      </c>
    </row>
    <row r="951" spans="2:17">
      <c r="B951" s="347"/>
      <c r="C951" s="348" t="s">
        <v>2743</v>
      </c>
      <c r="E951" s="349" t="s">
        <v>2744</v>
      </c>
      <c r="F951" s="349" t="s">
        <v>2744</v>
      </c>
      <c r="G951" s="349" t="s">
        <v>2744</v>
      </c>
      <c r="H951" s="350"/>
      <c r="I951" s="350"/>
      <c r="J951" s="352"/>
      <c r="K951" s="352"/>
      <c r="L951" s="353"/>
      <c r="M951" s="353"/>
      <c r="N951" s="498">
        <v>0</v>
      </c>
      <c r="O951" s="501">
        <v>0</v>
      </c>
      <c r="P951" s="489"/>
      <c r="Q951" s="489"/>
    </row>
    <row r="952" spans="2:17">
      <c r="B952" s="347"/>
      <c r="C952" s="354" t="s">
        <v>2914</v>
      </c>
      <c r="E952" s="349">
        <v>64.47</v>
      </c>
      <c r="F952" s="349">
        <v>50.85</v>
      </c>
      <c r="G952" s="349">
        <v>42.73</v>
      </c>
      <c r="H952" s="350"/>
      <c r="I952" s="350"/>
      <c r="J952" s="352"/>
      <c r="K952" s="352"/>
      <c r="L952" s="353"/>
      <c r="M952" s="353"/>
      <c r="N952" s="498">
        <v>1919</v>
      </c>
      <c r="O952" s="501">
        <v>0</v>
      </c>
      <c r="P952" s="489"/>
      <c r="Q952" s="489"/>
    </row>
    <row r="953" spans="2:17">
      <c r="B953" s="347"/>
      <c r="C953" s="354" t="s">
        <v>2915</v>
      </c>
      <c r="E953" s="349">
        <v>39.520000000000003</v>
      </c>
      <c r="F953" s="349">
        <v>31.16</v>
      </c>
      <c r="G953" s="349">
        <v>26.19</v>
      </c>
      <c r="H953" s="350"/>
      <c r="I953" s="350"/>
      <c r="J953" s="352"/>
      <c r="K953" s="352"/>
      <c r="L953" s="353"/>
      <c r="M953" s="353"/>
      <c r="N953" s="498">
        <v>1176</v>
      </c>
      <c r="O953" s="501">
        <v>0</v>
      </c>
      <c r="P953" s="489"/>
      <c r="Q953" s="489"/>
    </row>
    <row r="954" spans="2:17">
      <c r="B954" s="347"/>
      <c r="C954" s="354" t="s">
        <v>2785</v>
      </c>
      <c r="E954" s="349">
        <v>18.14</v>
      </c>
      <c r="F954" s="349">
        <v>14.31</v>
      </c>
      <c r="G954" s="349">
        <v>12.03</v>
      </c>
      <c r="H954" s="350"/>
      <c r="I954" s="350"/>
      <c r="J954" s="352"/>
      <c r="K954" s="352"/>
      <c r="L954" s="353"/>
      <c r="M954" s="353"/>
      <c r="N954" s="498">
        <v>540</v>
      </c>
      <c r="O954" s="501">
        <v>0</v>
      </c>
      <c r="P954" s="489"/>
      <c r="Q954" s="489"/>
    </row>
    <row r="955" spans="2:17">
      <c r="B955" s="347"/>
      <c r="C955" s="354" t="s">
        <v>2916</v>
      </c>
      <c r="E955" s="349">
        <v>20.43</v>
      </c>
      <c r="F955" s="349">
        <v>16.11</v>
      </c>
      <c r="G955" s="349">
        <v>13.54</v>
      </c>
      <c r="H955" s="350"/>
      <c r="I955" s="350"/>
      <c r="J955" s="352"/>
      <c r="K955" s="352"/>
      <c r="L955" s="353"/>
      <c r="M955" s="353"/>
      <c r="N955" s="498">
        <v>608</v>
      </c>
      <c r="O955" s="501">
        <v>0</v>
      </c>
      <c r="P955" s="489"/>
      <c r="Q955" s="489"/>
    </row>
    <row r="956" spans="2:17">
      <c r="B956" s="347"/>
      <c r="C956" s="354" t="s">
        <v>2758</v>
      </c>
      <c r="E956" s="349" t="s">
        <v>2744</v>
      </c>
      <c r="F956" s="349" t="s">
        <v>2744</v>
      </c>
      <c r="G956" s="349" t="s">
        <v>2744</v>
      </c>
      <c r="H956" s="350"/>
      <c r="I956" s="350"/>
      <c r="J956" s="352"/>
      <c r="K956" s="352"/>
      <c r="L956" s="353"/>
      <c r="M956" s="353"/>
      <c r="N956" s="498">
        <v>0</v>
      </c>
      <c r="O956" s="501">
        <v>0</v>
      </c>
      <c r="P956" s="489"/>
      <c r="Q956" s="489"/>
    </row>
    <row r="957" spans="2:17">
      <c r="B957" s="347"/>
      <c r="C957" s="348" t="s">
        <v>2743</v>
      </c>
      <c r="E957" s="349" t="s">
        <v>2744</v>
      </c>
      <c r="F957" s="349" t="s">
        <v>2744</v>
      </c>
      <c r="G957" s="349" t="s">
        <v>2744</v>
      </c>
      <c r="H957" s="350"/>
      <c r="I957" s="350"/>
      <c r="J957" s="352"/>
      <c r="K957" s="352"/>
      <c r="L957" s="353"/>
      <c r="M957" s="353"/>
      <c r="N957" s="498">
        <v>0</v>
      </c>
      <c r="O957" s="501">
        <v>0</v>
      </c>
      <c r="P957" s="489"/>
      <c r="Q957" s="489"/>
    </row>
    <row r="958" spans="2:17">
      <c r="B958" s="347"/>
      <c r="C958" s="354" t="s">
        <v>2822</v>
      </c>
      <c r="E958" s="349">
        <v>12.87</v>
      </c>
      <c r="F958" s="349">
        <v>10.15</v>
      </c>
      <c r="G958" s="349">
        <v>8.52</v>
      </c>
      <c r="H958" s="350"/>
      <c r="I958" s="350"/>
      <c r="J958" s="352"/>
      <c r="K958" s="352"/>
      <c r="L958" s="353"/>
      <c r="M958" s="353"/>
      <c r="N958" s="498">
        <v>383</v>
      </c>
      <c r="O958" s="501">
        <v>0</v>
      </c>
      <c r="P958" s="489"/>
      <c r="Q958" s="489"/>
    </row>
    <row r="959" spans="2:17">
      <c r="B959" s="347"/>
      <c r="C959" s="354" t="s">
        <v>2823</v>
      </c>
      <c r="E959" s="349">
        <v>30.07</v>
      </c>
      <c r="F959" s="349">
        <v>23.72</v>
      </c>
      <c r="G959" s="349">
        <v>19.93</v>
      </c>
      <c r="H959" s="350"/>
      <c r="I959" s="350"/>
      <c r="J959" s="352"/>
      <c r="K959" s="352"/>
      <c r="L959" s="353"/>
      <c r="M959" s="353"/>
      <c r="N959" s="498">
        <v>895</v>
      </c>
      <c r="O959" s="501">
        <v>0</v>
      </c>
      <c r="P959" s="489"/>
      <c r="Q959" s="489"/>
    </row>
    <row r="960" spans="2:17">
      <c r="B960" s="347"/>
      <c r="C960" s="354" t="s">
        <v>2789</v>
      </c>
      <c r="E960" s="349" t="s">
        <v>2744</v>
      </c>
      <c r="F960" s="349" t="s">
        <v>2744</v>
      </c>
      <c r="G960" s="349" t="s">
        <v>2744</v>
      </c>
      <c r="H960" s="350"/>
      <c r="I960" s="350"/>
      <c r="J960" s="352"/>
      <c r="K960" s="352"/>
      <c r="L960" s="353"/>
      <c r="M960" s="353"/>
      <c r="N960" s="498">
        <v>0</v>
      </c>
      <c r="O960" s="501">
        <v>0</v>
      </c>
      <c r="P960" s="489"/>
      <c r="Q960" s="489"/>
    </row>
    <row r="961" spans="2:17">
      <c r="B961" s="347"/>
      <c r="C961" s="348" t="s">
        <v>2824</v>
      </c>
      <c r="E961" s="349" t="s">
        <v>2744</v>
      </c>
      <c r="F961" s="349" t="s">
        <v>2744</v>
      </c>
      <c r="G961" s="349" t="s">
        <v>2744</v>
      </c>
      <c r="H961" s="350"/>
      <c r="I961" s="350"/>
      <c r="J961" s="352"/>
      <c r="K961" s="352"/>
      <c r="L961" s="353"/>
      <c r="M961" s="353"/>
      <c r="N961" s="498">
        <v>0</v>
      </c>
      <c r="O961" s="501">
        <v>0</v>
      </c>
      <c r="P961" s="489"/>
      <c r="Q961" s="489"/>
    </row>
    <row r="962" spans="2:17" ht="28.8">
      <c r="B962" s="347"/>
      <c r="C962" s="354" t="s">
        <v>2825</v>
      </c>
      <c r="E962" s="349">
        <v>14.05</v>
      </c>
      <c r="F962" s="349">
        <v>11.93</v>
      </c>
      <c r="G962" s="349">
        <v>10.66</v>
      </c>
      <c r="H962" s="350"/>
      <c r="I962" s="350"/>
      <c r="J962" s="352"/>
      <c r="K962" s="352"/>
      <c r="L962" s="353"/>
      <c r="M962" s="353"/>
      <c r="N962" s="498">
        <v>299</v>
      </c>
      <c r="O962" s="501">
        <v>4</v>
      </c>
      <c r="P962" s="489"/>
      <c r="Q962" s="489"/>
    </row>
    <row r="963" spans="2:17">
      <c r="B963" s="347"/>
      <c r="C963" s="354" t="s">
        <v>2826</v>
      </c>
      <c r="E963" s="349">
        <v>8.27</v>
      </c>
      <c r="F963" s="349">
        <v>7.36</v>
      </c>
      <c r="G963" s="349">
        <v>6.83</v>
      </c>
      <c r="H963" s="350"/>
      <c r="I963" s="350"/>
      <c r="J963" s="352"/>
      <c r="K963" s="352"/>
      <c r="L963" s="353"/>
      <c r="M963" s="353"/>
      <c r="N963" s="498">
        <v>127</v>
      </c>
      <c r="O963" s="501">
        <v>4</v>
      </c>
      <c r="P963" s="489"/>
      <c r="Q963" s="489"/>
    </row>
    <row r="964" spans="2:17">
      <c r="B964" s="347"/>
      <c r="C964" s="354" t="s">
        <v>2827</v>
      </c>
      <c r="E964" s="349" t="s">
        <v>2744</v>
      </c>
      <c r="F964" s="349" t="s">
        <v>2744</v>
      </c>
      <c r="G964" s="349" t="s">
        <v>2744</v>
      </c>
      <c r="H964" s="350"/>
      <c r="I964" s="350"/>
      <c r="J964" s="352"/>
      <c r="K964" s="352"/>
      <c r="L964" s="353"/>
      <c r="M964" s="353"/>
      <c r="N964" s="498">
        <v>0</v>
      </c>
      <c r="O964" s="501">
        <v>0</v>
      </c>
      <c r="P964" s="489"/>
      <c r="Q964" s="489"/>
    </row>
    <row r="965" spans="2:17" ht="28.8">
      <c r="B965" s="347"/>
      <c r="C965" s="354" t="s">
        <v>2917</v>
      </c>
      <c r="E965" s="349">
        <v>87.36</v>
      </c>
      <c r="F965" s="349">
        <v>68.89</v>
      </c>
      <c r="G965" s="349">
        <v>57.89</v>
      </c>
      <c r="H965" s="350"/>
      <c r="I965" s="350"/>
      <c r="J965" s="352"/>
      <c r="K965" s="352"/>
      <c r="L965" s="353"/>
      <c r="M965" s="353"/>
      <c r="N965" s="498">
        <v>2600</v>
      </c>
      <c r="O965" s="501">
        <v>0</v>
      </c>
      <c r="P965" s="489"/>
      <c r="Q965" s="489"/>
    </row>
    <row r="966" spans="2:17" ht="28.8">
      <c r="B966" s="347"/>
      <c r="C966" s="354" t="s">
        <v>2918</v>
      </c>
      <c r="E966" s="349">
        <v>55.87</v>
      </c>
      <c r="F966" s="349">
        <v>44.06</v>
      </c>
      <c r="G966" s="349">
        <v>37.03</v>
      </c>
      <c r="H966" s="350"/>
      <c r="I966" s="350"/>
      <c r="J966" s="352"/>
      <c r="K966" s="352"/>
      <c r="L966" s="353"/>
      <c r="M966" s="353"/>
      <c r="N966" s="498">
        <v>1663</v>
      </c>
      <c r="O966" s="501">
        <v>0</v>
      </c>
      <c r="P966" s="489"/>
      <c r="Q966" s="489"/>
    </row>
    <row r="967" spans="2:17">
      <c r="B967" s="347"/>
      <c r="C967" s="354" t="s">
        <v>2919</v>
      </c>
      <c r="E967" s="349">
        <v>33.43</v>
      </c>
      <c r="F967" s="349">
        <v>26.36</v>
      </c>
      <c r="G967" s="349">
        <v>22.15</v>
      </c>
      <c r="H967" s="350"/>
      <c r="I967" s="350"/>
      <c r="J967" s="352"/>
      <c r="K967" s="352"/>
      <c r="L967" s="353"/>
      <c r="M967" s="353"/>
      <c r="N967" s="498">
        <v>995</v>
      </c>
      <c r="O967" s="501">
        <v>0</v>
      </c>
      <c r="P967" s="489"/>
      <c r="Q967" s="489"/>
    </row>
    <row r="968" spans="2:17">
      <c r="B968" s="347"/>
      <c r="C968" s="354" t="s">
        <v>2920</v>
      </c>
      <c r="E968" s="349">
        <v>73.92</v>
      </c>
      <c r="F968" s="349">
        <v>58.29</v>
      </c>
      <c r="G968" s="349">
        <v>48.98</v>
      </c>
      <c r="H968" s="350"/>
      <c r="I968" s="350"/>
      <c r="J968" s="352"/>
      <c r="K968" s="352"/>
      <c r="L968" s="353"/>
      <c r="M968" s="353"/>
      <c r="N968" s="498">
        <v>2200</v>
      </c>
      <c r="O968" s="501">
        <v>0</v>
      </c>
      <c r="P968" s="489"/>
      <c r="Q968" s="489"/>
    </row>
    <row r="969" spans="2:17">
      <c r="B969" s="347"/>
      <c r="C969" s="354" t="s">
        <v>2921</v>
      </c>
      <c r="E969" s="349">
        <v>100.63</v>
      </c>
      <c r="F969" s="349">
        <v>79.36</v>
      </c>
      <c r="G969" s="349">
        <v>66.69</v>
      </c>
      <c r="H969" s="350"/>
      <c r="I969" s="350"/>
      <c r="J969" s="352"/>
      <c r="K969" s="352"/>
      <c r="L969" s="353"/>
      <c r="M969" s="353"/>
      <c r="N969" s="498">
        <v>2995</v>
      </c>
      <c r="O969" s="501">
        <v>0</v>
      </c>
      <c r="P969" s="489"/>
      <c r="Q969" s="489"/>
    </row>
    <row r="970" spans="2:17">
      <c r="B970" s="347"/>
      <c r="C970" s="354" t="s">
        <v>2922</v>
      </c>
      <c r="E970" s="349">
        <v>27.72</v>
      </c>
      <c r="F970" s="349">
        <v>21.86</v>
      </c>
      <c r="G970" s="349">
        <v>18.37</v>
      </c>
      <c r="H970" s="350"/>
      <c r="I970" s="350"/>
      <c r="J970" s="352"/>
      <c r="K970" s="352"/>
      <c r="L970" s="353"/>
      <c r="M970" s="353"/>
      <c r="N970" s="498">
        <v>825</v>
      </c>
      <c r="O970" s="501">
        <v>0</v>
      </c>
      <c r="P970" s="489"/>
      <c r="Q970" s="489"/>
    </row>
    <row r="971" spans="2:17">
      <c r="B971" s="347"/>
      <c r="C971" s="354" t="s">
        <v>2923</v>
      </c>
      <c r="E971" s="349">
        <v>6.42</v>
      </c>
      <c r="F971" s="349">
        <v>5.0599999999999996</v>
      </c>
      <c r="G971" s="349">
        <v>4.25</v>
      </c>
      <c r="H971" s="350"/>
      <c r="I971" s="350"/>
      <c r="J971" s="352"/>
      <c r="K971" s="352"/>
      <c r="L971" s="353"/>
      <c r="M971" s="353"/>
      <c r="N971" s="498">
        <v>191</v>
      </c>
      <c r="O971" s="501">
        <v>0</v>
      </c>
      <c r="P971" s="489"/>
      <c r="Q971" s="489"/>
    </row>
    <row r="972" spans="2:17" ht="28.8">
      <c r="B972" s="347"/>
      <c r="C972" s="354" t="s">
        <v>2924</v>
      </c>
      <c r="E972" s="349">
        <v>16.63</v>
      </c>
      <c r="F972" s="349">
        <v>13.12</v>
      </c>
      <c r="G972" s="349">
        <v>11.03</v>
      </c>
      <c r="H972" s="350"/>
      <c r="I972" s="350"/>
      <c r="J972" s="352"/>
      <c r="K972" s="352"/>
      <c r="L972" s="353"/>
      <c r="M972" s="353"/>
      <c r="N972" s="498">
        <v>495</v>
      </c>
      <c r="O972" s="501">
        <v>0</v>
      </c>
      <c r="P972" s="489"/>
      <c r="Q972" s="489"/>
    </row>
    <row r="973" spans="2:17">
      <c r="B973" s="347"/>
      <c r="C973" s="354" t="s">
        <v>2800</v>
      </c>
      <c r="E973" s="349">
        <v>5.37</v>
      </c>
      <c r="F973" s="349">
        <v>4.24</v>
      </c>
      <c r="G973" s="349">
        <v>3.56</v>
      </c>
      <c r="H973" s="350"/>
      <c r="I973" s="350"/>
      <c r="J973" s="352"/>
      <c r="K973" s="352"/>
      <c r="L973" s="353"/>
      <c r="M973" s="353"/>
      <c r="N973" s="498">
        <v>160</v>
      </c>
      <c r="O973" s="501">
        <v>0</v>
      </c>
      <c r="P973" s="489"/>
      <c r="Q973" s="489"/>
    </row>
    <row r="974" spans="2:17">
      <c r="B974" s="347"/>
      <c r="C974" s="354" t="s">
        <v>2801</v>
      </c>
      <c r="E974" s="349">
        <v>17.16</v>
      </c>
      <c r="F974" s="349">
        <v>13.54</v>
      </c>
      <c r="G974" s="349">
        <v>11.38</v>
      </c>
      <c r="H974" s="350"/>
      <c r="I974" s="350"/>
      <c r="J974" s="352"/>
      <c r="K974" s="352"/>
      <c r="L974" s="353"/>
      <c r="M974" s="353"/>
      <c r="N974" s="498">
        <v>511</v>
      </c>
      <c r="O974" s="501">
        <v>0</v>
      </c>
      <c r="P974" s="489"/>
      <c r="Q974" s="489"/>
    </row>
    <row r="975" spans="2:17">
      <c r="B975" s="347"/>
      <c r="C975" s="354" t="s">
        <v>2802</v>
      </c>
      <c r="E975" s="349">
        <v>17.21</v>
      </c>
      <c r="F975" s="349">
        <v>13.57</v>
      </c>
      <c r="G975" s="349">
        <v>11.4</v>
      </c>
      <c r="H975" s="350"/>
      <c r="I975" s="350"/>
      <c r="J975" s="352"/>
      <c r="K975" s="352"/>
      <c r="L975" s="353"/>
      <c r="M975" s="353"/>
      <c r="N975" s="498">
        <v>512</v>
      </c>
      <c r="O975" s="501">
        <v>0</v>
      </c>
      <c r="P975" s="489"/>
      <c r="Q975" s="489"/>
    </row>
    <row r="976" spans="2:17">
      <c r="B976" s="347"/>
      <c r="C976" s="354" t="s">
        <v>2763</v>
      </c>
      <c r="E976" s="349">
        <v>15.41</v>
      </c>
      <c r="F976" s="349">
        <v>12.57</v>
      </c>
      <c r="G976" s="349">
        <v>10.88</v>
      </c>
      <c r="H976" s="350"/>
      <c r="I976" s="350"/>
      <c r="J976" s="352"/>
      <c r="K976" s="352"/>
      <c r="L976" s="353"/>
      <c r="M976" s="353"/>
      <c r="N976" s="498">
        <v>399</v>
      </c>
      <c r="O976" s="501">
        <v>2</v>
      </c>
      <c r="P976" s="489"/>
      <c r="Q976" s="489"/>
    </row>
    <row r="977" spans="2:17" ht="28.8">
      <c r="B977" s="347"/>
      <c r="C977" s="354" t="s">
        <v>2833</v>
      </c>
      <c r="E977" s="349">
        <v>10.72</v>
      </c>
      <c r="F977" s="349">
        <v>8.4499999999999993</v>
      </c>
      <c r="G977" s="349">
        <v>7.1</v>
      </c>
      <c r="H977" s="350"/>
      <c r="I977" s="350"/>
      <c r="J977" s="352"/>
      <c r="K977" s="352"/>
      <c r="L977" s="353"/>
      <c r="M977" s="353"/>
      <c r="N977" s="498">
        <v>319</v>
      </c>
      <c r="O977" s="501">
        <v>0</v>
      </c>
      <c r="P977" s="489"/>
      <c r="Q977" s="489"/>
    </row>
    <row r="978" spans="2:17">
      <c r="B978" s="347"/>
      <c r="C978" s="354" t="s">
        <v>2925</v>
      </c>
      <c r="E978" s="349">
        <v>10.36</v>
      </c>
      <c r="F978" s="349">
        <v>8.8000000000000007</v>
      </c>
      <c r="G978" s="349">
        <v>7.88</v>
      </c>
      <c r="H978" s="350"/>
      <c r="I978" s="350"/>
      <c r="J978" s="352"/>
      <c r="K978" s="352"/>
      <c r="L978" s="353"/>
      <c r="M978" s="353"/>
      <c r="N978" s="498">
        <v>219</v>
      </c>
      <c r="O978" s="501">
        <v>3</v>
      </c>
      <c r="P978" s="489"/>
      <c r="Q978" s="489"/>
    </row>
    <row r="979" spans="2:17">
      <c r="B979" s="347"/>
      <c r="C979" s="354" t="s">
        <v>2795</v>
      </c>
      <c r="E979" s="349">
        <v>8.94</v>
      </c>
      <c r="F979" s="349">
        <v>7.05</v>
      </c>
      <c r="G979" s="349">
        <v>5.93</v>
      </c>
      <c r="H979" s="350"/>
      <c r="I979" s="350"/>
      <c r="J979" s="352"/>
      <c r="K979" s="352"/>
      <c r="L979" s="353"/>
      <c r="M979" s="353"/>
      <c r="N979" s="498">
        <v>266</v>
      </c>
      <c r="O979" s="501">
        <v>0</v>
      </c>
      <c r="P979" s="489"/>
      <c r="Q979" s="489"/>
    </row>
    <row r="980" spans="2:17">
      <c r="B980" s="347"/>
      <c r="C980" s="354" t="s">
        <v>2765</v>
      </c>
      <c r="E980" s="349">
        <v>8.94</v>
      </c>
      <c r="F980" s="349">
        <v>7.05</v>
      </c>
      <c r="G980" s="349">
        <v>5.93</v>
      </c>
      <c r="H980" s="350"/>
      <c r="I980" s="350"/>
      <c r="J980" s="352"/>
      <c r="K980" s="352"/>
      <c r="L980" s="353"/>
      <c r="M980" s="353"/>
      <c r="N980" s="498">
        <v>266</v>
      </c>
      <c r="O980" s="501">
        <v>0</v>
      </c>
      <c r="P980" s="489"/>
      <c r="Q980" s="489"/>
    </row>
    <row r="981" spans="2:17">
      <c r="B981" s="347"/>
      <c r="C981" s="354" t="s">
        <v>2796</v>
      </c>
      <c r="E981" s="349">
        <v>45.43</v>
      </c>
      <c r="F981" s="349">
        <v>35.82</v>
      </c>
      <c r="G981" s="349">
        <v>30.1</v>
      </c>
      <c r="H981" s="350"/>
      <c r="I981" s="350"/>
      <c r="J981" s="352"/>
      <c r="K981" s="352"/>
      <c r="L981" s="353"/>
      <c r="M981" s="353"/>
      <c r="N981" s="498">
        <v>1352</v>
      </c>
      <c r="O981" s="501">
        <v>0</v>
      </c>
      <c r="P981" s="489"/>
      <c r="Q981" s="489"/>
    </row>
    <row r="982" spans="2:17">
      <c r="B982" s="347"/>
      <c r="C982" s="354" t="s">
        <v>2766</v>
      </c>
      <c r="E982" s="349">
        <v>29.86</v>
      </c>
      <c r="F982" s="349">
        <v>23.55</v>
      </c>
      <c r="G982" s="349">
        <v>19.79</v>
      </c>
      <c r="H982" s="350"/>
      <c r="I982" s="350"/>
      <c r="J982" s="352"/>
      <c r="K982" s="352"/>
      <c r="L982" s="353"/>
      <c r="M982" s="353"/>
      <c r="N982" s="498">
        <v>889</v>
      </c>
      <c r="O982" s="501">
        <v>0</v>
      </c>
      <c r="P982" s="489"/>
      <c r="Q982" s="489"/>
    </row>
    <row r="983" spans="2:17" ht="28.8">
      <c r="B983" s="347"/>
      <c r="C983" s="354" t="s">
        <v>2926</v>
      </c>
      <c r="E983" s="349">
        <v>8.0299999999999994</v>
      </c>
      <c r="F983" s="349">
        <v>6.33</v>
      </c>
      <c r="G983" s="349">
        <v>5.32</v>
      </c>
      <c r="H983" s="350"/>
      <c r="I983" s="350"/>
      <c r="J983" s="352"/>
      <c r="K983" s="352"/>
      <c r="L983" s="353"/>
      <c r="M983" s="353"/>
      <c r="N983" s="498">
        <v>239</v>
      </c>
      <c r="O983" s="501">
        <v>0</v>
      </c>
      <c r="P983" s="489"/>
      <c r="Q983" s="489"/>
    </row>
    <row r="984" spans="2:17">
      <c r="B984" s="347"/>
      <c r="C984" s="354" t="s">
        <v>2767</v>
      </c>
      <c r="E984" s="349">
        <v>6.42</v>
      </c>
      <c r="F984" s="349">
        <v>5.0599999999999996</v>
      </c>
      <c r="G984" s="349">
        <v>4.25</v>
      </c>
      <c r="H984" s="350"/>
      <c r="I984" s="350"/>
      <c r="J984" s="352"/>
      <c r="K984" s="352"/>
      <c r="L984" s="353"/>
      <c r="M984" s="353"/>
      <c r="N984" s="498">
        <v>191</v>
      </c>
      <c r="O984" s="501">
        <v>0</v>
      </c>
      <c r="P984" s="489"/>
      <c r="Q984" s="489"/>
    </row>
    <row r="985" spans="2:17">
      <c r="B985" s="347"/>
      <c r="C985" s="354" t="s">
        <v>2836</v>
      </c>
      <c r="E985" s="349">
        <v>2.0099999999999998</v>
      </c>
      <c r="F985" s="349">
        <v>1.59</v>
      </c>
      <c r="G985" s="349">
        <v>1.33</v>
      </c>
      <c r="H985" s="350"/>
      <c r="I985" s="350"/>
      <c r="J985" s="352"/>
      <c r="K985" s="352"/>
      <c r="L985" s="353"/>
      <c r="M985" s="353"/>
      <c r="N985" s="498">
        <v>60</v>
      </c>
      <c r="O985" s="501">
        <v>0</v>
      </c>
      <c r="P985" s="489"/>
      <c r="Q985" s="489"/>
    </row>
    <row r="986" spans="2:17">
      <c r="B986" s="347"/>
      <c r="C986" s="354" t="s">
        <v>2837</v>
      </c>
      <c r="E986" s="349">
        <v>8.0299999999999994</v>
      </c>
      <c r="F986" s="349">
        <v>6.33</v>
      </c>
      <c r="G986" s="349">
        <v>5.32</v>
      </c>
      <c r="H986" s="350"/>
      <c r="I986" s="350"/>
      <c r="J986" s="352"/>
      <c r="K986" s="352"/>
      <c r="L986" s="353"/>
      <c r="M986" s="353"/>
      <c r="N986" s="498">
        <v>239</v>
      </c>
      <c r="O986" s="501">
        <v>0</v>
      </c>
      <c r="P986" s="489"/>
      <c r="Q986" s="489"/>
    </row>
    <row r="987" spans="2:17">
      <c r="B987" s="347"/>
      <c r="C987" s="354" t="s">
        <v>2927</v>
      </c>
      <c r="E987" s="349">
        <v>3.76</v>
      </c>
      <c r="F987" s="349">
        <v>2.97</v>
      </c>
      <c r="G987" s="349">
        <v>2.5</v>
      </c>
      <c r="H987" s="350"/>
      <c r="I987" s="350"/>
      <c r="J987" s="352"/>
      <c r="K987" s="352"/>
      <c r="L987" s="353"/>
      <c r="M987" s="353"/>
      <c r="N987" s="498">
        <v>112</v>
      </c>
      <c r="O987" s="501">
        <v>0</v>
      </c>
      <c r="P987" s="489"/>
      <c r="Q987" s="489"/>
    </row>
    <row r="988" spans="2:17">
      <c r="B988" s="347"/>
      <c r="C988" s="354"/>
      <c r="E988" s="349"/>
      <c r="F988" s="349"/>
      <c r="G988" s="349"/>
      <c r="H988" s="350"/>
      <c r="I988" s="350"/>
      <c r="J988" s="352"/>
      <c r="K988" s="352"/>
      <c r="L988" s="353"/>
      <c r="M988" s="353"/>
      <c r="N988" s="488"/>
      <c r="O988" s="489"/>
      <c r="P988" s="489"/>
      <c r="Q988" s="489"/>
    </row>
    <row r="989" spans="2:17" s="339" customFormat="1" ht="105.6">
      <c r="B989" s="321" t="s">
        <v>2930</v>
      </c>
      <c r="C989" s="340" t="s">
        <v>2931</v>
      </c>
      <c r="D989" s="341">
        <v>35</v>
      </c>
      <c r="E989" s="342">
        <v>119.76</v>
      </c>
      <c r="F989" s="342">
        <v>94.44</v>
      </c>
      <c r="G989" s="342">
        <v>79.36</v>
      </c>
      <c r="H989" s="343">
        <v>0</v>
      </c>
      <c r="I989" s="343">
        <v>0</v>
      </c>
      <c r="J989" s="344">
        <v>6.3E-3</v>
      </c>
      <c r="K989" s="344">
        <v>4.4999999999999998E-2</v>
      </c>
      <c r="L989" s="346" t="s">
        <v>2721</v>
      </c>
      <c r="M989" s="346" t="s">
        <v>2742</v>
      </c>
      <c r="N989" s="495">
        <v>3636</v>
      </c>
      <c r="O989" s="499">
        <v>0</v>
      </c>
      <c r="P989" s="497">
        <v>6.3E-3</v>
      </c>
      <c r="Q989" s="497">
        <v>4.4999999999999998E-2</v>
      </c>
    </row>
    <row r="990" spans="2:17">
      <c r="B990" s="347"/>
      <c r="C990" s="348" t="s">
        <v>2743</v>
      </c>
      <c r="E990" s="349" t="s">
        <v>2744</v>
      </c>
      <c r="F990" s="349" t="s">
        <v>2744</v>
      </c>
      <c r="G990" s="349" t="s">
        <v>2744</v>
      </c>
      <c r="H990" s="350"/>
      <c r="I990" s="350"/>
      <c r="J990" s="352"/>
      <c r="K990" s="352"/>
      <c r="L990" s="353"/>
      <c r="M990" s="353"/>
      <c r="N990" s="498">
        <v>0</v>
      </c>
      <c r="O990" s="501">
        <v>0</v>
      </c>
      <c r="P990" s="489"/>
      <c r="Q990" s="489"/>
    </row>
    <row r="991" spans="2:17">
      <c r="B991" s="347"/>
      <c r="C991" s="354" t="s">
        <v>2914</v>
      </c>
      <c r="E991" s="349">
        <v>64.47</v>
      </c>
      <c r="F991" s="349">
        <v>50.85</v>
      </c>
      <c r="G991" s="349">
        <v>42.73</v>
      </c>
      <c r="H991" s="350"/>
      <c r="I991" s="350"/>
      <c r="J991" s="352"/>
      <c r="K991" s="352"/>
      <c r="L991" s="353"/>
      <c r="M991" s="353"/>
      <c r="N991" s="498">
        <v>1919</v>
      </c>
      <c r="O991" s="501">
        <v>0</v>
      </c>
      <c r="P991" s="489"/>
      <c r="Q991" s="489"/>
    </row>
    <row r="992" spans="2:17">
      <c r="B992" s="347"/>
      <c r="C992" s="354" t="s">
        <v>2915</v>
      </c>
      <c r="E992" s="349">
        <v>39.520000000000003</v>
      </c>
      <c r="F992" s="349">
        <v>31.16</v>
      </c>
      <c r="G992" s="349">
        <v>26.19</v>
      </c>
      <c r="H992" s="350"/>
      <c r="I992" s="350"/>
      <c r="J992" s="352"/>
      <c r="K992" s="352"/>
      <c r="L992" s="353"/>
      <c r="M992" s="353"/>
      <c r="N992" s="498">
        <v>1176</v>
      </c>
      <c r="O992" s="501">
        <v>0</v>
      </c>
      <c r="P992" s="489"/>
      <c r="Q992" s="489"/>
    </row>
    <row r="993" spans="2:17">
      <c r="B993" s="347"/>
      <c r="C993" s="354" t="s">
        <v>2785</v>
      </c>
      <c r="E993" s="349">
        <v>18.14</v>
      </c>
      <c r="F993" s="349">
        <v>14.31</v>
      </c>
      <c r="G993" s="349">
        <v>12.03</v>
      </c>
      <c r="H993" s="350"/>
      <c r="I993" s="350"/>
      <c r="J993" s="352"/>
      <c r="K993" s="352"/>
      <c r="L993" s="353"/>
      <c r="M993" s="353"/>
      <c r="N993" s="498">
        <v>540</v>
      </c>
      <c r="O993" s="501">
        <v>0</v>
      </c>
      <c r="P993" s="489"/>
      <c r="Q993" s="489"/>
    </row>
    <row r="994" spans="2:17">
      <c r="B994" s="347"/>
      <c r="C994" s="354" t="s">
        <v>2916</v>
      </c>
      <c r="E994" s="349">
        <v>20.43</v>
      </c>
      <c r="F994" s="349">
        <v>16.11</v>
      </c>
      <c r="G994" s="349">
        <v>13.54</v>
      </c>
      <c r="H994" s="350"/>
      <c r="I994" s="350"/>
      <c r="J994" s="352"/>
      <c r="K994" s="352"/>
      <c r="L994" s="353"/>
      <c r="M994" s="353"/>
      <c r="N994" s="498">
        <v>608</v>
      </c>
      <c r="O994" s="501">
        <v>0</v>
      </c>
      <c r="P994" s="489"/>
      <c r="Q994" s="489"/>
    </row>
    <row r="995" spans="2:17">
      <c r="B995" s="347"/>
      <c r="C995" s="354" t="s">
        <v>2758</v>
      </c>
      <c r="E995" s="349" t="s">
        <v>2744</v>
      </c>
      <c r="F995" s="349" t="s">
        <v>2744</v>
      </c>
      <c r="G995" s="349" t="s">
        <v>2744</v>
      </c>
      <c r="H995" s="350"/>
      <c r="I995" s="350"/>
      <c r="J995" s="352"/>
      <c r="K995" s="352"/>
      <c r="L995" s="353"/>
      <c r="M995" s="353"/>
      <c r="N995" s="498">
        <v>0</v>
      </c>
      <c r="O995" s="501">
        <v>0</v>
      </c>
      <c r="P995" s="489"/>
      <c r="Q995" s="489"/>
    </row>
    <row r="996" spans="2:17">
      <c r="B996" s="347"/>
      <c r="C996" s="348" t="s">
        <v>2743</v>
      </c>
      <c r="E996" s="349" t="s">
        <v>2744</v>
      </c>
      <c r="F996" s="349" t="s">
        <v>2744</v>
      </c>
      <c r="G996" s="349" t="s">
        <v>2744</v>
      </c>
      <c r="H996" s="350"/>
      <c r="I996" s="350"/>
      <c r="J996" s="352"/>
      <c r="K996" s="352"/>
      <c r="L996" s="353"/>
      <c r="M996" s="353"/>
      <c r="N996" s="498">
        <v>0</v>
      </c>
      <c r="O996" s="501">
        <v>0</v>
      </c>
      <c r="P996" s="489"/>
      <c r="Q996" s="489"/>
    </row>
    <row r="997" spans="2:17">
      <c r="B997" s="347"/>
      <c r="C997" s="354" t="s">
        <v>2822</v>
      </c>
      <c r="E997" s="349">
        <v>12.87</v>
      </c>
      <c r="F997" s="349">
        <v>10.15</v>
      </c>
      <c r="G997" s="349">
        <v>8.52</v>
      </c>
      <c r="H997" s="350"/>
      <c r="I997" s="350"/>
      <c r="J997" s="352"/>
      <c r="K997" s="352"/>
      <c r="L997" s="353"/>
      <c r="M997" s="353"/>
      <c r="N997" s="498">
        <v>383</v>
      </c>
      <c r="O997" s="501">
        <v>0</v>
      </c>
      <c r="P997" s="489"/>
      <c r="Q997" s="489"/>
    </row>
    <row r="998" spans="2:17">
      <c r="B998" s="347"/>
      <c r="C998" s="354" t="s">
        <v>2823</v>
      </c>
      <c r="E998" s="349">
        <v>30.07</v>
      </c>
      <c r="F998" s="349">
        <v>23.72</v>
      </c>
      <c r="G998" s="349">
        <v>19.93</v>
      </c>
      <c r="H998" s="350"/>
      <c r="I998" s="350"/>
      <c r="J998" s="352"/>
      <c r="K998" s="352"/>
      <c r="L998" s="353"/>
      <c r="M998" s="353"/>
      <c r="N998" s="498">
        <v>895</v>
      </c>
      <c r="O998" s="501">
        <v>0</v>
      </c>
      <c r="P998" s="489"/>
      <c r="Q998" s="489"/>
    </row>
    <row r="999" spans="2:17">
      <c r="B999" s="347"/>
      <c r="C999" s="354" t="s">
        <v>2789</v>
      </c>
      <c r="E999" s="349" t="s">
        <v>2744</v>
      </c>
      <c r="F999" s="349" t="s">
        <v>2744</v>
      </c>
      <c r="G999" s="349" t="s">
        <v>2744</v>
      </c>
      <c r="H999" s="350"/>
      <c r="I999" s="350"/>
      <c r="J999" s="352"/>
      <c r="K999" s="352"/>
      <c r="L999" s="353"/>
      <c r="M999" s="353"/>
      <c r="N999" s="498">
        <v>0</v>
      </c>
      <c r="O999" s="501">
        <v>0</v>
      </c>
      <c r="P999" s="489"/>
      <c r="Q999" s="489"/>
    </row>
    <row r="1000" spans="2:17">
      <c r="B1000" s="347"/>
      <c r="C1000" s="348" t="s">
        <v>2824</v>
      </c>
      <c r="E1000" s="349" t="s">
        <v>2744</v>
      </c>
      <c r="F1000" s="349" t="s">
        <v>2744</v>
      </c>
      <c r="G1000" s="349" t="s">
        <v>2744</v>
      </c>
      <c r="H1000" s="350"/>
      <c r="I1000" s="350"/>
      <c r="J1000" s="352"/>
      <c r="K1000" s="352"/>
      <c r="L1000" s="353"/>
      <c r="M1000" s="353"/>
      <c r="N1000" s="498">
        <v>0</v>
      </c>
      <c r="O1000" s="501">
        <v>0</v>
      </c>
      <c r="P1000" s="489"/>
      <c r="Q1000" s="489"/>
    </row>
    <row r="1001" spans="2:17" ht="28.8">
      <c r="B1001" s="347"/>
      <c r="C1001" s="354" t="s">
        <v>2825</v>
      </c>
      <c r="E1001" s="349">
        <v>14.05</v>
      </c>
      <c r="F1001" s="349">
        <v>11.93</v>
      </c>
      <c r="G1001" s="349">
        <v>10.66</v>
      </c>
      <c r="H1001" s="350"/>
      <c r="I1001" s="350"/>
      <c r="J1001" s="352"/>
      <c r="K1001" s="352"/>
      <c r="L1001" s="353"/>
      <c r="M1001" s="353"/>
      <c r="N1001" s="498">
        <v>299</v>
      </c>
      <c r="O1001" s="501">
        <v>4</v>
      </c>
      <c r="P1001" s="489"/>
      <c r="Q1001" s="489"/>
    </row>
    <row r="1002" spans="2:17">
      <c r="B1002" s="347"/>
      <c r="C1002" s="354" t="s">
        <v>2826</v>
      </c>
      <c r="E1002" s="349">
        <v>8.27</v>
      </c>
      <c r="F1002" s="349">
        <v>7.36</v>
      </c>
      <c r="G1002" s="349">
        <v>6.83</v>
      </c>
      <c r="H1002" s="350"/>
      <c r="I1002" s="350"/>
      <c r="J1002" s="352"/>
      <c r="K1002" s="352"/>
      <c r="L1002" s="353"/>
      <c r="M1002" s="353"/>
      <c r="N1002" s="498">
        <v>127</v>
      </c>
      <c r="O1002" s="501">
        <v>4</v>
      </c>
      <c r="P1002" s="489"/>
      <c r="Q1002" s="489"/>
    </row>
    <row r="1003" spans="2:17">
      <c r="B1003" s="347"/>
      <c r="C1003" s="354" t="s">
        <v>2827</v>
      </c>
      <c r="E1003" s="349" t="s">
        <v>2744</v>
      </c>
      <c r="F1003" s="349" t="s">
        <v>2744</v>
      </c>
      <c r="G1003" s="349" t="s">
        <v>2744</v>
      </c>
      <c r="H1003" s="350"/>
      <c r="I1003" s="350"/>
      <c r="J1003" s="352"/>
      <c r="K1003" s="352"/>
      <c r="L1003" s="353"/>
      <c r="M1003" s="353"/>
      <c r="N1003" s="498">
        <v>0</v>
      </c>
      <c r="O1003" s="501">
        <v>0</v>
      </c>
      <c r="P1003" s="489"/>
      <c r="Q1003" s="489"/>
    </row>
    <row r="1004" spans="2:17" ht="28.8">
      <c r="B1004" s="347"/>
      <c r="C1004" s="354" t="s">
        <v>2917</v>
      </c>
      <c r="E1004" s="349">
        <v>87.36</v>
      </c>
      <c r="F1004" s="349">
        <v>68.89</v>
      </c>
      <c r="G1004" s="349">
        <v>57.89</v>
      </c>
      <c r="H1004" s="350"/>
      <c r="I1004" s="350"/>
      <c r="J1004" s="352"/>
      <c r="K1004" s="352"/>
      <c r="L1004" s="353"/>
      <c r="M1004" s="353"/>
      <c r="N1004" s="498">
        <v>2600</v>
      </c>
      <c r="O1004" s="501">
        <v>0</v>
      </c>
      <c r="P1004" s="489"/>
      <c r="Q1004" s="489"/>
    </row>
    <row r="1005" spans="2:17" ht="28.8">
      <c r="B1005" s="347"/>
      <c r="C1005" s="354" t="s">
        <v>2918</v>
      </c>
      <c r="E1005" s="349">
        <v>55.87</v>
      </c>
      <c r="F1005" s="349">
        <v>44.06</v>
      </c>
      <c r="G1005" s="349">
        <v>37.03</v>
      </c>
      <c r="H1005" s="350"/>
      <c r="I1005" s="350"/>
      <c r="J1005" s="352"/>
      <c r="K1005" s="352"/>
      <c r="L1005" s="353"/>
      <c r="M1005" s="353"/>
      <c r="N1005" s="498">
        <v>1663</v>
      </c>
      <c r="O1005" s="501">
        <v>0</v>
      </c>
      <c r="P1005" s="489"/>
      <c r="Q1005" s="489"/>
    </row>
    <row r="1006" spans="2:17">
      <c r="B1006" s="347"/>
      <c r="C1006" s="354" t="s">
        <v>2919</v>
      </c>
      <c r="E1006" s="349">
        <v>33.43</v>
      </c>
      <c r="F1006" s="349">
        <v>26.36</v>
      </c>
      <c r="G1006" s="349">
        <v>22.15</v>
      </c>
      <c r="H1006" s="350"/>
      <c r="I1006" s="350"/>
      <c r="J1006" s="352"/>
      <c r="K1006" s="352"/>
      <c r="L1006" s="353"/>
      <c r="M1006" s="353"/>
      <c r="N1006" s="498">
        <v>995</v>
      </c>
      <c r="O1006" s="501">
        <v>0</v>
      </c>
      <c r="P1006" s="489"/>
      <c r="Q1006" s="489"/>
    </row>
    <row r="1007" spans="2:17">
      <c r="B1007" s="347"/>
      <c r="C1007" s="354" t="s">
        <v>2920</v>
      </c>
      <c r="E1007" s="349">
        <v>73.92</v>
      </c>
      <c r="F1007" s="349">
        <v>58.29</v>
      </c>
      <c r="G1007" s="349">
        <v>48.98</v>
      </c>
      <c r="H1007" s="350"/>
      <c r="I1007" s="350"/>
      <c r="J1007" s="352"/>
      <c r="K1007" s="352"/>
      <c r="L1007" s="353"/>
      <c r="M1007" s="353"/>
      <c r="N1007" s="498">
        <v>2200</v>
      </c>
      <c r="O1007" s="501">
        <v>0</v>
      </c>
      <c r="P1007" s="489"/>
      <c r="Q1007" s="489"/>
    </row>
    <row r="1008" spans="2:17">
      <c r="B1008" s="347"/>
      <c r="C1008" s="354" t="s">
        <v>2921</v>
      </c>
      <c r="E1008" s="349">
        <v>100.63</v>
      </c>
      <c r="F1008" s="349">
        <v>79.36</v>
      </c>
      <c r="G1008" s="349">
        <v>66.69</v>
      </c>
      <c r="H1008" s="350"/>
      <c r="I1008" s="350"/>
      <c r="J1008" s="352"/>
      <c r="K1008" s="352"/>
      <c r="L1008" s="353"/>
      <c r="M1008" s="353"/>
      <c r="N1008" s="498">
        <v>2995</v>
      </c>
      <c r="O1008" s="501">
        <v>0</v>
      </c>
      <c r="P1008" s="489"/>
      <c r="Q1008" s="489"/>
    </row>
    <row r="1009" spans="2:17">
      <c r="B1009" s="347"/>
      <c r="C1009" s="354" t="s">
        <v>2922</v>
      </c>
      <c r="E1009" s="349">
        <v>27.72</v>
      </c>
      <c r="F1009" s="349">
        <v>21.86</v>
      </c>
      <c r="G1009" s="349">
        <v>18.37</v>
      </c>
      <c r="H1009" s="350"/>
      <c r="I1009" s="350"/>
      <c r="J1009" s="352"/>
      <c r="K1009" s="352"/>
      <c r="L1009" s="353"/>
      <c r="M1009" s="353"/>
      <c r="N1009" s="498">
        <v>825</v>
      </c>
      <c r="O1009" s="501">
        <v>0</v>
      </c>
      <c r="P1009" s="489"/>
      <c r="Q1009" s="489"/>
    </row>
    <row r="1010" spans="2:17">
      <c r="B1010" s="347"/>
      <c r="C1010" s="354" t="s">
        <v>2923</v>
      </c>
      <c r="E1010" s="349">
        <v>6.42</v>
      </c>
      <c r="F1010" s="349">
        <v>5.0599999999999996</v>
      </c>
      <c r="G1010" s="349">
        <v>4.25</v>
      </c>
      <c r="H1010" s="350"/>
      <c r="I1010" s="350"/>
      <c r="J1010" s="352"/>
      <c r="K1010" s="352"/>
      <c r="L1010" s="353"/>
      <c r="M1010" s="353"/>
      <c r="N1010" s="498">
        <v>191</v>
      </c>
      <c r="O1010" s="501">
        <v>0</v>
      </c>
      <c r="P1010" s="489"/>
      <c r="Q1010" s="489"/>
    </row>
    <row r="1011" spans="2:17" ht="28.8">
      <c r="B1011" s="347"/>
      <c r="C1011" s="354" t="s">
        <v>2924</v>
      </c>
      <c r="E1011" s="349">
        <v>16.63</v>
      </c>
      <c r="F1011" s="349">
        <v>13.12</v>
      </c>
      <c r="G1011" s="349">
        <v>11.03</v>
      </c>
      <c r="H1011" s="350"/>
      <c r="I1011" s="350"/>
      <c r="J1011" s="352"/>
      <c r="K1011" s="352"/>
      <c r="L1011" s="353"/>
      <c r="M1011" s="353"/>
      <c r="N1011" s="498">
        <v>495</v>
      </c>
      <c r="O1011" s="501">
        <v>0</v>
      </c>
      <c r="P1011" s="489"/>
      <c r="Q1011" s="489"/>
    </row>
    <row r="1012" spans="2:17">
      <c r="B1012" s="347"/>
      <c r="C1012" s="354" t="s">
        <v>2800</v>
      </c>
      <c r="E1012" s="349">
        <v>5.37</v>
      </c>
      <c r="F1012" s="349">
        <v>4.24</v>
      </c>
      <c r="G1012" s="349">
        <v>3.56</v>
      </c>
      <c r="H1012" s="350"/>
      <c r="I1012" s="350"/>
      <c r="J1012" s="352"/>
      <c r="K1012" s="352"/>
      <c r="L1012" s="353"/>
      <c r="M1012" s="353"/>
      <c r="N1012" s="498">
        <v>160</v>
      </c>
      <c r="O1012" s="501">
        <v>0</v>
      </c>
      <c r="P1012" s="489"/>
      <c r="Q1012" s="489"/>
    </row>
    <row r="1013" spans="2:17">
      <c r="B1013" s="347"/>
      <c r="C1013" s="354" t="s">
        <v>2801</v>
      </c>
      <c r="E1013" s="349">
        <v>17.16</v>
      </c>
      <c r="F1013" s="349">
        <v>13.54</v>
      </c>
      <c r="G1013" s="349">
        <v>11.38</v>
      </c>
      <c r="H1013" s="350"/>
      <c r="I1013" s="350"/>
      <c r="J1013" s="352"/>
      <c r="K1013" s="352"/>
      <c r="L1013" s="353"/>
      <c r="M1013" s="353"/>
      <c r="N1013" s="498">
        <v>511</v>
      </c>
      <c r="O1013" s="501">
        <v>0</v>
      </c>
      <c r="P1013" s="489"/>
      <c r="Q1013" s="489"/>
    </row>
    <row r="1014" spans="2:17">
      <c r="B1014" s="347"/>
      <c r="C1014" s="354" t="s">
        <v>2802</v>
      </c>
      <c r="E1014" s="349">
        <v>17.21</v>
      </c>
      <c r="F1014" s="349">
        <v>13.57</v>
      </c>
      <c r="G1014" s="349">
        <v>11.4</v>
      </c>
      <c r="H1014" s="350"/>
      <c r="I1014" s="350"/>
      <c r="J1014" s="352"/>
      <c r="K1014" s="352"/>
      <c r="L1014" s="353"/>
      <c r="M1014" s="353"/>
      <c r="N1014" s="498">
        <v>512</v>
      </c>
      <c r="O1014" s="501">
        <v>0</v>
      </c>
      <c r="P1014" s="489"/>
      <c r="Q1014" s="489"/>
    </row>
    <row r="1015" spans="2:17">
      <c r="B1015" s="347"/>
      <c r="C1015" s="354" t="s">
        <v>2763</v>
      </c>
      <c r="E1015" s="349">
        <v>15.41</v>
      </c>
      <c r="F1015" s="349">
        <v>12.57</v>
      </c>
      <c r="G1015" s="349">
        <v>10.88</v>
      </c>
      <c r="H1015" s="350"/>
      <c r="I1015" s="350"/>
      <c r="J1015" s="352"/>
      <c r="K1015" s="352"/>
      <c r="L1015" s="353"/>
      <c r="M1015" s="353"/>
      <c r="N1015" s="498">
        <v>399</v>
      </c>
      <c r="O1015" s="501">
        <v>2</v>
      </c>
      <c r="P1015" s="489"/>
      <c r="Q1015" s="489"/>
    </row>
    <row r="1016" spans="2:17" ht="28.8">
      <c r="B1016" s="347"/>
      <c r="C1016" s="354" t="s">
        <v>2833</v>
      </c>
      <c r="E1016" s="349">
        <v>10.72</v>
      </c>
      <c r="F1016" s="349">
        <v>8.4499999999999993</v>
      </c>
      <c r="G1016" s="349">
        <v>7.1</v>
      </c>
      <c r="H1016" s="350"/>
      <c r="I1016" s="350"/>
      <c r="J1016" s="352"/>
      <c r="K1016" s="352"/>
      <c r="L1016" s="353"/>
      <c r="M1016" s="353"/>
      <c r="N1016" s="498">
        <v>319</v>
      </c>
      <c r="O1016" s="501">
        <v>0</v>
      </c>
      <c r="P1016" s="489"/>
      <c r="Q1016" s="489"/>
    </row>
    <row r="1017" spans="2:17">
      <c r="B1017" s="347"/>
      <c r="C1017" s="354" t="s">
        <v>2925</v>
      </c>
      <c r="E1017" s="349">
        <v>10.36</v>
      </c>
      <c r="F1017" s="349">
        <v>8.8000000000000007</v>
      </c>
      <c r="G1017" s="349">
        <v>7.88</v>
      </c>
      <c r="H1017" s="350"/>
      <c r="I1017" s="350"/>
      <c r="J1017" s="352"/>
      <c r="K1017" s="352"/>
      <c r="L1017" s="353"/>
      <c r="M1017" s="353"/>
      <c r="N1017" s="498">
        <v>219</v>
      </c>
      <c r="O1017" s="501">
        <v>3</v>
      </c>
      <c r="P1017" s="489"/>
      <c r="Q1017" s="489"/>
    </row>
    <row r="1018" spans="2:17">
      <c r="B1018" s="347"/>
      <c r="C1018" s="354" t="s">
        <v>2795</v>
      </c>
      <c r="E1018" s="349">
        <v>8.94</v>
      </c>
      <c r="F1018" s="349">
        <v>7.05</v>
      </c>
      <c r="G1018" s="349">
        <v>5.93</v>
      </c>
      <c r="H1018" s="350"/>
      <c r="I1018" s="350"/>
      <c r="J1018" s="352"/>
      <c r="K1018" s="352"/>
      <c r="L1018" s="353"/>
      <c r="M1018" s="353"/>
      <c r="N1018" s="498">
        <v>266</v>
      </c>
      <c r="O1018" s="501">
        <v>0</v>
      </c>
      <c r="P1018" s="489"/>
      <c r="Q1018" s="489"/>
    </row>
    <row r="1019" spans="2:17">
      <c r="B1019" s="347"/>
      <c r="C1019" s="354" t="s">
        <v>2765</v>
      </c>
      <c r="E1019" s="349">
        <v>8.94</v>
      </c>
      <c r="F1019" s="349">
        <v>7.05</v>
      </c>
      <c r="G1019" s="349">
        <v>5.93</v>
      </c>
      <c r="H1019" s="350"/>
      <c r="I1019" s="350"/>
      <c r="J1019" s="352"/>
      <c r="K1019" s="352"/>
      <c r="L1019" s="353"/>
      <c r="M1019" s="353"/>
      <c r="N1019" s="498">
        <v>266</v>
      </c>
      <c r="O1019" s="501">
        <v>0</v>
      </c>
      <c r="P1019" s="489"/>
      <c r="Q1019" s="489"/>
    </row>
    <row r="1020" spans="2:17">
      <c r="B1020" s="347"/>
      <c r="C1020" s="354" t="s">
        <v>2796</v>
      </c>
      <c r="E1020" s="349">
        <v>45.43</v>
      </c>
      <c r="F1020" s="349">
        <v>35.82</v>
      </c>
      <c r="G1020" s="349">
        <v>30.1</v>
      </c>
      <c r="H1020" s="350"/>
      <c r="I1020" s="350"/>
      <c r="J1020" s="352"/>
      <c r="K1020" s="352"/>
      <c r="L1020" s="353"/>
      <c r="M1020" s="353"/>
      <c r="N1020" s="498">
        <v>1352</v>
      </c>
      <c r="O1020" s="501">
        <v>0</v>
      </c>
      <c r="P1020" s="489"/>
      <c r="Q1020" s="489"/>
    </row>
    <row r="1021" spans="2:17">
      <c r="B1021" s="347"/>
      <c r="C1021" s="354" t="s">
        <v>2766</v>
      </c>
      <c r="E1021" s="349">
        <v>29.86</v>
      </c>
      <c r="F1021" s="349">
        <v>23.55</v>
      </c>
      <c r="G1021" s="349">
        <v>19.79</v>
      </c>
      <c r="H1021" s="350"/>
      <c r="I1021" s="350"/>
      <c r="J1021" s="352"/>
      <c r="K1021" s="352"/>
      <c r="L1021" s="353"/>
      <c r="M1021" s="353"/>
      <c r="N1021" s="498">
        <v>889</v>
      </c>
      <c r="O1021" s="501">
        <v>0</v>
      </c>
      <c r="P1021" s="489"/>
      <c r="Q1021" s="489"/>
    </row>
    <row r="1022" spans="2:17" ht="28.8">
      <c r="B1022" s="347"/>
      <c r="C1022" s="354" t="s">
        <v>2926</v>
      </c>
      <c r="E1022" s="349">
        <v>8.0299999999999994</v>
      </c>
      <c r="F1022" s="349">
        <v>6.33</v>
      </c>
      <c r="G1022" s="349">
        <v>5.32</v>
      </c>
      <c r="H1022" s="350"/>
      <c r="I1022" s="350"/>
      <c r="J1022" s="352"/>
      <c r="K1022" s="352"/>
      <c r="L1022" s="353"/>
      <c r="M1022" s="353"/>
      <c r="N1022" s="498">
        <v>239</v>
      </c>
      <c r="O1022" s="501">
        <v>0</v>
      </c>
      <c r="P1022" s="489"/>
      <c r="Q1022" s="489"/>
    </row>
    <row r="1023" spans="2:17">
      <c r="B1023" s="347"/>
      <c r="C1023" s="354" t="s">
        <v>2767</v>
      </c>
      <c r="E1023" s="349">
        <v>6.42</v>
      </c>
      <c r="F1023" s="349">
        <v>5.0599999999999996</v>
      </c>
      <c r="G1023" s="349">
        <v>4.25</v>
      </c>
      <c r="H1023" s="350"/>
      <c r="I1023" s="350"/>
      <c r="J1023" s="352"/>
      <c r="K1023" s="352"/>
      <c r="L1023" s="353"/>
      <c r="M1023" s="353"/>
      <c r="N1023" s="498">
        <v>191</v>
      </c>
      <c r="O1023" s="501">
        <v>0</v>
      </c>
      <c r="P1023" s="489"/>
      <c r="Q1023" s="489"/>
    </row>
    <row r="1024" spans="2:17">
      <c r="B1024" s="347"/>
      <c r="C1024" s="354" t="s">
        <v>2836</v>
      </c>
      <c r="E1024" s="349">
        <v>2.0099999999999998</v>
      </c>
      <c r="F1024" s="349">
        <v>1.59</v>
      </c>
      <c r="G1024" s="349">
        <v>1.33</v>
      </c>
      <c r="H1024" s="350"/>
      <c r="I1024" s="350"/>
      <c r="J1024" s="352"/>
      <c r="K1024" s="352"/>
      <c r="L1024" s="353"/>
      <c r="M1024" s="353"/>
      <c r="N1024" s="498">
        <v>60</v>
      </c>
      <c r="O1024" s="501">
        <v>0</v>
      </c>
      <c r="P1024" s="489"/>
      <c r="Q1024" s="489"/>
    </row>
    <row r="1025" spans="2:17">
      <c r="B1025" s="347"/>
      <c r="C1025" s="354" t="s">
        <v>2837</v>
      </c>
      <c r="E1025" s="349">
        <v>8.0299999999999994</v>
      </c>
      <c r="F1025" s="349">
        <v>6.33</v>
      </c>
      <c r="G1025" s="349">
        <v>5.32</v>
      </c>
      <c r="H1025" s="350"/>
      <c r="I1025" s="350"/>
      <c r="J1025" s="352"/>
      <c r="K1025" s="352"/>
      <c r="L1025" s="353"/>
      <c r="M1025" s="353"/>
      <c r="N1025" s="498">
        <v>239</v>
      </c>
      <c r="O1025" s="501">
        <v>0</v>
      </c>
      <c r="P1025" s="489"/>
      <c r="Q1025" s="489"/>
    </row>
    <row r="1026" spans="2:17">
      <c r="B1026" s="347"/>
      <c r="C1026" s="354" t="s">
        <v>2927</v>
      </c>
      <c r="E1026" s="349">
        <v>3.76</v>
      </c>
      <c r="F1026" s="349">
        <v>2.97</v>
      </c>
      <c r="G1026" s="349">
        <v>2.5</v>
      </c>
      <c r="H1026" s="350"/>
      <c r="I1026" s="350"/>
      <c r="J1026" s="352"/>
      <c r="K1026" s="352"/>
      <c r="L1026" s="353"/>
      <c r="M1026" s="353"/>
      <c r="N1026" s="498">
        <v>112</v>
      </c>
      <c r="O1026" s="501">
        <v>0</v>
      </c>
      <c r="P1026" s="489"/>
      <c r="Q1026" s="489"/>
    </row>
    <row r="1027" spans="2:17">
      <c r="B1027" s="347"/>
      <c r="C1027" s="354"/>
      <c r="E1027" s="349"/>
      <c r="F1027" s="349"/>
      <c r="G1027" s="349"/>
      <c r="H1027" s="350"/>
      <c r="I1027" s="350"/>
      <c r="J1027" s="352"/>
      <c r="K1027" s="352"/>
      <c r="L1027" s="353"/>
      <c r="M1027" s="353"/>
      <c r="N1027" s="488"/>
      <c r="O1027" s="489"/>
      <c r="P1027" s="489"/>
      <c r="Q1027" s="489"/>
    </row>
    <row r="1028" spans="2:17" s="339" customFormat="1" ht="118.8">
      <c r="B1028" s="321" t="s">
        <v>2932</v>
      </c>
      <c r="C1028" s="340" t="s">
        <v>2933</v>
      </c>
      <c r="D1028" s="341">
        <v>35</v>
      </c>
      <c r="E1028" s="342">
        <v>126.31</v>
      </c>
      <c r="F1028" s="342">
        <v>99.61</v>
      </c>
      <c r="G1028" s="342">
        <v>83.7</v>
      </c>
      <c r="H1028" s="343">
        <v>0</v>
      </c>
      <c r="I1028" s="343">
        <v>0</v>
      </c>
      <c r="J1028" s="344">
        <v>6.3E-3</v>
      </c>
      <c r="K1028" s="344">
        <v>4.4999999999999998E-2</v>
      </c>
      <c r="L1028" s="346" t="s">
        <v>2721</v>
      </c>
      <c r="M1028" s="346" t="s">
        <v>2742</v>
      </c>
      <c r="N1028" s="495">
        <v>3850</v>
      </c>
      <c r="O1028" s="499">
        <v>0</v>
      </c>
      <c r="P1028" s="497">
        <v>6.3E-3</v>
      </c>
      <c r="Q1028" s="497">
        <v>4.4999999999999998E-2</v>
      </c>
    </row>
    <row r="1029" spans="2:17">
      <c r="B1029" s="347"/>
      <c r="C1029" s="348" t="s">
        <v>2743</v>
      </c>
      <c r="E1029" s="349" t="s">
        <v>2744</v>
      </c>
      <c r="F1029" s="349" t="s">
        <v>2744</v>
      </c>
      <c r="G1029" s="349" t="s">
        <v>2744</v>
      </c>
      <c r="H1029" s="350"/>
      <c r="I1029" s="350"/>
      <c r="J1029" s="352"/>
      <c r="K1029" s="352"/>
      <c r="L1029" s="353"/>
      <c r="M1029" s="353"/>
      <c r="N1029" s="498">
        <v>0</v>
      </c>
      <c r="O1029" s="501">
        <v>0</v>
      </c>
      <c r="P1029" s="489"/>
      <c r="Q1029" s="489"/>
    </row>
    <row r="1030" spans="2:17">
      <c r="B1030" s="347"/>
      <c r="C1030" s="354" t="s">
        <v>2914</v>
      </c>
      <c r="E1030" s="349">
        <v>64.47</v>
      </c>
      <c r="F1030" s="349">
        <v>50.85</v>
      </c>
      <c r="G1030" s="349">
        <v>42.73</v>
      </c>
      <c r="H1030" s="350"/>
      <c r="I1030" s="350"/>
      <c r="J1030" s="352"/>
      <c r="K1030" s="352"/>
      <c r="L1030" s="353"/>
      <c r="M1030" s="353"/>
      <c r="N1030" s="498">
        <v>1919</v>
      </c>
      <c r="O1030" s="501">
        <v>0</v>
      </c>
      <c r="P1030" s="489"/>
      <c r="Q1030" s="489"/>
    </row>
    <row r="1031" spans="2:17">
      <c r="B1031" s="347"/>
      <c r="C1031" s="354" t="s">
        <v>2915</v>
      </c>
      <c r="E1031" s="349">
        <v>39.520000000000003</v>
      </c>
      <c r="F1031" s="349">
        <v>31.16</v>
      </c>
      <c r="G1031" s="349">
        <v>26.19</v>
      </c>
      <c r="H1031" s="350"/>
      <c r="I1031" s="350"/>
      <c r="J1031" s="352"/>
      <c r="K1031" s="352"/>
      <c r="L1031" s="353"/>
      <c r="M1031" s="353"/>
      <c r="N1031" s="498">
        <v>1176</v>
      </c>
      <c r="O1031" s="501">
        <v>0</v>
      </c>
      <c r="P1031" s="489"/>
      <c r="Q1031" s="489"/>
    </row>
    <row r="1032" spans="2:17">
      <c r="B1032" s="347"/>
      <c r="C1032" s="354" t="s">
        <v>2785</v>
      </c>
      <c r="E1032" s="349">
        <v>18.14</v>
      </c>
      <c r="F1032" s="349">
        <v>14.31</v>
      </c>
      <c r="G1032" s="349">
        <v>12.03</v>
      </c>
      <c r="H1032" s="350"/>
      <c r="I1032" s="350"/>
      <c r="J1032" s="352"/>
      <c r="K1032" s="352"/>
      <c r="L1032" s="353"/>
      <c r="M1032" s="353"/>
      <c r="N1032" s="498">
        <v>540</v>
      </c>
      <c r="O1032" s="501">
        <v>0</v>
      </c>
      <c r="P1032" s="489"/>
      <c r="Q1032" s="489"/>
    </row>
    <row r="1033" spans="2:17">
      <c r="B1033" s="347"/>
      <c r="C1033" s="354" t="s">
        <v>2916</v>
      </c>
      <c r="E1033" s="349">
        <v>20.43</v>
      </c>
      <c r="F1033" s="349">
        <v>16.11</v>
      </c>
      <c r="G1033" s="349">
        <v>13.54</v>
      </c>
      <c r="H1033" s="350"/>
      <c r="I1033" s="350"/>
      <c r="J1033" s="352"/>
      <c r="K1033" s="352"/>
      <c r="L1033" s="353"/>
      <c r="M1033" s="353"/>
      <c r="N1033" s="498">
        <v>608</v>
      </c>
      <c r="O1033" s="501">
        <v>0</v>
      </c>
      <c r="P1033" s="489"/>
      <c r="Q1033" s="489"/>
    </row>
    <row r="1034" spans="2:17">
      <c r="B1034" s="347"/>
      <c r="C1034" s="354" t="s">
        <v>2758</v>
      </c>
      <c r="E1034" s="349" t="s">
        <v>2744</v>
      </c>
      <c r="F1034" s="349" t="s">
        <v>2744</v>
      </c>
      <c r="G1034" s="349" t="s">
        <v>2744</v>
      </c>
      <c r="H1034" s="350"/>
      <c r="I1034" s="350"/>
      <c r="J1034" s="352"/>
      <c r="K1034" s="352"/>
      <c r="L1034" s="353"/>
      <c r="M1034" s="353"/>
      <c r="N1034" s="498">
        <v>0</v>
      </c>
      <c r="O1034" s="501">
        <v>0</v>
      </c>
      <c r="P1034" s="489"/>
      <c r="Q1034" s="489"/>
    </row>
    <row r="1035" spans="2:17">
      <c r="B1035" s="347"/>
      <c r="C1035" s="348" t="s">
        <v>2743</v>
      </c>
      <c r="E1035" s="349" t="s">
        <v>2744</v>
      </c>
      <c r="F1035" s="349" t="s">
        <v>2744</v>
      </c>
      <c r="G1035" s="349" t="s">
        <v>2744</v>
      </c>
      <c r="H1035" s="350"/>
      <c r="I1035" s="350"/>
      <c r="J1035" s="352"/>
      <c r="K1035" s="352"/>
      <c r="L1035" s="353"/>
      <c r="M1035" s="353"/>
      <c r="N1035" s="498">
        <v>0</v>
      </c>
      <c r="O1035" s="501">
        <v>0</v>
      </c>
      <c r="P1035" s="489"/>
      <c r="Q1035" s="489"/>
    </row>
    <row r="1036" spans="2:17">
      <c r="B1036" s="347"/>
      <c r="C1036" s="354" t="s">
        <v>2822</v>
      </c>
      <c r="E1036" s="349">
        <v>12.87</v>
      </c>
      <c r="F1036" s="349">
        <v>10.15</v>
      </c>
      <c r="G1036" s="349">
        <v>8.52</v>
      </c>
      <c r="H1036" s="350"/>
      <c r="I1036" s="350"/>
      <c r="J1036" s="352"/>
      <c r="K1036" s="352"/>
      <c r="L1036" s="353"/>
      <c r="M1036" s="353"/>
      <c r="N1036" s="498">
        <v>383</v>
      </c>
      <c r="O1036" s="501">
        <v>0</v>
      </c>
      <c r="P1036" s="489"/>
      <c r="Q1036" s="489"/>
    </row>
    <row r="1037" spans="2:17">
      <c r="B1037" s="347"/>
      <c r="C1037" s="354" t="s">
        <v>2823</v>
      </c>
      <c r="E1037" s="349">
        <v>30.07</v>
      </c>
      <c r="F1037" s="349">
        <v>23.72</v>
      </c>
      <c r="G1037" s="349">
        <v>19.93</v>
      </c>
      <c r="H1037" s="350"/>
      <c r="I1037" s="350"/>
      <c r="J1037" s="352"/>
      <c r="K1037" s="352"/>
      <c r="L1037" s="353"/>
      <c r="M1037" s="353"/>
      <c r="N1037" s="498">
        <v>895</v>
      </c>
      <c r="O1037" s="501">
        <v>0</v>
      </c>
      <c r="P1037" s="489"/>
      <c r="Q1037" s="489"/>
    </row>
    <row r="1038" spans="2:17">
      <c r="B1038" s="347"/>
      <c r="C1038" s="354" t="s">
        <v>2789</v>
      </c>
      <c r="E1038" s="349" t="s">
        <v>2744</v>
      </c>
      <c r="F1038" s="349" t="s">
        <v>2744</v>
      </c>
      <c r="G1038" s="349" t="s">
        <v>2744</v>
      </c>
      <c r="H1038" s="350"/>
      <c r="I1038" s="350"/>
      <c r="J1038" s="352"/>
      <c r="K1038" s="352"/>
      <c r="L1038" s="353"/>
      <c r="M1038" s="353"/>
      <c r="N1038" s="498">
        <v>0</v>
      </c>
      <c r="O1038" s="501">
        <v>0</v>
      </c>
      <c r="P1038" s="489"/>
      <c r="Q1038" s="489"/>
    </row>
    <row r="1039" spans="2:17">
      <c r="B1039" s="347"/>
      <c r="C1039" s="348" t="s">
        <v>2824</v>
      </c>
      <c r="E1039" s="349" t="s">
        <v>2744</v>
      </c>
      <c r="F1039" s="349" t="s">
        <v>2744</v>
      </c>
      <c r="G1039" s="349" t="s">
        <v>2744</v>
      </c>
      <c r="H1039" s="350"/>
      <c r="I1039" s="350"/>
      <c r="J1039" s="352"/>
      <c r="K1039" s="352"/>
      <c r="L1039" s="353"/>
      <c r="M1039" s="353"/>
      <c r="N1039" s="498">
        <v>0</v>
      </c>
      <c r="O1039" s="501">
        <v>0</v>
      </c>
      <c r="P1039" s="489"/>
      <c r="Q1039" s="489"/>
    </row>
    <row r="1040" spans="2:17" ht="28.8">
      <c r="B1040" s="347"/>
      <c r="C1040" s="354" t="s">
        <v>2825</v>
      </c>
      <c r="E1040" s="349">
        <v>14.05</v>
      </c>
      <c r="F1040" s="349">
        <v>11.93</v>
      </c>
      <c r="G1040" s="349">
        <v>10.66</v>
      </c>
      <c r="H1040" s="350"/>
      <c r="I1040" s="350"/>
      <c r="J1040" s="352"/>
      <c r="K1040" s="352"/>
      <c r="L1040" s="353"/>
      <c r="M1040" s="353"/>
      <c r="N1040" s="498">
        <v>299</v>
      </c>
      <c r="O1040" s="501">
        <v>4</v>
      </c>
      <c r="P1040" s="489"/>
      <c r="Q1040" s="489"/>
    </row>
    <row r="1041" spans="2:17">
      <c r="B1041" s="347"/>
      <c r="C1041" s="354" t="s">
        <v>2826</v>
      </c>
      <c r="E1041" s="349">
        <v>8.27</v>
      </c>
      <c r="F1041" s="349">
        <v>7.36</v>
      </c>
      <c r="G1041" s="349">
        <v>6.83</v>
      </c>
      <c r="H1041" s="350"/>
      <c r="I1041" s="350"/>
      <c r="J1041" s="352"/>
      <c r="K1041" s="352"/>
      <c r="L1041" s="353"/>
      <c r="M1041" s="353"/>
      <c r="N1041" s="498">
        <v>127</v>
      </c>
      <c r="O1041" s="501">
        <v>4</v>
      </c>
      <c r="P1041" s="489"/>
      <c r="Q1041" s="489"/>
    </row>
    <row r="1042" spans="2:17">
      <c r="B1042" s="347"/>
      <c r="C1042" s="354" t="s">
        <v>2827</v>
      </c>
      <c r="E1042" s="349" t="s">
        <v>2744</v>
      </c>
      <c r="F1042" s="349" t="s">
        <v>2744</v>
      </c>
      <c r="G1042" s="349" t="s">
        <v>2744</v>
      </c>
      <c r="H1042" s="350"/>
      <c r="I1042" s="350"/>
      <c r="J1042" s="352"/>
      <c r="K1042" s="352"/>
      <c r="L1042" s="353"/>
      <c r="M1042" s="353"/>
      <c r="N1042" s="498">
        <v>0</v>
      </c>
      <c r="O1042" s="501">
        <v>0</v>
      </c>
      <c r="P1042" s="489"/>
      <c r="Q1042" s="489"/>
    </row>
    <row r="1043" spans="2:17" ht="28.8">
      <c r="B1043" s="347"/>
      <c r="C1043" s="354" t="s">
        <v>2917</v>
      </c>
      <c r="E1043" s="349">
        <v>87.36</v>
      </c>
      <c r="F1043" s="349">
        <v>68.89</v>
      </c>
      <c r="G1043" s="349">
        <v>57.89</v>
      </c>
      <c r="H1043" s="350"/>
      <c r="I1043" s="350"/>
      <c r="J1043" s="352"/>
      <c r="K1043" s="352"/>
      <c r="L1043" s="353"/>
      <c r="M1043" s="353"/>
      <c r="N1043" s="498">
        <v>2600</v>
      </c>
      <c r="O1043" s="501">
        <v>0</v>
      </c>
      <c r="P1043" s="489"/>
      <c r="Q1043" s="489"/>
    </row>
    <row r="1044" spans="2:17" ht="28.8">
      <c r="B1044" s="347"/>
      <c r="C1044" s="354" t="s">
        <v>2918</v>
      </c>
      <c r="E1044" s="349">
        <v>55.87</v>
      </c>
      <c r="F1044" s="349">
        <v>44.06</v>
      </c>
      <c r="G1044" s="349">
        <v>37.03</v>
      </c>
      <c r="H1044" s="350"/>
      <c r="I1044" s="350"/>
      <c r="J1044" s="352"/>
      <c r="K1044" s="352"/>
      <c r="L1044" s="353"/>
      <c r="M1044" s="353"/>
      <c r="N1044" s="498">
        <v>1663</v>
      </c>
      <c r="O1044" s="501">
        <v>0</v>
      </c>
      <c r="P1044" s="489"/>
      <c r="Q1044" s="489"/>
    </row>
    <row r="1045" spans="2:17">
      <c r="B1045" s="347"/>
      <c r="C1045" s="354" t="s">
        <v>2919</v>
      </c>
      <c r="E1045" s="349">
        <v>33.43</v>
      </c>
      <c r="F1045" s="349">
        <v>26.36</v>
      </c>
      <c r="G1045" s="349">
        <v>22.15</v>
      </c>
      <c r="H1045" s="350"/>
      <c r="I1045" s="350"/>
      <c r="J1045" s="352"/>
      <c r="K1045" s="352"/>
      <c r="L1045" s="353"/>
      <c r="M1045" s="353"/>
      <c r="N1045" s="498">
        <v>995</v>
      </c>
      <c r="O1045" s="501">
        <v>0</v>
      </c>
      <c r="P1045" s="489"/>
      <c r="Q1045" s="489"/>
    </row>
    <row r="1046" spans="2:17">
      <c r="B1046" s="347"/>
      <c r="C1046" s="354" t="s">
        <v>2920</v>
      </c>
      <c r="E1046" s="349">
        <v>73.92</v>
      </c>
      <c r="F1046" s="349">
        <v>58.29</v>
      </c>
      <c r="G1046" s="349">
        <v>48.98</v>
      </c>
      <c r="H1046" s="350"/>
      <c r="I1046" s="350"/>
      <c r="J1046" s="352"/>
      <c r="K1046" s="352"/>
      <c r="L1046" s="353"/>
      <c r="M1046" s="353"/>
      <c r="N1046" s="498">
        <v>2200</v>
      </c>
      <c r="O1046" s="501">
        <v>0</v>
      </c>
      <c r="P1046" s="489"/>
      <c r="Q1046" s="489"/>
    </row>
    <row r="1047" spans="2:17">
      <c r="B1047" s="347"/>
      <c r="C1047" s="354" t="s">
        <v>2921</v>
      </c>
      <c r="E1047" s="349">
        <v>100.63</v>
      </c>
      <c r="F1047" s="349">
        <v>79.36</v>
      </c>
      <c r="G1047" s="349">
        <v>66.69</v>
      </c>
      <c r="H1047" s="350"/>
      <c r="I1047" s="350"/>
      <c r="J1047" s="352"/>
      <c r="K1047" s="352"/>
      <c r="L1047" s="353"/>
      <c r="M1047" s="353"/>
      <c r="N1047" s="498">
        <v>2995</v>
      </c>
      <c r="O1047" s="501">
        <v>0</v>
      </c>
      <c r="P1047" s="489"/>
      <c r="Q1047" s="489"/>
    </row>
    <row r="1048" spans="2:17">
      <c r="B1048" s="347"/>
      <c r="C1048" s="354" t="s">
        <v>2922</v>
      </c>
      <c r="E1048" s="349">
        <v>27.72</v>
      </c>
      <c r="F1048" s="349">
        <v>21.86</v>
      </c>
      <c r="G1048" s="349">
        <v>18.37</v>
      </c>
      <c r="H1048" s="350"/>
      <c r="I1048" s="350"/>
      <c r="J1048" s="352"/>
      <c r="K1048" s="352"/>
      <c r="L1048" s="353"/>
      <c r="M1048" s="353"/>
      <c r="N1048" s="498">
        <v>825</v>
      </c>
      <c r="O1048" s="501">
        <v>0</v>
      </c>
      <c r="P1048" s="489"/>
      <c r="Q1048" s="489"/>
    </row>
    <row r="1049" spans="2:17">
      <c r="B1049" s="347"/>
      <c r="C1049" s="354" t="s">
        <v>2923</v>
      </c>
      <c r="E1049" s="349">
        <v>6.42</v>
      </c>
      <c r="F1049" s="349">
        <v>5.0599999999999996</v>
      </c>
      <c r="G1049" s="349">
        <v>4.25</v>
      </c>
      <c r="H1049" s="350"/>
      <c r="I1049" s="350"/>
      <c r="J1049" s="352"/>
      <c r="K1049" s="352"/>
      <c r="L1049" s="353"/>
      <c r="M1049" s="353"/>
      <c r="N1049" s="498">
        <v>191</v>
      </c>
      <c r="O1049" s="501">
        <v>0</v>
      </c>
      <c r="P1049" s="489"/>
      <c r="Q1049" s="489"/>
    </row>
    <row r="1050" spans="2:17" ht="28.8">
      <c r="B1050" s="347"/>
      <c r="C1050" s="354" t="s">
        <v>2924</v>
      </c>
      <c r="E1050" s="349">
        <v>16.63</v>
      </c>
      <c r="F1050" s="349">
        <v>13.12</v>
      </c>
      <c r="G1050" s="349">
        <v>11.03</v>
      </c>
      <c r="H1050" s="350"/>
      <c r="I1050" s="350"/>
      <c r="J1050" s="352"/>
      <c r="K1050" s="352"/>
      <c r="L1050" s="353"/>
      <c r="M1050" s="353"/>
      <c r="N1050" s="498">
        <v>495</v>
      </c>
      <c r="O1050" s="501">
        <v>0</v>
      </c>
      <c r="P1050" s="489"/>
      <c r="Q1050" s="489"/>
    </row>
    <row r="1051" spans="2:17">
      <c r="B1051" s="347"/>
      <c r="C1051" s="354" t="s">
        <v>2800</v>
      </c>
      <c r="E1051" s="349">
        <v>5.37</v>
      </c>
      <c r="F1051" s="349">
        <v>4.24</v>
      </c>
      <c r="G1051" s="349">
        <v>3.56</v>
      </c>
      <c r="H1051" s="350"/>
      <c r="I1051" s="350"/>
      <c r="J1051" s="352"/>
      <c r="K1051" s="352"/>
      <c r="L1051" s="353"/>
      <c r="M1051" s="353"/>
      <c r="N1051" s="498">
        <v>160</v>
      </c>
      <c r="O1051" s="501">
        <v>0</v>
      </c>
      <c r="P1051" s="489"/>
      <c r="Q1051" s="489"/>
    </row>
    <row r="1052" spans="2:17">
      <c r="B1052" s="347"/>
      <c r="C1052" s="354" t="s">
        <v>2801</v>
      </c>
      <c r="E1052" s="349">
        <v>17.16</v>
      </c>
      <c r="F1052" s="349">
        <v>13.54</v>
      </c>
      <c r="G1052" s="349">
        <v>11.38</v>
      </c>
      <c r="H1052" s="350"/>
      <c r="I1052" s="350"/>
      <c r="J1052" s="352"/>
      <c r="K1052" s="352"/>
      <c r="L1052" s="353"/>
      <c r="M1052" s="353"/>
      <c r="N1052" s="498">
        <v>511</v>
      </c>
      <c r="O1052" s="501">
        <v>0</v>
      </c>
      <c r="P1052" s="489"/>
      <c r="Q1052" s="489"/>
    </row>
    <row r="1053" spans="2:17">
      <c r="B1053" s="347"/>
      <c r="C1053" s="354" t="s">
        <v>2802</v>
      </c>
      <c r="E1053" s="349">
        <v>17.21</v>
      </c>
      <c r="F1053" s="349">
        <v>13.57</v>
      </c>
      <c r="G1053" s="349">
        <v>11.4</v>
      </c>
      <c r="H1053" s="350"/>
      <c r="I1053" s="350"/>
      <c r="J1053" s="352"/>
      <c r="K1053" s="352"/>
      <c r="L1053" s="353"/>
      <c r="M1053" s="353"/>
      <c r="N1053" s="498">
        <v>512</v>
      </c>
      <c r="O1053" s="501">
        <v>0</v>
      </c>
      <c r="P1053" s="489"/>
      <c r="Q1053" s="489"/>
    </row>
    <row r="1054" spans="2:17">
      <c r="B1054" s="347"/>
      <c r="C1054" s="354" t="s">
        <v>2763</v>
      </c>
      <c r="E1054" s="349">
        <v>15.41</v>
      </c>
      <c r="F1054" s="349">
        <v>12.57</v>
      </c>
      <c r="G1054" s="349">
        <v>10.88</v>
      </c>
      <c r="H1054" s="350"/>
      <c r="I1054" s="350"/>
      <c r="J1054" s="352"/>
      <c r="K1054" s="352"/>
      <c r="L1054" s="353"/>
      <c r="M1054" s="353"/>
      <c r="N1054" s="498">
        <v>399</v>
      </c>
      <c r="O1054" s="501">
        <v>2</v>
      </c>
      <c r="P1054" s="489"/>
      <c r="Q1054" s="489"/>
    </row>
    <row r="1055" spans="2:17" ht="28.8">
      <c r="B1055" s="347"/>
      <c r="C1055" s="354" t="s">
        <v>2833</v>
      </c>
      <c r="E1055" s="349">
        <v>10.72</v>
      </c>
      <c r="F1055" s="349">
        <v>8.4499999999999993</v>
      </c>
      <c r="G1055" s="349">
        <v>7.1</v>
      </c>
      <c r="H1055" s="350"/>
      <c r="I1055" s="350"/>
      <c r="J1055" s="352"/>
      <c r="K1055" s="352"/>
      <c r="L1055" s="353"/>
      <c r="M1055" s="353"/>
      <c r="N1055" s="498">
        <v>319</v>
      </c>
      <c r="O1055" s="501">
        <v>0</v>
      </c>
      <c r="P1055" s="489"/>
      <c r="Q1055" s="489"/>
    </row>
    <row r="1056" spans="2:17">
      <c r="B1056" s="347"/>
      <c r="C1056" s="354" t="s">
        <v>2925</v>
      </c>
      <c r="E1056" s="349">
        <v>10.36</v>
      </c>
      <c r="F1056" s="349">
        <v>8.8000000000000007</v>
      </c>
      <c r="G1056" s="349">
        <v>7.88</v>
      </c>
      <c r="H1056" s="350"/>
      <c r="I1056" s="350"/>
      <c r="J1056" s="352"/>
      <c r="K1056" s="352"/>
      <c r="L1056" s="353"/>
      <c r="M1056" s="353"/>
      <c r="N1056" s="498">
        <v>219</v>
      </c>
      <c r="O1056" s="501">
        <v>3</v>
      </c>
      <c r="P1056" s="489"/>
      <c r="Q1056" s="489"/>
    </row>
    <row r="1057" spans="2:17">
      <c r="B1057" s="347"/>
      <c r="C1057" s="354" t="s">
        <v>2795</v>
      </c>
      <c r="E1057" s="349">
        <v>8.94</v>
      </c>
      <c r="F1057" s="349">
        <v>7.05</v>
      </c>
      <c r="G1057" s="349">
        <v>5.93</v>
      </c>
      <c r="H1057" s="350"/>
      <c r="I1057" s="350"/>
      <c r="J1057" s="352"/>
      <c r="K1057" s="352"/>
      <c r="L1057" s="353"/>
      <c r="M1057" s="353"/>
      <c r="N1057" s="498">
        <v>266</v>
      </c>
      <c r="O1057" s="501">
        <v>0</v>
      </c>
      <c r="P1057" s="489"/>
      <c r="Q1057" s="489"/>
    </row>
    <row r="1058" spans="2:17">
      <c r="B1058" s="347"/>
      <c r="C1058" s="354" t="s">
        <v>2765</v>
      </c>
      <c r="E1058" s="349">
        <v>8.94</v>
      </c>
      <c r="F1058" s="349">
        <v>7.05</v>
      </c>
      <c r="G1058" s="349">
        <v>5.93</v>
      </c>
      <c r="H1058" s="350"/>
      <c r="I1058" s="350"/>
      <c r="J1058" s="352"/>
      <c r="K1058" s="352"/>
      <c r="L1058" s="353"/>
      <c r="M1058" s="353"/>
      <c r="N1058" s="498">
        <v>266</v>
      </c>
      <c r="O1058" s="501">
        <v>0</v>
      </c>
      <c r="P1058" s="489"/>
      <c r="Q1058" s="489"/>
    </row>
    <row r="1059" spans="2:17">
      <c r="B1059" s="347"/>
      <c r="C1059" s="354" t="s">
        <v>2796</v>
      </c>
      <c r="E1059" s="349">
        <v>45.43</v>
      </c>
      <c r="F1059" s="349">
        <v>35.82</v>
      </c>
      <c r="G1059" s="349">
        <v>30.1</v>
      </c>
      <c r="H1059" s="350"/>
      <c r="I1059" s="350"/>
      <c r="J1059" s="352"/>
      <c r="K1059" s="352"/>
      <c r="L1059" s="353"/>
      <c r="M1059" s="353"/>
      <c r="N1059" s="498">
        <v>1352</v>
      </c>
      <c r="O1059" s="501">
        <v>0</v>
      </c>
      <c r="P1059" s="489"/>
      <c r="Q1059" s="489"/>
    </row>
    <row r="1060" spans="2:17">
      <c r="B1060" s="347"/>
      <c r="C1060" s="354" t="s">
        <v>2766</v>
      </c>
      <c r="E1060" s="349">
        <v>29.86</v>
      </c>
      <c r="F1060" s="349">
        <v>23.55</v>
      </c>
      <c r="G1060" s="349">
        <v>19.79</v>
      </c>
      <c r="H1060" s="350"/>
      <c r="I1060" s="350"/>
      <c r="J1060" s="352"/>
      <c r="K1060" s="352"/>
      <c r="L1060" s="353"/>
      <c r="M1060" s="353"/>
      <c r="N1060" s="498">
        <v>889</v>
      </c>
      <c r="O1060" s="501">
        <v>0</v>
      </c>
      <c r="P1060" s="489"/>
      <c r="Q1060" s="489"/>
    </row>
    <row r="1061" spans="2:17" ht="28.8">
      <c r="B1061" s="347"/>
      <c r="C1061" s="354" t="s">
        <v>2926</v>
      </c>
      <c r="E1061" s="349">
        <v>8.0299999999999994</v>
      </c>
      <c r="F1061" s="349">
        <v>6.33</v>
      </c>
      <c r="G1061" s="349">
        <v>5.32</v>
      </c>
      <c r="H1061" s="350"/>
      <c r="I1061" s="350"/>
      <c r="J1061" s="352"/>
      <c r="K1061" s="352"/>
      <c r="L1061" s="353"/>
      <c r="M1061" s="353"/>
      <c r="N1061" s="498">
        <v>239</v>
      </c>
      <c r="O1061" s="501">
        <v>0</v>
      </c>
      <c r="P1061" s="489"/>
      <c r="Q1061" s="489"/>
    </row>
    <row r="1062" spans="2:17">
      <c r="B1062" s="347"/>
      <c r="C1062" s="354" t="s">
        <v>2767</v>
      </c>
      <c r="E1062" s="349">
        <v>6.42</v>
      </c>
      <c r="F1062" s="349">
        <v>5.0599999999999996</v>
      </c>
      <c r="G1062" s="349">
        <v>4.25</v>
      </c>
      <c r="H1062" s="350"/>
      <c r="I1062" s="350"/>
      <c r="J1062" s="352"/>
      <c r="K1062" s="352"/>
      <c r="L1062" s="353"/>
      <c r="M1062" s="353"/>
      <c r="N1062" s="498">
        <v>191</v>
      </c>
      <c r="O1062" s="501">
        <v>0</v>
      </c>
      <c r="P1062" s="489"/>
      <c r="Q1062" s="489"/>
    </row>
    <row r="1063" spans="2:17">
      <c r="B1063" s="347"/>
      <c r="C1063" s="354" t="s">
        <v>2836</v>
      </c>
      <c r="E1063" s="349">
        <v>2.0099999999999998</v>
      </c>
      <c r="F1063" s="349">
        <v>1.59</v>
      </c>
      <c r="G1063" s="349">
        <v>1.33</v>
      </c>
      <c r="H1063" s="350"/>
      <c r="I1063" s="350"/>
      <c r="J1063" s="352"/>
      <c r="K1063" s="352"/>
      <c r="L1063" s="353"/>
      <c r="M1063" s="353"/>
      <c r="N1063" s="498">
        <v>60</v>
      </c>
      <c r="O1063" s="501">
        <v>0</v>
      </c>
      <c r="P1063" s="489"/>
      <c r="Q1063" s="489"/>
    </row>
    <row r="1064" spans="2:17">
      <c r="B1064" s="347"/>
      <c r="C1064" s="354" t="s">
        <v>2837</v>
      </c>
      <c r="E1064" s="349">
        <v>8.0299999999999994</v>
      </c>
      <c r="F1064" s="349">
        <v>6.33</v>
      </c>
      <c r="G1064" s="349">
        <v>5.32</v>
      </c>
      <c r="H1064" s="350"/>
      <c r="I1064" s="350"/>
      <c r="J1064" s="352"/>
      <c r="K1064" s="352"/>
      <c r="L1064" s="353"/>
      <c r="M1064" s="353"/>
      <c r="N1064" s="498">
        <v>239</v>
      </c>
      <c r="O1064" s="501">
        <v>0</v>
      </c>
      <c r="P1064" s="489"/>
      <c r="Q1064" s="489"/>
    </row>
    <row r="1065" spans="2:17">
      <c r="B1065" s="347"/>
      <c r="C1065" s="354" t="s">
        <v>2927</v>
      </c>
      <c r="E1065" s="349">
        <v>3.76</v>
      </c>
      <c r="F1065" s="349">
        <v>2.97</v>
      </c>
      <c r="G1065" s="349">
        <v>2.5</v>
      </c>
      <c r="H1065" s="350"/>
      <c r="I1065" s="350"/>
      <c r="J1065" s="352"/>
      <c r="K1065" s="352"/>
      <c r="L1065" s="353"/>
      <c r="M1065" s="353"/>
      <c r="N1065" s="498">
        <v>112</v>
      </c>
      <c r="O1065" s="501">
        <v>0</v>
      </c>
      <c r="P1065" s="489"/>
      <c r="Q1065" s="489"/>
    </row>
    <row r="1066" spans="2:17">
      <c r="B1066" s="347"/>
      <c r="C1066" s="354"/>
      <c r="E1066" s="349"/>
      <c r="F1066" s="349"/>
      <c r="G1066" s="349"/>
      <c r="H1066" s="350"/>
      <c r="I1066" s="350"/>
      <c r="J1066" s="352"/>
      <c r="K1066" s="352"/>
      <c r="L1066" s="353"/>
      <c r="M1066" s="353"/>
      <c r="N1066" s="488"/>
      <c r="O1066" s="489"/>
      <c r="P1066" s="489"/>
      <c r="Q1066" s="489"/>
    </row>
    <row r="1067" spans="2:17" s="339" customFormat="1" ht="92.4">
      <c r="B1067" s="355" t="s">
        <v>2934</v>
      </c>
      <c r="C1067" s="340" t="s">
        <v>2935</v>
      </c>
      <c r="D1067" s="341">
        <v>35</v>
      </c>
      <c r="E1067" s="342">
        <v>96.24</v>
      </c>
      <c r="F1067" s="342">
        <v>75.89</v>
      </c>
      <c r="G1067" s="342">
        <v>63.77</v>
      </c>
      <c r="H1067" s="343">
        <v>0</v>
      </c>
      <c r="I1067" s="343">
        <v>0</v>
      </c>
      <c r="J1067" s="344">
        <v>5.0000000000000001E-3</v>
      </c>
      <c r="K1067" s="344">
        <v>4.4999999999999998E-2</v>
      </c>
      <c r="L1067" s="346" t="s">
        <v>2721</v>
      </c>
      <c r="M1067" s="346" t="s">
        <v>2742</v>
      </c>
      <c r="N1067" s="495">
        <v>2291</v>
      </c>
      <c r="O1067" s="499">
        <v>0</v>
      </c>
      <c r="P1067" s="497">
        <v>5.0000000000000001E-3</v>
      </c>
      <c r="Q1067" s="497">
        <v>4.4999999999999998E-2</v>
      </c>
    </row>
    <row r="1068" spans="2:17">
      <c r="B1068" s="347"/>
      <c r="C1068" s="348" t="s">
        <v>2743</v>
      </c>
      <c r="E1068" s="349" t="s">
        <v>2744</v>
      </c>
      <c r="F1068" s="349" t="s">
        <v>2744</v>
      </c>
      <c r="G1068" s="349" t="s">
        <v>2744</v>
      </c>
      <c r="H1068" s="350"/>
      <c r="I1068" s="350"/>
      <c r="J1068" s="352"/>
      <c r="K1068" s="352"/>
      <c r="L1068" s="353"/>
      <c r="M1068" s="353"/>
      <c r="N1068" s="498">
        <v>0</v>
      </c>
      <c r="O1068" s="501">
        <v>0</v>
      </c>
      <c r="P1068" s="489"/>
      <c r="Q1068" s="489"/>
    </row>
    <row r="1069" spans="2:17">
      <c r="B1069" s="347"/>
      <c r="C1069" s="354" t="s">
        <v>2936</v>
      </c>
      <c r="E1069" s="349">
        <v>15.99</v>
      </c>
      <c r="F1069" s="349">
        <v>12.61</v>
      </c>
      <c r="G1069" s="349">
        <v>10.6</v>
      </c>
      <c r="H1069" s="350"/>
      <c r="I1069" s="350"/>
      <c r="J1069" s="352"/>
      <c r="K1069" s="352"/>
      <c r="L1069" s="353"/>
      <c r="M1069" s="353"/>
      <c r="N1069" s="498">
        <v>476</v>
      </c>
      <c r="O1069" s="501">
        <v>0</v>
      </c>
      <c r="P1069" s="489"/>
      <c r="Q1069" s="489"/>
    </row>
    <row r="1070" spans="2:17">
      <c r="B1070" s="347"/>
      <c r="C1070" s="354" t="s">
        <v>2937</v>
      </c>
      <c r="E1070" s="349">
        <v>20.43</v>
      </c>
      <c r="F1070" s="349">
        <v>16.11</v>
      </c>
      <c r="G1070" s="349">
        <v>13.54</v>
      </c>
      <c r="H1070" s="350"/>
      <c r="I1070" s="350"/>
      <c r="J1070" s="352"/>
      <c r="K1070" s="352"/>
      <c r="L1070" s="353"/>
      <c r="M1070" s="353"/>
      <c r="N1070" s="498">
        <v>608</v>
      </c>
      <c r="O1070" s="501">
        <v>0</v>
      </c>
      <c r="P1070" s="489"/>
      <c r="Q1070" s="489"/>
    </row>
    <row r="1071" spans="2:17">
      <c r="B1071" s="347"/>
      <c r="C1071" s="354" t="s">
        <v>2938</v>
      </c>
      <c r="E1071" s="349">
        <v>64.47</v>
      </c>
      <c r="F1071" s="349">
        <v>50.85</v>
      </c>
      <c r="G1071" s="349">
        <v>42.73</v>
      </c>
      <c r="H1071" s="350"/>
      <c r="I1071" s="350"/>
      <c r="J1071" s="352"/>
      <c r="K1071" s="352"/>
      <c r="L1071" s="353"/>
      <c r="M1071" s="353"/>
      <c r="N1071" s="498">
        <v>1919</v>
      </c>
      <c r="O1071" s="501">
        <v>0</v>
      </c>
      <c r="P1071" s="489"/>
      <c r="Q1071" s="489"/>
    </row>
    <row r="1072" spans="2:17">
      <c r="B1072" s="347"/>
      <c r="C1072" s="354" t="s">
        <v>2783</v>
      </c>
      <c r="E1072" s="349" t="s">
        <v>2744</v>
      </c>
      <c r="F1072" s="349" t="s">
        <v>2744</v>
      </c>
      <c r="G1072" s="349" t="s">
        <v>2744</v>
      </c>
      <c r="H1072" s="350"/>
      <c r="I1072" s="350"/>
      <c r="J1072" s="352"/>
      <c r="K1072" s="352"/>
      <c r="L1072" s="353"/>
      <c r="M1072" s="353"/>
      <c r="N1072" s="498">
        <v>0</v>
      </c>
      <c r="O1072" s="501">
        <v>0</v>
      </c>
      <c r="P1072" s="489"/>
      <c r="Q1072" s="489"/>
    </row>
    <row r="1073" spans="2:17">
      <c r="B1073" s="347"/>
      <c r="C1073" s="348" t="s">
        <v>2743</v>
      </c>
      <c r="E1073" s="349" t="s">
        <v>2744</v>
      </c>
      <c r="F1073" s="349" t="s">
        <v>2744</v>
      </c>
      <c r="G1073" s="349" t="s">
        <v>2744</v>
      </c>
      <c r="H1073" s="350"/>
      <c r="I1073" s="350"/>
      <c r="J1073" s="352"/>
      <c r="K1073" s="352"/>
      <c r="L1073" s="353"/>
      <c r="M1073" s="353"/>
      <c r="N1073" s="498">
        <v>0</v>
      </c>
      <c r="O1073" s="501">
        <v>0</v>
      </c>
      <c r="P1073" s="489"/>
      <c r="Q1073" s="489"/>
    </row>
    <row r="1074" spans="2:17">
      <c r="B1074" s="347"/>
      <c r="C1074" s="354" t="s">
        <v>2939</v>
      </c>
      <c r="E1074" s="349">
        <v>12.87</v>
      </c>
      <c r="F1074" s="349">
        <v>10.15</v>
      </c>
      <c r="G1074" s="349">
        <v>8.52</v>
      </c>
      <c r="H1074" s="350"/>
      <c r="I1074" s="350"/>
      <c r="J1074" s="352"/>
      <c r="K1074" s="352"/>
      <c r="L1074" s="353"/>
      <c r="M1074" s="353"/>
      <c r="N1074" s="498">
        <v>383</v>
      </c>
      <c r="O1074" s="501">
        <v>0</v>
      </c>
      <c r="P1074" s="489"/>
      <c r="Q1074" s="489"/>
    </row>
    <row r="1075" spans="2:17">
      <c r="B1075" s="347"/>
      <c r="C1075" s="354" t="s">
        <v>2940</v>
      </c>
      <c r="E1075" s="349">
        <v>30.07</v>
      </c>
      <c r="F1075" s="349">
        <v>23.72</v>
      </c>
      <c r="G1075" s="349">
        <v>19.93</v>
      </c>
      <c r="H1075" s="350"/>
      <c r="I1075" s="350"/>
      <c r="J1075" s="352"/>
      <c r="K1075" s="352"/>
      <c r="L1075" s="353"/>
      <c r="M1075" s="353"/>
      <c r="N1075" s="498">
        <v>895</v>
      </c>
      <c r="O1075" s="501">
        <v>0</v>
      </c>
      <c r="P1075" s="489"/>
      <c r="Q1075" s="489"/>
    </row>
    <row r="1076" spans="2:17">
      <c r="B1076" s="347"/>
      <c r="C1076" s="354" t="s">
        <v>2758</v>
      </c>
      <c r="E1076" s="349" t="s">
        <v>2744</v>
      </c>
      <c r="F1076" s="349" t="s">
        <v>2744</v>
      </c>
      <c r="G1076" s="349" t="s">
        <v>2744</v>
      </c>
      <c r="H1076" s="350"/>
      <c r="I1076" s="350"/>
      <c r="J1076" s="352"/>
      <c r="K1076" s="352"/>
      <c r="L1076" s="353"/>
      <c r="M1076" s="353"/>
      <c r="N1076" s="498">
        <v>0</v>
      </c>
      <c r="O1076" s="501">
        <v>0</v>
      </c>
      <c r="P1076" s="489"/>
      <c r="Q1076" s="489"/>
    </row>
    <row r="1077" spans="2:17">
      <c r="B1077" s="347"/>
      <c r="C1077" s="354" t="s">
        <v>2941</v>
      </c>
      <c r="E1077" s="349">
        <v>6.42</v>
      </c>
      <c r="F1077" s="349">
        <v>5.0599999999999996</v>
      </c>
      <c r="G1077" s="349">
        <v>4.25</v>
      </c>
      <c r="H1077" s="350"/>
      <c r="I1077" s="350"/>
      <c r="J1077" s="352"/>
      <c r="K1077" s="352"/>
      <c r="L1077" s="353"/>
      <c r="M1077" s="353"/>
      <c r="N1077" s="498">
        <v>191</v>
      </c>
      <c r="O1077" s="501">
        <v>0</v>
      </c>
      <c r="P1077" s="489"/>
      <c r="Q1077" s="489"/>
    </row>
    <row r="1078" spans="2:17">
      <c r="B1078" s="347"/>
      <c r="C1078" s="354" t="s">
        <v>2800</v>
      </c>
      <c r="E1078" s="349">
        <v>5.37</v>
      </c>
      <c r="F1078" s="349">
        <v>4.24</v>
      </c>
      <c r="G1078" s="349">
        <v>3.56</v>
      </c>
      <c r="H1078" s="350"/>
      <c r="I1078" s="350"/>
      <c r="J1078" s="352"/>
      <c r="K1078" s="352"/>
      <c r="L1078" s="353"/>
      <c r="M1078" s="353"/>
      <c r="N1078" s="498">
        <v>160</v>
      </c>
      <c r="O1078" s="501">
        <v>0</v>
      </c>
      <c r="P1078" s="489"/>
      <c r="Q1078" s="489"/>
    </row>
    <row r="1079" spans="2:17">
      <c r="B1079" s="347"/>
      <c r="C1079" s="354" t="s">
        <v>2801</v>
      </c>
      <c r="E1079" s="349">
        <v>17.16</v>
      </c>
      <c r="F1079" s="349">
        <v>13.54</v>
      </c>
      <c r="G1079" s="349">
        <v>11.38</v>
      </c>
      <c r="H1079" s="350"/>
      <c r="I1079" s="350"/>
      <c r="J1079" s="352"/>
      <c r="K1079" s="352"/>
      <c r="L1079" s="353"/>
      <c r="M1079" s="353"/>
      <c r="N1079" s="498">
        <v>511</v>
      </c>
      <c r="O1079" s="501">
        <v>0</v>
      </c>
      <c r="P1079" s="489"/>
      <c r="Q1079" s="489"/>
    </row>
    <row r="1080" spans="2:17">
      <c r="B1080" s="347"/>
      <c r="C1080" s="354" t="s">
        <v>2802</v>
      </c>
      <c r="E1080" s="349">
        <v>17.21</v>
      </c>
      <c r="F1080" s="349">
        <v>13.57</v>
      </c>
      <c r="G1080" s="349">
        <v>11.4</v>
      </c>
      <c r="H1080" s="350"/>
      <c r="I1080" s="350"/>
      <c r="J1080" s="352"/>
      <c r="K1080" s="352"/>
      <c r="L1080" s="353"/>
      <c r="M1080" s="353"/>
      <c r="N1080" s="498">
        <v>512</v>
      </c>
      <c r="O1080" s="501">
        <v>0</v>
      </c>
      <c r="P1080" s="489"/>
      <c r="Q1080" s="489"/>
    </row>
    <row r="1081" spans="2:17">
      <c r="B1081" s="347"/>
      <c r="C1081" s="354" t="s">
        <v>2942</v>
      </c>
      <c r="E1081" s="349">
        <v>13.05</v>
      </c>
      <c r="F1081" s="349">
        <v>10.93</v>
      </c>
      <c r="G1081" s="349">
        <v>9.66</v>
      </c>
      <c r="H1081" s="350"/>
      <c r="I1081" s="350"/>
      <c r="J1081" s="352"/>
      <c r="K1081" s="352"/>
      <c r="L1081" s="353"/>
      <c r="M1081" s="353"/>
      <c r="N1081" s="498">
        <v>299</v>
      </c>
      <c r="O1081" s="501">
        <v>3</v>
      </c>
      <c r="P1081" s="489"/>
      <c r="Q1081" s="489"/>
    </row>
    <row r="1082" spans="2:17">
      <c r="B1082" s="347"/>
      <c r="C1082" s="354" t="s">
        <v>2795</v>
      </c>
      <c r="E1082" s="349">
        <v>8.94</v>
      </c>
      <c r="F1082" s="349">
        <v>7.05</v>
      </c>
      <c r="G1082" s="349">
        <v>5.93</v>
      </c>
      <c r="H1082" s="350"/>
      <c r="I1082" s="350"/>
      <c r="J1082" s="352"/>
      <c r="K1082" s="352"/>
      <c r="L1082" s="353"/>
      <c r="M1082" s="353"/>
      <c r="N1082" s="498">
        <v>266</v>
      </c>
      <c r="O1082" s="501">
        <v>0</v>
      </c>
      <c r="P1082" s="489"/>
      <c r="Q1082" s="489"/>
    </row>
    <row r="1083" spans="2:17">
      <c r="B1083" s="347"/>
      <c r="C1083" s="354" t="s">
        <v>2796</v>
      </c>
      <c r="E1083" s="349">
        <v>45.43</v>
      </c>
      <c r="F1083" s="349">
        <v>35.82</v>
      </c>
      <c r="G1083" s="349">
        <v>30.1</v>
      </c>
      <c r="H1083" s="350"/>
      <c r="I1083" s="350"/>
      <c r="J1083" s="352"/>
      <c r="K1083" s="352"/>
      <c r="L1083" s="353"/>
      <c r="M1083" s="353"/>
      <c r="N1083" s="498">
        <v>1352</v>
      </c>
      <c r="O1083" s="501">
        <v>0</v>
      </c>
      <c r="P1083" s="489"/>
      <c r="Q1083" s="489"/>
    </row>
    <row r="1084" spans="2:17" ht="28.8">
      <c r="B1084" s="347"/>
      <c r="C1084" s="354" t="s">
        <v>2878</v>
      </c>
      <c r="E1084" s="349">
        <v>7.73</v>
      </c>
      <c r="F1084" s="349">
        <v>6.94</v>
      </c>
      <c r="G1084" s="349">
        <v>6.47</v>
      </c>
      <c r="H1084" s="350"/>
      <c r="I1084" s="350"/>
      <c r="J1084" s="352"/>
      <c r="K1084" s="352"/>
      <c r="L1084" s="353"/>
      <c r="M1084" s="353"/>
      <c r="N1084" s="498">
        <v>111</v>
      </c>
      <c r="O1084" s="501">
        <v>4</v>
      </c>
      <c r="P1084" s="489"/>
      <c r="Q1084" s="489"/>
    </row>
    <row r="1085" spans="2:17">
      <c r="B1085" s="347"/>
      <c r="C1085" s="354" t="s">
        <v>2943</v>
      </c>
      <c r="E1085" s="349">
        <v>8.27</v>
      </c>
      <c r="F1085" s="349">
        <v>7.36</v>
      </c>
      <c r="G1085" s="349">
        <v>6.83</v>
      </c>
      <c r="H1085" s="350"/>
      <c r="I1085" s="350"/>
      <c r="J1085" s="352"/>
      <c r="K1085" s="352"/>
      <c r="L1085" s="353"/>
      <c r="M1085" s="353"/>
      <c r="N1085" s="498">
        <v>127</v>
      </c>
      <c r="O1085" s="501">
        <v>4</v>
      </c>
      <c r="P1085" s="489"/>
      <c r="Q1085" s="489"/>
    </row>
    <row r="1086" spans="2:17" ht="28.8">
      <c r="B1086" s="347"/>
      <c r="C1086" s="354" t="s">
        <v>2926</v>
      </c>
      <c r="E1086" s="349">
        <v>8.0299999999999994</v>
      </c>
      <c r="F1086" s="349">
        <v>6.33</v>
      </c>
      <c r="G1086" s="349">
        <v>5.32</v>
      </c>
      <c r="H1086" s="350"/>
      <c r="I1086" s="350"/>
      <c r="J1086" s="352"/>
      <c r="K1086" s="352"/>
      <c r="L1086" s="353"/>
      <c r="M1086" s="353"/>
      <c r="N1086" s="498">
        <v>239</v>
      </c>
      <c r="O1086" s="501">
        <v>0</v>
      </c>
      <c r="P1086" s="489"/>
      <c r="Q1086" s="489"/>
    </row>
    <row r="1087" spans="2:17">
      <c r="B1087" s="347"/>
      <c r="C1087" s="354" t="s">
        <v>2767</v>
      </c>
      <c r="E1087" s="349">
        <v>6.42</v>
      </c>
      <c r="F1087" s="349">
        <v>5.0599999999999996</v>
      </c>
      <c r="G1087" s="349">
        <v>4.25</v>
      </c>
      <c r="H1087" s="350"/>
      <c r="I1087" s="350"/>
      <c r="J1087" s="352"/>
      <c r="K1087" s="352"/>
      <c r="L1087" s="353"/>
      <c r="M1087" s="353"/>
      <c r="N1087" s="498">
        <v>191</v>
      </c>
      <c r="O1087" s="501">
        <v>0</v>
      </c>
      <c r="P1087" s="489"/>
      <c r="Q1087" s="489"/>
    </row>
    <row r="1088" spans="2:17">
      <c r="B1088" s="347"/>
      <c r="C1088" s="354" t="s">
        <v>2856</v>
      </c>
      <c r="E1088" s="349">
        <v>5.92</v>
      </c>
      <c r="F1088" s="349">
        <v>4.66</v>
      </c>
      <c r="G1088" s="349">
        <v>3.92</v>
      </c>
      <c r="H1088" s="350"/>
      <c r="I1088" s="350"/>
      <c r="J1088" s="352"/>
      <c r="K1088" s="352"/>
      <c r="L1088" s="353"/>
      <c r="M1088" s="353"/>
      <c r="N1088" s="498">
        <v>176</v>
      </c>
      <c r="O1088" s="501">
        <v>0</v>
      </c>
      <c r="P1088" s="489"/>
      <c r="Q1088" s="489"/>
    </row>
    <row r="1089" spans="2:17">
      <c r="B1089" s="347"/>
      <c r="C1089" s="354" t="s">
        <v>2927</v>
      </c>
      <c r="E1089" s="349">
        <v>3.76</v>
      </c>
      <c r="F1089" s="349">
        <v>2.97</v>
      </c>
      <c r="G1089" s="349">
        <v>2.5</v>
      </c>
      <c r="H1089" s="350"/>
      <c r="I1089" s="350"/>
      <c r="J1089" s="352"/>
      <c r="K1089" s="352"/>
      <c r="L1089" s="353"/>
      <c r="M1089" s="353"/>
      <c r="N1089" s="498">
        <v>112</v>
      </c>
      <c r="O1089" s="501">
        <v>0</v>
      </c>
      <c r="P1089" s="489"/>
      <c r="Q1089" s="489"/>
    </row>
    <row r="1090" spans="2:17">
      <c r="B1090" s="347"/>
      <c r="C1090" s="354"/>
      <c r="E1090" s="349"/>
      <c r="F1090" s="349"/>
      <c r="G1090" s="349"/>
      <c r="H1090" s="350"/>
      <c r="I1090" s="350"/>
      <c r="J1090" s="352"/>
      <c r="K1090" s="352"/>
      <c r="L1090" s="353"/>
      <c r="M1090" s="353"/>
      <c r="N1090" s="488"/>
      <c r="O1090" s="489"/>
      <c r="P1090" s="489"/>
      <c r="Q1090" s="489"/>
    </row>
    <row r="1091" spans="2:17" s="339" customFormat="1" ht="118.8">
      <c r="B1091" s="321" t="s">
        <v>2944</v>
      </c>
      <c r="C1091" s="340" t="s">
        <v>2945</v>
      </c>
      <c r="D1091" s="341">
        <v>45</v>
      </c>
      <c r="E1091" s="342">
        <v>134.05000000000001</v>
      </c>
      <c r="F1091" s="342">
        <v>105.7</v>
      </c>
      <c r="G1091" s="342">
        <v>88.83</v>
      </c>
      <c r="H1091" s="343">
        <v>0</v>
      </c>
      <c r="I1091" s="343">
        <v>0</v>
      </c>
      <c r="J1091" s="344">
        <v>5.0000000000000001E-3</v>
      </c>
      <c r="K1091" s="344">
        <v>4.4999999999999998E-2</v>
      </c>
      <c r="L1091" s="346" t="s">
        <v>2721</v>
      </c>
      <c r="M1091" s="346" t="s">
        <v>2742</v>
      </c>
      <c r="N1091" s="495">
        <v>4103</v>
      </c>
      <c r="O1091" s="499">
        <v>0</v>
      </c>
      <c r="P1091" s="497">
        <v>5.0000000000000001E-3</v>
      </c>
      <c r="Q1091" s="497">
        <v>4.4999999999999998E-2</v>
      </c>
    </row>
    <row r="1092" spans="2:17">
      <c r="B1092" s="347"/>
      <c r="C1092" s="348" t="s">
        <v>2743</v>
      </c>
      <c r="E1092" s="349" t="s">
        <v>2744</v>
      </c>
      <c r="F1092" s="349" t="s">
        <v>2744</v>
      </c>
      <c r="G1092" s="349" t="s">
        <v>2744</v>
      </c>
      <c r="H1092" s="350"/>
      <c r="I1092" s="350"/>
      <c r="J1092" s="352"/>
      <c r="K1092" s="352"/>
      <c r="L1092" s="353"/>
      <c r="M1092" s="353"/>
      <c r="N1092" s="498">
        <v>0</v>
      </c>
      <c r="O1092" s="501">
        <v>0</v>
      </c>
      <c r="P1092" s="489"/>
      <c r="Q1092" s="489"/>
    </row>
    <row r="1093" spans="2:17">
      <c r="B1093" s="347"/>
      <c r="C1093" s="354" t="s">
        <v>2914</v>
      </c>
      <c r="E1093" s="349">
        <v>64.47</v>
      </c>
      <c r="F1093" s="349">
        <v>50.85</v>
      </c>
      <c r="G1093" s="349">
        <v>42.73</v>
      </c>
      <c r="H1093" s="350"/>
      <c r="I1093" s="350"/>
      <c r="J1093" s="352"/>
      <c r="K1093" s="352"/>
      <c r="L1093" s="353"/>
      <c r="M1093" s="353"/>
      <c r="N1093" s="498">
        <v>1919</v>
      </c>
      <c r="O1093" s="501">
        <v>0</v>
      </c>
      <c r="P1093" s="489"/>
      <c r="Q1093" s="489"/>
    </row>
    <row r="1094" spans="2:17">
      <c r="B1094" s="347"/>
      <c r="C1094" s="354" t="s">
        <v>2915</v>
      </c>
      <c r="E1094" s="349">
        <v>39.520000000000003</v>
      </c>
      <c r="F1094" s="349">
        <v>31.16</v>
      </c>
      <c r="G1094" s="349">
        <v>26.19</v>
      </c>
      <c r="H1094" s="350"/>
      <c r="I1094" s="350"/>
      <c r="J1094" s="352"/>
      <c r="K1094" s="352"/>
      <c r="L1094" s="353"/>
      <c r="M1094" s="353"/>
      <c r="N1094" s="498">
        <v>1176</v>
      </c>
      <c r="O1094" s="501">
        <v>0</v>
      </c>
      <c r="P1094" s="489"/>
      <c r="Q1094" s="489"/>
    </row>
    <row r="1095" spans="2:17">
      <c r="B1095" s="347"/>
      <c r="C1095" s="354" t="s">
        <v>2916</v>
      </c>
      <c r="E1095" s="349">
        <v>20.43</v>
      </c>
      <c r="F1095" s="349">
        <v>16.11</v>
      </c>
      <c r="G1095" s="349">
        <v>13.54</v>
      </c>
      <c r="H1095" s="350"/>
      <c r="I1095" s="350"/>
      <c r="J1095" s="352"/>
      <c r="K1095" s="352"/>
      <c r="L1095" s="353"/>
      <c r="M1095" s="353"/>
      <c r="N1095" s="498">
        <v>608</v>
      </c>
      <c r="O1095" s="501">
        <v>0</v>
      </c>
      <c r="P1095" s="489"/>
      <c r="Q1095" s="489"/>
    </row>
    <row r="1096" spans="2:17">
      <c r="B1096" s="347"/>
      <c r="C1096" s="354" t="s">
        <v>2758</v>
      </c>
      <c r="E1096" s="349" t="s">
        <v>2744</v>
      </c>
      <c r="F1096" s="349" t="s">
        <v>2744</v>
      </c>
      <c r="G1096" s="349" t="s">
        <v>2744</v>
      </c>
      <c r="H1096" s="350"/>
      <c r="I1096" s="350"/>
      <c r="J1096" s="352"/>
      <c r="K1096" s="352"/>
      <c r="L1096" s="353"/>
      <c r="M1096" s="353"/>
      <c r="N1096" s="498">
        <v>0</v>
      </c>
      <c r="O1096" s="501">
        <v>0</v>
      </c>
      <c r="P1096" s="489"/>
      <c r="Q1096" s="489"/>
    </row>
    <row r="1097" spans="2:17">
      <c r="B1097" s="347"/>
      <c r="C1097" s="348" t="s">
        <v>2743</v>
      </c>
      <c r="E1097" s="349" t="s">
        <v>2744</v>
      </c>
      <c r="F1097" s="349" t="s">
        <v>2744</v>
      </c>
      <c r="G1097" s="349" t="s">
        <v>2744</v>
      </c>
      <c r="H1097" s="350"/>
      <c r="I1097" s="350"/>
      <c r="J1097" s="352"/>
      <c r="K1097" s="352"/>
      <c r="L1097" s="353"/>
      <c r="M1097" s="353"/>
      <c r="N1097" s="498">
        <v>0</v>
      </c>
      <c r="O1097" s="501">
        <v>0</v>
      </c>
      <c r="P1097" s="489"/>
      <c r="Q1097" s="489"/>
    </row>
    <row r="1098" spans="2:17">
      <c r="B1098" s="347"/>
      <c r="C1098" s="354" t="s">
        <v>2822</v>
      </c>
      <c r="E1098" s="349">
        <v>12.87</v>
      </c>
      <c r="F1098" s="349">
        <v>10.15</v>
      </c>
      <c r="G1098" s="349">
        <v>8.52</v>
      </c>
      <c r="H1098" s="350"/>
      <c r="I1098" s="350"/>
      <c r="J1098" s="352"/>
      <c r="K1098" s="352"/>
      <c r="L1098" s="353"/>
      <c r="M1098" s="353"/>
      <c r="N1098" s="498">
        <v>383</v>
      </c>
      <c r="O1098" s="501">
        <v>0</v>
      </c>
      <c r="P1098" s="489"/>
      <c r="Q1098" s="489"/>
    </row>
    <row r="1099" spans="2:17">
      <c r="B1099" s="347"/>
      <c r="C1099" s="354" t="s">
        <v>2823</v>
      </c>
      <c r="E1099" s="349">
        <v>30.07</v>
      </c>
      <c r="F1099" s="349">
        <v>23.72</v>
      </c>
      <c r="G1099" s="349">
        <v>19.93</v>
      </c>
      <c r="H1099" s="350"/>
      <c r="I1099" s="350"/>
      <c r="J1099" s="352"/>
      <c r="K1099" s="352"/>
      <c r="L1099" s="353"/>
      <c r="M1099" s="353"/>
      <c r="N1099" s="498">
        <v>895</v>
      </c>
      <c r="O1099" s="501">
        <v>0</v>
      </c>
      <c r="P1099" s="489"/>
      <c r="Q1099" s="489"/>
    </row>
    <row r="1100" spans="2:17">
      <c r="B1100" s="347"/>
      <c r="C1100" s="354" t="s">
        <v>2789</v>
      </c>
      <c r="E1100" s="349" t="s">
        <v>2744</v>
      </c>
      <c r="F1100" s="349" t="s">
        <v>2744</v>
      </c>
      <c r="G1100" s="349" t="s">
        <v>2744</v>
      </c>
      <c r="H1100" s="350"/>
      <c r="I1100" s="350"/>
      <c r="J1100" s="352"/>
      <c r="K1100" s="352"/>
      <c r="L1100" s="353"/>
      <c r="M1100" s="353"/>
      <c r="N1100" s="498">
        <v>0</v>
      </c>
      <c r="O1100" s="501">
        <v>0</v>
      </c>
      <c r="P1100" s="489"/>
      <c r="Q1100" s="489"/>
    </row>
    <row r="1101" spans="2:17">
      <c r="B1101" s="347"/>
      <c r="C1101" s="348" t="s">
        <v>2824</v>
      </c>
      <c r="E1101" s="349" t="s">
        <v>2744</v>
      </c>
      <c r="F1101" s="349" t="s">
        <v>2744</v>
      </c>
      <c r="G1101" s="349" t="s">
        <v>2744</v>
      </c>
      <c r="H1101" s="350"/>
      <c r="I1101" s="350"/>
      <c r="J1101" s="352"/>
      <c r="K1101" s="352"/>
      <c r="L1101" s="353"/>
      <c r="M1101" s="353"/>
      <c r="N1101" s="498">
        <v>0</v>
      </c>
      <c r="O1101" s="501">
        <v>0</v>
      </c>
      <c r="P1101" s="489"/>
      <c r="Q1101" s="489"/>
    </row>
    <row r="1102" spans="2:17" ht="28.8">
      <c r="B1102" s="347"/>
      <c r="C1102" s="354" t="s">
        <v>2825</v>
      </c>
      <c r="E1102" s="349">
        <v>14.05</v>
      </c>
      <c r="F1102" s="349">
        <v>11.93</v>
      </c>
      <c r="G1102" s="349">
        <v>10.66</v>
      </c>
      <c r="H1102" s="350"/>
      <c r="I1102" s="350"/>
      <c r="J1102" s="352"/>
      <c r="K1102" s="352"/>
      <c r="L1102" s="353"/>
      <c r="M1102" s="353"/>
      <c r="N1102" s="498">
        <v>299</v>
      </c>
      <c r="O1102" s="501">
        <v>4</v>
      </c>
      <c r="P1102" s="489"/>
      <c r="Q1102" s="489"/>
    </row>
    <row r="1103" spans="2:17">
      <c r="B1103" s="347"/>
      <c r="C1103" s="354" t="s">
        <v>2826</v>
      </c>
      <c r="E1103" s="349">
        <v>8.27</v>
      </c>
      <c r="F1103" s="349">
        <v>7.36</v>
      </c>
      <c r="G1103" s="349">
        <v>6.83</v>
      </c>
      <c r="H1103" s="350"/>
      <c r="I1103" s="350"/>
      <c r="J1103" s="352"/>
      <c r="K1103" s="352"/>
      <c r="L1103" s="353"/>
      <c r="M1103" s="353"/>
      <c r="N1103" s="498">
        <v>127</v>
      </c>
      <c r="O1103" s="501">
        <v>4</v>
      </c>
      <c r="P1103" s="489"/>
      <c r="Q1103" s="489"/>
    </row>
    <row r="1104" spans="2:17">
      <c r="B1104" s="347"/>
      <c r="C1104" s="354" t="s">
        <v>2827</v>
      </c>
      <c r="E1104" s="349" t="s">
        <v>2744</v>
      </c>
      <c r="F1104" s="349" t="s">
        <v>2744</v>
      </c>
      <c r="G1104" s="349" t="s">
        <v>2744</v>
      </c>
      <c r="H1104" s="350"/>
      <c r="I1104" s="350"/>
      <c r="J1104" s="352"/>
      <c r="K1104" s="352"/>
      <c r="L1104" s="353"/>
      <c r="M1104" s="353"/>
      <c r="N1104" s="498">
        <v>0</v>
      </c>
      <c r="O1104" s="501">
        <v>0</v>
      </c>
      <c r="P1104" s="489"/>
      <c r="Q1104" s="489"/>
    </row>
    <row r="1105" spans="2:17" ht="28.8">
      <c r="B1105" s="347"/>
      <c r="C1105" s="354" t="s">
        <v>2917</v>
      </c>
      <c r="E1105" s="349">
        <v>87.36</v>
      </c>
      <c r="F1105" s="349">
        <v>68.89</v>
      </c>
      <c r="G1105" s="349">
        <v>57.89</v>
      </c>
      <c r="H1105" s="350"/>
      <c r="I1105" s="350"/>
      <c r="J1105" s="352"/>
      <c r="K1105" s="352"/>
      <c r="L1105" s="353"/>
      <c r="M1105" s="353"/>
      <c r="N1105" s="498">
        <v>2600</v>
      </c>
      <c r="O1105" s="501">
        <v>0</v>
      </c>
      <c r="P1105" s="489"/>
      <c r="Q1105" s="489"/>
    </row>
    <row r="1106" spans="2:17" ht="28.8">
      <c r="B1106" s="347"/>
      <c r="C1106" s="354" t="s">
        <v>2918</v>
      </c>
      <c r="E1106" s="349">
        <v>55.87</v>
      </c>
      <c r="F1106" s="349">
        <v>44.06</v>
      </c>
      <c r="G1106" s="349">
        <v>37.03</v>
      </c>
      <c r="H1106" s="350"/>
      <c r="I1106" s="350"/>
      <c r="J1106" s="352"/>
      <c r="K1106" s="352"/>
      <c r="L1106" s="353"/>
      <c r="M1106" s="353"/>
      <c r="N1106" s="498">
        <v>1663</v>
      </c>
      <c r="O1106" s="501">
        <v>0</v>
      </c>
      <c r="P1106" s="489"/>
      <c r="Q1106" s="489"/>
    </row>
    <row r="1107" spans="2:17">
      <c r="B1107" s="347"/>
      <c r="C1107" s="354" t="s">
        <v>2919</v>
      </c>
      <c r="E1107" s="349">
        <v>33.43</v>
      </c>
      <c r="F1107" s="349">
        <v>26.36</v>
      </c>
      <c r="G1107" s="349">
        <v>22.15</v>
      </c>
      <c r="H1107" s="350"/>
      <c r="I1107" s="350"/>
      <c r="J1107" s="352"/>
      <c r="K1107" s="352"/>
      <c r="L1107" s="353"/>
      <c r="M1107" s="353"/>
      <c r="N1107" s="498">
        <v>995</v>
      </c>
      <c r="O1107" s="501">
        <v>0</v>
      </c>
      <c r="P1107" s="489"/>
      <c r="Q1107" s="489"/>
    </row>
    <row r="1108" spans="2:17">
      <c r="B1108" s="347"/>
      <c r="C1108" s="354" t="s">
        <v>2920</v>
      </c>
      <c r="E1108" s="349">
        <v>73.92</v>
      </c>
      <c r="F1108" s="349">
        <v>58.29</v>
      </c>
      <c r="G1108" s="349">
        <v>48.98</v>
      </c>
      <c r="H1108" s="350"/>
      <c r="I1108" s="350"/>
      <c r="J1108" s="352"/>
      <c r="K1108" s="352"/>
      <c r="L1108" s="353"/>
      <c r="M1108" s="353"/>
      <c r="N1108" s="498">
        <v>2200</v>
      </c>
      <c r="O1108" s="501">
        <v>0</v>
      </c>
      <c r="P1108" s="489"/>
      <c r="Q1108" s="489"/>
    </row>
    <row r="1109" spans="2:17">
      <c r="B1109" s="347"/>
      <c r="C1109" s="354" t="s">
        <v>2921</v>
      </c>
      <c r="E1109" s="349">
        <v>100.63</v>
      </c>
      <c r="F1109" s="349">
        <v>79.36</v>
      </c>
      <c r="G1109" s="349">
        <v>66.69</v>
      </c>
      <c r="H1109" s="350"/>
      <c r="I1109" s="350"/>
      <c r="J1109" s="352"/>
      <c r="K1109" s="352"/>
      <c r="L1109" s="353"/>
      <c r="M1109" s="353"/>
      <c r="N1109" s="498">
        <v>2995</v>
      </c>
      <c r="O1109" s="501">
        <v>0</v>
      </c>
      <c r="P1109" s="489"/>
      <c r="Q1109" s="489"/>
    </row>
    <row r="1110" spans="2:17">
      <c r="B1110" s="347"/>
      <c r="C1110" s="354" t="s">
        <v>2922</v>
      </c>
      <c r="E1110" s="349">
        <v>27.72</v>
      </c>
      <c r="F1110" s="349">
        <v>21.86</v>
      </c>
      <c r="G1110" s="349">
        <v>18.37</v>
      </c>
      <c r="H1110" s="350"/>
      <c r="I1110" s="350"/>
      <c r="J1110" s="352"/>
      <c r="K1110" s="352"/>
      <c r="L1110" s="353"/>
      <c r="M1110" s="353"/>
      <c r="N1110" s="498">
        <v>825</v>
      </c>
      <c r="O1110" s="501">
        <v>0</v>
      </c>
      <c r="P1110" s="489"/>
      <c r="Q1110" s="489"/>
    </row>
    <row r="1111" spans="2:17">
      <c r="B1111" s="347"/>
      <c r="C1111" s="354" t="s">
        <v>2923</v>
      </c>
      <c r="E1111" s="349">
        <v>6.42</v>
      </c>
      <c r="F1111" s="349">
        <v>5.0599999999999996</v>
      </c>
      <c r="G1111" s="349">
        <v>4.25</v>
      </c>
      <c r="H1111" s="350"/>
      <c r="I1111" s="350"/>
      <c r="J1111" s="352"/>
      <c r="K1111" s="352"/>
      <c r="L1111" s="353"/>
      <c r="M1111" s="353"/>
      <c r="N1111" s="498">
        <v>191</v>
      </c>
      <c r="O1111" s="501">
        <v>0</v>
      </c>
      <c r="P1111" s="489"/>
      <c r="Q1111" s="489"/>
    </row>
    <row r="1112" spans="2:17" ht="28.8">
      <c r="B1112" s="347"/>
      <c r="C1112" s="354" t="s">
        <v>2924</v>
      </c>
      <c r="E1112" s="349">
        <v>16.63</v>
      </c>
      <c r="F1112" s="349">
        <v>13.12</v>
      </c>
      <c r="G1112" s="349">
        <v>11.03</v>
      </c>
      <c r="H1112" s="350"/>
      <c r="I1112" s="350"/>
      <c r="J1112" s="352"/>
      <c r="K1112" s="352"/>
      <c r="L1112" s="353"/>
      <c r="M1112" s="353"/>
      <c r="N1112" s="498">
        <v>495</v>
      </c>
      <c r="O1112" s="501">
        <v>0</v>
      </c>
      <c r="P1112" s="489"/>
      <c r="Q1112" s="489"/>
    </row>
    <row r="1113" spans="2:17">
      <c r="B1113" s="347"/>
      <c r="C1113" s="354" t="s">
        <v>2800</v>
      </c>
      <c r="E1113" s="349">
        <v>5.37</v>
      </c>
      <c r="F1113" s="349">
        <v>4.24</v>
      </c>
      <c r="G1113" s="349">
        <v>3.56</v>
      </c>
      <c r="H1113" s="350"/>
      <c r="I1113" s="350"/>
      <c r="J1113" s="352"/>
      <c r="K1113" s="352"/>
      <c r="L1113" s="353"/>
      <c r="M1113" s="353"/>
      <c r="N1113" s="498">
        <v>160</v>
      </c>
      <c r="O1113" s="501">
        <v>0</v>
      </c>
      <c r="P1113" s="489"/>
      <c r="Q1113" s="489"/>
    </row>
    <row r="1114" spans="2:17">
      <c r="B1114" s="347"/>
      <c r="C1114" s="354" t="s">
        <v>2801</v>
      </c>
      <c r="E1114" s="349">
        <v>17.16</v>
      </c>
      <c r="F1114" s="349">
        <v>13.54</v>
      </c>
      <c r="G1114" s="349">
        <v>11.38</v>
      </c>
      <c r="H1114" s="350"/>
      <c r="I1114" s="350"/>
      <c r="J1114" s="352"/>
      <c r="K1114" s="352"/>
      <c r="L1114" s="353"/>
      <c r="M1114" s="353"/>
      <c r="N1114" s="498">
        <v>511</v>
      </c>
      <c r="O1114" s="501">
        <v>0</v>
      </c>
      <c r="P1114" s="489"/>
      <c r="Q1114" s="489"/>
    </row>
    <row r="1115" spans="2:17">
      <c r="B1115" s="347"/>
      <c r="C1115" s="354" t="s">
        <v>2802</v>
      </c>
      <c r="E1115" s="349">
        <v>17.21</v>
      </c>
      <c r="F1115" s="349">
        <v>13.57</v>
      </c>
      <c r="G1115" s="349">
        <v>11.4</v>
      </c>
      <c r="H1115" s="350"/>
      <c r="I1115" s="350"/>
      <c r="J1115" s="352"/>
      <c r="K1115" s="352"/>
      <c r="L1115" s="353"/>
      <c r="M1115" s="353"/>
      <c r="N1115" s="498">
        <v>512</v>
      </c>
      <c r="O1115" s="501">
        <v>0</v>
      </c>
      <c r="P1115" s="489"/>
      <c r="Q1115" s="489"/>
    </row>
    <row r="1116" spans="2:17">
      <c r="B1116" s="347"/>
      <c r="C1116" s="354" t="s">
        <v>2763</v>
      </c>
      <c r="E1116" s="349">
        <v>15.41</v>
      </c>
      <c r="F1116" s="349">
        <v>12.57</v>
      </c>
      <c r="G1116" s="349">
        <v>10.88</v>
      </c>
      <c r="H1116" s="350"/>
      <c r="I1116" s="350"/>
      <c r="J1116" s="352"/>
      <c r="K1116" s="352"/>
      <c r="L1116" s="353"/>
      <c r="M1116" s="353"/>
      <c r="N1116" s="498">
        <v>399</v>
      </c>
      <c r="O1116" s="501">
        <v>2</v>
      </c>
      <c r="P1116" s="489"/>
      <c r="Q1116" s="489"/>
    </row>
    <row r="1117" spans="2:17" ht="28.8">
      <c r="B1117" s="347"/>
      <c r="C1117" s="354" t="s">
        <v>2833</v>
      </c>
      <c r="E1117" s="349">
        <v>10.72</v>
      </c>
      <c r="F1117" s="349">
        <v>8.4499999999999993</v>
      </c>
      <c r="G1117" s="349">
        <v>7.1</v>
      </c>
      <c r="H1117" s="350"/>
      <c r="I1117" s="350"/>
      <c r="J1117" s="352"/>
      <c r="K1117" s="352"/>
      <c r="L1117" s="353"/>
      <c r="M1117" s="353"/>
      <c r="N1117" s="498">
        <v>319</v>
      </c>
      <c r="O1117" s="501">
        <v>0</v>
      </c>
      <c r="P1117" s="489"/>
      <c r="Q1117" s="489"/>
    </row>
    <row r="1118" spans="2:17">
      <c r="B1118" s="347"/>
      <c r="C1118" s="354" t="s">
        <v>2925</v>
      </c>
      <c r="E1118" s="349">
        <v>10.36</v>
      </c>
      <c r="F1118" s="349">
        <v>8.8000000000000007</v>
      </c>
      <c r="G1118" s="349">
        <v>7.88</v>
      </c>
      <c r="H1118" s="350"/>
      <c r="I1118" s="350"/>
      <c r="J1118" s="352"/>
      <c r="K1118" s="352"/>
      <c r="L1118" s="353"/>
      <c r="M1118" s="353"/>
      <c r="N1118" s="498">
        <v>219</v>
      </c>
      <c r="O1118" s="501">
        <v>3</v>
      </c>
      <c r="P1118" s="489"/>
      <c r="Q1118" s="489"/>
    </row>
    <row r="1119" spans="2:17">
      <c r="B1119" s="347"/>
      <c r="C1119" s="354" t="s">
        <v>2795</v>
      </c>
      <c r="E1119" s="349">
        <v>8.94</v>
      </c>
      <c r="F1119" s="349">
        <v>7.05</v>
      </c>
      <c r="G1119" s="349">
        <v>5.93</v>
      </c>
      <c r="H1119" s="350"/>
      <c r="I1119" s="350"/>
      <c r="J1119" s="352"/>
      <c r="K1119" s="352"/>
      <c r="L1119" s="353"/>
      <c r="M1119" s="353"/>
      <c r="N1119" s="498">
        <v>266</v>
      </c>
      <c r="O1119" s="501">
        <v>0</v>
      </c>
      <c r="P1119" s="489"/>
      <c r="Q1119" s="489"/>
    </row>
    <row r="1120" spans="2:17">
      <c r="B1120" s="347"/>
      <c r="C1120" s="354" t="s">
        <v>2765</v>
      </c>
      <c r="E1120" s="349">
        <v>8.94</v>
      </c>
      <c r="F1120" s="349">
        <v>7.05</v>
      </c>
      <c r="G1120" s="349">
        <v>5.93</v>
      </c>
      <c r="H1120" s="350"/>
      <c r="I1120" s="350"/>
      <c r="J1120" s="352"/>
      <c r="K1120" s="352"/>
      <c r="L1120" s="353"/>
      <c r="M1120" s="353"/>
      <c r="N1120" s="498">
        <v>266</v>
      </c>
      <c r="O1120" s="501">
        <v>0</v>
      </c>
      <c r="P1120" s="489"/>
      <c r="Q1120" s="489"/>
    </row>
    <row r="1121" spans="2:17">
      <c r="B1121" s="347"/>
      <c r="C1121" s="354" t="s">
        <v>2796</v>
      </c>
      <c r="E1121" s="349">
        <v>45.43</v>
      </c>
      <c r="F1121" s="349">
        <v>35.82</v>
      </c>
      <c r="G1121" s="349">
        <v>30.1</v>
      </c>
      <c r="H1121" s="350"/>
      <c r="I1121" s="350"/>
      <c r="J1121" s="352"/>
      <c r="K1121" s="352"/>
      <c r="L1121" s="353"/>
      <c r="M1121" s="353"/>
      <c r="N1121" s="498">
        <v>1352</v>
      </c>
      <c r="O1121" s="501">
        <v>0</v>
      </c>
      <c r="P1121" s="489"/>
      <c r="Q1121" s="489"/>
    </row>
    <row r="1122" spans="2:17">
      <c r="B1122" s="347"/>
      <c r="C1122" s="354" t="s">
        <v>2766</v>
      </c>
      <c r="E1122" s="349">
        <v>29.86</v>
      </c>
      <c r="F1122" s="349">
        <v>23.55</v>
      </c>
      <c r="G1122" s="349">
        <v>19.79</v>
      </c>
      <c r="H1122" s="350"/>
      <c r="I1122" s="350"/>
      <c r="J1122" s="352"/>
      <c r="K1122" s="352"/>
      <c r="L1122" s="353"/>
      <c r="M1122" s="353"/>
      <c r="N1122" s="498">
        <v>889</v>
      </c>
      <c r="O1122" s="501">
        <v>0</v>
      </c>
      <c r="P1122" s="489"/>
      <c r="Q1122" s="489"/>
    </row>
    <row r="1123" spans="2:17" ht="28.8">
      <c r="B1123" s="347"/>
      <c r="C1123" s="354" t="s">
        <v>2926</v>
      </c>
      <c r="E1123" s="349">
        <v>8.0299999999999994</v>
      </c>
      <c r="F1123" s="349">
        <v>6.33</v>
      </c>
      <c r="G1123" s="349">
        <v>5.32</v>
      </c>
      <c r="H1123" s="350"/>
      <c r="I1123" s="350"/>
      <c r="J1123" s="352"/>
      <c r="K1123" s="352"/>
      <c r="L1123" s="353"/>
      <c r="M1123" s="353"/>
      <c r="N1123" s="498">
        <v>239</v>
      </c>
      <c r="O1123" s="501">
        <v>0</v>
      </c>
      <c r="P1123" s="489"/>
      <c r="Q1123" s="489"/>
    </row>
    <row r="1124" spans="2:17">
      <c r="B1124" s="347"/>
      <c r="C1124" s="354" t="s">
        <v>2767</v>
      </c>
      <c r="E1124" s="349">
        <v>6.42</v>
      </c>
      <c r="F1124" s="349">
        <v>5.0599999999999996</v>
      </c>
      <c r="G1124" s="349">
        <v>4.25</v>
      </c>
      <c r="H1124" s="350"/>
      <c r="I1124" s="350"/>
      <c r="J1124" s="352"/>
      <c r="K1124" s="352"/>
      <c r="L1124" s="353"/>
      <c r="M1124" s="353"/>
      <c r="N1124" s="498">
        <v>191</v>
      </c>
      <c r="O1124" s="501">
        <v>0</v>
      </c>
      <c r="P1124" s="489"/>
      <c r="Q1124" s="489"/>
    </row>
    <row r="1125" spans="2:17">
      <c r="B1125" s="347"/>
      <c r="C1125" s="354" t="s">
        <v>2836</v>
      </c>
      <c r="E1125" s="349">
        <v>2.0099999999999998</v>
      </c>
      <c r="F1125" s="349">
        <v>1.59</v>
      </c>
      <c r="G1125" s="349">
        <v>1.33</v>
      </c>
      <c r="H1125" s="350"/>
      <c r="I1125" s="350"/>
      <c r="J1125" s="352"/>
      <c r="K1125" s="352"/>
      <c r="L1125" s="353"/>
      <c r="M1125" s="353"/>
      <c r="N1125" s="498">
        <v>60</v>
      </c>
      <c r="O1125" s="501">
        <v>0</v>
      </c>
      <c r="P1125" s="489"/>
      <c r="Q1125" s="489"/>
    </row>
    <row r="1126" spans="2:17">
      <c r="B1126" s="347"/>
      <c r="C1126" s="354" t="s">
        <v>2837</v>
      </c>
      <c r="E1126" s="349">
        <v>8.0299999999999994</v>
      </c>
      <c r="F1126" s="349">
        <v>6.33</v>
      </c>
      <c r="G1126" s="349">
        <v>5.32</v>
      </c>
      <c r="H1126" s="350"/>
      <c r="I1126" s="350"/>
      <c r="J1126" s="352"/>
      <c r="K1126" s="352"/>
      <c r="L1126" s="353"/>
      <c r="M1126" s="353"/>
      <c r="N1126" s="498">
        <v>239</v>
      </c>
      <c r="O1126" s="501">
        <v>0</v>
      </c>
      <c r="P1126" s="489"/>
      <c r="Q1126" s="489"/>
    </row>
    <row r="1127" spans="2:17">
      <c r="B1127" s="347"/>
      <c r="C1127" s="354" t="s">
        <v>2927</v>
      </c>
      <c r="E1127" s="349">
        <v>3.76</v>
      </c>
      <c r="F1127" s="349">
        <v>2.97</v>
      </c>
      <c r="G1127" s="349">
        <v>2.5</v>
      </c>
      <c r="H1127" s="350"/>
      <c r="I1127" s="350"/>
      <c r="J1127" s="352"/>
      <c r="K1127" s="352"/>
      <c r="L1127" s="353"/>
      <c r="M1127" s="353"/>
      <c r="N1127" s="498">
        <v>112</v>
      </c>
      <c r="O1127" s="501">
        <v>0</v>
      </c>
      <c r="P1127" s="489"/>
      <c r="Q1127" s="489"/>
    </row>
    <row r="1128" spans="2:17">
      <c r="B1128" s="347"/>
      <c r="C1128" s="354"/>
      <c r="E1128" s="349"/>
      <c r="F1128" s="349"/>
      <c r="G1128" s="349"/>
      <c r="H1128" s="350"/>
      <c r="I1128" s="350"/>
      <c r="J1128" s="352"/>
      <c r="K1128" s="352"/>
      <c r="L1128" s="353"/>
      <c r="M1128" s="353"/>
      <c r="N1128" s="488"/>
      <c r="O1128" s="489"/>
      <c r="P1128" s="489"/>
      <c r="Q1128" s="489"/>
    </row>
    <row r="1129" spans="2:17" s="339" customFormat="1" ht="158.4">
      <c r="B1129" s="355" t="s">
        <v>2946</v>
      </c>
      <c r="C1129" s="340" t="s">
        <v>2947</v>
      </c>
      <c r="D1129" s="341">
        <v>55</v>
      </c>
      <c r="E1129" s="342">
        <v>81.7</v>
      </c>
      <c r="F1129" s="342">
        <v>64.42</v>
      </c>
      <c r="G1129" s="342">
        <v>54.13</v>
      </c>
      <c r="H1129" s="343">
        <v>0</v>
      </c>
      <c r="I1129" s="343">
        <v>0</v>
      </c>
      <c r="J1129" s="344">
        <v>5.4999999999999997E-3</v>
      </c>
      <c r="K1129" s="344">
        <v>3.9E-2</v>
      </c>
      <c r="L1129" s="346" t="s">
        <v>2721</v>
      </c>
      <c r="M1129" s="346" t="s">
        <v>2742</v>
      </c>
      <c r="N1129" s="495">
        <v>2423</v>
      </c>
      <c r="O1129" s="499">
        <v>0</v>
      </c>
      <c r="P1129" s="497">
        <v>5.4999999999999997E-3</v>
      </c>
      <c r="Q1129" s="497">
        <v>3.9E-2</v>
      </c>
    </row>
    <row r="1130" spans="2:17">
      <c r="B1130" s="347"/>
      <c r="C1130" s="348" t="s">
        <v>2743</v>
      </c>
      <c r="E1130" s="349" t="s">
        <v>2744</v>
      </c>
      <c r="F1130" s="349" t="s">
        <v>2744</v>
      </c>
      <c r="G1130" s="349" t="s">
        <v>2744</v>
      </c>
      <c r="H1130" s="350"/>
      <c r="I1130" s="350"/>
      <c r="J1130" s="352"/>
      <c r="K1130" s="352"/>
      <c r="L1130" s="353"/>
      <c r="M1130" s="353"/>
      <c r="N1130" s="498">
        <v>0</v>
      </c>
      <c r="O1130" s="501">
        <v>0</v>
      </c>
      <c r="P1130" s="489"/>
      <c r="Q1130" s="489"/>
    </row>
    <row r="1131" spans="2:17">
      <c r="B1131" s="347"/>
      <c r="C1131" s="354" t="s">
        <v>2948</v>
      </c>
      <c r="E1131" s="349">
        <v>12.87</v>
      </c>
      <c r="F1131" s="349">
        <v>10.15</v>
      </c>
      <c r="G1131" s="349">
        <v>8.52</v>
      </c>
      <c r="H1131" s="350"/>
      <c r="I1131" s="350"/>
      <c r="J1131" s="352"/>
      <c r="K1131" s="352"/>
      <c r="L1131" s="353"/>
      <c r="M1131" s="353"/>
      <c r="N1131" s="498">
        <v>383</v>
      </c>
      <c r="O1131" s="501">
        <v>0</v>
      </c>
      <c r="P1131" s="489"/>
      <c r="Q1131" s="489"/>
    </row>
    <row r="1132" spans="2:17">
      <c r="B1132" s="347"/>
      <c r="C1132" s="354" t="s">
        <v>2949</v>
      </c>
      <c r="E1132" s="349">
        <v>30.07</v>
      </c>
      <c r="F1132" s="349">
        <v>23.72</v>
      </c>
      <c r="G1132" s="349">
        <v>19.93</v>
      </c>
      <c r="H1132" s="350"/>
      <c r="I1132" s="350"/>
      <c r="J1132" s="352"/>
      <c r="K1132" s="352"/>
      <c r="L1132" s="353"/>
      <c r="M1132" s="353"/>
      <c r="N1132" s="498">
        <v>895</v>
      </c>
      <c r="O1132" s="501">
        <v>0</v>
      </c>
      <c r="P1132" s="489"/>
      <c r="Q1132" s="489"/>
    </row>
    <row r="1133" spans="2:17">
      <c r="B1133" s="347"/>
      <c r="C1133" s="354" t="s">
        <v>2758</v>
      </c>
      <c r="E1133" s="349" t="s">
        <v>2744</v>
      </c>
      <c r="F1133" s="349" t="s">
        <v>2744</v>
      </c>
      <c r="G1133" s="349" t="s">
        <v>2744</v>
      </c>
      <c r="H1133" s="350"/>
      <c r="I1133" s="350"/>
      <c r="J1133" s="352"/>
      <c r="K1133" s="352"/>
      <c r="L1133" s="353"/>
      <c r="M1133" s="353"/>
      <c r="N1133" s="498">
        <v>0</v>
      </c>
      <c r="O1133" s="501">
        <v>0</v>
      </c>
      <c r="P1133" s="489"/>
      <c r="Q1133" s="489"/>
    </row>
    <row r="1134" spans="2:17">
      <c r="B1134" s="347"/>
      <c r="C1134" s="354" t="s">
        <v>2800</v>
      </c>
      <c r="E1134" s="349">
        <v>5.37</v>
      </c>
      <c r="F1134" s="349">
        <v>4.24</v>
      </c>
      <c r="G1134" s="349">
        <v>3.56</v>
      </c>
      <c r="H1134" s="350"/>
      <c r="I1134" s="350"/>
      <c r="J1134" s="352"/>
      <c r="K1134" s="352"/>
      <c r="L1134" s="353"/>
      <c r="M1134" s="353"/>
      <c r="N1134" s="498">
        <v>160</v>
      </c>
      <c r="O1134" s="501">
        <v>0</v>
      </c>
      <c r="P1134" s="489"/>
      <c r="Q1134" s="489"/>
    </row>
    <row r="1135" spans="2:17">
      <c r="B1135" s="347"/>
      <c r="C1135" s="354" t="s">
        <v>2801</v>
      </c>
      <c r="E1135" s="349">
        <v>17.16</v>
      </c>
      <c r="F1135" s="349">
        <v>13.54</v>
      </c>
      <c r="G1135" s="349">
        <v>11.38</v>
      </c>
      <c r="H1135" s="350"/>
      <c r="I1135" s="350"/>
      <c r="J1135" s="352"/>
      <c r="K1135" s="352"/>
      <c r="L1135" s="353"/>
      <c r="M1135" s="353"/>
      <c r="N1135" s="498">
        <v>511</v>
      </c>
      <c r="O1135" s="501">
        <v>0</v>
      </c>
      <c r="P1135" s="489"/>
      <c r="Q1135" s="489"/>
    </row>
    <row r="1136" spans="2:17">
      <c r="B1136" s="347"/>
      <c r="C1136" s="354" t="s">
        <v>2802</v>
      </c>
      <c r="E1136" s="349">
        <v>17.21</v>
      </c>
      <c r="F1136" s="349">
        <v>13.57</v>
      </c>
      <c r="G1136" s="349">
        <v>11.4</v>
      </c>
      <c r="H1136" s="350"/>
      <c r="I1136" s="350"/>
      <c r="J1136" s="352"/>
      <c r="K1136" s="352"/>
      <c r="L1136" s="353"/>
      <c r="M1136" s="353"/>
      <c r="N1136" s="498">
        <v>512</v>
      </c>
      <c r="O1136" s="501">
        <v>0</v>
      </c>
      <c r="P1136" s="489"/>
      <c r="Q1136" s="489"/>
    </row>
    <row r="1137" spans="2:17" ht="28.8">
      <c r="B1137" s="347"/>
      <c r="C1137" s="354" t="s">
        <v>2833</v>
      </c>
      <c r="E1137" s="349">
        <v>10.72</v>
      </c>
      <c r="F1137" s="349">
        <v>8.4499999999999993</v>
      </c>
      <c r="G1137" s="349">
        <v>7.1</v>
      </c>
      <c r="H1137" s="350"/>
      <c r="I1137" s="350"/>
      <c r="J1137" s="352"/>
      <c r="K1137" s="352"/>
      <c r="L1137" s="353"/>
      <c r="M1137" s="353"/>
      <c r="N1137" s="498">
        <v>319</v>
      </c>
      <c r="O1137" s="501">
        <v>0</v>
      </c>
      <c r="P1137" s="489"/>
      <c r="Q1137" s="489"/>
    </row>
    <row r="1138" spans="2:17">
      <c r="B1138" s="347"/>
      <c r="C1138" s="354" t="s">
        <v>2937</v>
      </c>
      <c r="E1138" s="349">
        <v>20.43</v>
      </c>
      <c r="F1138" s="349">
        <v>16.11</v>
      </c>
      <c r="G1138" s="349">
        <v>13.54</v>
      </c>
      <c r="H1138" s="350"/>
      <c r="I1138" s="350"/>
      <c r="J1138" s="352"/>
      <c r="K1138" s="352"/>
      <c r="L1138" s="353"/>
      <c r="M1138" s="353"/>
      <c r="N1138" s="498">
        <v>608</v>
      </c>
      <c r="O1138" s="501">
        <v>0</v>
      </c>
      <c r="P1138" s="489"/>
      <c r="Q1138" s="489"/>
    </row>
    <row r="1139" spans="2:17" ht="28.8">
      <c r="B1139" s="347"/>
      <c r="C1139" s="354" t="s">
        <v>2950</v>
      </c>
      <c r="E1139" s="349">
        <v>13.05</v>
      </c>
      <c r="F1139" s="349">
        <v>10.93</v>
      </c>
      <c r="G1139" s="349">
        <v>9.66</v>
      </c>
      <c r="H1139" s="350"/>
      <c r="I1139" s="350"/>
      <c r="J1139" s="352"/>
      <c r="K1139" s="352"/>
      <c r="L1139" s="353"/>
      <c r="M1139" s="353"/>
      <c r="N1139" s="498">
        <v>299</v>
      </c>
      <c r="O1139" s="501">
        <v>3</v>
      </c>
      <c r="P1139" s="489"/>
      <c r="Q1139" s="489"/>
    </row>
    <row r="1140" spans="2:17">
      <c r="B1140" s="347"/>
      <c r="C1140" s="354" t="s">
        <v>2943</v>
      </c>
      <c r="E1140" s="349">
        <v>8.27</v>
      </c>
      <c r="F1140" s="349">
        <v>7.36</v>
      </c>
      <c r="G1140" s="349">
        <v>6.83</v>
      </c>
      <c r="H1140" s="350"/>
      <c r="I1140" s="350"/>
      <c r="J1140" s="352"/>
      <c r="K1140" s="352"/>
      <c r="L1140" s="353"/>
      <c r="M1140" s="353"/>
      <c r="N1140" s="498">
        <v>127</v>
      </c>
      <c r="O1140" s="501">
        <v>4</v>
      </c>
      <c r="P1140" s="489"/>
      <c r="Q1140" s="489"/>
    </row>
    <row r="1141" spans="2:17" ht="28.8">
      <c r="B1141" s="347"/>
      <c r="C1141" s="354" t="s">
        <v>2926</v>
      </c>
      <c r="E1141" s="349">
        <v>8.0299999999999994</v>
      </c>
      <c r="F1141" s="349">
        <v>6.33</v>
      </c>
      <c r="G1141" s="349">
        <v>5.32</v>
      </c>
      <c r="H1141" s="350"/>
      <c r="I1141" s="350"/>
      <c r="J1141" s="352"/>
      <c r="K1141" s="352"/>
      <c r="L1141" s="353"/>
      <c r="M1141" s="353"/>
      <c r="N1141" s="498">
        <v>239</v>
      </c>
      <c r="O1141" s="501">
        <v>0</v>
      </c>
      <c r="P1141" s="489"/>
      <c r="Q1141" s="489"/>
    </row>
    <row r="1142" spans="2:17">
      <c r="B1142" s="347"/>
      <c r="C1142" s="354" t="s">
        <v>2767</v>
      </c>
      <c r="E1142" s="349">
        <v>6.42</v>
      </c>
      <c r="F1142" s="349">
        <v>5.0599999999999996</v>
      </c>
      <c r="G1142" s="349">
        <v>4.25</v>
      </c>
      <c r="H1142" s="350"/>
      <c r="I1142" s="350"/>
      <c r="J1142" s="352"/>
      <c r="K1142" s="352"/>
      <c r="L1142" s="353"/>
      <c r="M1142" s="353"/>
      <c r="N1142" s="498">
        <v>191</v>
      </c>
      <c r="O1142" s="501">
        <v>0</v>
      </c>
      <c r="P1142" s="489"/>
      <c r="Q1142" s="489"/>
    </row>
    <row r="1143" spans="2:17">
      <c r="B1143" s="347"/>
      <c r="C1143" s="354" t="s">
        <v>2836</v>
      </c>
      <c r="E1143" s="349">
        <v>2.0099999999999998</v>
      </c>
      <c r="F1143" s="349">
        <v>1.59</v>
      </c>
      <c r="G1143" s="349">
        <v>1.33</v>
      </c>
      <c r="H1143" s="350"/>
      <c r="I1143" s="350"/>
      <c r="J1143" s="352"/>
      <c r="K1143" s="352"/>
      <c r="L1143" s="353"/>
      <c r="M1143" s="353"/>
      <c r="N1143" s="498">
        <v>60</v>
      </c>
      <c r="O1143" s="501">
        <v>0</v>
      </c>
      <c r="P1143" s="489"/>
      <c r="Q1143" s="489"/>
    </row>
    <row r="1144" spans="2:17">
      <c r="B1144" s="347"/>
      <c r="C1144" s="354" t="s">
        <v>2837</v>
      </c>
      <c r="E1144" s="349">
        <v>8.0299999999999994</v>
      </c>
      <c r="F1144" s="349">
        <v>6.33</v>
      </c>
      <c r="G1144" s="349">
        <v>5.32</v>
      </c>
      <c r="H1144" s="350"/>
      <c r="I1144" s="350"/>
      <c r="J1144" s="352"/>
      <c r="K1144" s="352"/>
      <c r="L1144" s="353"/>
      <c r="M1144" s="353"/>
      <c r="N1144" s="498">
        <v>239</v>
      </c>
      <c r="O1144" s="501">
        <v>0</v>
      </c>
      <c r="P1144" s="489"/>
      <c r="Q1144" s="489"/>
    </row>
    <row r="1145" spans="2:17">
      <c r="B1145" s="347"/>
      <c r="C1145" s="354" t="s">
        <v>2927</v>
      </c>
      <c r="E1145" s="349">
        <v>3.76</v>
      </c>
      <c r="F1145" s="349">
        <v>2.97</v>
      </c>
      <c r="G1145" s="349">
        <v>2.5</v>
      </c>
      <c r="H1145" s="350"/>
      <c r="I1145" s="350"/>
      <c r="J1145" s="352"/>
      <c r="K1145" s="352"/>
      <c r="L1145" s="353"/>
      <c r="M1145" s="353"/>
      <c r="N1145" s="498">
        <v>112</v>
      </c>
      <c r="O1145" s="501">
        <v>0</v>
      </c>
      <c r="P1145" s="489"/>
      <c r="Q1145" s="489"/>
    </row>
    <row r="1146" spans="2:17">
      <c r="B1146" s="347"/>
      <c r="C1146" s="354"/>
      <c r="E1146" s="349"/>
      <c r="F1146" s="349"/>
      <c r="G1146" s="349"/>
      <c r="H1146" s="350"/>
      <c r="I1146" s="350"/>
      <c r="J1146" s="352"/>
      <c r="K1146" s="352"/>
      <c r="L1146" s="353"/>
      <c r="M1146" s="353"/>
      <c r="N1146" s="488"/>
      <c r="O1146" s="489"/>
      <c r="P1146" s="489"/>
      <c r="Q1146" s="489"/>
    </row>
    <row r="1147" spans="2:17" s="339" customFormat="1" ht="118.8">
      <c r="B1147" s="321" t="s">
        <v>2951</v>
      </c>
      <c r="C1147" s="340" t="s">
        <v>2952</v>
      </c>
      <c r="D1147" s="341">
        <v>55</v>
      </c>
      <c r="E1147" s="342">
        <v>137.9</v>
      </c>
      <c r="F1147" s="342">
        <v>108.74</v>
      </c>
      <c r="G1147" s="342">
        <v>91.39</v>
      </c>
      <c r="H1147" s="343">
        <v>0</v>
      </c>
      <c r="I1147" s="343">
        <v>0</v>
      </c>
      <c r="J1147" s="344">
        <v>4.0000000000000001E-3</v>
      </c>
      <c r="K1147" s="344">
        <v>3.9E-2</v>
      </c>
      <c r="L1147" s="346" t="s">
        <v>2721</v>
      </c>
      <c r="M1147" s="346" t="s">
        <v>2742</v>
      </c>
      <c r="N1147" s="495">
        <v>4230</v>
      </c>
      <c r="O1147" s="499">
        <v>0</v>
      </c>
      <c r="P1147" s="497">
        <v>4.0000000000000001E-3</v>
      </c>
      <c r="Q1147" s="497">
        <v>3.9E-2</v>
      </c>
    </row>
    <row r="1148" spans="2:17">
      <c r="B1148" s="347"/>
      <c r="C1148" s="348" t="s">
        <v>2743</v>
      </c>
      <c r="E1148" s="349" t="s">
        <v>2744</v>
      </c>
      <c r="F1148" s="349" t="s">
        <v>2744</v>
      </c>
      <c r="G1148" s="349" t="s">
        <v>2744</v>
      </c>
      <c r="H1148" s="350"/>
      <c r="I1148" s="350"/>
      <c r="J1148" s="352"/>
      <c r="K1148" s="352"/>
      <c r="L1148" s="353"/>
      <c r="M1148" s="353"/>
      <c r="N1148" s="498">
        <v>0</v>
      </c>
      <c r="O1148" s="501">
        <v>0</v>
      </c>
      <c r="P1148" s="489"/>
      <c r="Q1148" s="489"/>
    </row>
    <row r="1149" spans="2:17">
      <c r="B1149" s="347"/>
      <c r="C1149" s="354" t="s">
        <v>2914</v>
      </c>
      <c r="E1149" s="349">
        <v>64.47</v>
      </c>
      <c r="F1149" s="349">
        <v>50.85</v>
      </c>
      <c r="G1149" s="349">
        <v>42.73</v>
      </c>
      <c r="H1149" s="350"/>
      <c r="I1149" s="350"/>
      <c r="J1149" s="352"/>
      <c r="K1149" s="352"/>
      <c r="L1149" s="353"/>
      <c r="M1149" s="353"/>
      <c r="N1149" s="498">
        <v>1919</v>
      </c>
      <c r="O1149" s="501">
        <v>0</v>
      </c>
      <c r="P1149" s="489"/>
      <c r="Q1149" s="489"/>
    </row>
    <row r="1150" spans="2:17">
      <c r="B1150" s="347"/>
      <c r="C1150" s="354" t="s">
        <v>2915</v>
      </c>
      <c r="E1150" s="349">
        <v>39.520000000000003</v>
      </c>
      <c r="F1150" s="349">
        <v>31.16</v>
      </c>
      <c r="G1150" s="349">
        <v>26.19</v>
      </c>
      <c r="H1150" s="350"/>
      <c r="I1150" s="350"/>
      <c r="J1150" s="352"/>
      <c r="K1150" s="352"/>
      <c r="L1150" s="353"/>
      <c r="M1150" s="353"/>
      <c r="N1150" s="498">
        <v>1176</v>
      </c>
      <c r="O1150" s="501">
        <v>0</v>
      </c>
      <c r="P1150" s="489"/>
      <c r="Q1150" s="489"/>
    </row>
    <row r="1151" spans="2:17">
      <c r="B1151" s="347"/>
      <c r="C1151" s="354" t="s">
        <v>2916</v>
      </c>
      <c r="E1151" s="349">
        <v>20.43</v>
      </c>
      <c r="F1151" s="349">
        <v>16.11</v>
      </c>
      <c r="G1151" s="349">
        <v>13.54</v>
      </c>
      <c r="H1151" s="350"/>
      <c r="I1151" s="350"/>
      <c r="J1151" s="352"/>
      <c r="K1151" s="352"/>
      <c r="L1151" s="353"/>
      <c r="M1151" s="353"/>
      <c r="N1151" s="498">
        <v>608</v>
      </c>
      <c r="O1151" s="501">
        <v>0</v>
      </c>
      <c r="P1151" s="489"/>
      <c r="Q1151" s="489"/>
    </row>
    <row r="1152" spans="2:17">
      <c r="B1152" s="347"/>
      <c r="C1152" s="354" t="s">
        <v>2758</v>
      </c>
      <c r="E1152" s="349" t="s">
        <v>2744</v>
      </c>
      <c r="F1152" s="349" t="s">
        <v>2744</v>
      </c>
      <c r="G1152" s="349" t="s">
        <v>2744</v>
      </c>
      <c r="H1152" s="350"/>
      <c r="I1152" s="350"/>
      <c r="J1152" s="352"/>
      <c r="K1152" s="352"/>
      <c r="L1152" s="353"/>
      <c r="M1152" s="353"/>
      <c r="N1152" s="498">
        <v>0</v>
      </c>
      <c r="O1152" s="501">
        <v>0</v>
      </c>
      <c r="P1152" s="489"/>
      <c r="Q1152" s="489"/>
    </row>
    <row r="1153" spans="2:17">
      <c r="B1153" s="347"/>
      <c r="C1153" s="348" t="s">
        <v>2743</v>
      </c>
      <c r="E1153" s="349" t="s">
        <v>2744</v>
      </c>
      <c r="F1153" s="349" t="s">
        <v>2744</v>
      </c>
      <c r="G1153" s="349" t="s">
        <v>2744</v>
      </c>
      <c r="H1153" s="350"/>
      <c r="I1153" s="350"/>
      <c r="J1153" s="352"/>
      <c r="K1153" s="352"/>
      <c r="L1153" s="353"/>
      <c r="M1153" s="353"/>
      <c r="N1153" s="498">
        <v>0</v>
      </c>
      <c r="O1153" s="501">
        <v>0</v>
      </c>
      <c r="P1153" s="489"/>
      <c r="Q1153" s="489"/>
    </row>
    <row r="1154" spans="2:17">
      <c r="B1154" s="347"/>
      <c r="C1154" s="354" t="s">
        <v>2822</v>
      </c>
      <c r="E1154" s="349">
        <v>12.87</v>
      </c>
      <c r="F1154" s="349">
        <v>10.15</v>
      </c>
      <c r="G1154" s="349">
        <v>8.52</v>
      </c>
      <c r="H1154" s="350"/>
      <c r="I1154" s="350"/>
      <c r="J1154" s="352"/>
      <c r="K1154" s="352"/>
      <c r="L1154" s="353"/>
      <c r="M1154" s="353"/>
      <c r="N1154" s="498">
        <v>383</v>
      </c>
      <c r="O1154" s="501">
        <v>0</v>
      </c>
      <c r="P1154" s="489"/>
      <c r="Q1154" s="489"/>
    </row>
    <row r="1155" spans="2:17">
      <c r="B1155" s="347"/>
      <c r="C1155" s="354" t="s">
        <v>2823</v>
      </c>
      <c r="E1155" s="349">
        <v>30.07</v>
      </c>
      <c r="F1155" s="349">
        <v>23.72</v>
      </c>
      <c r="G1155" s="349">
        <v>19.93</v>
      </c>
      <c r="H1155" s="350"/>
      <c r="I1155" s="350"/>
      <c r="J1155" s="352"/>
      <c r="K1155" s="352"/>
      <c r="L1155" s="353"/>
      <c r="M1155" s="353"/>
      <c r="N1155" s="498">
        <v>895</v>
      </c>
      <c r="O1155" s="501">
        <v>0</v>
      </c>
      <c r="P1155" s="489"/>
      <c r="Q1155" s="489"/>
    </row>
    <row r="1156" spans="2:17">
      <c r="B1156" s="347"/>
      <c r="C1156" s="354" t="s">
        <v>2789</v>
      </c>
      <c r="E1156" s="349" t="s">
        <v>2744</v>
      </c>
      <c r="F1156" s="349" t="s">
        <v>2744</v>
      </c>
      <c r="G1156" s="349" t="s">
        <v>2744</v>
      </c>
      <c r="H1156" s="350"/>
      <c r="I1156" s="350"/>
      <c r="J1156" s="352"/>
      <c r="K1156" s="352"/>
      <c r="L1156" s="353"/>
      <c r="M1156" s="353"/>
      <c r="N1156" s="498">
        <v>0</v>
      </c>
      <c r="O1156" s="501">
        <v>0</v>
      </c>
      <c r="P1156" s="489"/>
      <c r="Q1156" s="489"/>
    </row>
    <row r="1157" spans="2:17">
      <c r="B1157" s="347"/>
      <c r="C1157" s="348" t="s">
        <v>2824</v>
      </c>
      <c r="E1157" s="349" t="s">
        <v>2744</v>
      </c>
      <c r="F1157" s="349" t="s">
        <v>2744</v>
      </c>
      <c r="G1157" s="349" t="s">
        <v>2744</v>
      </c>
      <c r="H1157" s="350"/>
      <c r="I1157" s="350"/>
      <c r="J1157" s="352"/>
      <c r="K1157" s="352"/>
      <c r="L1157" s="353"/>
      <c r="M1157" s="353"/>
      <c r="N1157" s="498">
        <v>0</v>
      </c>
      <c r="O1157" s="501">
        <v>0</v>
      </c>
      <c r="P1157" s="489"/>
      <c r="Q1157" s="489"/>
    </row>
    <row r="1158" spans="2:17" ht="28.8">
      <c r="B1158" s="347"/>
      <c r="C1158" s="354" t="s">
        <v>2825</v>
      </c>
      <c r="E1158" s="349">
        <v>14.05</v>
      </c>
      <c r="F1158" s="349">
        <v>11.93</v>
      </c>
      <c r="G1158" s="349">
        <v>10.66</v>
      </c>
      <c r="H1158" s="350"/>
      <c r="I1158" s="350"/>
      <c r="J1158" s="352"/>
      <c r="K1158" s="352"/>
      <c r="L1158" s="353"/>
      <c r="M1158" s="353"/>
      <c r="N1158" s="498">
        <v>299</v>
      </c>
      <c r="O1158" s="501">
        <v>4</v>
      </c>
      <c r="P1158" s="489"/>
      <c r="Q1158" s="489"/>
    </row>
    <row r="1159" spans="2:17">
      <c r="B1159" s="347"/>
      <c r="C1159" s="354" t="s">
        <v>2826</v>
      </c>
      <c r="E1159" s="349">
        <v>8.27</v>
      </c>
      <c r="F1159" s="349">
        <v>7.36</v>
      </c>
      <c r="G1159" s="349">
        <v>6.83</v>
      </c>
      <c r="H1159" s="350"/>
      <c r="I1159" s="350"/>
      <c r="J1159" s="352"/>
      <c r="K1159" s="352"/>
      <c r="L1159" s="353"/>
      <c r="M1159" s="353"/>
      <c r="N1159" s="498">
        <v>127</v>
      </c>
      <c r="O1159" s="501">
        <v>4</v>
      </c>
      <c r="P1159" s="489"/>
      <c r="Q1159" s="489"/>
    </row>
    <row r="1160" spans="2:17">
      <c r="B1160" s="347"/>
      <c r="C1160" s="354" t="s">
        <v>2827</v>
      </c>
      <c r="E1160" s="349" t="s">
        <v>2744</v>
      </c>
      <c r="F1160" s="349" t="s">
        <v>2744</v>
      </c>
      <c r="G1160" s="349" t="s">
        <v>2744</v>
      </c>
      <c r="H1160" s="350"/>
      <c r="I1160" s="350"/>
      <c r="J1160" s="352"/>
      <c r="K1160" s="352"/>
      <c r="L1160" s="353"/>
      <c r="M1160" s="353"/>
      <c r="N1160" s="498">
        <v>0</v>
      </c>
      <c r="O1160" s="501">
        <v>0</v>
      </c>
      <c r="P1160" s="489"/>
      <c r="Q1160" s="489"/>
    </row>
    <row r="1161" spans="2:17" ht="28.8">
      <c r="B1161" s="347"/>
      <c r="C1161" s="354" t="s">
        <v>2917</v>
      </c>
      <c r="E1161" s="349">
        <v>87.36</v>
      </c>
      <c r="F1161" s="349">
        <v>68.89</v>
      </c>
      <c r="G1161" s="349">
        <v>57.89</v>
      </c>
      <c r="H1161" s="350"/>
      <c r="I1161" s="350"/>
      <c r="J1161" s="352"/>
      <c r="K1161" s="352"/>
      <c r="L1161" s="353"/>
      <c r="M1161" s="353"/>
      <c r="N1161" s="498">
        <v>2600</v>
      </c>
      <c r="O1161" s="501">
        <v>0</v>
      </c>
      <c r="P1161" s="489"/>
      <c r="Q1161" s="489"/>
    </row>
    <row r="1162" spans="2:17" ht="28.8">
      <c r="B1162" s="347"/>
      <c r="C1162" s="354" t="s">
        <v>2918</v>
      </c>
      <c r="E1162" s="349">
        <v>55.87</v>
      </c>
      <c r="F1162" s="349">
        <v>44.06</v>
      </c>
      <c r="G1162" s="349">
        <v>37.03</v>
      </c>
      <c r="H1162" s="350"/>
      <c r="I1162" s="350"/>
      <c r="J1162" s="352"/>
      <c r="K1162" s="352"/>
      <c r="L1162" s="353"/>
      <c r="M1162" s="353"/>
      <c r="N1162" s="498">
        <v>1663</v>
      </c>
      <c r="O1162" s="501">
        <v>0</v>
      </c>
      <c r="P1162" s="489"/>
      <c r="Q1162" s="489"/>
    </row>
    <row r="1163" spans="2:17">
      <c r="B1163" s="347"/>
      <c r="C1163" s="354" t="s">
        <v>2919</v>
      </c>
      <c r="E1163" s="349">
        <v>33.43</v>
      </c>
      <c r="F1163" s="349">
        <v>26.36</v>
      </c>
      <c r="G1163" s="349">
        <v>22.15</v>
      </c>
      <c r="H1163" s="350"/>
      <c r="I1163" s="350"/>
      <c r="J1163" s="352"/>
      <c r="K1163" s="352"/>
      <c r="L1163" s="353"/>
      <c r="M1163" s="353"/>
      <c r="N1163" s="498">
        <v>995</v>
      </c>
      <c r="O1163" s="501">
        <v>0</v>
      </c>
      <c r="P1163" s="489"/>
      <c r="Q1163" s="489"/>
    </row>
    <row r="1164" spans="2:17">
      <c r="B1164" s="347"/>
      <c r="C1164" s="354" t="s">
        <v>2920</v>
      </c>
      <c r="E1164" s="349">
        <v>73.92</v>
      </c>
      <c r="F1164" s="349">
        <v>58.29</v>
      </c>
      <c r="G1164" s="349">
        <v>48.98</v>
      </c>
      <c r="H1164" s="350"/>
      <c r="I1164" s="350"/>
      <c r="J1164" s="352"/>
      <c r="K1164" s="352"/>
      <c r="L1164" s="353"/>
      <c r="M1164" s="353"/>
      <c r="N1164" s="498">
        <v>2200</v>
      </c>
      <c r="O1164" s="501">
        <v>0</v>
      </c>
      <c r="P1164" s="489"/>
      <c r="Q1164" s="489"/>
    </row>
    <row r="1165" spans="2:17">
      <c r="B1165" s="347"/>
      <c r="C1165" s="354" t="s">
        <v>2921</v>
      </c>
      <c r="E1165" s="349">
        <v>100.63</v>
      </c>
      <c r="F1165" s="349">
        <v>79.36</v>
      </c>
      <c r="G1165" s="349">
        <v>66.69</v>
      </c>
      <c r="H1165" s="350"/>
      <c r="I1165" s="350"/>
      <c r="J1165" s="352"/>
      <c r="K1165" s="352"/>
      <c r="L1165" s="353"/>
      <c r="M1165" s="353"/>
      <c r="N1165" s="498">
        <v>2995</v>
      </c>
      <c r="O1165" s="501">
        <v>0</v>
      </c>
      <c r="P1165" s="489"/>
      <c r="Q1165" s="489"/>
    </row>
    <row r="1166" spans="2:17">
      <c r="B1166" s="347"/>
      <c r="C1166" s="354" t="s">
        <v>2922</v>
      </c>
      <c r="E1166" s="349">
        <v>27.72</v>
      </c>
      <c r="F1166" s="349">
        <v>21.86</v>
      </c>
      <c r="G1166" s="349">
        <v>18.37</v>
      </c>
      <c r="H1166" s="350"/>
      <c r="I1166" s="350"/>
      <c r="J1166" s="352"/>
      <c r="K1166" s="352"/>
      <c r="L1166" s="353"/>
      <c r="M1166" s="353"/>
      <c r="N1166" s="498">
        <v>825</v>
      </c>
      <c r="O1166" s="501">
        <v>0</v>
      </c>
      <c r="P1166" s="489"/>
      <c r="Q1166" s="489"/>
    </row>
    <row r="1167" spans="2:17">
      <c r="B1167" s="347"/>
      <c r="C1167" s="354" t="s">
        <v>2923</v>
      </c>
      <c r="E1167" s="349">
        <v>6.42</v>
      </c>
      <c r="F1167" s="349">
        <v>5.0599999999999996</v>
      </c>
      <c r="G1167" s="349">
        <v>4.25</v>
      </c>
      <c r="H1167" s="350"/>
      <c r="I1167" s="350"/>
      <c r="J1167" s="352"/>
      <c r="K1167" s="352"/>
      <c r="L1167" s="353"/>
      <c r="M1167" s="353"/>
      <c r="N1167" s="498">
        <v>191</v>
      </c>
      <c r="O1167" s="501">
        <v>0</v>
      </c>
      <c r="P1167" s="489"/>
      <c r="Q1167" s="489"/>
    </row>
    <row r="1168" spans="2:17" ht="28.8">
      <c r="B1168" s="347"/>
      <c r="C1168" s="354" t="s">
        <v>2924</v>
      </c>
      <c r="E1168" s="349">
        <v>16.63</v>
      </c>
      <c r="F1168" s="349">
        <v>13.12</v>
      </c>
      <c r="G1168" s="349">
        <v>11.03</v>
      </c>
      <c r="H1168" s="350"/>
      <c r="I1168" s="350"/>
      <c r="J1168" s="352"/>
      <c r="K1168" s="352"/>
      <c r="L1168" s="353"/>
      <c r="M1168" s="353"/>
      <c r="N1168" s="498">
        <v>495</v>
      </c>
      <c r="O1168" s="501">
        <v>0</v>
      </c>
      <c r="P1168" s="489"/>
      <c r="Q1168" s="489"/>
    </row>
    <row r="1169" spans="2:17">
      <c r="B1169" s="347"/>
      <c r="C1169" s="354" t="s">
        <v>2800</v>
      </c>
      <c r="E1169" s="349">
        <v>5.37</v>
      </c>
      <c r="F1169" s="349">
        <v>4.24</v>
      </c>
      <c r="G1169" s="349">
        <v>3.56</v>
      </c>
      <c r="H1169" s="350"/>
      <c r="I1169" s="350"/>
      <c r="J1169" s="352"/>
      <c r="K1169" s="352"/>
      <c r="L1169" s="353"/>
      <c r="M1169" s="353"/>
      <c r="N1169" s="498">
        <v>160</v>
      </c>
      <c r="O1169" s="501">
        <v>0</v>
      </c>
      <c r="P1169" s="489"/>
      <c r="Q1169" s="489"/>
    </row>
    <row r="1170" spans="2:17">
      <c r="B1170" s="347"/>
      <c r="C1170" s="354" t="s">
        <v>2801</v>
      </c>
      <c r="E1170" s="349">
        <v>17.16</v>
      </c>
      <c r="F1170" s="349">
        <v>13.54</v>
      </c>
      <c r="G1170" s="349">
        <v>11.38</v>
      </c>
      <c r="H1170" s="350"/>
      <c r="I1170" s="350"/>
      <c r="J1170" s="352"/>
      <c r="K1170" s="352"/>
      <c r="L1170" s="353"/>
      <c r="M1170" s="353"/>
      <c r="N1170" s="498">
        <v>511</v>
      </c>
      <c r="O1170" s="501">
        <v>0</v>
      </c>
      <c r="P1170" s="489"/>
      <c r="Q1170" s="489"/>
    </row>
    <row r="1171" spans="2:17">
      <c r="B1171" s="347"/>
      <c r="C1171" s="354" t="s">
        <v>2802</v>
      </c>
      <c r="E1171" s="349">
        <v>17.21</v>
      </c>
      <c r="F1171" s="349">
        <v>13.57</v>
      </c>
      <c r="G1171" s="349">
        <v>11.4</v>
      </c>
      <c r="H1171" s="350"/>
      <c r="I1171" s="350"/>
      <c r="J1171" s="352"/>
      <c r="K1171" s="352"/>
      <c r="L1171" s="353"/>
      <c r="M1171" s="353"/>
      <c r="N1171" s="498">
        <v>512</v>
      </c>
      <c r="O1171" s="501">
        <v>0</v>
      </c>
      <c r="P1171" s="489"/>
      <c r="Q1171" s="489"/>
    </row>
    <row r="1172" spans="2:17">
      <c r="B1172" s="347"/>
      <c r="C1172" s="354" t="s">
        <v>2763</v>
      </c>
      <c r="E1172" s="349">
        <v>15.41</v>
      </c>
      <c r="F1172" s="349">
        <v>12.57</v>
      </c>
      <c r="G1172" s="349">
        <v>10.88</v>
      </c>
      <c r="H1172" s="350"/>
      <c r="I1172" s="350"/>
      <c r="J1172" s="352"/>
      <c r="K1172" s="352"/>
      <c r="L1172" s="353"/>
      <c r="M1172" s="353"/>
      <c r="N1172" s="498">
        <v>399</v>
      </c>
      <c r="O1172" s="501">
        <v>2</v>
      </c>
      <c r="P1172" s="489"/>
      <c r="Q1172" s="489"/>
    </row>
    <row r="1173" spans="2:17" ht="28.8">
      <c r="B1173" s="347"/>
      <c r="C1173" s="354" t="s">
        <v>2833</v>
      </c>
      <c r="E1173" s="349">
        <v>10.72</v>
      </c>
      <c r="F1173" s="349">
        <v>8.4499999999999993</v>
      </c>
      <c r="G1173" s="349">
        <v>7.1</v>
      </c>
      <c r="H1173" s="350"/>
      <c r="I1173" s="350"/>
      <c r="J1173" s="352"/>
      <c r="K1173" s="352"/>
      <c r="L1173" s="353"/>
      <c r="M1173" s="353"/>
      <c r="N1173" s="498">
        <v>319</v>
      </c>
      <c r="O1173" s="501">
        <v>0</v>
      </c>
      <c r="P1173" s="489"/>
      <c r="Q1173" s="489"/>
    </row>
    <row r="1174" spans="2:17">
      <c r="B1174" s="347"/>
      <c r="C1174" s="354" t="s">
        <v>2925</v>
      </c>
      <c r="E1174" s="349">
        <v>10.36</v>
      </c>
      <c r="F1174" s="349">
        <v>8.8000000000000007</v>
      </c>
      <c r="G1174" s="349">
        <v>7.88</v>
      </c>
      <c r="H1174" s="350"/>
      <c r="I1174" s="350"/>
      <c r="J1174" s="352"/>
      <c r="K1174" s="352"/>
      <c r="L1174" s="353"/>
      <c r="M1174" s="353"/>
      <c r="N1174" s="498">
        <v>219</v>
      </c>
      <c r="O1174" s="501">
        <v>3</v>
      </c>
      <c r="P1174" s="489"/>
      <c r="Q1174" s="489"/>
    </row>
    <row r="1175" spans="2:17">
      <c r="B1175" s="347"/>
      <c r="C1175" s="354" t="s">
        <v>2795</v>
      </c>
      <c r="E1175" s="349">
        <v>8.94</v>
      </c>
      <c r="F1175" s="349">
        <v>7.05</v>
      </c>
      <c r="G1175" s="349">
        <v>5.93</v>
      </c>
      <c r="H1175" s="350"/>
      <c r="I1175" s="350"/>
      <c r="J1175" s="352"/>
      <c r="K1175" s="352"/>
      <c r="L1175" s="353"/>
      <c r="M1175" s="353"/>
      <c r="N1175" s="498">
        <v>266</v>
      </c>
      <c r="O1175" s="501">
        <v>0</v>
      </c>
      <c r="P1175" s="489"/>
      <c r="Q1175" s="489"/>
    </row>
    <row r="1176" spans="2:17">
      <c r="B1176" s="347"/>
      <c r="C1176" s="354" t="s">
        <v>2765</v>
      </c>
      <c r="E1176" s="349">
        <v>8.94</v>
      </c>
      <c r="F1176" s="349">
        <v>7.05</v>
      </c>
      <c r="G1176" s="349">
        <v>5.93</v>
      </c>
      <c r="H1176" s="350"/>
      <c r="I1176" s="350"/>
      <c r="J1176" s="352"/>
      <c r="K1176" s="352"/>
      <c r="L1176" s="353"/>
      <c r="M1176" s="353"/>
      <c r="N1176" s="498">
        <v>266</v>
      </c>
      <c r="O1176" s="501">
        <v>0</v>
      </c>
      <c r="P1176" s="489"/>
      <c r="Q1176" s="489"/>
    </row>
    <row r="1177" spans="2:17">
      <c r="B1177" s="347"/>
      <c r="C1177" s="354" t="s">
        <v>2796</v>
      </c>
      <c r="E1177" s="349">
        <v>45.43</v>
      </c>
      <c r="F1177" s="349">
        <v>35.82</v>
      </c>
      <c r="G1177" s="349">
        <v>30.1</v>
      </c>
      <c r="H1177" s="350"/>
      <c r="I1177" s="350"/>
      <c r="J1177" s="352"/>
      <c r="K1177" s="352"/>
      <c r="L1177" s="353"/>
      <c r="M1177" s="353"/>
      <c r="N1177" s="498">
        <v>1352</v>
      </c>
      <c r="O1177" s="501">
        <v>0</v>
      </c>
      <c r="P1177" s="489"/>
      <c r="Q1177" s="489"/>
    </row>
    <row r="1178" spans="2:17">
      <c r="B1178" s="347"/>
      <c r="C1178" s="354" t="s">
        <v>2766</v>
      </c>
      <c r="E1178" s="349">
        <v>29.86</v>
      </c>
      <c r="F1178" s="349">
        <v>23.55</v>
      </c>
      <c r="G1178" s="349">
        <v>19.79</v>
      </c>
      <c r="H1178" s="350"/>
      <c r="I1178" s="350"/>
      <c r="J1178" s="352"/>
      <c r="K1178" s="352"/>
      <c r="L1178" s="353"/>
      <c r="M1178" s="353"/>
      <c r="N1178" s="498">
        <v>889</v>
      </c>
      <c r="O1178" s="501">
        <v>0</v>
      </c>
      <c r="P1178" s="489"/>
      <c r="Q1178" s="489"/>
    </row>
    <row r="1179" spans="2:17" ht="28.8">
      <c r="B1179" s="347"/>
      <c r="C1179" s="354" t="s">
        <v>2926</v>
      </c>
      <c r="E1179" s="349">
        <v>8.0299999999999994</v>
      </c>
      <c r="F1179" s="349">
        <v>6.33</v>
      </c>
      <c r="G1179" s="349">
        <v>5.32</v>
      </c>
      <c r="H1179" s="350"/>
      <c r="I1179" s="350"/>
      <c r="J1179" s="352"/>
      <c r="K1179" s="352"/>
      <c r="L1179" s="353"/>
      <c r="M1179" s="353"/>
      <c r="N1179" s="498">
        <v>239</v>
      </c>
      <c r="O1179" s="501">
        <v>0</v>
      </c>
      <c r="P1179" s="489"/>
      <c r="Q1179" s="489"/>
    </row>
    <row r="1180" spans="2:17">
      <c r="B1180" s="347"/>
      <c r="C1180" s="354" t="s">
        <v>2767</v>
      </c>
      <c r="E1180" s="349">
        <v>6.42</v>
      </c>
      <c r="F1180" s="349">
        <v>5.0599999999999996</v>
      </c>
      <c r="G1180" s="349">
        <v>4.25</v>
      </c>
      <c r="H1180" s="350"/>
      <c r="I1180" s="350"/>
      <c r="J1180" s="352"/>
      <c r="K1180" s="352"/>
      <c r="L1180" s="353"/>
      <c r="M1180" s="353"/>
      <c r="N1180" s="498">
        <v>191</v>
      </c>
      <c r="O1180" s="501">
        <v>0</v>
      </c>
      <c r="P1180" s="489"/>
      <c r="Q1180" s="489"/>
    </row>
    <row r="1181" spans="2:17">
      <c r="B1181" s="347"/>
      <c r="C1181" s="354" t="s">
        <v>2836</v>
      </c>
      <c r="E1181" s="349">
        <v>2.0099999999999998</v>
      </c>
      <c r="F1181" s="349">
        <v>1.59</v>
      </c>
      <c r="G1181" s="349">
        <v>1.33</v>
      </c>
      <c r="H1181" s="350"/>
      <c r="I1181" s="350"/>
      <c r="J1181" s="352"/>
      <c r="K1181" s="352"/>
      <c r="L1181" s="353"/>
      <c r="M1181" s="353"/>
      <c r="N1181" s="498">
        <v>60</v>
      </c>
      <c r="O1181" s="501">
        <v>0</v>
      </c>
      <c r="P1181" s="489"/>
      <c r="Q1181" s="489"/>
    </row>
    <row r="1182" spans="2:17">
      <c r="B1182" s="347"/>
      <c r="C1182" s="354" t="s">
        <v>2837</v>
      </c>
      <c r="E1182" s="349">
        <v>8.0299999999999994</v>
      </c>
      <c r="F1182" s="349">
        <v>6.33</v>
      </c>
      <c r="G1182" s="349">
        <v>5.32</v>
      </c>
      <c r="H1182" s="350"/>
      <c r="I1182" s="350"/>
      <c r="J1182" s="352"/>
      <c r="K1182" s="352"/>
      <c r="L1182" s="353"/>
      <c r="M1182" s="353"/>
      <c r="N1182" s="498">
        <v>239</v>
      </c>
      <c r="O1182" s="501">
        <v>0</v>
      </c>
      <c r="P1182" s="489"/>
      <c r="Q1182" s="489"/>
    </row>
    <row r="1183" spans="2:17">
      <c r="B1183" s="347"/>
      <c r="C1183" s="354" t="s">
        <v>2927</v>
      </c>
      <c r="E1183" s="349">
        <v>3.76</v>
      </c>
      <c r="F1183" s="349">
        <v>2.97</v>
      </c>
      <c r="G1183" s="349">
        <v>2.5</v>
      </c>
      <c r="H1183" s="350"/>
      <c r="I1183" s="350"/>
      <c r="J1183" s="352"/>
      <c r="K1183" s="352"/>
      <c r="L1183" s="353"/>
      <c r="M1183" s="353"/>
      <c r="N1183" s="498">
        <v>112</v>
      </c>
      <c r="O1183" s="501">
        <v>0</v>
      </c>
      <c r="P1183" s="489"/>
      <c r="Q1183" s="489"/>
    </row>
    <row r="1184" spans="2:17">
      <c r="B1184" s="347"/>
      <c r="C1184" s="354"/>
      <c r="E1184" s="349"/>
      <c r="F1184" s="349"/>
      <c r="G1184" s="349"/>
      <c r="H1184" s="350"/>
      <c r="I1184" s="350"/>
      <c r="J1184" s="352"/>
      <c r="K1184" s="352"/>
      <c r="L1184" s="353"/>
      <c r="M1184" s="353"/>
      <c r="N1184" s="488"/>
      <c r="O1184" s="489"/>
      <c r="P1184" s="489"/>
      <c r="Q1184" s="489"/>
    </row>
    <row r="1185" spans="2:17" s="339" customFormat="1" ht="118.8">
      <c r="B1185" s="355" t="s">
        <v>2953</v>
      </c>
      <c r="C1185" s="340" t="s">
        <v>2954</v>
      </c>
      <c r="D1185" s="341">
        <v>70</v>
      </c>
      <c r="E1185" s="342">
        <v>151.34</v>
      </c>
      <c r="F1185" s="342">
        <v>119.34</v>
      </c>
      <c r="G1185" s="342">
        <v>100.3</v>
      </c>
      <c r="H1185" s="343">
        <v>0</v>
      </c>
      <c r="I1185" s="343">
        <v>0</v>
      </c>
      <c r="J1185" s="344">
        <v>4.0000000000000001E-3</v>
      </c>
      <c r="K1185" s="344">
        <v>3.9E-2</v>
      </c>
      <c r="L1185" s="346" t="s">
        <v>2721</v>
      </c>
      <c r="M1185" s="346" t="s">
        <v>2742</v>
      </c>
      <c r="N1185" s="495">
        <v>4807</v>
      </c>
      <c r="O1185" s="499">
        <v>0</v>
      </c>
      <c r="P1185" s="497">
        <v>4.0000000000000001E-3</v>
      </c>
      <c r="Q1185" s="497">
        <v>3.9E-2</v>
      </c>
    </row>
    <row r="1186" spans="2:17">
      <c r="B1186" s="347"/>
      <c r="C1186" s="348" t="s">
        <v>2743</v>
      </c>
      <c r="E1186" s="349" t="s">
        <v>2744</v>
      </c>
      <c r="F1186" s="349" t="s">
        <v>2744</v>
      </c>
      <c r="G1186" s="349" t="s">
        <v>2744</v>
      </c>
      <c r="H1186" s="350"/>
      <c r="I1186" s="350"/>
      <c r="J1186" s="352"/>
      <c r="K1186" s="352"/>
      <c r="L1186" s="353"/>
      <c r="M1186" s="353"/>
      <c r="N1186" s="498">
        <v>0</v>
      </c>
      <c r="O1186" s="501">
        <v>0</v>
      </c>
      <c r="P1186" s="489"/>
      <c r="Q1186" s="489"/>
    </row>
    <row r="1187" spans="2:17">
      <c r="B1187" s="347"/>
      <c r="C1187" s="354" t="s">
        <v>2914</v>
      </c>
      <c r="E1187" s="349">
        <v>64.47</v>
      </c>
      <c r="F1187" s="349">
        <v>50.85</v>
      </c>
      <c r="G1187" s="349">
        <v>42.73</v>
      </c>
      <c r="H1187" s="350"/>
      <c r="I1187" s="350"/>
      <c r="J1187" s="352"/>
      <c r="K1187" s="352"/>
      <c r="L1187" s="353"/>
      <c r="M1187" s="353"/>
      <c r="N1187" s="498">
        <v>1919</v>
      </c>
      <c r="O1187" s="501">
        <v>0</v>
      </c>
      <c r="P1187" s="489"/>
      <c r="Q1187" s="489"/>
    </row>
    <row r="1188" spans="2:17">
      <c r="B1188" s="347"/>
      <c r="C1188" s="354" t="s">
        <v>2915</v>
      </c>
      <c r="E1188" s="349">
        <v>39.520000000000003</v>
      </c>
      <c r="F1188" s="349">
        <v>31.16</v>
      </c>
      <c r="G1188" s="349">
        <v>26.19</v>
      </c>
      <c r="H1188" s="350"/>
      <c r="I1188" s="350"/>
      <c r="J1188" s="352"/>
      <c r="K1188" s="352"/>
      <c r="L1188" s="353"/>
      <c r="M1188" s="353"/>
      <c r="N1188" s="498">
        <v>1176</v>
      </c>
      <c r="O1188" s="501">
        <v>0</v>
      </c>
      <c r="P1188" s="489"/>
      <c r="Q1188" s="489"/>
    </row>
    <row r="1189" spans="2:17">
      <c r="B1189" s="347"/>
      <c r="C1189" s="354" t="s">
        <v>2758</v>
      </c>
      <c r="E1189" s="349" t="s">
        <v>2744</v>
      </c>
      <c r="F1189" s="349" t="s">
        <v>2744</v>
      </c>
      <c r="G1189" s="349" t="s">
        <v>2744</v>
      </c>
      <c r="H1189" s="350"/>
      <c r="I1189" s="350"/>
      <c r="J1189" s="352"/>
      <c r="K1189" s="352"/>
      <c r="L1189" s="353"/>
      <c r="M1189" s="353"/>
      <c r="N1189" s="498">
        <v>0</v>
      </c>
      <c r="O1189" s="501">
        <v>0</v>
      </c>
      <c r="P1189" s="489"/>
      <c r="Q1189" s="489"/>
    </row>
    <row r="1190" spans="2:17">
      <c r="B1190" s="347"/>
      <c r="C1190" s="348" t="s">
        <v>2743</v>
      </c>
      <c r="E1190" s="349" t="s">
        <v>2744</v>
      </c>
      <c r="F1190" s="349" t="s">
        <v>2744</v>
      </c>
      <c r="G1190" s="349" t="s">
        <v>2744</v>
      </c>
      <c r="H1190" s="350"/>
      <c r="I1190" s="350"/>
      <c r="J1190" s="352"/>
      <c r="K1190" s="352"/>
      <c r="L1190" s="353"/>
      <c r="M1190" s="353"/>
      <c r="N1190" s="498">
        <v>0</v>
      </c>
      <c r="O1190" s="501">
        <v>0</v>
      </c>
      <c r="P1190" s="489"/>
      <c r="Q1190" s="489"/>
    </row>
    <row r="1191" spans="2:17">
      <c r="B1191" s="347"/>
      <c r="C1191" s="354" t="s">
        <v>2822</v>
      </c>
      <c r="E1191" s="349">
        <v>12.87</v>
      </c>
      <c r="F1191" s="349">
        <v>10.15</v>
      </c>
      <c r="G1191" s="349">
        <v>8.52</v>
      </c>
      <c r="H1191" s="350"/>
      <c r="I1191" s="350"/>
      <c r="J1191" s="352"/>
      <c r="K1191" s="352"/>
      <c r="L1191" s="353"/>
      <c r="M1191" s="353"/>
      <c r="N1191" s="498">
        <v>383</v>
      </c>
      <c r="O1191" s="501">
        <v>0</v>
      </c>
      <c r="P1191" s="489"/>
      <c r="Q1191" s="489"/>
    </row>
    <row r="1192" spans="2:17">
      <c r="B1192" s="347"/>
      <c r="C1192" s="354" t="s">
        <v>2823</v>
      </c>
      <c r="E1192" s="349">
        <v>30.07</v>
      </c>
      <c r="F1192" s="349">
        <v>23.72</v>
      </c>
      <c r="G1192" s="349">
        <v>19.93</v>
      </c>
      <c r="H1192" s="350"/>
      <c r="I1192" s="350"/>
      <c r="J1192" s="352"/>
      <c r="K1192" s="352"/>
      <c r="L1192" s="353"/>
      <c r="M1192" s="353"/>
      <c r="N1192" s="498">
        <v>895</v>
      </c>
      <c r="O1192" s="501">
        <v>0</v>
      </c>
      <c r="P1192" s="489"/>
      <c r="Q1192" s="489"/>
    </row>
    <row r="1193" spans="2:17">
      <c r="B1193" s="347"/>
      <c r="C1193" s="354" t="s">
        <v>2789</v>
      </c>
      <c r="E1193" s="349" t="s">
        <v>2744</v>
      </c>
      <c r="F1193" s="349" t="s">
        <v>2744</v>
      </c>
      <c r="G1193" s="349" t="s">
        <v>2744</v>
      </c>
      <c r="H1193" s="350"/>
      <c r="I1193" s="350"/>
      <c r="J1193" s="352"/>
      <c r="K1193" s="352"/>
      <c r="L1193" s="353"/>
      <c r="M1193" s="353"/>
      <c r="N1193" s="498">
        <v>0</v>
      </c>
      <c r="O1193" s="501">
        <v>0</v>
      </c>
      <c r="P1193" s="489"/>
      <c r="Q1193" s="489"/>
    </row>
    <row r="1194" spans="2:17">
      <c r="B1194" s="347"/>
      <c r="C1194" s="348" t="s">
        <v>2824</v>
      </c>
      <c r="E1194" s="349" t="s">
        <v>2744</v>
      </c>
      <c r="F1194" s="349" t="s">
        <v>2744</v>
      </c>
      <c r="G1194" s="349" t="s">
        <v>2744</v>
      </c>
      <c r="H1194" s="350"/>
      <c r="I1194" s="350"/>
      <c r="J1194" s="352"/>
      <c r="K1194" s="352"/>
      <c r="L1194" s="353"/>
      <c r="M1194" s="353"/>
      <c r="N1194" s="498">
        <v>0</v>
      </c>
      <c r="O1194" s="501">
        <v>0</v>
      </c>
      <c r="P1194" s="489"/>
      <c r="Q1194" s="489"/>
    </row>
    <row r="1195" spans="2:17" ht="28.8">
      <c r="B1195" s="347"/>
      <c r="C1195" s="354" t="s">
        <v>2825</v>
      </c>
      <c r="E1195" s="349">
        <v>14.05</v>
      </c>
      <c r="F1195" s="349">
        <v>11.93</v>
      </c>
      <c r="G1195" s="349">
        <v>10.66</v>
      </c>
      <c r="H1195" s="350"/>
      <c r="I1195" s="350"/>
      <c r="J1195" s="352"/>
      <c r="K1195" s="352"/>
      <c r="L1195" s="353"/>
      <c r="M1195" s="353"/>
      <c r="N1195" s="498">
        <v>299</v>
      </c>
      <c r="O1195" s="501">
        <v>4</v>
      </c>
      <c r="P1195" s="489"/>
      <c r="Q1195" s="489"/>
    </row>
    <row r="1196" spans="2:17">
      <c r="B1196" s="347"/>
      <c r="C1196" s="354" t="s">
        <v>2826</v>
      </c>
      <c r="E1196" s="349">
        <v>8.27</v>
      </c>
      <c r="F1196" s="349">
        <v>7.36</v>
      </c>
      <c r="G1196" s="349">
        <v>6.83</v>
      </c>
      <c r="H1196" s="350"/>
      <c r="I1196" s="350"/>
      <c r="J1196" s="352"/>
      <c r="K1196" s="352"/>
      <c r="L1196" s="353"/>
      <c r="M1196" s="353"/>
      <c r="N1196" s="498">
        <v>127</v>
      </c>
      <c r="O1196" s="501">
        <v>4</v>
      </c>
      <c r="P1196" s="489"/>
      <c r="Q1196" s="489"/>
    </row>
    <row r="1197" spans="2:17">
      <c r="B1197" s="347"/>
      <c r="C1197" s="354" t="s">
        <v>2827</v>
      </c>
      <c r="E1197" s="349" t="s">
        <v>2744</v>
      </c>
      <c r="F1197" s="349" t="s">
        <v>2744</v>
      </c>
      <c r="G1197" s="349" t="s">
        <v>2744</v>
      </c>
      <c r="H1197" s="350"/>
      <c r="I1197" s="350"/>
      <c r="J1197" s="352"/>
      <c r="K1197" s="352"/>
      <c r="L1197" s="353"/>
      <c r="M1197" s="353"/>
      <c r="N1197" s="498">
        <v>0</v>
      </c>
      <c r="O1197" s="501">
        <v>0</v>
      </c>
      <c r="P1197" s="489"/>
      <c r="Q1197" s="489"/>
    </row>
    <row r="1198" spans="2:17" ht="28.8">
      <c r="B1198" s="347"/>
      <c r="C1198" s="354" t="s">
        <v>2917</v>
      </c>
      <c r="E1198" s="349">
        <v>87.36</v>
      </c>
      <c r="F1198" s="349">
        <v>68.89</v>
      </c>
      <c r="G1198" s="349">
        <v>57.89</v>
      </c>
      <c r="H1198" s="350"/>
      <c r="I1198" s="350"/>
      <c r="J1198" s="352"/>
      <c r="K1198" s="352"/>
      <c r="L1198" s="353"/>
      <c r="M1198" s="353"/>
      <c r="N1198" s="498">
        <v>2600</v>
      </c>
      <c r="O1198" s="501">
        <v>0</v>
      </c>
      <c r="P1198" s="489"/>
      <c r="Q1198" s="489"/>
    </row>
    <row r="1199" spans="2:17" ht="28.8">
      <c r="B1199" s="347"/>
      <c r="C1199" s="354" t="s">
        <v>2918</v>
      </c>
      <c r="E1199" s="349">
        <v>55.87</v>
      </c>
      <c r="F1199" s="349">
        <v>44.06</v>
      </c>
      <c r="G1199" s="349">
        <v>37.03</v>
      </c>
      <c r="H1199" s="350"/>
      <c r="I1199" s="350"/>
      <c r="J1199" s="352"/>
      <c r="K1199" s="352"/>
      <c r="L1199" s="353"/>
      <c r="M1199" s="353"/>
      <c r="N1199" s="498">
        <v>1663</v>
      </c>
      <c r="O1199" s="501">
        <v>0</v>
      </c>
      <c r="P1199" s="489"/>
      <c r="Q1199" s="489"/>
    </row>
    <row r="1200" spans="2:17">
      <c r="B1200" s="347"/>
      <c r="C1200" s="354" t="s">
        <v>2919</v>
      </c>
      <c r="E1200" s="349">
        <v>33.43</v>
      </c>
      <c r="F1200" s="349">
        <v>26.36</v>
      </c>
      <c r="G1200" s="349">
        <v>22.15</v>
      </c>
      <c r="H1200" s="350"/>
      <c r="I1200" s="350"/>
      <c r="J1200" s="352"/>
      <c r="K1200" s="352"/>
      <c r="L1200" s="353"/>
      <c r="M1200" s="353"/>
      <c r="N1200" s="498">
        <v>995</v>
      </c>
      <c r="O1200" s="501">
        <v>0</v>
      </c>
      <c r="P1200" s="489"/>
      <c r="Q1200" s="489"/>
    </row>
    <row r="1201" spans="2:17">
      <c r="B1201" s="347"/>
      <c r="C1201" s="354" t="s">
        <v>2920</v>
      </c>
      <c r="E1201" s="349">
        <v>73.92</v>
      </c>
      <c r="F1201" s="349">
        <v>58.29</v>
      </c>
      <c r="G1201" s="349">
        <v>48.98</v>
      </c>
      <c r="H1201" s="350"/>
      <c r="I1201" s="350"/>
      <c r="J1201" s="352"/>
      <c r="K1201" s="352"/>
      <c r="L1201" s="353"/>
      <c r="M1201" s="353"/>
      <c r="N1201" s="498">
        <v>2200</v>
      </c>
      <c r="O1201" s="501">
        <v>0</v>
      </c>
      <c r="P1201" s="489"/>
      <c r="Q1201" s="489"/>
    </row>
    <row r="1202" spans="2:17">
      <c r="B1202" s="347"/>
      <c r="C1202" s="354" t="s">
        <v>2921</v>
      </c>
      <c r="E1202" s="349">
        <v>100.63</v>
      </c>
      <c r="F1202" s="349">
        <v>79.36</v>
      </c>
      <c r="G1202" s="349">
        <v>66.69</v>
      </c>
      <c r="H1202" s="350"/>
      <c r="I1202" s="350"/>
      <c r="J1202" s="352"/>
      <c r="K1202" s="352"/>
      <c r="L1202" s="353"/>
      <c r="M1202" s="353"/>
      <c r="N1202" s="498">
        <v>2995</v>
      </c>
      <c r="O1202" s="501">
        <v>0</v>
      </c>
      <c r="P1202" s="489"/>
      <c r="Q1202" s="489"/>
    </row>
    <row r="1203" spans="2:17">
      <c r="B1203" s="347"/>
      <c r="C1203" s="354" t="s">
        <v>2922</v>
      </c>
      <c r="E1203" s="349">
        <v>27.72</v>
      </c>
      <c r="F1203" s="349">
        <v>21.86</v>
      </c>
      <c r="G1203" s="349">
        <v>18.37</v>
      </c>
      <c r="H1203" s="350"/>
      <c r="I1203" s="350"/>
      <c r="J1203" s="352"/>
      <c r="K1203" s="352"/>
      <c r="L1203" s="353"/>
      <c r="M1203" s="353"/>
      <c r="N1203" s="498">
        <v>825</v>
      </c>
      <c r="O1203" s="501">
        <v>0</v>
      </c>
      <c r="P1203" s="489"/>
      <c r="Q1203" s="489"/>
    </row>
    <row r="1204" spans="2:17">
      <c r="B1204" s="347"/>
      <c r="C1204" s="354" t="s">
        <v>2923</v>
      </c>
      <c r="E1204" s="349">
        <v>6.42</v>
      </c>
      <c r="F1204" s="349">
        <v>5.0599999999999996</v>
      </c>
      <c r="G1204" s="349">
        <v>4.25</v>
      </c>
      <c r="H1204" s="350"/>
      <c r="I1204" s="350"/>
      <c r="J1204" s="352"/>
      <c r="K1204" s="352"/>
      <c r="L1204" s="353"/>
      <c r="M1204" s="353"/>
      <c r="N1204" s="498">
        <v>191</v>
      </c>
      <c r="O1204" s="501">
        <v>0</v>
      </c>
      <c r="P1204" s="489"/>
      <c r="Q1204" s="489"/>
    </row>
    <row r="1205" spans="2:17" ht="28.8">
      <c r="B1205" s="347"/>
      <c r="C1205" s="354" t="s">
        <v>2924</v>
      </c>
      <c r="E1205" s="349">
        <v>16.63</v>
      </c>
      <c r="F1205" s="349">
        <v>13.12</v>
      </c>
      <c r="G1205" s="349">
        <v>11.03</v>
      </c>
      <c r="H1205" s="350"/>
      <c r="I1205" s="350"/>
      <c r="J1205" s="352"/>
      <c r="K1205" s="352"/>
      <c r="L1205" s="353"/>
      <c r="M1205" s="353"/>
      <c r="N1205" s="498">
        <v>495</v>
      </c>
      <c r="O1205" s="501">
        <v>0</v>
      </c>
      <c r="P1205" s="489"/>
      <c r="Q1205" s="489"/>
    </row>
    <row r="1206" spans="2:17">
      <c r="B1206" s="347"/>
      <c r="C1206" s="354" t="s">
        <v>2802</v>
      </c>
      <c r="E1206" s="349">
        <v>17.21</v>
      </c>
      <c r="F1206" s="349">
        <v>13.57</v>
      </c>
      <c r="G1206" s="349">
        <v>11.4</v>
      </c>
      <c r="H1206" s="350"/>
      <c r="I1206" s="350"/>
      <c r="J1206" s="352"/>
      <c r="K1206" s="352"/>
      <c r="L1206" s="353"/>
      <c r="M1206" s="353"/>
      <c r="N1206" s="498">
        <v>512</v>
      </c>
      <c r="O1206" s="501">
        <v>0</v>
      </c>
      <c r="P1206" s="489"/>
      <c r="Q1206" s="489"/>
    </row>
    <row r="1207" spans="2:17">
      <c r="B1207" s="347"/>
      <c r="C1207" s="354" t="s">
        <v>2763</v>
      </c>
      <c r="E1207" s="349">
        <v>15.41</v>
      </c>
      <c r="F1207" s="349">
        <v>12.57</v>
      </c>
      <c r="G1207" s="349">
        <v>10.88</v>
      </c>
      <c r="H1207" s="350"/>
      <c r="I1207" s="350"/>
      <c r="J1207" s="352"/>
      <c r="K1207" s="352"/>
      <c r="L1207" s="353"/>
      <c r="M1207" s="353"/>
      <c r="N1207" s="498">
        <v>399</v>
      </c>
      <c r="O1207" s="501">
        <v>2</v>
      </c>
      <c r="P1207" s="489"/>
      <c r="Q1207" s="489"/>
    </row>
    <row r="1208" spans="2:17" ht="28.8">
      <c r="B1208" s="347"/>
      <c r="C1208" s="354" t="s">
        <v>2833</v>
      </c>
      <c r="E1208" s="349">
        <v>10.72</v>
      </c>
      <c r="F1208" s="349">
        <v>8.4499999999999993</v>
      </c>
      <c r="G1208" s="349">
        <v>7.1</v>
      </c>
      <c r="H1208" s="350"/>
      <c r="I1208" s="350"/>
      <c r="J1208" s="352"/>
      <c r="K1208" s="352"/>
      <c r="L1208" s="353"/>
      <c r="M1208" s="353"/>
      <c r="N1208" s="498">
        <v>319</v>
      </c>
      <c r="O1208" s="501">
        <v>0</v>
      </c>
      <c r="P1208" s="489"/>
      <c r="Q1208" s="489"/>
    </row>
    <row r="1209" spans="2:17">
      <c r="B1209" s="347"/>
      <c r="C1209" s="354" t="s">
        <v>2925</v>
      </c>
      <c r="E1209" s="349">
        <v>10.36</v>
      </c>
      <c r="F1209" s="349">
        <v>8.8000000000000007</v>
      </c>
      <c r="G1209" s="349">
        <v>7.88</v>
      </c>
      <c r="H1209" s="350"/>
      <c r="I1209" s="350"/>
      <c r="J1209" s="352"/>
      <c r="K1209" s="352"/>
      <c r="L1209" s="353"/>
      <c r="M1209" s="353"/>
      <c r="N1209" s="498">
        <v>219</v>
      </c>
      <c r="O1209" s="501">
        <v>3</v>
      </c>
      <c r="P1209" s="489"/>
      <c r="Q1209" s="489"/>
    </row>
    <row r="1210" spans="2:17">
      <c r="B1210" s="347"/>
      <c r="C1210" s="354" t="s">
        <v>2795</v>
      </c>
      <c r="E1210" s="349">
        <v>8.94</v>
      </c>
      <c r="F1210" s="349">
        <v>7.05</v>
      </c>
      <c r="G1210" s="349">
        <v>5.93</v>
      </c>
      <c r="H1210" s="350"/>
      <c r="I1210" s="350"/>
      <c r="J1210" s="352"/>
      <c r="K1210" s="352"/>
      <c r="L1210" s="353"/>
      <c r="M1210" s="353"/>
      <c r="N1210" s="498">
        <v>266</v>
      </c>
      <c r="O1210" s="501">
        <v>0</v>
      </c>
      <c r="P1210" s="489"/>
      <c r="Q1210" s="489"/>
    </row>
    <row r="1211" spans="2:17">
      <c r="B1211" s="347"/>
      <c r="C1211" s="354" t="s">
        <v>2765</v>
      </c>
      <c r="E1211" s="349">
        <v>8.94</v>
      </c>
      <c r="F1211" s="349">
        <v>7.05</v>
      </c>
      <c r="G1211" s="349">
        <v>5.93</v>
      </c>
      <c r="H1211" s="350"/>
      <c r="I1211" s="350"/>
      <c r="J1211" s="352"/>
      <c r="K1211" s="352"/>
      <c r="L1211" s="353"/>
      <c r="M1211" s="353"/>
      <c r="N1211" s="498">
        <v>266</v>
      </c>
      <c r="O1211" s="501">
        <v>0</v>
      </c>
      <c r="P1211" s="489"/>
      <c r="Q1211" s="489"/>
    </row>
    <row r="1212" spans="2:17">
      <c r="B1212" s="347"/>
      <c r="C1212" s="354" t="s">
        <v>2796</v>
      </c>
      <c r="E1212" s="349">
        <v>45.43</v>
      </c>
      <c r="F1212" s="349">
        <v>35.82</v>
      </c>
      <c r="G1212" s="349">
        <v>30.1</v>
      </c>
      <c r="H1212" s="350"/>
      <c r="I1212" s="350"/>
      <c r="J1212" s="352"/>
      <c r="K1212" s="352"/>
      <c r="L1212" s="353"/>
      <c r="M1212" s="353"/>
      <c r="N1212" s="498">
        <v>1352</v>
      </c>
      <c r="O1212" s="501">
        <v>0</v>
      </c>
      <c r="P1212" s="489"/>
      <c r="Q1212" s="489"/>
    </row>
    <row r="1213" spans="2:17">
      <c r="B1213" s="347"/>
      <c r="C1213" s="354" t="s">
        <v>2766</v>
      </c>
      <c r="E1213" s="349">
        <v>29.86</v>
      </c>
      <c r="F1213" s="349">
        <v>23.55</v>
      </c>
      <c r="G1213" s="349">
        <v>19.79</v>
      </c>
      <c r="H1213" s="350"/>
      <c r="I1213" s="350"/>
      <c r="J1213" s="352"/>
      <c r="K1213" s="352"/>
      <c r="L1213" s="353"/>
      <c r="M1213" s="353"/>
      <c r="N1213" s="498">
        <v>889</v>
      </c>
      <c r="O1213" s="501">
        <v>0</v>
      </c>
      <c r="P1213" s="489"/>
      <c r="Q1213" s="489"/>
    </row>
    <row r="1214" spans="2:17" ht="28.8">
      <c r="B1214" s="347"/>
      <c r="C1214" s="354" t="s">
        <v>2926</v>
      </c>
      <c r="E1214" s="349">
        <v>8.0299999999999994</v>
      </c>
      <c r="F1214" s="349">
        <v>6.33</v>
      </c>
      <c r="G1214" s="349">
        <v>5.32</v>
      </c>
      <c r="H1214" s="350"/>
      <c r="I1214" s="350"/>
      <c r="J1214" s="352"/>
      <c r="K1214" s="352"/>
      <c r="L1214" s="353"/>
      <c r="M1214" s="353"/>
      <c r="N1214" s="498">
        <v>239</v>
      </c>
      <c r="O1214" s="501">
        <v>0</v>
      </c>
      <c r="P1214" s="489"/>
      <c r="Q1214" s="489"/>
    </row>
    <row r="1215" spans="2:17">
      <c r="B1215" s="347"/>
      <c r="C1215" s="354" t="s">
        <v>2767</v>
      </c>
      <c r="E1215" s="349">
        <v>6.42</v>
      </c>
      <c r="F1215" s="349">
        <v>5.0599999999999996</v>
      </c>
      <c r="G1215" s="349">
        <v>4.25</v>
      </c>
      <c r="H1215" s="350"/>
      <c r="I1215" s="350"/>
      <c r="J1215" s="352"/>
      <c r="K1215" s="352"/>
      <c r="L1215" s="353"/>
      <c r="M1215" s="353"/>
      <c r="N1215" s="498">
        <v>191</v>
      </c>
      <c r="O1215" s="501">
        <v>0</v>
      </c>
      <c r="P1215" s="489"/>
      <c r="Q1215" s="489"/>
    </row>
    <row r="1216" spans="2:17">
      <c r="B1216" s="347"/>
      <c r="C1216" s="354" t="s">
        <v>2836</v>
      </c>
      <c r="E1216" s="349">
        <v>2.0099999999999998</v>
      </c>
      <c r="F1216" s="349">
        <v>1.59</v>
      </c>
      <c r="G1216" s="349">
        <v>1.33</v>
      </c>
      <c r="H1216" s="350"/>
      <c r="I1216" s="350"/>
      <c r="J1216" s="352"/>
      <c r="K1216" s="352"/>
      <c r="L1216" s="353"/>
      <c r="M1216" s="353"/>
      <c r="N1216" s="498">
        <v>60</v>
      </c>
      <c r="O1216" s="501">
        <v>0</v>
      </c>
      <c r="P1216" s="489"/>
      <c r="Q1216" s="489"/>
    </row>
    <row r="1217" spans="2:17">
      <c r="B1217" s="347"/>
      <c r="C1217" s="354" t="s">
        <v>2837</v>
      </c>
      <c r="E1217" s="349">
        <v>8.0299999999999994</v>
      </c>
      <c r="F1217" s="349">
        <v>6.33</v>
      </c>
      <c r="G1217" s="349">
        <v>5.32</v>
      </c>
      <c r="H1217" s="350"/>
      <c r="I1217" s="350"/>
      <c r="J1217" s="352"/>
      <c r="K1217" s="352"/>
      <c r="L1217" s="353"/>
      <c r="M1217" s="353"/>
      <c r="N1217" s="498">
        <v>239</v>
      </c>
      <c r="O1217" s="501">
        <v>0</v>
      </c>
      <c r="P1217" s="489"/>
      <c r="Q1217" s="489"/>
    </row>
    <row r="1218" spans="2:17">
      <c r="B1218" s="347"/>
      <c r="C1218" s="354" t="s">
        <v>2927</v>
      </c>
      <c r="E1218" s="349">
        <v>3.76</v>
      </c>
      <c r="F1218" s="349">
        <v>2.97</v>
      </c>
      <c r="G1218" s="349">
        <v>2.5</v>
      </c>
      <c r="H1218" s="350"/>
      <c r="I1218" s="350"/>
      <c r="J1218" s="352"/>
      <c r="K1218" s="352"/>
      <c r="L1218" s="353"/>
      <c r="M1218" s="353"/>
      <c r="N1218" s="498">
        <v>112</v>
      </c>
      <c r="O1218" s="501">
        <v>0</v>
      </c>
      <c r="P1218" s="489"/>
      <c r="Q1218" s="489"/>
    </row>
    <row r="1219" spans="2:17">
      <c r="N1219" s="498"/>
      <c r="O1219" s="489"/>
      <c r="P1219" s="489"/>
      <c r="Q1219" s="489"/>
    </row>
    <row r="1220" spans="2:17" ht="72">
      <c r="B1220" s="321" t="s">
        <v>2994</v>
      </c>
      <c r="C1220" s="322" t="s">
        <v>2995</v>
      </c>
      <c r="D1220" s="453">
        <v>95</v>
      </c>
      <c r="E1220" s="454">
        <v>248.45</v>
      </c>
      <c r="F1220" s="454">
        <v>195.93</v>
      </c>
      <c r="G1220" s="454">
        <v>164.65</v>
      </c>
      <c r="H1220" s="455">
        <v>0</v>
      </c>
      <c r="I1220" s="455">
        <v>0</v>
      </c>
      <c r="J1220" s="456">
        <v>3.5000000000000001E-3</v>
      </c>
      <c r="K1220" s="456">
        <v>0</v>
      </c>
      <c r="L1220" s="457" t="s">
        <v>2721</v>
      </c>
      <c r="M1220" s="457" t="s">
        <v>2742</v>
      </c>
      <c r="N1220" s="502">
        <v>8135</v>
      </c>
      <c r="O1220" s="503">
        <v>0</v>
      </c>
      <c r="P1220" s="503">
        <v>3.5000000000000001E-3</v>
      </c>
      <c r="Q1220" s="503">
        <v>0</v>
      </c>
    </row>
    <row r="1221" spans="2:17">
      <c r="C1221" s="322" t="s">
        <v>2780</v>
      </c>
      <c r="E1221" s="325">
        <v>0</v>
      </c>
      <c r="F1221" s="325">
        <v>0</v>
      </c>
      <c r="G1221" s="325">
        <v>0</v>
      </c>
      <c r="N1221" s="488"/>
      <c r="O1221" s="489"/>
      <c r="P1221" s="489"/>
      <c r="Q1221" s="489"/>
    </row>
    <row r="1222" spans="2:17">
      <c r="C1222" s="322" t="s">
        <v>2996</v>
      </c>
      <c r="E1222" s="325">
        <v>0</v>
      </c>
      <c r="F1222" s="325">
        <v>0</v>
      </c>
      <c r="G1222" s="325">
        <v>0</v>
      </c>
      <c r="N1222" s="488"/>
      <c r="O1222" s="489"/>
      <c r="P1222" s="489"/>
      <c r="Q1222" s="489"/>
    </row>
    <row r="1223" spans="2:17">
      <c r="C1223" s="322" t="s">
        <v>2783</v>
      </c>
      <c r="E1223" s="325">
        <v>0</v>
      </c>
      <c r="F1223" s="325">
        <v>0</v>
      </c>
      <c r="G1223" s="325">
        <v>0</v>
      </c>
      <c r="N1223" s="488"/>
      <c r="O1223" s="489"/>
      <c r="P1223" s="489"/>
      <c r="Q1223" s="489"/>
    </row>
    <row r="1224" spans="2:17">
      <c r="C1224" s="322" t="s">
        <v>2780</v>
      </c>
      <c r="E1224" s="325">
        <v>0</v>
      </c>
      <c r="F1224" s="325">
        <v>0</v>
      </c>
      <c r="G1224" s="325">
        <v>0</v>
      </c>
      <c r="N1224" s="488"/>
      <c r="O1224" s="489"/>
      <c r="P1224" s="489"/>
      <c r="Q1224" s="489"/>
    </row>
    <row r="1225" spans="2:17">
      <c r="C1225" s="322" t="s">
        <v>2997</v>
      </c>
      <c r="E1225" s="325">
        <v>2.89</v>
      </c>
      <c r="F1225" s="325">
        <v>2.2799999999999998</v>
      </c>
      <c r="G1225" s="325">
        <v>1.91</v>
      </c>
      <c r="N1225" s="488">
        <v>86</v>
      </c>
      <c r="O1225" s="489"/>
      <c r="P1225" s="489"/>
      <c r="Q1225" s="489"/>
    </row>
    <row r="1226" spans="2:17">
      <c r="C1226" s="322" t="s">
        <v>2998</v>
      </c>
      <c r="E1226" s="325">
        <v>0</v>
      </c>
      <c r="F1226" s="325">
        <v>0</v>
      </c>
      <c r="G1226" s="325">
        <v>0</v>
      </c>
      <c r="N1226" s="488"/>
      <c r="O1226" s="489"/>
      <c r="P1226" s="489"/>
      <c r="Q1226" s="489"/>
    </row>
    <row r="1227" spans="2:17">
      <c r="C1227" s="322" t="s">
        <v>2758</v>
      </c>
      <c r="E1227" s="325">
        <v>0</v>
      </c>
      <c r="F1227" s="325">
        <v>0</v>
      </c>
      <c r="G1227" s="325">
        <v>0</v>
      </c>
      <c r="N1227" s="488"/>
      <c r="O1227" s="489"/>
      <c r="P1227" s="489"/>
      <c r="Q1227" s="489"/>
    </row>
    <row r="1228" spans="2:17">
      <c r="C1228" s="322" t="s">
        <v>2780</v>
      </c>
      <c r="E1228" s="325">
        <v>0</v>
      </c>
      <c r="F1228" s="325">
        <v>0</v>
      </c>
      <c r="G1228" s="325">
        <v>0</v>
      </c>
      <c r="N1228" s="488"/>
      <c r="O1228" s="489"/>
      <c r="P1228" s="489"/>
      <c r="Q1228" s="489"/>
    </row>
    <row r="1229" spans="2:17">
      <c r="C1229" s="322" t="s">
        <v>2999</v>
      </c>
      <c r="E1229" s="325">
        <v>119.74</v>
      </c>
      <c r="F1229" s="325">
        <v>94.44</v>
      </c>
      <c r="G1229" s="325">
        <v>79.36</v>
      </c>
      <c r="N1229" s="488">
        <v>3564</v>
      </c>
      <c r="O1229" s="489"/>
      <c r="P1229" s="489"/>
      <c r="Q1229" s="489"/>
    </row>
    <row r="1230" spans="2:17">
      <c r="C1230" s="322" t="s">
        <v>3000</v>
      </c>
      <c r="E1230" s="325">
        <v>215.31</v>
      </c>
      <c r="F1230" s="325">
        <v>169.79</v>
      </c>
      <c r="G1230" s="325">
        <v>142.68</v>
      </c>
      <c r="N1230" s="488">
        <v>6408</v>
      </c>
      <c r="O1230" s="489"/>
      <c r="P1230" s="489"/>
      <c r="Q1230" s="489"/>
    </row>
    <row r="1231" spans="2:17">
      <c r="C1231" s="322" t="s">
        <v>2789</v>
      </c>
      <c r="E1231" s="325">
        <v>0</v>
      </c>
      <c r="F1231" s="325">
        <v>0</v>
      </c>
      <c r="G1231" s="325">
        <v>0</v>
      </c>
      <c r="N1231" s="488"/>
      <c r="O1231" s="489"/>
      <c r="P1231" s="489"/>
      <c r="Q1231" s="489"/>
    </row>
    <row r="1232" spans="2:17">
      <c r="C1232" s="322" t="s">
        <v>2770</v>
      </c>
      <c r="E1232" s="325">
        <v>0</v>
      </c>
      <c r="F1232" s="325">
        <v>0</v>
      </c>
      <c r="G1232" s="325">
        <v>0</v>
      </c>
      <c r="N1232" s="488"/>
      <c r="O1232" s="489"/>
      <c r="P1232" s="489"/>
      <c r="Q1232" s="489"/>
    </row>
    <row r="1233" spans="2:17">
      <c r="C1233" s="322" t="s">
        <v>3001</v>
      </c>
      <c r="E1233" s="325">
        <v>8.4700000000000006</v>
      </c>
      <c r="F1233" s="325">
        <v>6.68</v>
      </c>
      <c r="G1233" s="325">
        <v>5.61</v>
      </c>
      <c r="N1233" s="488">
        <v>252</v>
      </c>
      <c r="O1233" s="489"/>
      <c r="P1233" s="489"/>
      <c r="Q1233" s="489"/>
    </row>
    <row r="1234" spans="2:17">
      <c r="C1234" s="322" t="s">
        <v>3002</v>
      </c>
      <c r="E1234" s="325">
        <v>60.48</v>
      </c>
      <c r="F1234" s="325">
        <v>47.69</v>
      </c>
      <c r="G1234" s="325">
        <v>40.08</v>
      </c>
      <c r="N1234" s="488">
        <v>1800</v>
      </c>
      <c r="O1234" s="489"/>
      <c r="P1234" s="489"/>
      <c r="Q1234" s="489"/>
    </row>
    <row r="1235" spans="2:17">
      <c r="C1235" s="322" t="s">
        <v>3003</v>
      </c>
      <c r="E1235" s="325">
        <v>156.76</v>
      </c>
      <c r="F1235" s="325">
        <v>136.31</v>
      </c>
      <c r="G1235" s="325">
        <v>124.12</v>
      </c>
      <c r="N1235" s="488">
        <v>2880</v>
      </c>
      <c r="O1235" s="489"/>
      <c r="P1235" s="489"/>
      <c r="Q1235" s="489"/>
    </row>
    <row r="1236" spans="2:17">
      <c r="C1236" s="322" t="s">
        <v>2747</v>
      </c>
      <c r="E1236" s="325">
        <v>0</v>
      </c>
      <c r="F1236" s="325">
        <v>0</v>
      </c>
      <c r="G1236" s="325">
        <v>0</v>
      </c>
      <c r="N1236" s="488"/>
      <c r="O1236" s="489"/>
      <c r="P1236" s="489"/>
      <c r="Q1236" s="489"/>
    </row>
    <row r="1237" spans="2:17">
      <c r="C1237" s="322" t="s">
        <v>3004</v>
      </c>
      <c r="E1237" s="325">
        <v>4.8</v>
      </c>
      <c r="F1237" s="325">
        <v>3.79</v>
      </c>
      <c r="G1237" s="325">
        <v>3.19</v>
      </c>
      <c r="N1237" s="488">
        <v>143</v>
      </c>
      <c r="O1237" s="489"/>
      <c r="P1237" s="489"/>
      <c r="Q1237" s="489"/>
    </row>
    <row r="1238" spans="2:17">
      <c r="C1238" s="322" t="s">
        <v>3005</v>
      </c>
      <c r="E1238" s="325">
        <v>9.68</v>
      </c>
      <c r="F1238" s="325">
        <v>7.63</v>
      </c>
      <c r="G1238" s="325">
        <v>6.41</v>
      </c>
      <c r="N1238" s="488">
        <v>288</v>
      </c>
      <c r="O1238" s="489"/>
      <c r="P1238" s="489"/>
      <c r="Q1238" s="489"/>
    </row>
    <row r="1239" spans="2:17">
      <c r="C1239" s="322" t="s">
        <v>3006</v>
      </c>
      <c r="E1239" s="325">
        <v>0</v>
      </c>
      <c r="F1239" s="325">
        <v>0</v>
      </c>
      <c r="G1239" s="325">
        <v>0</v>
      </c>
      <c r="N1239" s="488"/>
      <c r="O1239" s="489"/>
      <c r="P1239" s="489"/>
      <c r="Q1239" s="489"/>
    </row>
    <row r="1240" spans="2:17">
      <c r="C1240" s="322" t="s">
        <v>3007</v>
      </c>
      <c r="E1240" s="325">
        <v>304.01</v>
      </c>
      <c r="F1240" s="325">
        <v>250.31</v>
      </c>
      <c r="G1240" s="325">
        <v>218.34</v>
      </c>
      <c r="N1240" s="488">
        <v>7560</v>
      </c>
      <c r="O1240" s="489"/>
      <c r="P1240" s="489"/>
      <c r="Q1240" s="489"/>
    </row>
    <row r="1241" spans="2:17">
      <c r="C1241" s="322" t="s">
        <v>3008</v>
      </c>
      <c r="E1241" s="325">
        <v>2.86</v>
      </c>
      <c r="F1241" s="325">
        <v>2.25</v>
      </c>
      <c r="G1241" s="325">
        <v>1.89</v>
      </c>
      <c r="N1241" s="488">
        <v>85</v>
      </c>
      <c r="O1241" s="489"/>
      <c r="P1241" s="489"/>
      <c r="Q1241" s="489"/>
    </row>
    <row r="1242" spans="2:17">
      <c r="C1242" s="322" t="s">
        <v>3009</v>
      </c>
      <c r="E1242" s="325">
        <v>82.65</v>
      </c>
      <c r="F1242" s="325">
        <v>65.180000000000007</v>
      </c>
      <c r="G1242" s="325">
        <v>54.78</v>
      </c>
      <c r="N1242" s="488">
        <v>2460</v>
      </c>
      <c r="O1242" s="489"/>
      <c r="P1242" s="489"/>
      <c r="Q1242" s="489"/>
    </row>
    <row r="1243" spans="2:17">
      <c r="C1243" s="322" t="s">
        <v>3010</v>
      </c>
      <c r="E1243" s="325">
        <v>68.94</v>
      </c>
      <c r="F1243" s="325">
        <v>54.37</v>
      </c>
      <c r="G1243" s="325">
        <v>45.7</v>
      </c>
      <c r="N1243" s="488">
        <v>2052</v>
      </c>
      <c r="O1243" s="489"/>
      <c r="P1243" s="489"/>
      <c r="Q1243" s="489"/>
    </row>
    <row r="1244" spans="2:17">
      <c r="C1244" s="322" t="s">
        <v>3011</v>
      </c>
      <c r="E1244" s="325">
        <v>24.06</v>
      </c>
      <c r="F1244" s="325">
        <v>18.97</v>
      </c>
      <c r="G1244" s="325">
        <v>15.94</v>
      </c>
      <c r="N1244" s="488">
        <v>716</v>
      </c>
      <c r="O1244" s="489"/>
      <c r="P1244" s="489"/>
      <c r="Q1244" s="489"/>
    </row>
    <row r="1245" spans="2:17">
      <c r="C1245" s="322" t="s">
        <v>3012</v>
      </c>
      <c r="E1245" s="325">
        <v>7.23</v>
      </c>
      <c r="F1245" s="325">
        <v>5.7</v>
      </c>
      <c r="G1245" s="325">
        <v>4.78</v>
      </c>
      <c r="N1245" s="488">
        <v>215</v>
      </c>
      <c r="O1245" s="489"/>
      <c r="P1245" s="489"/>
      <c r="Q1245" s="489"/>
    </row>
    <row r="1246" spans="2:17">
      <c r="C1246" s="322" t="s">
        <v>3013</v>
      </c>
      <c r="E1246" s="325">
        <v>3.63</v>
      </c>
      <c r="F1246" s="325">
        <v>2.86</v>
      </c>
      <c r="G1246" s="325">
        <v>2.4</v>
      </c>
      <c r="N1246" s="488">
        <v>108</v>
      </c>
      <c r="O1246" s="489"/>
      <c r="P1246" s="489"/>
      <c r="Q1246" s="489"/>
    </row>
    <row r="1247" spans="2:17" ht="86.4">
      <c r="B1247" s="321" t="s">
        <v>3014</v>
      </c>
      <c r="C1247" s="322" t="s">
        <v>3015</v>
      </c>
      <c r="D1247" s="447">
        <v>110</v>
      </c>
      <c r="E1247" s="448">
        <v>301</v>
      </c>
      <c r="F1247" s="448">
        <v>237.37</v>
      </c>
      <c r="G1247" s="448">
        <v>199.48</v>
      </c>
      <c r="H1247" s="449">
        <v>0</v>
      </c>
      <c r="I1247" s="450">
        <v>0</v>
      </c>
      <c r="J1247" s="451">
        <v>3.5000000000000001E-3</v>
      </c>
      <c r="K1247" s="451">
        <v>0</v>
      </c>
      <c r="L1247" s="452" t="s">
        <v>2721</v>
      </c>
      <c r="M1247" s="452" t="s">
        <v>2742</v>
      </c>
      <c r="N1247" s="504">
        <v>9854</v>
      </c>
      <c r="O1247" s="505">
        <v>0</v>
      </c>
      <c r="P1247" s="505">
        <v>3.5000000000000001E-3</v>
      </c>
      <c r="Q1247" s="505">
        <v>0</v>
      </c>
    </row>
    <row r="1248" spans="2:17">
      <c r="C1248" s="322" t="s">
        <v>2780</v>
      </c>
      <c r="E1248" s="325">
        <v>0</v>
      </c>
      <c r="F1248" s="325">
        <v>0</v>
      </c>
      <c r="G1248" s="325">
        <v>0</v>
      </c>
      <c r="N1248" s="488"/>
      <c r="O1248" s="489"/>
      <c r="P1248" s="489"/>
      <c r="Q1248" s="489"/>
    </row>
    <row r="1249" spans="3:17">
      <c r="C1249" s="322" t="s">
        <v>2997</v>
      </c>
      <c r="E1249" s="325">
        <v>2.89</v>
      </c>
      <c r="F1249" s="325">
        <v>2.2799999999999998</v>
      </c>
      <c r="G1249" s="325">
        <v>1.91</v>
      </c>
      <c r="N1249" s="488">
        <v>86</v>
      </c>
      <c r="O1249" s="489"/>
      <c r="P1249" s="489"/>
      <c r="Q1249" s="489"/>
    </row>
    <row r="1250" spans="3:17">
      <c r="C1250" s="322" t="s">
        <v>2998</v>
      </c>
      <c r="E1250" s="325">
        <v>0</v>
      </c>
      <c r="F1250" s="325">
        <v>0</v>
      </c>
      <c r="G1250" s="325">
        <v>0</v>
      </c>
      <c r="N1250" s="488"/>
      <c r="O1250" s="489"/>
      <c r="P1250" s="489"/>
      <c r="Q1250" s="489"/>
    </row>
    <row r="1251" spans="3:17">
      <c r="C1251" s="322" t="s">
        <v>2758</v>
      </c>
      <c r="E1251" s="325">
        <v>0</v>
      </c>
      <c r="F1251" s="325">
        <v>0</v>
      </c>
      <c r="G1251" s="325">
        <v>0</v>
      </c>
      <c r="N1251" s="488"/>
      <c r="O1251" s="489"/>
      <c r="P1251" s="489"/>
      <c r="Q1251" s="489"/>
    </row>
    <row r="1252" spans="3:17">
      <c r="C1252" s="322" t="s">
        <v>3016</v>
      </c>
      <c r="E1252" s="325">
        <v>0</v>
      </c>
      <c r="F1252" s="325">
        <v>0</v>
      </c>
      <c r="G1252" s="325">
        <v>0</v>
      </c>
      <c r="N1252" s="488"/>
      <c r="O1252" s="489"/>
      <c r="P1252" s="489"/>
      <c r="Q1252" s="489"/>
    </row>
    <row r="1253" spans="3:17">
      <c r="C1253" s="322" t="s">
        <v>3017</v>
      </c>
      <c r="E1253" s="325">
        <v>56.64</v>
      </c>
      <c r="F1253" s="325">
        <v>44.68</v>
      </c>
      <c r="G1253" s="325">
        <v>37.54</v>
      </c>
      <c r="N1253" s="488">
        <v>1686</v>
      </c>
      <c r="O1253" s="489"/>
      <c r="P1253" s="489"/>
      <c r="Q1253" s="489"/>
    </row>
    <row r="1254" spans="3:17">
      <c r="C1254" s="322" t="s">
        <v>2999</v>
      </c>
      <c r="E1254" s="325">
        <v>119.74</v>
      </c>
      <c r="F1254" s="325">
        <v>94.44</v>
      </c>
      <c r="G1254" s="325">
        <v>79.36</v>
      </c>
      <c r="N1254" s="488">
        <v>3564</v>
      </c>
      <c r="O1254" s="489"/>
      <c r="P1254" s="489"/>
      <c r="Q1254" s="489"/>
    </row>
    <row r="1255" spans="3:17">
      <c r="C1255" s="322" t="s">
        <v>3018</v>
      </c>
      <c r="E1255" s="325">
        <v>315.83</v>
      </c>
      <c r="F1255" s="325">
        <v>249.06</v>
      </c>
      <c r="G1255" s="325">
        <v>209.3</v>
      </c>
      <c r="N1255" s="488">
        <v>9400</v>
      </c>
      <c r="O1255" s="489"/>
      <c r="P1255" s="489"/>
      <c r="Q1255" s="489"/>
    </row>
    <row r="1256" spans="3:17">
      <c r="C1256" s="322" t="s">
        <v>3019</v>
      </c>
      <c r="E1256" s="325">
        <v>319.54000000000002</v>
      </c>
      <c r="F1256" s="325">
        <v>262.56</v>
      </c>
      <c r="G1256" s="325">
        <v>228.62</v>
      </c>
      <c r="N1256" s="488">
        <v>8022</v>
      </c>
      <c r="O1256" s="489"/>
      <c r="P1256" s="489"/>
      <c r="Q1256" s="489"/>
    </row>
    <row r="1257" spans="3:17">
      <c r="C1257" s="322" t="s">
        <v>3020</v>
      </c>
      <c r="E1257" s="325">
        <v>481.92</v>
      </c>
      <c r="F1257" s="325">
        <v>406.46</v>
      </c>
      <c r="G1257" s="325">
        <v>361.53</v>
      </c>
      <c r="N1257" s="488">
        <v>10623</v>
      </c>
      <c r="O1257" s="489"/>
      <c r="P1257" s="489"/>
      <c r="Q1257" s="489"/>
    </row>
    <row r="1258" spans="3:17">
      <c r="C1258" s="322" t="s">
        <v>3000</v>
      </c>
      <c r="E1258" s="325">
        <v>215.31</v>
      </c>
      <c r="F1258" s="325">
        <v>169.79</v>
      </c>
      <c r="G1258" s="325">
        <v>142.68</v>
      </c>
      <c r="N1258" s="488">
        <v>6408</v>
      </c>
      <c r="O1258" s="489"/>
      <c r="P1258" s="489"/>
      <c r="Q1258" s="489"/>
    </row>
    <row r="1259" spans="3:17">
      <c r="C1259" s="322" t="s">
        <v>2789</v>
      </c>
      <c r="E1259" s="325">
        <v>0</v>
      </c>
      <c r="F1259" s="325">
        <v>0</v>
      </c>
      <c r="G1259" s="325">
        <v>0</v>
      </c>
      <c r="N1259" s="488"/>
      <c r="O1259" s="489"/>
      <c r="P1259" s="489"/>
      <c r="Q1259" s="489"/>
    </row>
    <row r="1260" spans="3:17">
      <c r="C1260" s="322" t="s">
        <v>2770</v>
      </c>
      <c r="E1260" s="325">
        <v>0</v>
      </c>
      <c r="F1260" s="325">
        <v>0</v>
      </c>
      <c r="G1260" s="325">
        <v>0</v>
      </c>
      <c r="N1260" s="488"/>
      <c r="O1260" s="489"/>
      <c r="P1260" s="489"/>
      <c r="Q1260" s="489"/>
    </row>
    <row r="1261" spans="3:17">
      <c r="C1261" s="322" t="s">
        <v>3001</v>
      </c>
      <c r="E1261" s="325">
        <v>8.4700000000000006</v>
      </c>
      <c r="F1261" s="325">
        <v>6.68</v>
      </c>
      <c r="G1261" s="325">
        <v>5.61</v>
      </c>
      <c r="N1261" s="488">
        <v>252</v>
      </c>
      <c r="O1261" s="489"/>
      <c r="P1261" s="489"/>
      <c r="Q1261" s="489"/>
    </row>
    <row r="1262" spans="3:17">
      <c r="C1262" s="322" t="s">
        <v>3002</v>
      </c>
      <c r="E1262" s="325">
        <v>60.48</v>
      </c>
      <c r="F1262" s="325">
        <v>47.69</v>
      </c>
      <c r="G1262" s="325">
        <v>40.08</v>
      </c>
      <c r="N1262" s="488">
        <v>1800</v>
      </c>
      <c r="O1262" s="489"/>
      <c r="P1262" s="489"/>
      <c r="Q1262" s="489"/>
    </row>
    <row r="1263" spans="3:17">
      <c r="C1263" s="322" t="s">
        <v>3003</v>
      </c>
      <c r="E1263" s="325">
        <v>156.76</v>
      </c>
      <c r="F1263" s="325">
        <v>136.31</v>
      </c>
      <c r="G1263" s="325">
        <v>124.12</v>
      </c>
      <c r="N1263" s="488">
        <v>2880</v>
      </c>
      <c r="O1263" s="489"/>
      <c r="P1263" s="489"/>
      <c r="Q1263" s="489"/>
    </row>
    <row r="1264" spans="3:17">
      <c r="C1264" s="322" t="s">
        <v>3021</v>
      </c>
      <c r="E1264" s="325">
        <v>232.24</v>
      </c>
      <c r="F1264" s="325">
        <v>199</v>
      </c>
      <c r="G1264" s="325">
        <v>179.21</v>
      </c>
      <c r="N1264" s="488">
        <v>4680</v>
      </c>
      <c r="O1264" s="489"/>
      <c r="P1264" s="489"/>
      <c r="Q1264" s="489"/>
    </row>
    <row r="1265" spans="3:17">
      <c r="C1265" s="322" t="s">
        <v>2747</v>
      </c>
      <c r="E1265" s="325">
        <v>0</v>
      </c>
      <c r="F1265" s="325">
        <v>0</v>
      </c>
      <c r="G1265" s="325">
        <v>0</v>
      </c>
      <c r="N1265" s="488"/>
      <c r="O1265" s="489"/>
      <c r="P1265" s="489"/>
      <c r="Q1265" s="489"/>
    </row>
    <row r="1266" spans="3:17">
      <c r="C1266" s="322" t="s">
        <v>3022</v>
      </c>
      <c r="E1266" s="325">
        <v>293.47000000000003</v>
      </c>
      <c r="F1266" s="325">
        <v>245.17</v>
      </c>
      <c r="G1266" s="325">
        <v>216.41</v>
      </c>
      <c r="N1266" s="488">
        <v>6800</v>
      </c>
      <c r="O1266" s="489"/>
      <c r="P1266" s="489"/>
      <c r="Q1266" s="489"/>
    </row>
    <row r="1267" spans="3:17">
      <c r="C1267" s="322" t="s">
        <v>3004</v>
      </c>
      <c r="E1267" s="325">
        <v>4.8</v>
      </c>
      <c r="F1267" s="325">
        <v>3.79</v>
      </c>
      <c r="G1267" s="325">
        <v>3.19</v>
      </c>
      <c r="N1267" s="488">
        <v>143</v>
      </c>
      <c r="O1267" s="489"/>
      <c r="P1267" s="489"/>
      <c r="Q1267" s="489"/>
    </row>
    <row r="1268" spans="3:17">
      <c r="C1268" s="322" t="s">
        <v>3023</v>
      </c>
      <c r="E1268" s="325">
        <v>4.03</v>
      </c>
      <c r="F1268" s="325">
        <v>3.18</v>
      </c>
      <c r="G1268" s="325">
        <v>2.67</v>
      </c>
      <c r="N1268" s="488">
        <v>120</v>
      </c>
      <c r="O1268" s="489"/>
      <c r="P1268" s="489"/>
      <c r="Q1268" s="489"/>
    </row>
    <row r="1269" spans="3:17">
      <c r="C1269" s="322" t="s">
        <v>3005</v>
      </c>
      <c r="E1269" s="325">
        <v>9.68</v>
      </c>
      <c r="F1269" s="325">
        <v>7.63</v>
      </c>
      <c r="G1269" s="325">
        <v>6.41</v>
      </c>
      <c r="N1269" s="488">
        <v>288</v>
      </c>
      <c r="O1269" s="489"/>
      <c r="P1269" s="489"/>
      <c r="Q1269" s="489"/>
    </row>
    <row r="1270" spans="3:17">
      <c r="C1270" s="322" t="s">
        <v>3006</v>
      </c>
      <c r="E1270" s="325">
        <v>0</v>
      </c>
      <c r="F1270" s="325">
        <v>0</v>
      </c>
      <c r="G1270" s="325">
        <v>0</v>
      </c>
      <c r="N1270" s="488"/>
      <c r="O1270" s="489"/>
      <c r="P1270" s="489"/>
      <c r="Q1270" s="489"/>
    </row>
    <row r="1271" spans="3:17">
      <c r="C1271" s="322" t="s">
        <v>3024</v>
      </c>
      <c r="E1271" s="325">
        <v>0</v>
      </c>
      <c r="F1271" s="325">
        <v>0</v>
      </c>
      <c r="G1271" s="325">
        <v>0</v>
      </c>
      <c r="N1271" s="488"/>
      <c r="O1271" s="489"/>
      <c r="P1271" s="489"/>
      <c r="Q1271" s="489"/>
    </row>
    <row r="1272" spans="3:17">
      <c r="C1272" s="322" t="s">
        <v>3007</v>
      </c>
      <c r="E1272" s="325">
        <v>304.01</v>
      </c>
      <c r="F1272" s="325">
        <v>250.31</v>
      </c>
      <c r="G1272" s="325">
        <v>218.34</v>
      </c>
      <c r="N1272" s="488">
        <v>7560</v>
      </c>
      <c r="O1272" s="489"/>
      <c r="P1272" s="489"/>
      <c r="Q1272" s="489"/>
    </row>
    <row r="1273" spans="3:17">
      <c r="C1273" s="322" t="s">
        <v>3008</v>
      </c>
      <c r="E1273" s="325">
        <v>2.86</v>
      </c>
      <c r="F1273" s="325">
        <v>2.25</v>
      </c>
      <c r="G1273" s="325">
        <v>1.89</v>
      </c>
      <c r="N1273" s="488">
        <v>85</v>
      </c>
      <c r="O1273" s="489"/>
      <c r="P1273" s="489"/>
      <c r="Q1273" s="489"/>
    </row>
    <row r="1274" spans="3:17">
      <c r="C1274" s="322" t="s">
        <v>3025</v>
      </c>
      <c r="E1274" s="325">
        <v>0</v>
      </c>
      <c r="F1274" s="325">
        <v>0</v>
      </c>
      <c r="G1274" s="325">
        <v>0</v>
      </c>
      <c r="N1274" s="488"/>
      <c r="O1274" s="489"/>
      <c r="P1274" s="489"/>
      <c r="Q1274" s="489"/>
    </row>
    <row r="1275" spans="3:17">
      <c r="C1275" s="322" t="s">
        <v>3009</v>
      </c>
      <c r="E1275" s="325">
        <v>82.65</v>
      </c>
      <c r="F1275" s="325">
        <v>65.180000000000007</v>
      </c>
      <c r="G1275" s="325">
        <v>54.78</v>
      </c>
      <c r="N1275" s="488">
        <v>2460</v>
      </c>
      <c r="O1275" s="489"/>
      <c r="P1275" s="489"/>
      <c r="Q1275" s="489"/>
    </row>
    <row r="1276" spans="3:17">
      <c r="C1276" s="322" t="s">
        <v>3026</v>
      </c>
      <c r="E1276" s="325">
        <v>33.43</v>
      </c>
      <c r="F1276" s="325">
        <v>26.36</v>
      </c>
      <c r="G1276" s="325">
        <v>22.15</v>
      </c>
      <c r="N1276" s="488">
        <v>995</v>
      </c>
      <c r="O1276" s="489"/>
      <c r="P1276" s="489"/>
      <c r="Q1276" s="489"/>
    </row>
    <row r="1277" spans="3:17">
      <c r="C1277" s="322" t="s">
        <v>3010</v>
      </c>
      <c r="E1277" s="325">
        <v>68.94</v>
      </c>
      <c r="F1277" s="325">
        <v>54.37</v>
      </c>
      <c r="G1277" s="325">
        <v>45.7</v>
      </c>
      <c r="N1277" s="488">
        <v>2052</v>
      </c>
      <c r="O1277" s="489"/>
      <c r="P1277" s="489"/>
      <c r="Q1277" s="489"/>
    </row>
    <row r="1278" spans="3:17">
      <c r="C1278" s="322" t="s">
        <v>3011</v>
      </c>
      <c r="E1278" s="325">
        <v>24.06</v>
      </c>
      <c r="F1278" s="325">
        <v>18.97</v>
      </c>
      <c r="G1278" s="325">
        <v>15.94</v>
      </c>
      <c r="N1278" s="488">
        <v>716</v>
      </c>
      <c r="O1278" s="489"/>
      <c r="P1278" s="489"/>
      <c r="Q1278" s="489"/>
    </row>
    <row r="1279" spans="3:17">
      <c r="C1279" s="322" t="s">
        <v>3012</v>
      </c>
      <c r="E1279" s="325">
        <v>7.23</v>
      </c>
      <c r="F1279" s="325">
        <v>5.7</v>
      </c>
      <c r="G1279" s="325">
        <v>4.78</v>
      </c>
      <c r="N1279" s="488">
        <v>215</v>
      </c>
      <c r="O1279" s="489"/>
      <c r="P1279" s="489"/>
      <c r="Q1279" s="489"/>
    </row>
    <row r="1280" spans="3:17">
      <c r="C1280" s="322" t="s">
        <v>3013</v>
      </c>
      <c r="E1280" s="325">
        <v>3.63</v>
      </c>
      <c r="F1280" s="325">
        <v>2.86</v>
      </c>
      <c r="G1280" s="325">
        <v>2.4</v>
      </c>
      <c r="N1280" s="488">
        <v>108</v>
      </c>
      <c r="O1280" s="489"/>
      <c r="P1280" s="489"/>
      <c r="Q1280" s="489"/>
    </row>
    <row r="1281" spans="2:17" ht="86.4">
      <c r="B1281" s="321" t="s">
        <v>3027</v>
      </c>
      <c r="C1281" s="322" t="s">
        <v>3028</v>
      </c>
      <c r="D1281" s="447">
        <v>125</v>
      </c>
      <c r="E1281" s="448">
        <v>340.92</v>
      </c>
      <c r="F1281" s="448">
        <v>268.85000000000002</v>
      </c>
      <c r="G1281" s="448">
        <v>225.93</v>
      </c>
      <c r="H1281" s="449">
        <v>0</v>
      </c>
      <c r="I1281" s="450">
        <v>0</v>
      </c>
      <c r="J1281" s="451">
        <v>3.5000000000000001E-3</v>
      </c>
      <c r="K1281" s="451">
        <v>0</v>
      </c>
      <c r="L1281" s="452" t="s">
        <v>2721</v>
      </c>
      <c r="M1281" s="452" t="s">
        <v>2742</v>
      </c>
      <c r="N1281" s="504">
        <v>11161</v>
      </c>
      <c r="O1281" s="505">
        <v>0</v>
      </c>
      <c r="P1281" s="505">
        <v>3.5000000000000001E-3</v>
      </c>
      <c r="Q1281" s="505">
        <v>0</v>
      </c>
    </row>
    <row r="1282" spans="2:17">
      <c r="C1282" s="322" t="s">
        <v>2780</v>
      </c>
      <c r="E1282" s="325">
        <v>0</v>
      </c>
      <c r="F1282" s="325">
        <v>0</v>
      </c>
      <c r="G1282" s="325">
        <v>0</v>
      </c>
      <c r="N1282" s="488"/>
      <c r="O1282" s="489"/>
      <c r="P1282" s="489"/>
      <c r="Q1282" s="489"/>
    </row>
    <row r="1283" spans="2:17">
      <c r="C1283" s="322" t="s">
        <v>2997</v>
      </c>
      <c r="E1283" s="325">
        <v>2.89</v>
      </c>
      <c r="F1283" s="325">
        <v>2.2799999999999998</v>
      </c>
      <c r="G1283" s="325">
        <v>1.91</v>
      </c>
      <c r="N1283" s="488">
        <v>86</v>
      </c>
      <c r="O1283" s="489"/>
      <c r="P1283" s="489"/>
      <c r="Q1283" s="489"/>
    </row>
    <row r="1284" spans="2:17">
      <c r="C1284" s="322" t="s">
        <v>2998</v>
      </c>
      <c r="E1284" s="325">
        <v>0</v>
      </c>
      <c r="F1284" s="325">
        <v>0</v>
      </c>
      <c r="G1284" s="325">
        <v>0</v>
      </c>
      <c r="N1284" s="488"/>
      <c r="O1284" s="489"/>
      <c r="P1284" s="489"/>
      <c r="Q1284" s="489"/>
    </row>
    <row r="1285" spans="2:17">
      <c r="C1285" s="322" t="s">
        <v>2758</v>
      </c>
      <c r="E1285" s="325">
        <v>0</v>
      </c>
      <c r="F1285" s="325">
        <v>0</v>
      </c>
      <c r="G1285" s="325">
        <v>0</v>
      </c>
      <c r="N1285" s="488"/>
      <c r="O1285" s="489"/>
      <c r="P1285" s="489"/>
      <c r="Q1285" s="489"/>
    </row>
    <row r="1286" spans="2:17">
      <c r="C1286" s="322" t="s">
        <v>3016</v>
      </c>
      <c r="E1286" s="325">
        <v>0</v>
      </c>
      <c r="F1286" s="325">
        <v>0</v>
      </c>
      <c r="G1286" s="325">
        <v>0</v>
      </c>
      <c r="N1286" s="488"/>
      <c r="O1286" s="489"/>
      <c r="P1286" s="489"/>
      <c r="Q1286" s="489"/>
    </row>
    <row r="1287" spans="2:17">
      <c r="C1287" s="322" t="s">
        <v>3017</v>
      </c>
      <c r="E1287" s="325">
        <v>56.64</v>
      </c>
      <c r="F1287" s="325">
        <v>44.68</v>
      </c>
      <c r="G1287" s="325">
        <v>37.54</v>
      </c>
      <c r="N1287" s="488">
        <v>1686</v>
      </c>
      <c r="O1287" s="489"/>
      <c r="P1287" s="489"/>
      <c r="Q1287" s="489"/>
    </row>
    <row r="1288" spans="2:17">
      <c r="C1288" s="322" t="s">
        <v>2999</v>
      </c>
      <c r="E1288" s="325">
        <v>119.74</v>
      </c>
      <c r="F1288" s="325">
        <v>94.44</v>
      </c>
      <c r="G1288" s="325">
        <v>79.36</v>
      </c>
      <c r="N1288" s="488">
        <v>3564</v>
      </c>
      <c r="O1288" s="489"/>
      <c r="P1288" s="489"/>
      <c r="Q1288" s="489"/>
    </row>
    <row r="1289" spans="2:17">
      <c r="C1289" s="322" t="s">
        <v>3018</v>
      </c>
      <c r="E1289" s="325">
        <v>315.83</v>
      </c>
      <c r="F1289" s="325">
        <v>249.06</v>
      </c>
      <c r="G1289" s="325">
        <v>209.3</v>
      </c>
      <c r="N1289" s="488">
        <v>9400</v>
      </c>
      <c r="O1289" s="489"/>
      <c r="P1289" s="489"/>
      <c r="Q1289" s="489"/>
    </row>
    <row r="1290" spans="2:17">
      <c r="C1290" s="322" t="s">
        <v>3019</v>
      </c>
      <c r="E1290" s="325">
        <v>319.54000000000002</v>
      </c>
      <c r="F1290" s="325">
        <v>262.56</v>
      </c>
      <c r="G1290" s="325">
        <v>228.62</v>
      </c>
      <c r="N1290" s="488">
        <v>8022</v>
      </c>
      <c r="O1290" s="489"/>
      <c r="P1290" s="489"/>
      <c r="Q1290" s="489"/>
    </row>
    <row r="1291" spans="2:17">
      <c r="C1291" s="322" t="s">
        <v>3020</v>
      </c>
      <c r="E1291" s="325">
        <v>481.92</v>
      </c>
      <c r="F1291" s="325">
        <v>406.46</v>
      </c>
      <c r="G1291" s="325">
        <v>361.53</v>
      </c>
      <c r="N1291" s="488">
        <v>10623</v>
      </c>
      <c r="O1291" s="489"/>
      <c r="P1291" s="489"/>
      <c r="Q1291" s="489"/>
    </row>
    <row r="1292" spans="2:17">
      <c r="C1292" s="322" t="s">
        <v>3000</v>
      </c>
      <c r="E1292" s="325">
        <v>215.31</v>
      </c>
      <c r="F1292" s="325">
        <v>169.79</v>
      </c>
      <c r="G1292" s="325">
        <v>142.68</v>
      </c>
      <c r="N1292" s="488">
        <v>6408</v>
      </c>
      <c r="O1292" s="489"/>
      <c r="P1292" s="489"/>
      <c r="Q1292" s="489"/>
    </row>
    <row r="1293" spans="2:17">
      <c r="C1293" s="322" t="s">
        <v>2789</v>
      </c>
      <c r="E1293" s="325">
        <v>0</v>
      </c>
      <c r="F1293" s="325">
        <v>0</v>
      </c>
      <c r="G1293" s="325">
        <v>0</v>
      </c>
      <c r="N1293" s="488"/>
      <c r="O1293" s="489"/>
      <c r="P1293" s="489"/>
      <c r="Q1293" s="489"/>
    </row>
    <row r="1294" spans="2:17">
      <c r="C1294" s="322" t="s">
        <v>2770</v>
      </c>
      <c r="E1294" s="325">
        <v>0</v>
      </c>
      <c r="F1294" s="325">
        <v>0</v>
      </c>
      <c r="G1294" s="325">
        <v>0</v>
      </c>
      <c r="N1294" s="488"/>
      <c r="O1294" s="489"/>
      <c r="P1294" s="489"/>
      <c r="Q1294" s="489"/>
    </row>
    <row r="1295" spans="2:17">
      <c r="C1295" s="322" t="s">
        <v>3001</v>
      </c>
      <c r="E1295" s="325">
        <v>8.4700000000000006</v>
      </c>
      <c r="F1295" s="325">
        <v>6.68</v>
      </c>
      <c r="G1295" s="325">
        <v>5.61</v>
      </c>
      <c r="N1295" s="488">
        <v>252</v>
      </c>
      <c r="O1295" s="489"/>
      <c r="P1295" s="489"/>
      <c r="Q1295" s="489"/>
    </row>
    <row r="1296" spans="2:17">
      <c r="C1296" s="322" t="s">
        <v>3002</v>
      </c>
      <c r="E1296" s="325">
        <v>60.48</v>
      </c>
      <c r="F1296" s="325">
        <v>47.69</v>
      </c>
      <c r="G1296" s="325">
        <v>40.08</v>
      </c>
      <c r="N1296" s="488">
        <v>1800</v>
      </c>
      <c r="O1296" s="489"/>
      <c r="P1296" s="489"/>
      <c r="Q1296" s="489"/>
    </row>
    <row r="1297" spans="3:17">
      <c r="C1297" s="322" t="s">
        <v>3003</v>
      </c>
      <c r="E1297" s="325">
        <v>156.76</v>
      </c>
      <c r="F1297" s="325">
        <v>136.31</v>
      </c>
      <c r="G1297" s="325">
        <v>124.12</v>
      </c>
      <c r="N1297" s="488">
        <v>2880</v>
      </c>
      <c r="O1297" s="489"/>
      <c r="P1297" s="489"/>
      <c r="Q1297" s="489"/>
    </row>
    <row r="1298" spans="3:17">
      <c r="C1298" s="322" t="s">
        <v>3021</v>
      </c>
      <c r="E1298" s="325">
        <v>232.24</v>
      </c>
      <c r="F1298" s="325">
        <v>199</v>
      </c>
      <c r="G1298" s="325">
        <v>179.21</v>
      </c>
      <c r="N1298" s="488">
        <v>4680</v>
      </c>
      <c r="O1298" s="489"/>
      <c r="P1298" s="489"/>
      <c r="Q1298" s="489"/>
    </row>
    <row r="1299" spans="3:17">
      <c r="C1299" s="322" t="s">
        <v>2747</v>
      </c>
      <c r="E1299" s="325">
        <v>0</v>
      </c>
      <c r="F1299" s="325">
        <v>0</v>
      </c>
      <c r="G1299" s="325">
        <v>0</v>
      </c>
      <c r="N1299" s="488"/>
      <c r="O1299" s="489"/>
      <c r="P1299" s="489"/>
      <c r="Q1299" s="489"/>
    </row>
    <row r="1300" spans="3:17">
      <c r="C1300" s="322" t="s">
        <v>3022</v>
      </c>
      <c r="E1300" s="325">
        <v>293.47000000000003</v>
      </c>
      <c r="F1300" s="325">
        <v>245.17</v>
      </c>
      <c r="G1300" s="325">
        <v>216.41</v>
      </c>
      <c r="N1300" s="488">
        <v>6800</v>
      </c>
      <c r="O1300" s="489"/>
      <c r="P1300" s="489"/>
      <c r="Q1300" s="489"/>
    </row>
    <row r="1301" spans="3:17">
      <c r="C1301" s="322" t="s">
        <v>3004</v>
      </c>
      <c r="E1301" s="325">
        <v>4.8</v>
      </c>
      <c r="F1301" s="325">
        <v>3.79</v>
      </c>
      <c r="G1301" s="325">
        <v>3.19</v>
      </c>
      <c r="N1301" s="488">
        <v>143</v>
      </c>
      <c r="O1301" s="489"/>
      <c r="P1301" s="489"/>
      <c r="Q1301" s="489"/>
    </row>
    <row r="1302" spans="3:17">
      <c r="C1302" s="322" t="s">
        <v>3023</v>
      </c>
      <c r="E1302" s="325">
        <v>4.03</v>
      </c>
      <c r="F1302" s="325">
        <v>3.18</v>
      </c>
      <c r="G1302" s="325">
        <v>2.67</v>
      </c>
      <c r="N1302" s="488">
        <v>120</v>
      </c>
      <c r="O1302" s="489"/>
      <c r="P1302" s="489"/>
      <c r="Q1302" s="489"/>
    </row>
    <row r="1303" spans="3:17">
      <c r="C1303" s="322" t="s">
        <v>3005</v>
      </c>
      <c r="E1303" s="325">
        <v>9.68</v>
      </c>
      <c r="F1303" s="325">
        <v>7.63</v>
      </c>
      <c r="G1303" s="325">
        <v>6.41</v>
      </c>
      <c r="N1303" s="488">
        <v>288</v>
      </c>
      <c r="O1303" s="489"/>
      <c r="P1303" s="489"/>
      <c r="Q1303" s="489"/>
    </row>
    <row r="1304" spans="3:17">
      <c r="C1304" s="322" t="s">
        <v>3006</v>
      </c>
      <c r="E1304" s="325">
        <v>0</v>
      </c>
      <c r="F1304" s="325">
        <v>0</v>
      </c>
      <c r="G1304" s="325">
        <v>0</v>
      </c>
      <c r="N1304" s="488"/>
      <c r="O1304" s="489"/>
      <c r="P1304" s="489"/>
      <c r="Q1304" s="489"/>
    </row>
    <row r="1305" spans="3:17">
      <c r="C1305" s="322" t="s">
        <v>3024</v>
      </c>
      <c r="E1305" s="325">
        <v>0</v>
      </c>
      <c r="F1305" s="325">
        <v>0</v>
      </c>
      <c r="G1305" s="325">
        <v>0</v>
      </c>
      <c r="N1305" s="488"/>
      <c r="O1305" s="489"/>
      <c r="P1305" s="489"/>
      <c r="Q1305" s="489"/>
    </row>
    <row r="1306" spans="3:17">
      <c r="C1306" s="322" t="s">
        <v>3007</v>
      </c>
      <c r="E1306" s="325">
        <v>304.01</v>
      </c>
      <c r="F1306" s="325">
        <v>250.31</v>
      </c>
      <c r="G1306" s="325">
        <v>218.34</v>
      </c>
      <c r="N1306" s="488">
        <v>7560</v>
      </c>
      <c r="O1306" s="489"/>
      <c r="P1306" s="489"/>
      <c r="Q1306" s="489"/>
    </row>
    <row r="1307" spans="3:17">
      <c r="C1307" s="322" t="s">
        <v>3008</v>
      </c>
      <c r="E1307" s="325">
        <v>2.86</v>
      </c>
      <c r="F1307" s="325">
        <v>2.25</v>
      </c>
      <c r="G1307" s="325">
        <v>1.89</v>
      </c>
      <c r="N1307" s="488">
        <v>85</v>
      </c>
      <c r="O1307" s="489"/>
      <c r="P1307" s="489"/>
      <c r="Q1307" s="489"/>
    </row>
    <row r="1308" spans="3:17">
      <c r="C1308" s="322" t="s">
        <v>3025</v>
      </c>
      <c r="E1308" s="325">
        <v>0</v>
      </c>
      <c r="F1308" s="325">
        <v>0</v>
      </c>
      <c r="G1308" s="325">
        <v>0</v>
      </c>
      <c r="N1308" s="488"/>
      <c r="O1308" s="489"/>
      <c r="P1308" s="489"/>
      <c r="Q1308" s="489"/>
    </row>
    <row r="1309" spans="3:17">
      <c r="C1309" s="322" t="s">
        <v>3009</v>
      </c>
      <c r="E1309" s="325">
        <v>82.65</v>
      </c>
      <c r="F1309" s="325">
        <v>65.180000000000007</v>
      </c>
      <c r="G1309" s="325">
        <v>54.78</v>
      </c>
      <c r="N1309" s="488">
        <v>2460</v>
      </c>
      <c r="O1309" s="489"/>
      <c r="P1309" s="489"/>
      <c r="Q1309" s="489"/>
    </row>
    <row r="1310" spans="3:17">
      <c r="C1310" s="322" t="s">
        <v>3026</v>
      </c>
      <c r="E1310" s="325">
        <v>33.43</v>
      </c>
      <c r="F1310" s="325">
        <v>26.36</v>
      </c>
      <c r="G1310" s="325">
        <v>22.15</v>
      </c>
      <c r="N1310" s="488">
        <v>995</v>
      </c>
      <c r="O1310" s="489"/>
      <c r="P1310" s="489"/>
      <c r="Q1310" s="489"/>
    </row>
    <row r="1311" spans="3:17">
      <c r="C1311" s="322" t="s">
        <v>3010</v>
      </c>
      <c r="E1311" s="325">
        <v>68.94</v>
      </c>
      <c r="F1311" s="325">
        <v>54.37</v>
      </c>
      <c r="G1311" s="325">
        <v>45.7</v>
      </c>
      <c r="N1311" s="488">
        <v>2052</v>
      </c>
      <c r="O1311" s="489"/>
      <c r="P1311" s="489"/>
      <c r="Q1311" s="489"/>
    </row>
    <row r="1312" spans="3:17">
      <c r="C1312" s="322" t="s">
        <v>3011</v>
      </c>
      <c r="E1312" s="325">
        <v>24.06</v>
      </c>
      <c r="F1312" s="325">
        <v>18.97</v>
      </c>
      <c r="G1312" s="325">
        <v>15.94</v>
      </c>
      <c r="N1312" s="488">
        <v>716</v>
      </c>
      <c r="O1312" s="489"/>
      <c r="P1312" s="489"/>
      <c r="Q1312" s="489"/>
    </row>
    <row r="1313" spans="2:17">
      <c r="C1313" s="322" t="s">
        <v>3012</v>
      </c>
      <c r="E1313" s="325">
        <v>7.23</v>
      </c>
      <c r="F1313" s="325">
        <v>5.7</v>
      </c>
      <c r="G1313" s="325">
        <v>4.78</v>
      </c>
      <c r="N1313" s="488">
        <v>215</v>
      </c>
      <c r="O1313" s="489"/>
      <c r="P1313" s="489"/>
      <c r="Q1313" s="489"/>
    </row>
    <row r="1314" spans="2:17">
      <c r="C1314" s="322" t="s">
        <v>3013</v>
      </c>
      <c r="E1314" s="325">
        <v>3.63</v>
      </c>
      <c r="F1314" s="325">
        <v>2.86</v>
      </c>
      <c r="G1314" s="325">
        <v>2.4</v>
      </c>
      <c r="N1314" s="488">
        <v>108</v>
      </c>
      <c r="O1314" s="489"/>
      <c r="P1314" s="489"/>
      <c r="Q1314" s="489"/>
    </row>
    <row r="1315" spans="2:17">
      <c r="N1315" s="488"/>
      <c r="O1315" s="489"/>
      <c r="P1315" s="489"/>
      <c r="Q1315" s="489"/>
    </row>
    <row r="1316" spans="2:17" ht="43.2">
      <c r="B1316" s="321" t="s">
        <v>3029</v>
      </c>
      <c r="C1316" s="322" t="s">
        <v>3030</v>
      </c>
      <c r="D1316" s="447">
        <v>60</v>
      </c>
      <c r="E1316" s="448">
        <v>273.75</v>
      </c>
      <c r="F1316" s="448">
        <v>217.98</v>
      </c>
      <c r="G1316" s="448">
        <v>184.79</v>
      </c>
      <c r="H1316" s="449">
        <v>0</v>
      </c>
      <c r="I1316" s="450">
        <v>0</v>
      </c>
      <c r="J1316" s="451">
        <v>5.0000000000000001E-3</v>
      </c>
      <c r="K1316" s="451">
        <v>3.9E-2</v>
      </c>
      <c r="L1316" s="452" t="s">
        <v>2721</v>
      </c>
      <c r="M1316" s="452" t="s">
        <v>2742</v>
      </c>
      <c r="N1316" s="504">
        <v>8635</v>
      </c>
      <c r="O1316" s="505">
        <v>5.0000000000000001E-3</v>
      </c>
      <c r="P1316" s="505">
        <v>3.9E-2</v>
      </c>
      <c r="Q1316" s="505"/>
    </row>
    <row r="1317" spans="2:17">
      <c r="C1317" s="322" t="s">
        <v>2770</v>
      </c>
      <c r="E1317" s="325">
        <v>0</v>
      </c>
      <c r="F1317" s="325">
        <v>0</v>
      </c>
      <c r="G1317" s="325">
        <v>0</v>
      </c>
      <c r="N1317" s="488"/>
      <c r="O1317" s="489"/>
      <c r="P1317" s="489"/>
      <c r="Q1317" s="489"/>
    </row>
    <row r="1318" spans="2:17" ht="28.8">
      <c r="C1318" s="322" t="s">
        <v>3031</v>
      </c>
      <c r="E1318" s="325">
        <v>159.26</v>
      </c>
      <c r="F1318" s="325">
        <v>125.59</v>
      </c>
      <c r="G1318" s="325">
        <v>105.54</v>
      </c>
      <c r="N1318" s="488">
        <v>4740</v>
      </c>
      <c r="O1318" s="489"/>
      <c r="P1318" s="489"/>
      <c r="Q1318" s="489"/>
    </row>
    <row r="1319" spans="2:17" ht="28.8">
      <c r="C1319" s="322" t="s">
        <v>3032</v>
      </c>
      <c r="E1319" s="325">
        <v>76.61</v>
      </c>
      <c r="F1319" s="325">
        <v>60.41</v>
      </c>
      <c r="G1319" s="325">
        <v>50.76</v>
      </c>
      <c r="N1319" s="488">
        <v>2280</v>
      </c>
      <c r="O1319" s="489"/>
      <c r="P1319" s="489"/>
      <c r="Q1319" s="489"/>
    </row>
    <row r="1320" spans="2:17" ht="28.8">
      <c r="C1320" s="322" t="s">
        <v>3033</v>
      </c>
      <c r="E1320" s="325">
        <v>44.35</v>
      </c>
      <c r="F1320" s="325">
        <v>34.97</v>
      </c>
      <c r="G1320" s="325">
        <v>29.39</v>
      </c>
      <c r="N1320" s="488">
        <v>1320</v>
      </c>
      <c r="O1320" s="489"/>
      <c r="P1320" s="489"/>
      <c r="Q1320" s="489"/>
    </row>
    <row r="1321" spans="2:17">
      <c r="C1321" s="322" t="s">
        <v>3034</v>
      </c>
      <c r="E1321" s="325">
        <v>13.44</v>
      </c>
      <c r="F1321" s="325">
        <v>10.59</v>
      </c>
      <c r="G1321" s="325">
        <v>8.9</v>
      </c>
      <c r="N1321" s="488">
        <v>400</v>
      </c>
      <c r="O1321" s="489"/>
      <c r="P1321" s="489"/>
      <c r="Q1321" s="489"/>
    </row>
    <row r="1322" spans="2:17" ht="28.8">
      <c r="C1322" s="322" t="s">
        <v>3035</v>
      </c>
      <c r="E1322" s="325">
        <v>99.76</v>
      </c>
      <c r="F1322" s="325">
        <v>78.67</v>
      </c>
      <c r="G1322" s="325">
        <v>66.11</v>
      </c>
      <c r="N1322" s="488">
        <v>2969</v>
      </c>
      <c r="O1322" s="489"/>
      <c r="P1322" s="489"/>
      <c r="Q1322" s="489"/>
    </row>
    <row r="1323" spans="2:17">
      <c r="C1323" s="322" t="s">
        <v>2827</v>
      </c>
      <c r="E1323" s="325">
        <v>0</v>
      </c>
      <c r="F1323" s="325">
        <v>0</v>
      </c>
      <c r="G1323" s="325">
        <v>0</v>
      </c>
      <c r="N1323" s="488"/>
      <c r="O1323" s="489"/>
      <c r="P1323" s="489"/>
      <c r="Q1323" s="489"/>
    </row>
    <row r="1324" spans="2:17">
      <c r="C1324" s="322" t="s">
        <v>3036</v>
      </c>
      <c r="E1324" s="325">
        <v>43.01</v>
      </c>
      <c r="F1324" s="325">
        <v>33.909999999999997</v>
      </c>
      <c r="G1324" s="325">
        <v>28.51</v>
      </c>
      <c r="N1324" s="488">
        <v>1280</v>
      </c>
      <c r="O1324" s="489"/>
      <c r="P1324" s="489"/>
      <c r="Q1324" s="489"/>
    </row>
    <row r="1325" spans="2:17" ht="28.8">
      <c r="C1325" s="322" t="s">
        <v>3037</v>
      </c>
      <c r="E1325" s="325">
        <v>80.81</v>
      </c>
      <c r="F1325" s="325">
        <v>63.72</v>
      </c>
      <c r="G1325" s="325">
        <v>53.55</v>
      </c>
      <c r="N1325" s="488">
        <v>2405</v>
      </c>
      <c r="O1325" s="489"/>
      <c r="P1325" s="489"/>
      <c r="Q1325" s="489"/>
    </row>
    <row r="1326" spans="2:17">
      <c r="C1326" s="322" t="s">
        <v>3038</v>
      </c>
      <c r="E1326" s="325">
        <v>20.12</v>
      </c>
      <c r="F1326" s="325">
        <v>15.87</v>
      </c>
      <c r="G1326" s="325">
        <v>13.33</v>
      </c>
      <c r="N1326" s="488">
        <v>599</v>
      </c>
      <c r="O1326" s="489"/>
      <c r="P1326" s="489"/>
      <c r="Q1326" s="489"/>
    </row>
    <row r="1327" spans="2:17">
      <c r="C1327" s="322" t="s">
        <v>3039</v>
      </c>
      <c r="E1327" s="325">
        <v>19.96</v>
      </c>
      <c r="F1327" s="325">
        <v>15.74</v>
      </c>
      <c r="G1327" s="325">
        <v>13.23</v>
      </c>
      <c r="N1327" s="488">
        <v>594</v>
      </c>
      <c r="O1327" s="489"/>
      <c r="P1327" s="489"/>
      <c r="Q1327" s="489"/>
    </row>
    <row r="1328" spans="2:17">
      <c r="C1328" s="322" t="s">
        <v>3040</v>
      </c>
      <c r="E1328" s="325">
        <v>18.04</v>
      </c>
      <c r="F1328" s="325">
        <v>14.23</v>
      </c>
      <c r="G1328" s="325">
        <v>11.95</v>
      </c>
      <c r="N1328" s="488">
        <v>537</v>
      </c>
      <c r="O1328" s="489"/>
      <c r="P1328" s="489"/>
      <c r="Q1328" s="489"/>
    </row>
    <row r="1329" spans="3:17" ht="28.8">
      <c r="C1329" s="322" t="s">
        <v>3041</v>
      </c>
      <c r="E1329" s="325">
        <v>50.4</v>
      </c>
      <c r="F1329" s="325">
        <v>39.74</v>
      </c>
      <c r="G1329" s="325">
        <v>33.4</v>
      </c>
      <c r="N1329" s="488">
        <v>1500</v>
      </c>
      <c r="O1329" s="489"/>
      <c r="P1329" s="489"/>
      <c r="Q1329" s="489"/>
    </row>
    <row r="1330" spans="3:17">
      <c r="C1330" s="322" t="s">
        <v>3042</v>
      </c>
      <c r="E1330" s="325">
        <v>140.72</v>
      </c>
      <c r="F1330" s="325">
        <v>121.54</v>
      </c>
      <c r="G1330" s="325">
        <v>110.12</v>
      </c>
      <c r="N1330" s="488">
        <v>2700</v>
      </c>
      <c r="O1330" s="489"/>
      <c r="P1330" s="489"/>
      <c r="Q1330" s="489"/>
    </row>
    <row r="1331" spans="3:17">
      <c r="C1331" s="322" t="s">
        <v>3043</v>
      </c>
      <c r="E1331" s="325">
        <v>246.25</v>
      </c>
      <c r="F1331" s="325">
        <v>210.05</v>
      </c>
      <c r="G1331" s="325">
        <v>188.49</v>
      </c>
      <c r="N1331" s="488">
        <v>5097</v>
      </c>
      <c r="O1331" s="489"/>
      <c r="P1331" s="489"/>
      <c r="Q1331" s="489"/>
    </row>
    <row r="1332" spans="3:17">
      <c r="C1332" s="322" t="s">
        <v>3044</v>
      </c>
      <c r="E1332" s="325">
        <v>6.69</v>
      </c>
      <c r="F1332" s="325">
        <v>5.27</v>
      </c>
      <c r="G1332" s="325">
        <v>4.43</v>
      </c>
      <c r="N1332" s="488">
        <v>199</v>
      </c>
      <c r="O1332" s="489"/>
      <c r="P1332" s="489"/>
      <c r="Q1332" s="489"/>
    </row>
    <row r="1333" spans="3:17">
      <c r="C1333" s="322" t="s">
        <v>3023</v>
      </c>
      <c r="E1333" s="325">
        <v>4.03</v>
      </c>
      <c r="F1333" s="325">
        <v>3.18</v>
      </c>
      <c r="G1333" s="325">
        <v>2.67</v>
      </c>
      <c r="N1333" s="488">
        <v>120</v>
      </c>
      <c r="O1333" s="489"/>
      <c r="P1333" s="489"/>
      <c r="Q1333" s="489"/>
    </row>
    <row r="1334" spans="3:17">
      <c r="C1334" s="322" t="s">
        <v>3009</v>
      </c>
      <c r="E1334" s="325">
        <v>82.65</v>
      </c>
      <c r="F1334" s="325">
        <v>65.180000000000007</v>
      </c>
      <c r="G1334" s="325">
        <v>54.78</v>
      </c>
      <c r="N1334" s="488">
        <v>2460</v>
      </c>
      <c r="O1334" s="489"/>
      <c r="P1334" s="489"/>
      <c r="Q1334" s="489"/>
    </row>
    <row r="1335" spans="3:17">
      <c r="C1335" s="322" t="s">
        <v>3045</v>
      </c>
      <c r="E1335" s="325">
        <v>128.06</v>
      </c>
      <c r="F1335" s="325">
        <v>109.45</v>
      </c>
      <c r="G1335" s="325">
        <v>98.36</v>
      </c>
      <c r="N1335" s="488">
        <v>2621</v>
      </c>
      <c r="O1335" s="489"/>
      <c r="P1335" s="489"/>
      <c r="Q1335" s="489"/>
    </row>
    <row r="1336" spans="3:17" ht="28.8">
      <c r="C1336" s="322" t="s">
        <v>3046</v>
      </c>
      <c r="E1336" s="325">
        <v>11.96</v>
      </c>
      <c r="F1336" s="325">
        <v>9.43</v>
      </c>
      <c r="G1336" s="325">
        <v>7.93</v>
      </c>
      <c r="N1336" s="488">
        <v>356</v>
      </c>
      <c r="O1336" s="489"/>
      <c r="P1336" s="489"/>
      <c r="Q1336" s="489"/>
    </row>
    <row r="1337" spans="3:17">
      <c r="C1337" s="322" t="s">
        <v>3047</v>
      </c>
      <c r="E1337" s="325">
        <v>13.44</v>
      </c>
      <c r="F1337" s="325">
        <v>10.59</v>
      </c>
      <c r="G1337" s="325">
        <v>8.9</v>
      </c>
      <c r="N1337" s="488">
        <v>400</v>
      </c>
      <c r="O1337" s="489"/>
      <c r="P1337" s="489"/>
      <c r="Q1337" s="489"/>
    </row>
    <row r="1338" spans="3:17">
      <c r="C1338" s="322" t="s">
        <v>2795</v>
      </c>
      <c r="E1338" s="325">
        <v>8.94</v>
      </c>
      <c r="F1338" s="325">
        <v>7.05</v>
      </c>
      <c r="G1338" s="325">
        <v>5.93</v>
      </c>
      <c r="N1338" s="488">
        <v>266</v>
      </c>
      <c r="O1338" s="489"/>
      <c r="P1338" s="489"/>
      <c r="Q1338" s="489"/>
    </row>
    <row r="1339" spans="3:17">
      <c r="C1339" s="322" t="s">
        <v>2796</v>
      </c>
      <c r="E1339" s="325">
        <v>45.43</v>
      </c>
      <c r="F1339" s="325">
        <v>35.82</v>
      </c>
      <c r="G1339" s="325">
        <v>30.1</v>
      </c>
      <c r="N1339" s="488">
        <v>1352</v>
      </c>
      <c r="O1339" s="489"/>
      <c r="P1339" s="489"/>
      <c r="Q1339" s="489"/>
    </row>
    <row r="1340" spans="3:17">
      <c r="C1340" s="322" t="s">
        <v>3048</v>
      </c>
      <c r="E1340" s="325">
        <v>3.02</v>
      </c>
      <c r="F1340" s="325">
        <v>2.38</v>
      </c>
      <c r="G1340" s="325">
        <v>2</v>
      </c>
      <c r="N1340" s="488">
        <v>90</v>
      </c>
      <c r="O1340" s="489"/>
      <c r="P1340" s="489"/>
      <c r="Q1340" s="489"/>
    </row>
    <row r="1341" spans="3:17" ht="28.8">
      <c r="C1341" s="322" t="s">
        <v>3049</v>
      </c>
      <c r="E1341" s="325">
        <v>127.2</v>
      </c>
      <c r="F1341" s="325">
        <v>112.99</v>
      </c>
      <c r="G1341" s="325">
        <v>104.53</v>
      </c>
      <c r="N1341" s="488">
        <v>2000</v>
      </c>
      <c r="O1341" s="489"/>
      <c r="P1341" s="489"/>
      <c r="Q1341" s="489"/>
    </row>
    <row r="1342" spans="3:17">
      <c r="C1342" s="322" t="s">
        <v>3050</v>
      </c>
      <c r="E1342" s="325">
        <v>6.05</v>
      </c>
      <c r="F1342" s="325">
        <v>4.7699999999999996</v>
      </c>
      <c r="G1342" s="325">
        <v>4.01</v>
      </c>
      <c r="N1342" s="488">
        <v>180</v>
      </c>
      <c r="O1342" s="489"/>
      <c r="P1342" s="489"/>
      <c r="Q1342" s="489"/>
    </row>
    <row r="1343" spans="3:17">
      <c r="C1343" s="322" t="s">
        <v>3051</v>
      </c>
      <c r="E1343" s="325">
        <v>283.47000000000003</v>
      </c>
      <c r="F1343" s="325">
        <v>235.17</v>
      </c>
      <c r="G1343" s="325">
        <v>206.41</v>
      </c>
      <c r="N1343" s="488">
        <v>6800</v>
      </c>
      <c r="O1343" s="489"/>
      <c r="P1343" s="489"/>
      <c r="Q1343" s="489"/>
    </row>
    <row r="1344" spans="3:17">
      <c r="C1344" s="322" t="s">
        <v>3052</v>
      </c>
      <c r="E1344" s="325">
        <v>332.24</v>
      </c>
      <c r="F1344" s="325">
        <v>272.57</v>
      </c>
      <c r="G1344" s="325">
        <v>237.04</v>
      </c>
      <c r="N1344" s="488">
        <v>8400</v>
      </c>
      <c r="O1344" s="489"/>
      <c r="P1344" s="489"/>
      <c r="Q1344" s="489"/>
    </row>
    <row r="1345" spans="2:17" ht="43.2">
      <c r="B1345" s="321" t="s">
        <v>3053</v>
      </c>
      <c r="C1345" s="322" t="s">
        <v>3054</v>
      </c>
      <c r="D1345" s="447">
        <v>70</v>
      </c>
      <c r="E1345" s="448">
        <v>295.58</v>
      </c>
      <c r="F1345" s="448">
        <v>235.21</v>
      </c>
      <c r="G1345" s="448">
        <v>199.26</v>
      </c>
      <c r="H1345" s="449">
        <v>0</v>
      </c>
      <c r="I1345" s="450">
        <v>0</v>
      </c>
      <c r="J1345" s="451">
        <v>5.0000000000000001E-3</v>
      </c>
      <c r="K1345" s="451">
        <v>3.9E-2</v>
      </c>
      <c r="L1345" s="452" t="s">
        <v>2721</v>
      </c>
      <c r="M1345" s="452" t="s">
        <v>2742</v>
      </c>
      <c r="N1345" s="504">
        <v>9350</v>
      </c>
      <c r="O1345" s="505">
        <v>5.0000000000000001E-3</v>
      </c>
      <c r="P1345" s="505">
        <v>3.9E-2</v>
      </c>
      <c r="Q1345" s="505"/>
    </row>
    <row r="1346" spans="2:17">
      <c r="C1346" s="322" t="s">
        <v>2770</v>
      </c>
      <c r="E1346" s="325">
        <v>0</v>
      </c>
      <c r="F1346" s="325">
        <v>0</v>
      </c>
      <c r="G1346" s="325">
        <v>0</v>
      </c>
      <c r="N1346" s="488"/>
      <c r="O1346" s="489"/>
      <c r="P1346" s="489"/>
      <c r="Q1346" s="489"/>
    </row>
    <row r="1347" spans="2:17" ht="28.8">
      <c r="C1347" s="322" t="s">
        <v>3031</v>
      </c>
      <c r="E1347" s="325">
        <v>159.26</v>
      </c>
      <c r="F1347" s="325">
        <v>125.59</v>
      </c>
      <c r="G1347" s="325">
        <v>105.54</v>
      </c>
      <c r="N1347" s="488">
        <v>4740</v>
      </c>
      <c r="O1347" s="489"/>
      <c r="P1347" s="489"/>
      <c r="Q1347" s="489"/>
    </row>
    <row r="1348" spans="2:17" ht="28.8">
      <c r="C1348" s="322" t="s">
        <v>3032</v>
      </c>
      <c r="E1348" s="325">
        <v>76.61</v>
      </c>
      <c r="F1348" s="325">
        <v>60.41</v>
      </c>
      <c r="G1348" s="325">
        <v>50.76</v>
      </c>
      <c r="N1348" s="488">
        <v>2280</v>
      </c>
      <c r="O1348" s="489"/>
      <c r="P1348" s="489"/>
      <c r="Q1348" s="489"/>
    </row>
    <row r="1349" spans="2:17" ht="28.8">
      <c r="C1349" s="322" t="s">
        <v>3033</v>
      </c>
      <c r="E1349" s="325">
        <v>44.35</v>
      </c>
      <c r="F1349" s="325">
        <v>34.97</v>
      </c>
      <c r="G1349" s="325">
        <v>29.39</v>
      </c>
      <c r="N1349" s="488">
        <v>1320</v>
      </c>
      <c r="O1349" s="489"/>
      <c r="P1349" s="489"/>
      <c r="Q1349" s="489"/>
    </row>
    <row r="1350" spans="2:17">
      <c r="C1350" s="322" t="s">
        <v>3034</v>
      </c>
      <c r="E1350" s="325">
        <v>13.44</v>
      </c>
      <c r="F1350" s="325">
        <v>10.59</v>
      </c>
      <c r="G1350" s="325">
        <v>8.9</v>
      </c>
      <c r="N1350" s="488">
        <v>400</v>
      </c>
      <c r="O1350" s="489"/>
      <c r="P1350" s="489"/>
      <c r="Q1350" s="489"/>
    </row>
    <row r="1351" spans="2:17" ht="28.8">
      <c r="C1351" s="322" t="s">
        <v>3035</v>
      </c>
      <c r="E1351" s="325">
        <v>99.76</v>
      </c>
      <c r="F1351" s="325">
        <v>78.67</v>
      </c>
      <c r="G1351" s="325">
        <v>66.11</v>
      </c>
      <c r="N1351" s="488">
        <v>2969</v>
      </c>
      <c r="O1351" s="489"/>
      <c r="P1351" s="489"/>
      <c r="Q1351" s="489"/>
    </row>
    <row r="1352" spans="2:17">
      <c r="C1352" s="322" t="s">
        <v>2827</v>
      </c>
      <c r="E1352" s="325">
        <v>0</v>
      </c>
      <c r="F1352" s="325">
        <v>0</v>
      </c>
      <c r="G1352" s="325">
        <v>0</v>
      </c>
      <c r="N1352" s="488"/>
      <c r="O1352" s="489"/>
      <c r="P1352" s="489"/>
      <c r="Q1352" s="489"/>
    </row>
    <row r="1353" spans="2:17">
      <c r="C1353" s="322" t="s">
        <v>3036</v>
      </c>
      <c r="E1353" s="325">
        <v>43.01</v>
      </c>
      <c r="F1353" s="325">
        <v>33.909999999999997</v>
      </c>
      <c r="G1353" s="325">
        <v>28.51</v>
      </c>
      <c r="N1353" s="488">
        <v>1280</v>
      </c>
      <c r="O1353" s="489"/>
      <c r="P1353" s="489"/>
      <c r="Q1353" s="489"/>
    </row>
    <row r="1354" spans="2:17" ht="28.8">
      <c r="C1354" s="322" t="s">
        <v>3037</v>
      </c>
      <c r="E1354" s="325">
        <v>80.81</v>
      </c>
      <c r="F1354" s="325">
        <v>63.72</v>
      </c>
      <c r="G1354" s="325">
        <v>53.55</v>
      </c>
      <c r="N1354" s="488">
        <v>2405</v>
      </c>
      <c r="O1354" s="489"/>
      <c r="P1354" s="489"/>
      <c r="Q1354" s="489"/>
    </row>
    <row r="1355" spans="2:17">
      <c r="C1355" s="322" t="s">
        <v>3038</v>
      </c>
      <c r="E1355" s="325">
        <v>20.12</v>
      </c>
      <c r="F1355" s="325">
        <v>15.87</v>
      </c>
      <c r="G1355" s="325">
        <v>13.33</v>
      </c>
      <c r="N1355" s="488">
        <v>599</v>
      </c>
      <c r="O1355" s="489"/>
      <c r="P1355" s="489"/>
      <c r="Q1355" s="489"/>
    </row>
    <row r="1356" spans="2:17">
      <c r="C1356" s="322" t="s">
        <v>3039</v>
      </c>
      <c r="E1356" s="325">
        <v>19.96</v>
      </c>
      <c r="F1356" s="325">
        <v>15.74</v>
      </c>
      <c r="G1356" s="325">
        <v>13.23</v>
      </c>
      <c r="N1356" s="488">
        <v>594</v>
      </c>
      <c r="O1356" s="489"/>
      <c r="P1356" s="489"/>
      <c r="Q1356" s="489"/>
    </row>
    <row r="1357" spans="2:17">
      <c r="C1357" s="322" t="s">
        <v>3040</v>
      </c>
      <c r="E1357" s="325">
        <v>18.04</v>
      </c>
      <c r="F1357" s="325">
        <v>14.23</v>
      </c>
      <c r="G1357" s="325">
        <v>11.95</v>
      </c>
      <c r="N1357" s="488">
        <v>537</v>
      </c>
      <c r="O1357" s="489"/>
      <c r="P1357" s="489"/>
      <c r="Q1357" s="489"/>
    </row>
    <row r="1358" spans="2:17" ht="28.8">
      <c r="C1358" s="322" t="s">
        <v>3041</v>
      </c>
      <c r="E1358" s="325">
        <v>50.4</v>
      </c>
      <c r="F1358" s="325">
        <v>39.74</v>
      </c>
      <c r="G1358" s="325">
        <v>33.4</v>
      </c>
      <c r="N1358" s="488">
        <v>1500</v>
      </c>
      <c r="O1358" s="489"/>
      <c r="P1358" s="489"/>
      <c r="Q1358" s="489"/>
    </row>
    <row r="1359" spans="2:17">
      <c r="C1359" s="322" t="s">
        <v>3042</v>
      </c>
      <c r="E1359" s="325">
        <v>140.72</v>
      </c>
      <c r="F1359" s="325">
        <v>121.54</v>
      </c>
      <c r="G1359" s="325">
        <v>110.12</v>
      </c>
      <c r="N1359" s="488">
        <v>2700</v>
      </c>
      <c r="O1359" s="489"/>
      <c r="P1359" s="489"/>
      <c r="Q1359" s="489"/>
    </row>
    <row r="1360" spans="2:17">
      <c r="C1360" s="322" t="s">
        <v>3043</v>
      </c>
      <c r="E1360" s="325">
        <v>246.25</v>
      </c>
      <c r="F1360" s="325">
        <v>210.05</v>
      </c>
      <c r="G1360" s="325">
        <v>188.49</v>
      </c>
      <c r="N1360" s="488">
        <v>5097</v>
      </c>
      <c r="O1360" s="489"/>
      <c r="P1360" s="489"/>
      <c r="Q1360" s="489"/>
    </row>
    <row r="1361" spans="2:17">
      <c r="C1361" s="322" t="s">
        <v>3044</v>
      </c>
      <c r="E1361" s="325">
        <v>6.69</v>
      </c>
      <c r="F1361" s="325">
        <v>5.27</v>
      </c>
      <c r="G1361" s="325">
        <v>4.43</v>
      </c>
      <c r="N1361" s="488">
        <v>199</v>
      </c>
      <c r="O1361" s="489"/>
      <c r="P1361" s="489"/>
      <c r="Q1361" s="489"/>
    </row>
    <row r="1362" spans="2:17">
      <c r="C1362" s="322" t="s">
        <v>3023</v>
      </c>
      <c r="E1362" s="325">
        <v>4.03</v>
      </c>
      <c r="F1362" s="325">
        <v>3.18</v>
      </c>
      <c r="G1362" s="325">
        <v>2.67</v>
      </c>
      <c r="N1362" s="488">
        <v>120</v>
      </c>
      <c r="O1362" s="489"/>
      <c r="P1362" s="489"/>
      <c r="Q1362" s="489"/>
    </row>
    <row r="1363" spans="2:17">
      <c r="C1363" s="322" t="s">
        <v>3009</v>
      </c>
      <c r="E1363" s="325">
        <v>82.65</v>
      </c>
      <c r="F1363" s="325">
        <v>65.180000000000007</v>
      </c>
      <c r="G1363" s="325">
        <v>54.78</v>
      </c>
      <c r="N1363" s="488">
        <v>2460</v>
      </c>
      <c r="O1363" s="489"/>
      <c r="P1363" s="489"/>
      <c r="Q1363" s="489"/>
    </row>
    <row r="1364" spans="2:17">
      <c r="C1364" s="322" t="s">
        <v>3045</v>
      </c>
      <c r="E1364" s="325">
        <v>128.06</v>
      </c>
      <c r="F1364" s="325">
        <v>109.45</v>
      </c>
      <c r="G1364" s="325">
        <v>98.36</v>
      </c>
      <c r="N1364" s="488">
        <v>2621</v>
      </c>
      <c r="O1364" s="489"/>
      <c r="P1364" s="489"/>
      <c r="Q1364" s="489"/>
    </row>
    <row r="1365" spans="2:17" ht="28.8">
      <c r="C1365" s="322" t="s">
        <v>3046</v>
      </c>
      <c r="E1365" s="325">
        <v>11.96</v>
      </c>
      <c r="F1365" s="325">
        <v>9.43</v>
      </c>
      <c r="G1365" s="325">
        <v>7.93</v>
      </c>
      <c r="N1365" s="488">
        <v>356</v>
      </c>
      <c r="O1365" s="489"/>
      <c r="P1365" s="489"/>
      <c r="Q1365" s="489"/>
    </row>
    <row r="1366" spans="2:17">
      <c r="C1366" s="322" t="s">
        <v>3047</v>
      </c>
      <c r="E1366" s="325">
        <v>13.44</v>
      </c>
      <c r="F1366" s="325">
        <v>10.59</v>
      </c>
      <c r="G1366" s="325">
        <v>8.9</v>
      </c>
      <c r="N1366" s="488">
        <v>400</v>
      </c>
      <c r="O1366" s="489"/>
      <c r="P1366" s="489"/>
      <c r="Q1366" s="489"/>
    </row>
    <row r="1367" spans="2:17">
      <c r="C1367" s="322" t="s">
        <v>2795</v>
      </c>
      <c r="E1367" s="325">
        <v>8.94</v>
      </c>
      <c r="F1367" s="325">
        <v>7.05</v>
      </c>
      <c r="G1367" s="325">
        <v>5.93</v>
      </c>
      <c r="N1367" s="488">
        <v>266</v>
      </c>
      <c r="O1367" s="489"/>
      <c r="P1367" s="489"/>
      <c r="Q1367" s="489"/>
    </row>
    <row r="1368" spans="2:17">
      <c r="C1368" s="322" t="s">
        <v>2796</v>
      </c>
      <c r="E1368" s="325">
        <v>45.43</v>
      </c>
      <c r="F1368" s="325">
        <v>35.82</v>
      </c>
      <c r="G1368" s="325">
        <v>30.1</v>
      </c>
      <c r="N1368" s="488">
        <v>1352</v>
      </c>
      <c r="O1368" s="489"/>
      <c r="P1368" s="489"/>
      <c r="Q1368" s="489"/>
    </row>
    <row r="1369" spans="2:17">
      <c r="C1369" s="322" t="s">
        <v>3048</v>
      </c>
      <c r="E1369" s="325">
        <v>3.02</v>
      </c>
      <c r="F1369" s="325">
        <v>2.38</v>
      </c>
      <c r="G1369" s="325">
        <v>2</v>
      </c>
      <c r="N1369" s="488">
        <v>90</v>
      </c>
      <c r="O1369" s="489"/>
      <c r="P1369" s="489"/>
      <c r="Q1369" s="489"/>
    </row>
    <row r="1370" spans="2:17" ht="28.8">
      <c r="C1370" s="322" t="s">
        <v>3049</v>
      </c>
      <c r="E1370" s="325">
        <v>127.2</v>
      </c>
      <c r="F1370" s="325">
        <v>112.99</v>
      </c>
      <c r="G1370" s="325">
        <v>104.53</v>
      </c>
      <c r="N1370" s="488">
        <v>2000</v>
      </c>
      <c r="O1370" s="489"/>
      <c r="P1370" s="489"/>
      <c r="Q1370" s="489"/>
    </row>
    <row r="1371" spans="2:17">
      <c r="C1371" s="322" t="s">
        <v>3050</v>
      </c>
      <c r="E1371" s="325">
        <v>6.05</v>
      </c>
      <c r="F1371" s="325">
        <v>4.7699999999999996</v>
      </c>
      <c r="G1371" s="325">
        <v>4.01</v>
      </c>
      <c r="N1371" s="488">
        <v>180</v>
      </c>
      <c r="O1371" s="489"/>
      <c r="P1371" s="489"/>
      <c r="Q1371" s="489"/>
    </row>
    <row r="1372" spans="2:17">
      <c r="C1372" s="322" t="s">
        <v>3051</v>
      </c>
      <c r="E1372" s="325">
        <v>283.47000000000003</v>
      </c>
      <c r="F1372" s="325">
        <v>235.17</v>
      </c>
      <c r="G1372" s="325">
        <v>206.41</v>
      </c>
      <c r="N1372" s="488">
        <v>6800</v>
      </c>
      <c r="O1372" s="489"/>
      <c r="P1372" s="489"/>
      <c r="Q1372" s="489"/>
    </row>
    <row r="1373" spans="2:17">
      <c r="C1373" s="322" t="s">
        <v>3052</v>
      </c>
      <c r="E1373" s="325">
        <v>332.24</v>
      </c>
      <c r="F1373" s="325">
        <v>272.57</v>
      </c>
      <c r="G1373" s="325">
        <v>237.04</v>
      </c>
      <c r="N1373" s="488">
        <v>8400</v>
      </c>
      <c r="O1373" s="489"/>
      <c r="P1373" s="489"/>
      <c r="Q1373" s="489"/>
    </row>
    <row r="1374" spans="2:17" ht="28.8">
      <c r="B1374" s="321" t="s">
        <v>3055</v>
      </c>
      <c r="C1374" s="322" t="s">
        <v>3056</v>
      </c>
      <c r="D1374" s="447" t="s">
        <v>3057</v>
      </c>
      <c r="E1374" s="448">
        <v>181.27</v>
      </c>
      <c r="F1374" s="448">
        <v>143.16</v>
      </c>
      <c r="G1374" s="448">
        <v>120.47</v>
      </c>
      <c r="H1374" s="449">
        <v>0</v>
      </c>
      <c r="I1374" s="450">
        <v>0</v>
      </c>
      <c r="J1374" s="451">
        <v>0</v>
      </c>
      <c r="K1374" s="451">
        <v>0</v>
      </c>
      <c r="L1374" s="452" t="s">
        <v>2721</v>
      </c>
      <c r="M1374" s="452" t="s">
        <v>2742</v>
      </c>
      <c r="N1374" s="504">
        <v>3938</v>
      </c>
      <c r="O1374" s="505"/>
      <c r="P1374" s="505"/>
      <c r="Q1374" s="505"/>
    </row>
    <row r="1375" spans="2:17">
      <c r="C1375" s="322" t="s">
        <v>3058</v>
      </c>
      <c r="E1375" s="325">
        <v>201.6</v>
      </c>
      <c r="F1375" s="325">
        <v>158.97999999999999</v>
      </c>
      <c r="G1375" s="325">
        <v>133.6</v>
      </c>
      <c r="N1375" s="488">
        <v>6000</v>
      </c>
      <c r="O1375" s="489"/>
      <c r="P1375" s="489"/>
      <c r="Q1375" s="489"/>
    </row>
    <row r="1376" spans="2:17">
      <c r="C1376" s="322" t="s">
        <v>3059</v>
      </c>
      <c r="E1376" s="325">
        <v>85.68</v>
      </c>
      <c r="F1376" s="325">
        <v>67.56</v>
      </c>
      <c r="G1376" s="325">
        <v>56.78</v>
      </c>
      <c r="N1376" s="488">
        <v>2550</v>
      </c>
      <c r="O1376" s="489"/>
      <c r="P1376" s="489"/>
      <c r="Q1376" s="489"/>
    </row>
    <row r="1377" spans="2:17">
      <c r="C1377" s="322" t="s">
        <v>3060</v>
      </c>
      <c r="E1377" s="325">
        <v>13.3</v>
      </c>
      <c r="F1377" s="325">
        <v>10.49</v>
      </c>
      <c r="G1377" s="325">
        <v>8.82</v>
      </c>
      <c r="N1377" s="488">
        <v>396</v>
      </c>
      <c r="O1377" s="489"/>
      <c r="P1377" s="489"/>
      <c r="Q1377" s="489"/>
    </row>
    <row r="1378" spans="2:17">
      <c r="C1378" s="322" t="s">
        <v>3061</v>
      </c>
      <c r="E1378" s="325">
        <v>72.58</v>
      </c>
      <c r="F1378" s="325">
        <v>57.23</v>
      </c>
      <c r="G1378" s="325">
        <v>48.1</v>
      </c>
      <c r="N1378" s="488">
        <v>2160</v>
      </c>
      <c r="O1378" s="489"/>
      <c r="P1378" s="489"/>
      <c r="Q1378" s="489"/>
    </row>
    <row r="1379" spans="2:17">
      <c r="C1379" s="322" t="s">
        <v>3062</v>
      </c>
      <c r="E1379" s="325">
        <v>26.74</v>
      </c>
      <c r="F1379" s="325">
        <v>21.09</v>
      </c>
      <c r="G1379" s="325">
        <v>17.72</v>
      </c>
      <c r="N1379" s="488">
        <v>796</v>
      </c>
      <c r="O1379" s="489"/>
      <c r="P1379" s="489"/>
      <c r="Q1379" s="489"/>
    </row>
    <row r="1380" spans="2:17" ht="28.8">
      <c r="B1380" s="321" t="s">
        <v>3063</v>
      </c>
      <c r="C1380" s="322" t="s">
        <v>3064</v>
      </c>
      <c r="D1380" s="447" t="s">
        <v>3057</v>
      </c>
      <c r="E1380" s="448">
        <v>355.35</v>
      </c>
      <c r="F1380" s="448">
        <v>280.44</v>
      </c>
      <c r="G1380" s="448">
        <v>235.83</v>
      </c>
      <c r="H1380" s="449">
        <v>0</v>
      </c>
      <c r="I1380" s="450">
        <v>0</v>
      </c>
      <c r="J1380" s="451">
        <v>0</v>
      </c>
      <c r="K1380" s="451">
        <v>0</v>
      </c>
      <c r="L1380" s="452" t="s">
        <v>2721</v>
      </c>
      <c r="M1380" s="452" t="s">
        <v>2742</v>
      </c>
      <c r="N1380" s="504">
        <v>8833</v>
      </c>
      <c r="O1380" s="505"/>
      <c r="P1380" s="505"/>
      <c r="Q1380" s="505"/>
    </row>
    <row r="1381" spans="2:17">
      <c r="C1381" s="322" t="s">
        <v>3065</v>
      </c>
      <c r="E1381" s="325">
        <v>50.4</v>
      </c>
      <c r="F1381" s="325">
        <v>39.74</v>
      </c>
      <c r="G1381" s="325">
        <v>33.4</v>
      </c>
      <c r="N1381" s="488">
        <v>1500</v>
      </c>
      <c r="O1381" s="489"/>
      <c r="P1381" s="489"/>
      <c r="Q1381" s="489"/>
    </row>
    <row r="1382" spans="2:17">
      <c r="C1382" s="322" t="s">
        <v>3066</v>
      </c>
      <c r="E1382" s="325">
        <v>134.4</v>
      </c>
      <c r="F1382" s="325">
        <v>105.98</v>
      </c>
      <c r="G1382" s="325">
        <v>89.07</v>
      </c>
      <c r="N1382" s="488">
        <v>4000</v>
      </c>
      <c r="O1382" s="489"/>
      <c r="P1382" s="489"/>
      <c r="Q1382" s="489"/>
    </row>
    <row r="1383" spans="2:17">
      <c r="C1383" s="322" t="s">
        <v>3067</v>
      </c>
      <c r="E1383" s="325">
        <v>33.43</v>
      </c>
      <c r="F1383" s="325">
        <v>26.36</v>
      </c>
      <c r="G1383" s="325">
        <v>22.15</v>
      </c>
      <c r="N1383" s="488">
        <v>995</v>
      </c>
      <c r="O1383" s="489"/>
      <c r="P1383" s="489"/>
      <c r="Q1383" s="489"/>
    </row>
    <row r="1384" spans="2:17">
      <c r="C1384" s="322" t="s">
        <v>3059</v>
      </c>
      <c r="E1384" s="325">
        <v>85.68</v>
      </c>
      <c r="F1384" s="325">
        <v>67.56</v>
      </c>
      <c r="G1384" s="325">
        <v>56.78</v>
      </c>
      <c r="N1384" s="488">
        <v>2550</v>
      </c>
      <c r="O1384" s="489"/>
      <c r="P1384" s="489"/>
      <c r="Q1384" s="489"/>
    </row>
    <row r="1385" spans="2:17">
      <c r="C1385" s="322" t="s">
        <v>3068</v>
      </c>
      <c r="E1385" s="325">
        <v>166.65</v>
      </c>
      <c r="F1385" s="325">
        <v>131.41999999999999</v>
      </c>
      <c r="G1385" s="325">
        <v>110.44</v>
      </c>
      <c r="N1385" s="488">
        <v>4960</v>
      </c>
      <c r="O1385" s="489"/>
      <c r="P1385" s="489"/>
      <c r="Q1385" s="489"/>
    </row>
    <row r="1386" spans="2:17">
      <c r="C1386" s="322" t="s">
        <v>3060</v>
      </c>
      <c r="E1386" s="325">
        <v>13.3</v>
      </c>
      <c r="F1386" s="325">
        <v>10.49</v>
      </c>
      <c r="G1386" s="325">
        <v>8.82</v>
      </c>
      <c r="N1386" s="488">
        <v>396</v>
      </c>
      <c r="O1386" s="489"/>
      <c r="P1386" s="489"/>
      <c r="Q1386" s="489"/>
    </row>
    <row r="1387" spans="2:17">
      <c r="C1387" s="322" t="s">
        <v>3061</v>
      </c>
      <c r="E1387" s="325">
        <v>72.58</v>
      </c>
      <c r="F1387" s="325">
        <v>57.23</v>
      </c>
      <c r="G1387" s="325">
        <v>48.1</v>
      </c>
      <c r="N1387" s="488">
        <v>2160</v>
      </c>
      <c r="O1387" s="489"/>
      <c r="P1387" s="489"/>
      <c r="Q1387" s="489"/>
    </row>
    <row r="1388" spans="2:17" ht="28.8">
      <c r="B1388" s="321" t="s">
        <v>3069</v>
      </c>
      <c r="C1388" s="322" t="s">
        <v>3070</v>
      </c>
      <c r="D1388" s="447" t="s">
        <v>3057</v>
      </c>
      <c r="E1388" s="448">
        <v>157.22</v>
      </c>
      <c r="F1388" s="448">
        <v>124.18</v>
      </c>
      <c r="G1388" s="448">
        <v>104.52</v>
      </c>
      <c r="H1388" s="449">
        <v>0</v>
      </c>
      <c r="I1388" s="450">
        <v>0</v>
      </c>
      <c r="J1388" s="451">
        <v>0</v>
      </c>
      <c r="K1388" s="451">
        <v>0</v>
      </c>
      <c r="L1388" s="452" t="s">
        <v>2721</v>
      </c>
      <c r="M1388" s="452" t="s">
        <v>2742</v>
      </c>
      <c r="N1388" s="504">
        <v>2936</v>
      </c>
      <c r="O1388" s="505"/>
      <c r="P1388" s="505"/>
      <c r="Q1388" s="505"/>
    </row>
    <row r="1389" spans="2:17">
      <c r="N1389" s="488"/>
      <c r="O1389" s="489"/>
      <c r="P1389" s="489"/>
      <c r="Q1389" s="489"/>
    </row>
    <row r="1390" spans="2:17">
      <c r="B1390" s="321" t="s">
        <v>3775</v>
      </c>
      <c r="N1390" s="488"/>
      <c r="O1390" s="489"/>
      <c r="P1390" s="489"/>
      <c r="Q1390" s="489"/>
    </row>
    <row r="1391" spans="2:17">
      <c r="C1391" s="322" t="s">
        <v>3777</v>
      </c>
      <c r="N1391" s="488">
        <v>250</v>
      </c>
      <c r="O1391" s="489"/>
      <c r="P1391" s="489"/>
      <c r="Q1391" s="489"/>
    </row>
    <row r="1392" spans="2:17" ht="28.8">
      <c r="C1392" s="322" t="s">
        <v>3776</v>
      </c>
      <c r="J1392" s="327">
        <v>5.9999999999999995E-4</v>
      </c>
      <c r="K1392" s="327">
        <v>5.9999999999999995E-4</v>
      </c>
      <c r="N1392" s="488"/>
      <c r="O1392" s="489"/>
      <c r="P1392" s="489"/>
      <c r="Q1392" s="489"/>
    </row>
    <row r="1393" spans="2:17">
      <c r="D1393" s="447"/>
      <c r="E1393" s="448"/>
      <c r="F1393" s="448"/>
      <c r="G1393" s="448"/>
      <c r="H1393" s="449"/>
      <c r="I1393" s="450"/>
      <c r="J1393" s="451"/>
      <c r="K1393" s="451"/>
      <c r="L1393" s="452"/>
      <c r="M1393" s="452"/>
      <c r="N1393" s="504"/>
      <c r="O1393" s="505"/>
      <c r="P1393" s="505"/>
      <c r="Q1393" s="505"/>
    </row>
    <row r="1394" spans="2:17" ht="39.6">
      <c r="B1394" s="321" t="s">
        <v>4469</v>
      </c>
      <c r="C1394" s="340" t="s">
        <v>4470</v>
      </c>
      <c r="D1394" s="458">
        <v>100</v>
      </c>
      <c r="E1394" s="342">
        <v>309.95</v>
      </c>
      <c r="F1394" s="342">
        <v>244.16</v>
      </c>
      <c r="G1394" s="342">
        <v>204.96</v>
      </c>
      <c r="H1394" s="343">
        <v>0</v>
      </c>
      <c r="I1394" s="343">
        <v>0</v>
      </c>
      <c r="J1394" s="344">
        <v>3.5000000000000001E-3</v>
      </c>
      <c r="K1394" s="345" t="s">
        <v>2741</v>
      </c>
      <c r="L1394" s="346" t="s">
        <v>2721</v>
      </c>
      <c r="M1394" s="346" t="s">
        <v>2742</v>
      </c>
      <c r="N1394" s="505">
        <v>8996</v>
      </c>
      <c r="O1394" s="505">
        <v>0</v>
      </c>
      <c r="P1394" s="505">
        <v>3.5000000000000001E-3</v>
      </c>
      <c r="Q1394" s="505"/>
    </row>
    <row r="1395" spans="2:17">
      <c r="B1395" s="442"/>
      <c r="C1395" s="434" t="s">
        <v>2780</v>
      </c>
      <c r="D1395" s="435"/>
      <c r="E1395" s="436" t="s">
        <v>2744</v>
      </c>
      <c r="F1395" s="436" t="s">
        <v>2744</v>
      </c>
      <c r="G1395" s="436" t="s">
        <v>2744</v>
      </c>
      <c r="H1395" s="437"/>
      <c r="I1395" s="437"/>
      <c r="J1395" s="438"/>
      <c r="K1395" s="438"/>
      <c r="L1395" s="435"/>
      <c r="M1395" s="435"/>
      <c r="N1395" s="489">
        <v>0</v>
      </c>
      <c r="O1395" s="489">
        <v>0</v>
      </c>
      <c r="P1395" s="489"/>
      <c r="Q1395" s="489"/>
    </row>
    <row r="1396" spans="2:17">
      <c r="B1396" s="442"/>
      <c r="C1396" s="439" t="s">
        <v>4471</v>
      </c>
      <c r="D1396" s="435"/>
      <c r="E1396" s="436">
        <v>24.11</v>
      </c>
      <c r="F1396" s="436">
        <v>18.989999999999998</v>
      </c>
      <c r="G1396" s="436">
        <v>15.94</v>
      </c>
      <c r="H1396" s="437"/>
      <c r="I1396" s="437"/>
      <c r="J1396" s="438"/>
      <c r="K1396" s="438"/>
      <c r="L1396" s="435"/>
      <c r="M1396" s="435"/>
      <c r="N1396" s="489">
        <v>720</v>
      </c>
      <c r="O1396" s="489">
        <v>0</v>
      </c>
      <c r="P1396" s="489"/>
      <c r="Q1396" s="489"/>
    </row>
    <row r="1397" spans="2:17">
      <c r="B1397" s="442"/>
      <c r="C1397" s="439" t="s">
        <v>4472</v>
      </c>
      <c r="D1397" s="435"/>
      <c r="E1397" s="436">
        <v>74.2</v>
      </c>
      <c r="F1397" s="436">
        <v>62.7</v>
      </c>
      <c r="G1397" s="436">
        <v>55.84</v>
      </c>
      <c r="H1397" s="437"/>
      <c r="I1397" s="437"/>
      <c r="J1397" s="438"/>
      <c r="K1397" s="438"/>
      <c r="L1397" s="435"/>
      <c r="M1397" s="435"/>
      <c r="N1397" s="489">
        <v>1619</v>
      </c>
      <c r="O1397" s="489">
        <v>20</v>
      </c>
      <c r="P1397" s="489"/>
      <c r="Q1397" s="489"/>
    </row>
    <row r="1398" spans="2:17">
      <c r="B1398" s="442"/>
      <c r="C1398" s="439" t="s">
        <v>4473</v>
      </c>
      <c r="D1398" s="435"/>
      <c r="E1398" s="436" t="s">
        <v>2744</v>
      </c>
      <c r="F1398" s="436" t="s">
        <v>2744</v>
      </c>
      <c r="G1398" s="436" t="s">
        <v>2744</v>
      </c>
      <c r="H1398" s="437"/>
      <c r="I1398" s="437"/>
      <c r="J1398" s="438"/>
      <c r="K1398" s="438"/>
      <c r="L1398" s="435"/>
      <c r="M1398" s="435"/>
      <c r="N1398" s="489">
        <v>0</v>
      </c>
      <c r="O1398" s="489">
        <v>0</v>
      </c>
      <c r="P1398" s="489"/>
      <c r="Q1398" s="489"/>
    </row>
    <row r="1399" spans="2:17">
      <c r="B1399" s="442"/>
      <c r="C1399" s="434" t="s">
        <v>2743</v>
      </c>
      <c r="D1399" s="435"/>
      <c r="E1399" s="436" t="s">
        <v>2744</v>
      </c>
      <c r="F1399" s="436" t="s">
        <v>2744</v>
      </c>
      <c r="G1399" s="436" t="s">
        <v>2744</v>
      </c>
      <c r="H1399" s="437"/>
      <c r="I1399" s="437"/>
      <c r="J1399" s="438"/>
      <c r="K1399" s="438"/>
      <c r="L1399" s="435"/>
      <c r="M1399" s="435"/>
      <c r="N1399" s="489">
        <v>0</v>
      </c>
      <c r="O1399" s="489">
        <v>0</v>
      </c>
      <c r="P1399" s="489"/>
      <c r="Q1399" s="489"/>
    </row>
    <row r="1400" spans="2:17">
      <c r="B1400" s="442"/>
      <c r="C1400" s="439" t="s">
        <v>4474</v>
      </c>
      <c r="D1400" s="435"/>
      <c r="E1400" s="436">
        <v>75.33</v>
      </c>
      <c r="F1400" s="436">
        <v>59.33</v>
      </c>
      <c r="G1400" s="436">
        <v>49.82</v>
      </c>
      <c r="H1400" s="437"/>
      <c r="I1400" s="437"/>
      <c r="J1400" s="438"/>
      <c r="K1400" s="438"/>
      <c r="L1400" s="435"/>
      <c r="M1400" s="435"/>
      <c r="N1400" s="489">
        <v>2250</v>
      </c>
      <c r="O1400" s="489">
        <v>0</v>
      </c>
      <c r="P1400" s="489"/>
      <c r="Q1400" s="489"/>
    </row>
    <row r="1401" spans="2:17">
      <c r="B1401" s="442"/>
      <c r="C1401" s="439" t="s">
        <v>4475</v>
      </c>
      <c r="D1401" s="435"/>
      <c r="E1401" s="436">
        <v>8.44</v>
      </c>
      <c r="F1401" s="436">
        <v>6.65</v>
      </c>
      <c r="G1401" s="436">
        <v>5.58</v>
      </c>
      <c r="H1401" s="437"/>
      <c r="I1401" s="437"/>
      <c r="J1401" s="438"/>
      <c r="K1401" s="438"/>
      <c r="L1401" s="435"/>
      <c r="M1401" s="435"/>
      <c r="N1401" s="489">
        <v>252</v>
      </c>
      <c r="O1401" s="489">
        <v>0</v>
      </c>
      <c r="P1401" s="489"/>
      <c r="Q1401" s="489"/>
    </row>
    <row r="1402" spans="2:17" ht="28.8">
      <c r="B1402" s="442"/>
      <c r="C1402" s="439" t="s">
        <v>4476</v>
      </c>
      <c r="D1402" s="435"/>
      <c r="E1402" s="436">
        <v>156.41</v>
      </c>
      <c r="F1402" s="436">
        <v>135.94999999999999</v>
      </c>
      <c r="G1402" s="436">
        <v>123.76</v>
      </c>
      <c r="H1402" s="437"/>
      <c r="I1402" s="437"/>
      <c r="J1402" s="438"/>
      <c r="K1402" s="438"/>
      <c r="L1402" s="435"/>
      <c r="M1402" s="435"/>
      <c r="N1402" s="489">
        <v>2880</v>
      </c>
      <c r="O1402" s="489">
        <v>60</v>
      </c>
      <c r="P1402" s="489"/>
      <c r="Q1402" s="489"/>
    </row>
    <row r="1403" spans="2:17">
      <c r="B1403" s="442"/>
      <c r="C1403" s="439" t="s">
        <v>4473</v>
      </c>
      <c r="D1403" s="435"/>
      <c r="E1403" s="436" t="s">
        <v>2744</v>
      </c>
      <c r="F1403" s="436" t="s">
        <v>2744</v>
      </c>
      <c r="G1403" s="436" t="s">
        <v>2744</v>
      </c>
      <c r="H1403" s="437"/>
      <c r="I1403" s="437"/>
      <c r="J1403" s="438"/>
      <c r="K1403" s="438"/>
      <c r="L1403" s="435"/>
      <c r="M1403" s="435"/>
      <c r="N1403" s="489">
        <v>0</v>
      </c>
      <c r="O1403" s="489">
        <v>0</v>
      </c>
      <c r="P1403" s="489"/>
      <c r="Q1403" s="489"/>
    </row>
    <row r="1404" spans="2:17">
      <c r="B1404" s="442"/>
      <c r="C1404" s="434" t="s">
        <v>2780</v>
      </c>
      <c r="D1404" s="435"/>
      <c r="E1404" s="436" t="s">
        <v>2744</v>
      </c>
      <c r="F1404" s="436" t="s">
        <v>2744</v>
      </c>
      <c r="G1404" s="436" t="s">
        <v>2744</v>
      </c>
      <c r="H1404" s="437"/>
      <c r="I1404" s="437"/>
      <c r="J1404" s="438"/>
      <c r="K1404" s="438"/>
      <c r="L1404" s="435"/>
      <c r="M1404" s="435"/>
      <c r="N1404" s="489">
        <v>0</v>
      </c>
      <c r="O1404" s="489">
        <v>0</v>
      </c>
      <c r="P1404" s="489"/>
      <c r="Q1404" s="489"/>
    </row>
    <row r="1405" spans="2:17">
      <c r="B1405" s="442"/>
      <c r="C1405" s="439" t="s">
        <v>4477</v>
      </c>
      <c r="D1405" s="435"/>
      <c r="E1405" s="436">
        <v>13.39</v>
      </c>
      <c r="F1405" s="436">
        <v>10.55</v>
      </c>
      <c r="G1405" s="436">
        <v>8.85</v>
      </c>
      <c r="H1405" s="437"/>
      <c r="I1405" s="437"/>
      <c r="J1405" s="438"/>
      <c r="K1405" s="438"/>
      <c r="L1405" s="435"/>
      <c r="M1405" s="435"/>
      <c r="N1405" s="489">
        <v>400</v>
      </c>
      <c r="O1405" s="489">
        <v>0</v>
      </c>
      <c r="P1405" s="489"/>
      <c r="Q1405" s="489"/>
    </row>
    <row r="1406" spans="2:17">
      <c r="B1406" s="442"/>
      <c r="C1406" s="439" t="s">
        <v>4478</v>
      </c>
      <c r="D1406" s="435"/>
      <c r="E1406" s="436">
        <v>208.9</v>
      </c>
      <c r="F1406" s="436">
        <v>164.56</v>
      </c>
      <c r="G1406" s="436">
        <v>138.15</v>
      </c>
      <c r="H1406" s="437"/>
      <c r="I1406" s="437"/>
      <c r="J1406" s="438"/>
      <c r="K1406" s="438"/>
      <c r="L1406" s="435"/>
      <c r="M1406" s="435"/>
      <c r="N1406" s="489">
        <v>6240</v>
      </c>
      <c r="O1406" s="489">
        <v>0</v>
      </c>
      <c r="P1406" s="489"/>
      <c r="Q1406" s="489"/>
    </row>
    <row r="1407" spans="2:17">
      <c r="B1407" s="442"/>
      <c r="C1407" s="439" t="s">
        <v>4479</v>
      </c>
      <c r="D1407" s="435"/>
      <c r="E1407" s="436">
        <v>149.61000000000001</v>
      </c>
      <c r="F1407" s="436">
        <v>117.86</v>
      </c>
      <c r="G1407" s="436">
        <v>98.94</v>
      </c>
      <c r="H1407" s="437"/>
      <c r="I1407" s="437"/>
      <c r="J1407" s="438"/>
      <c r="K1407" s="438"/>
      <c r="L1407" s="435"/>
      <c r="M1407" s="435"/>
      <c r="N1407" s="489">
        <v>4469</v>
      </c>
      <c r="O1407" s="489">
        <v>0</v>
      </c>
      <c r="P1407" s="489"/>
      <c r="Q1407" s="489"/>
    </row>
    <row r="1408" spans="2:17">
      <c r="B1408" s="442"/>
      <c r="C1408" s="439" t="s">
        <v>4480</v>
      </c>
      <c r="D1408" s="435"/>
      <c r="E1408" s="436">
        <v>10.050000000000001</v>
      </c>
      <c r="F1408" s="436">
        <v>7.92</v>
      </c>
      <c r="G1408" s="436">
        <v>6.64</v>
      </c>
      <c r="H1408" s="437"/>
      <c r="I1408" s="437"/>
      <c r="J1408" s="438"/>
      <c r="K1408" s="438"/>
      <c r="L1408" s="435"/>
      <c r="M1408" s="435"/>
      <c r="N1408" s="489">
        <v>300</v>
      </c>
      <c r="O1408" s="489">
        <v>0</v>
      </c>
      <c r="P1408" s="489"/>
      <c r="Q1408" s="489"/>
    </row>
    <row r="1409" spans="2:17">
      <c r="B1409" s="442"/>
      <c r="C1409" s="439" t="s">
        <v>2789</v>
      </c>
      <c r="D1409" s="435"/>
      <c r="E1409" s="436" t="s">
        <v>2744</v>
      </c>
      <c r="F1409" s="436" t="s">
        <v>2744</v>
      </c>
      <c r="G1409" s="436" t="s">
        <v>2744</v>
      </c>
      <c r="H1409" s="437"/>
      <c r="I1409" s="437"/>
      <c r="J1409" s="438"/>
      <c r="K1409" s="438"/>
      <c r="L1409" s="435"/>
      <c r="M1409" s="435"/>
      <c r="N1409" s="489">
        <v>0</v>
      </c>
      <c r="O1409" s="489">
        <v>0</v>
      </c>
      <c r="P1409" s="489"/>
      <c r="Q1409" s="489"/>
    </row>
    <row r="1410" spans="2:17">
      <c r="B1410" s="442"/>
      <c r="C1410" s="434" t="s">
        <v>2743</v>
      </c>
      <c r="D1410" s="435"/>
      <c r="E1410" s="436" t="s">
        <v>2744</v>
      </c>
      <c r="F1410" s="436" t="s">
        <v>2744</v>
      </c>
      <c r="G1410" s="436" t="s">
        <v>2744</v>
      </c>
      <c r="H1410" s="437"/>
      <c r="I1410" s="437"/>
      <c r="J1410" s="438"/>
      <c r="K1410" s="438"/>
      <c r="L1410" s="435"/>
      <c r="M1410" s="435"/>
      <c r="N1410" s="489">
        <v>0</v>
      </c>
      <c r="O1410" s="489">
        <v>0</v>
      </c>
      <c r="P1410" s="489"/>
      <c r="Q1410" s="489"/>
    </row>
    <row r="1411" spans="2:17" ht="28.8">
      <c r="B1411" s="442"/>
      <c r="C1411" s="439" t="s">
        <v>4481</v>
      </c>
      <c r="D1411" s="435"/>
      <c r="E1411" s="436">
        <v>13.06</v>
      </c>
      <c r="F1411" s="436">
        <v>10.28</v>
      </c>
      <c r="G1411" s="436">
        <v>8.64</v>
      </c>
      <c r="H1411" s="437"/>
      <c r="I1411" s="437"/>
      <c r="J1411" s="438"/>
      <c r="K1411" s="438"/>
      <c r="L1411" s="435"/>
      <c r="M1411" s="435"/>
      <c r="N1411" s="489">
        <v>390</v>
      </c>
      <c r="O1411" s="489">
        <v>0</v>
      </c>
      <c r="P1411" s="489"/>
      <c r="Q1411" s="489"/>
    </row>
    <row r="1412" spans="2:17">
      <c r="B1412" s="442"/>
      <c r="C1412" s="439" t="s">
        <v>4482</v>
      </c>
      <c r="D1412" s="435"/>
      <c r="E1412" s="436">
        <v>3.31</v>
      </c>
      <c r="F1412" s="436">
        <v>2.61</v>
      </c>
      <c r="G1412" s="436">
        <v>2.19</v>
      </c>
      <c r="H1412" s="437"/>
      <c r="I1412" s="437"/>
      <c r="J1412" s="438"/>
      <c r="K1412" s="438"/>
      <c r="L1412" s="435"/>
      <c r="M1412" s="435"/>
      <c r="N1412" s="489">
        <v>99</v>
      </c>
      <c r="O1412" s="489">
        <v>0</v>
      </c>
      <c r="P1412" s="489"/>
      <c r="Q1412" s="489"/>
    </row>
    <row r="1413" spans="2:17">
      <c r="B1413" s="442"/>
      <c r="C1413" s="439" t="s">
        <v>4483</v>
      </c>
      <c r="D1413" s="435"/>
      <c r="E1413" s="436">
        <v>8.34</v>
      </c>
      <c r="F1413" s="436">
        <v>6.57</v>
      </c>
      <c r="G1413" s="436">
        <v>5.52</v>
      </c>
      <c r="H1413" s="437"/>
      <c r="I1413" s="437"/>
      <c r="J1413" s="438"/>
      <c r="K1413" s="438"/>
      <c r="L1413" s="435"/>
      <c r="M1413" s="435"/>
      <c r="N1413" s="489">
        <v>249</v>
      </c>
      <c r="O1413" s="489">
        <v>0</v>
      </c>
      <c r="P1413" s="489"/>
      <c r="Q1413" s="489"/>
    </row>
    <row r="1414" spans="2:17">
      <c r="B1414" s="442"/>
      <c r="C1414" s="439" t="s">
        <v>2827</v>
      </c>
      <c r="D1414" s="435"/>
      <c r="E1414" s="436" t="s">
        <v>2744</v>
      </c>
      <c r="F1414" s="436" t="s">
        <v>2744</v>
      </c>
      <c r="G1414" s="436" t="s">
        <v>2744</v>
      </c>
      <c r="H1414" s="437"/>
      <c r="I1414" s="437"/>
      <c r="J1414" s="438"/>
      <c r="K1414" s="438"/>
      <c r="L1414" s="435"/>
      <c r="M1414" s="435"/>
      <c r="N1414" s="489">
        <v>0</v>
      </c>
      <c r="O1414" s="489">
        <v>0</v>
      </c>
      <c r="P1414" s="489"/>
      <c r="Q1414" s="489"/>
    </row>
    <row r="1415" spans="2:17">
      <c r="B1415" s="442"/>
      <c r="C1415" s="439" t="s">
        <v>4484</v>
      </c>
      <c r="D1415" s="435"/>
      <c r="E1415" s="436">
        <v>20.05</v>
      </c>
      <c r="F1415" s="436">
        <v>15.79</v>
      </c>
      <c r="G1415" s="436">
        <v>13.26</v>
      </c>
      <c r="H1415" s="437"/>
      <c r="I1415" s="437"/>
      <c r="J1415" s="438"/>
      <c r="K1415" s="438"/>
      <c r="L1415" s="435"/>
      <c r="M1415" s="435"/>
      <c r="N1415" s="489">
        <v>599</v>
      </c>
      <c r="O1415" s="489">
        <v>0</v>
      </c>
      <c r="P1415" s="489"/>
      <c r="Q1415" s="489"/>
    </row>
    <row r="1416" spans="2:17">
      <c r="B1416" s="442"/>
      <c r="C1416" s="439" t="s">
        <v>4485</v>
      </c>
      <c r="D1416" s="435"/>
      <c r="E1416" s="436">
        <v>64.14</v>
      </c>
      <c r="F1416" s="436">
        <v>50.53</v>
      </c>
      <c r="G1416" s="436">
        <v>42.42</v>
      </c>
      <c r="H1416" s="437"/>
      <c r="I1416" s="437"/>
      <c r="J1416" s="438"/>
      <c r="K1416" s="438"/>
      <c r="L1416" s="435"/>
      <c r="M1416" s="435"/>
      <c r="N1416" s="489">
        <v>1916</v>
      </c>
      <c r="O1416" s="489">
        <v>0</v>
      </c>
      <c r="P1416" s="489"/>
      <c r="Q1416" s="489"/>
    </row>
    <row r="1417" spans="2:17">
      <c r="B1417" s="442"/>
      <c r="C1417" s="439" t="s">
        <v>3023</v>
      </c>
      <c r="D1417" s="435"/>
      <c r="E1417" s="436">
        <v>4.0199999999999996</v>
      </c>
      <c r="F1417" s="436">
        <v>3.17</v>
      </c>
      <c r="G1417" s="436">
        <v>2.65</v>
      </c>
      <c r="H1417" s="437"/>
      <c r="I1417" s="437"/>
      <c r="J1417" s="438"/>
      <c r="K1417" s="438"/>
      <c r="L1417" s="435"/>
      <c r="M1417" s="435"/>
      <c r="N1417" s="489">
        <v>120</v>
      </c>
      <c r="O1417" s="489">
        <v>0</v>
      </c>
      <c r="P1417" s="489"/>
      <c r="Q1417" s="489"/>
    </row>
    <row r="1418" spans="2:17" ht="28.8">
      <c r="B1418" s="442"/>
      <c r="C1418" s="439" t="s">
        <v>4486</v>
      </c>
      <c r="D1418" s="435"/>
      <c r="E1418" s="436">
        <v>68.7</v>
      </c>
      <c r="F1418" s="436">
        <v>54.11</v>
      </c>
      <c r="G1418" s="436">
        <v>45.43</v>
      </c>
      <c r="H1418" s="437"/>
      <c r="I1418" s="437"/>
      <c r="J1418" s="438"/>
      <c r="K1418" s="438"/>
      <c r="L1418" s="435"/>
      <c r="M1418" s="435"/>
      <c r="N1418" s="489">
        <v>2052</v>
      </c>
      <c r="O1418" s="489">
        <v>0</v>
      </c>
      <c r="P1418" s="489"/>
      <c r="Q1418" s="489"/>
    </row>
    <row r="1419" spans="2:17" ht="28.8">
      <c r="B1419" s="442"/>
      <c r="C1419" s="439" t="s">
        <v>4487</v>
      </c>
      <c r="D1419" s="435"/>
      <c r="E1419" s="436">
        <v>610.13</v>
      </c>
      <c r="F1419" s="436">
        <v>480.62</v>
      </c>
      <c r="G1419" s="436">
        <v>403.48</v>
      </c>
      <c r="H1419" s="437"/>
      <c r="I1419" s="437"/>
      <c r="J1419" s="438"/>
      <c r="K1419" s="438"/>
      <c r="L1419" s="435"/>
      <c r="M1419" s="435"/>
      <c r="N1419" s="489">
        <v>18225</v>
      </c>
      <c r="O1419" s="489">
        <v>0</v>
      </c>
      <c r="P1419" s="489"/>
      <c r="Q1419" s="489"/>
    </row>
    <row r="1420" spans="2:17">
      <c r="B1420" s="442"/>
      <c r="C1420" s="439" t="s">
        <v>3012</v>
      </c>
      <c r="D1420" s="435"/>
      <c r="E1420" s="436">
        <v>7.19</v>
      </c>
      <c r="F1420" s="436">
        <v>5.67</v>
      </c>
      <c r="G1420" s="436">
        <v>4.76</v>
      </c>
      <c r="H1420" s="437"/>
      <c r="I1420" s="437"/>
      <c r="J1420" s="438"/>
      <c r="K1420" s="438"/>
      <c r="L1420" s="435"/>
      <c r="M1420" s="435"/>
      <c r="N1420" s="489">
        <v>215</v>
      </c>
      <c r="O1420" s="489">
        <v>0</v>
      </c>
      <c r="P1420" s="489"/>
      <c r="Q1420" s="489"/>
    </row>
    <row r="1421" spans="2:17">
      <c r="B1421" s="442"/>
      <c r="C1421" s="439" t="s">
        <v>4488</v>
      </c>
      <c r="D1421" s="435"/>
      <c r="E1421" s="436">
        <v>5.0199999999999996</v>
      </c>
      <c r="F1421" s="436">
        <v>3.96</v>
      </c>
      <c r="G1421" s="436">
        <v>3.32</v>
      </c>
      <c r="H1421" s="437"/>
      <c r="I1421" s="437"/>
      <c r="J1421" s="438"/>
      <c r="K1421" s="438"/>
      <c r="L1421" s="435"/>
      <c r="M1421" s="435"/>
      <c r="N1421" s="489">
        <v>150</v>
      </c>
      <c r="O1421" s="489">
        <v>0</v>
      </c>
      <c r="P1421" s="489"/>
      <c r="Q1421" s="489"/>
    </row>
    <row r="1422" spans="2:17">
      <c r="B1422" s="442"/>
      <c r="C1422" s="439" t="s">
        <v>4489</v>
      </c>
      <c r="D1422" s="435"/>
      <c r="E1422" s="436">
        <v>82.35</v>
      </c>
      <c r="F1422" s="436">
        <v>64.87</v>
      </c>
      <c r="G1422" s="436">
        <v>54.46</v>
      </c>
      <c r="H1422" s="437"/>
      <c r="I1422" s="437"/>
      <c r="J1422" s="438"/>
      <c r="K1422" s="438"/>
      <c r="L1422" s="435"/>
      <c r="M1422" s="435"/>
      <c r="N1422" s="489">
        <v>2460</v>
      </c>
      <c r="O1422" s="489">
        <v>0</v>
      </c>
      <c r="P1422" s="489"/>
      <c r="Q1422" s="489"/>
    </row>
    <row r="1423" spans="2:17" ht="28.8">
      <c r="B1423" s="442"/>
      <c r="C1423" s="439" t="s">
        <v>4490</v>
      </c>
      <c r="D1423" s="435"/>
      <c r="E1423" s="436">
        <v>281.22000000000003</v>
      </c>
      <c r="F1423" s="436">
        <v>221.52</v>
      </c>
      <c r="G1423" s="436">
        <v>185.96</v>
      </c>
      <c r="H1423" s="437"/>
      <c r="I1423" s="437"/>
      <c r="J1423" s="438"/>
      <c r="K1423" s="438"/>
      <c r="L1423" s="435"/>
      <c r="M1423" s="435"/>
      <c r="N1423" s="489">
        <v>8400</v>
      </c>
      <c r="O1423" s="489">
        <v>0</v>
      </c>
      <c r="P1423" s="489"/>
      <c r="Q1423" s="489"/>
    </row>
    <row r="1424" spans="2:17">
      <c r="B1424" s="442"/>
      <c r="C1424" s="439" t="s">
        <v>4491</v>
      </c>
      <c r="D1424" s="435"/>
      <c r="E1424" s="436">
        <v>23.97</v>
      </c>
      <c r="F1424" s="436">
        <v>18.88</v>
      </c>
      <c r="G1424" s="436">
        <v>15.85</v>
      </c>
      <c r="H1424" s="437"/>
      <c r="I1424" s="437"/>
      <c r="J1424" s="438"/>
      <c r="K1424" s="438"/>
      <c r="L1424" s="435"/>
      <c r="M1424" s="435"/>
      <c r="N1424" s="489">
        <v>716</v>
      </c>
      <c r="O1424" s="489">
        <v>0</v>
      </c>
      <c r="P1424" s="489"/>
      <c r="Q1424" s="489"/>
    </row>
    <row r="1425" spans="2:17">
      <c r="B1425" s="442"/>
      <c r="C1425" s="439"/>
      <c r="D1425" s="435"/>
      <c r="E1425" s="436"/>
      <c r="F1425" s="436"/>
      <c r="G1425" s="436"/>
      <c r="H1425" s="437"/>
      <c r="I1425" s="437"/>
      <c r="J1425" s="438"/>
      <c r="K1425" s="438"/>
      <c r="L1425" s="435"/>
      <c r="M1425" s="435"/>
      <c r="N1425" s="489"/>
      <c r="O1425" s="489"/>
      <c r="P1425" s="489"/>
      <c r="Q1425" s="489"/>
    </row>
    <row r="1426" spans="2:17" ht="39.6">
      <c r="B1426" s="321" t="s">
        <v>4492</v>
      </c>
      <c r="C1426" s="340" t="s">
        <v>4493</v>
      </c>
      <c r="D1426" s="346">
        <v>110</v>
      </c>
      <c r="E1426" s="342">
        <v>408.08</v>
      </c>
      <c r="F1426" s="342">
        <v>321.45</v>
      </c>
      <c r="G1426" s="342">
        <v>269.85000000000002</v>
      </c>
      <c r="H1426" s="343">
        <v>0</v>
      </c>
      <c r="I1426" s="343">
        <v>0</v>
      </c>
      <c r="J1426" s="344">
        <v>3.5000000000000001E-3</v>
      </c>
      <c r="K1426" s="345" t="s">
        <v>2741</v>
      </c>
      <c r="L1426" s="346" t="s">
        <v>2721</v>
      </c>
      <c r="M1426" s="346" t="s">
        <v>2742</v>
      </c>
      <c r="N1426" s="505">
        <v>12367</v>
      </c>
      <c r="O1426" s="505">
        <v>0</v>
      </c>
      <c r="P1426" s="505">
        <v>3.5000000000000001E-3</v>
      </c>
      <c r="Q1426" s="505"/>
    </row>
    <row r="1427" spans="2:17">
      <c r="B1427" s="442"/>
      <c r="C1427" s="434" t="s">
        <v>2780</v>
      </c>
      <c r="D1427" s="435"/>
      <c r="E1427" s="436" t="s">
        <v>2744</v>
      </c>
      <c r="F1427" s="436" t="s">
        <v>2744</v>
      </c>
      <c r="G1427" s="436" t="s">
        <v>2744</v>
      </c>
      <c r="H1427" s="437"/>
      <c r="I1427" s="437"/>
      <c r="J1427" s="438"/>
      <c r="K1427" s="438"/>
      <c r="L1427" s="435"/>
      <c r="M1427" s="435"/>
      <c r="N1427" s="489">
        <v>0</v>
      </c>
      <c r="O1427" s="489">
        <v>0</v>
      </c>
      <c r="P1427" s="489"/>
      <c r="Q1427" s="489"/>
    </row>
    <row r="1428" spans="2:17">
      <c r="B1428" s="442"/>
      <c r="C1428" s="439" t="s">
        <v>4471</v>
      </c>
      <c r="D1428" s="435"/>
      <c r="E1428" s="436">
        <v>24.11</v>
      </c>
      <c r="F1428" s="436">
        <v>18.989999999999998</v>
      </c>
      <c r="G1428" s="436">
        <v>15.94</v>
      </c>
      <c r="H1428" s="437"/>
      <c r="I1428" s="437"/>
      <c r="J1428" s="438"/>
      <c r="K1428" s="438"/>
      <c r="L1428" s="435"/>
      <c r="M1428" s="435"/>
      <c r="N1428" s="489">
        <v>720</v>
      </c>
      <c r="O1428" s="489">
        <v>0</v>
      </c>
      <c r="P1428" s="489"/>
      <c r="Q1428" s="489"/>
    </row>
    <row r="1429" spans="2:17">
      <c r="B1429" s="442"/>
      <c r="C1429" s="439" t="s">
        <v>4472</v>
      </c>
      <c r="D1429" s="435"/>
      <c r="E1429" s="436">
        <v>74.2</v>
      </c>
      <c r="F1429" s="436">
        <v>62.7</v>
      </c>
      <c r="G1429" s="436">
        <v>55.84</v>
      </c>
      <c r="H1429" s="437"/>
      <c r="I1429" s="437"/>
      <c r="J1429" s="438"/>
      <c r="K1429" s="438"/>
      <c r="L1429" s="435"/>
      <c r="M1429" s="435"/>
      <c r="N1429" s="489">
        <v>1619</v>
      </c>
      <c r="O1429" s="489">
        <v>20</v>
      </c>
      <c r="P1429" s="489"/>
      <c r="Q1429" s="489"/>
    </row>
    <row r="1430" spans="2:17">
      <c r="B1430" s="442"/>
      <c r="C1430" s="439" t="s">
        <v>4473</v>
      </c>
      <c r="D1430" s="435"/>
      <c r="E1430" s="436" t="s">
        <v>2744</v>
      </c>
      <c r="F1430" s="436" t="s">
        <v>2744</v>
      </c>
      <c r="G1430" s="436" t="s">
        <v>2744</v>
      </c>
      <c r="H1430" s="437"/>
      <c r="I1430" s="437"/>
      <c r="J1430" s="438"/>
      <c r="K1430" s="438"/>
      <c r="L1430" s="435"/>
      <c r="M1430" s="435"/>
      <c r="N1430" s="489">
        <v>0</v>
      </c>
      <c r="O1430" s="489">
        <v>0</v>
      </c>
      <c r="P1430" s="489"/>
      <c r="Q1430" s="489"/>
    </row>
    <row r="1431" spans="2:17">
      <c r="B1431" s="442"/>
      <c r="C1431" s="434" t="s">
        <v>2743</v>
      </c>
      <c r="D1431" s="435"/>
      <c r="E1431" s="436" t="s">
        <v>2744</v>
      </c>
      <c r="F1431" s="436" t="s">
        <v>2744</v>
      </c>
      <c r="G1431" s="436" t="s">
        <v>2744</v>
      </c>
      <c r="H1431" s="437"/>
      <c r="I1431" s="437"/>
      <c r="J1431" s="438"/>
      <c r="K1431" s="438"/>
      <c r="L1431" s="435"/>
      <c r="M1431" s="435"/>
      <c r="N1431" s="489">
        <v>0</v>
      </c>
      <c r="O1431" s="489">
        <v>0</v>
      </c>
      <c r="P1431" s="489"/>
      <c r="Q1431" s="489"/>
    </row>
    <row r="1432" spans="2:17">
      <c r="B1432" s="442"/>
      <c r="C1432" s="439" t="s">
        <v>4474</v>
      </c>
      <c r="D1432" s="435"/>
      <c r="E1432" s="436">
        <v>75.33</v>
      </c>
      <c r="F1432" s="436">
        <v>59.33</v>
      </c>
      <c r="G1432" s="436">
        <v>49.82</v>
      </c>
      <c r="H1432" s="437"/>
      <c r="I1432" s="437"/>
      <c r="J1432" s="438"/>
      <c r="K1432" s="438"/>
      <c r="L1432" s="435"/>
      <c r="M1432" s="435"/>
      <c r="N1432" s="489">
        <v>2250</v>
      </c>
      <c r="O1432" s="489">
        <v>0</v>
      </c>
      <c r="P1432" s="489"/>
      <c r="Q1432" s="489"/>
    </row>
    <row r="1433" spans="2:17">
      <c r="B1433" s="442"/>
      <c r="C1433" s="439" t="s">
        <v>4475</v>
      </c>
      <c r="D1433" s="435"/>
      <c r="E1433" s="436">
        <v>8.44</v>
      </c>
      <c r="F1433" s="436">
        <v>6.65</v>
      </c>
      <c r="G1433" s="436">
        <v>5.58</v>
      </c>
      <c r="H1433" s="437"/>
      <c r="I1433" s="437"/>
      <c r="J1433" s="438"/>
      <c r="K1433" s="438"/>
      <c r="L1433" s="435"/>
      <c r="M1433" s="435"/>
      <c r="N1433" s="489">
        <v>252</v>
      </c>
      <c r="O1433" s="489">
        <v>0</v>
      </c>
      <c r="P1433" s="489"/>
      <c r="Q1433" s="489"/>
    </row>
    <row r="1434" spans="2:17" ht="28.8">
      <c r="B1434" s="442"/>
      <c r="C1434" s="439" t="s">
        <v>4476</v>
      </c>
      <c r="D1434" s="435"/>
      <c r="E1434" s="436">
        <v>156.41</v>
      </c>
      <c r="F1434" s="436">
        <v>135.94999999999999</v>
      </c>
      <c r="G1434" s="436">
        <v>123.76</v>
      </c>
      <c r="H1434" s="437"/>
      <c r="I1434" s="437"/>
      <c r="J1434" s="438"/>
      <c r="K1434" s="438"/>
      <c r="L1434" s="435"/>
      <c r="M1434" s="435"/>
      <c r="N1434" s="489">
        <v>2880</v>
      </c>
      <c r="O1434" s="489">
        <v>60</v>
      </c>
      <c r="P1434" s="489"/>
      <c r="Q1434" s="489"/>
    </row>
    <row r="1435" spans="2:17" ht="28.8">
      <c r="B1435" s="442"/>
      <c r="C1435" s="439" t="s">
        <v>4494</v>
      </c>
      <c r="D1435" s="435"/>
      <c r="E1435" s="436">
        <v>231.68</v>
      </c>
      <c r="F1435" s="436">
        <v>198.42</v>
      </c>
      <c r="G1435" s="436">
        <v>178.61</v>
      </c>
      <c r="H1435" s="437"/>
      <c r="I1435" s="437"/>
      <c r="J1435" s="438"/>
      <c r="K1435" s="438"/>
      <c r="L1435" s="435"/>
      <c r="M1435" s="435"/>
      <c r="N1435" s="489">
        <v>4680</v>
      </c>
      <c r="O1435" s="489">
        <v>75</v>
      </c>
      <c r="P1435" s="489"/>
      <c r="Q1435" s="489"/>
    </row>
    <row r="1436" spans="2:17">
      <c r="B1436" s="442"/>
      <c r="C1436" s="439" t="s">
        <v>4473</v>
      </c>
      <c r="D1436" s="435"/>
      <c r="E1436" s="436" t="s">
        <v>2744</v>
      </c>
      <c r="F1436" s="436" t="s">
        <v>2744</v>
      </c>
      <c r="G1436" s="436" t="s">
        <v>2744</v>
      </c>
      <c r="H1436" s="437"/>
      <c r="I1436" s="437"/>
      <c r="J1436" s="438"/>
      <c r="K1436" s="438"/>
      <c r="L1436" s="435"/>
      <c r="M1436" s="435"/>
      <c r="N1436" s="489">
        <v>0</v>
      </c>
      <c r="O1436" s="489">
        <v>0</v>
      </c>
      <c r="P1436" s="489"/>
      <c r="Q1436" s="489"/>
    </row>
    <row r="1437" spans="2:17">
      <c r="B1437" s="442"/>
      <c r="C1437" s="434" t="s">
        <v>2780</v>
      </c>
      <c r="D1437" s="435"/>
      <c r="E1437" s="436" t="s">
        <v>2744</v>
      </c>
      <c r="F1437" s="436" t="s">
        <v>2744</v>
      </c>
      <c r="G1437" s="436" t="s">
        <v>2744</v>
      </c>
      <c r="H1437" s="437"/>
      <c r="I1437" s="437"/>
      <c r="J1437" s="438"/>
      <c r="K1437" s="438"/>
      <c r="L1437" s="435"/>
      <c r="M1437" s="435"/>
      <c r="N1437" s="489">
        <v>0</v>
      </c>
      <c r="O1437" s="489">
        <v>0</v>
      </c>
      <c r="P1437" s="489"/>
      <c r="Q1437" s="489"/>
    </row>
    <row r="1438" spans="2:17">
      <c r="B1438" s="442"/>
      <c r="C1438" s="439" t="s">
        <v>4495</v>
      </c>
      <c r="D1438" s="435"/>
      <c r="E1438" s="436">
        <v>314.69</v>
      </c>
      <c r="F1438" s="436">
        <v>247.9</v>
      </c>
      <c r="G1438" s="436">
        <v>208.11</v>
      </c>
      <c r="H1438" s="437"/>
      <c r="I1438" s="437"/>
      <c r="J1438" s="438"/>
      <c r="K1438" s="438"/>
      <c r="L1438" s="435"/>
      <c r="M1438" s="435"/>
      <c r="N1438" s="489">
        <v>9400</v>
      </c>
      <c r="O1438" s="489">
        <v>0</v>
      </c>
      <c r="P1438" s="489"/>
      <c r="Q1438" s="489"/>
    </row>
    <row r="1439" spans="2:17">
      <c r="B1439" s="442"/>
      <c r="C1439" s="439" t="s">
        <v>4478</v>
      </c>
      <c r="D1439" s="435"/>
      <c r="E1439" s="436">
        <v>208.9</v>
      </c>
      <c r="F1439" s="436">
        <v>164.56</v>
      </c>
      <c r="G1439" s="436">
        <v>138.15</v>
      </c>
      <c r="H1439" s="437"/>
      <c r="I1439" s="437"/>
      <c r="J1439" s="438"/>
      <c r="K1439" s="438"/>
      <c r="L1439" s="435"/>
      <c r="M1439" s="435"/>
      <c r="N1439" s="489">
        <v>6240</v>
      </c>
      <c r="O1439" s="489">
        <v>0</v>
      </c>
      <c r="P1439" s="489"/>
      <c r="Q1439" s="489"/>
    </row>
    <row r="1440" spans="2:17">
      <c r="B1440" s="442"/>
      <c r="C1440" s="439" t="s">
        <v>4496</v>
      </c>
      <c r="D1440" s="435"/>
      <c r="E1440" s="436">
        <v>325.39999999999998</v>
      </c>
      <c r="F1440" s="436">
        <v>256.33</v>
      </c>
      <c r="G1440" s="436">
        <v>215.19</v>
      </c>
      <c r="H1440" s="437"/>
      <c r="I1440" s="437"/>
      <c r="J1440" s="438"/>
      <c r="K1440" s="438"/>
      <c r="L1440" s="435"/>
      <c r="M1440" s="435"/>
      <c r="N1440" s="489">
        <v>9720</v>
      </c>
      <c r="O1440" s="489">
        <v>0</v>
      </c>
      <c r="P1440" s="489"/>
      <c r="Q1440" s="489"/>
    </row>
    <row r="1441" spans="2:17">
      <c r="B1441" s="442"/>
      <c r="C1441" s="439" t="s">
        <v>4479</v>
      </c>
      <c r="D1441" s="435"/>
      <c r="E1441" s="436">
        <v>149.61000000000001</v>
      </c>
      <c r="F1441" s="436">
        <v>117.86</v>
      </c>
      <c r="G1441" s="436">
        <v>98.94</v>
      </c>
      <c r="H1441" s="437"/>
      <c r="I1441" s="437"/>
      <c r="J1441" s="438"/>
      <c r="K1441" s="438"/>
      <c r="L1441" s="435"/>
      <c r="M1441" s="435"/>
      <c r="N1441" s="489">
        <v>4469</v>
      </c>
      <c r="O1441" s="489">
        <v>0</v>
      </c>
      <c r="P1441" s="489"/>
      <c r="Q1441" s="489"/>
    </row>
    <row r="1442" spans="2:17">
      <c r="B1442" s="442"/>
      <c r="C1442" s="439" t="s">
        <v>2789</v>
      </c>
      <c r="D1442" s="435"/>
      <c r="E1442" s="436" t="s">
        <v>2744</v>
      </c>
      <c r="F1442" s="436" t="s">
        <v>2744</v>
      </c>
      <c r="G1442" s="436" t="s">
        <v>2744</v>
      </c>
      <c r="H1442" s="437"/>
      <c r="I1442" s="437"/>
      <c r="J1442" s="438"/>
      <c r="K1442" s="438"/>
      <c r="L1442" s="435"/>
      <c r="M1442" s="435"/>
      <c r="N1442" s="489">
        <v>0</v>
      </c>
      <c r="O1442" s="489">
        <v>0</v>
      </c>
      <c r="P1442" s="489"/>
      <c r="Q1442" s="489"/>
    </row>
    <row r="1443" spans="2:17">
      <c r="B1443" s="442"/>
      <c r="C1443" s="434" t="s">
        <v>2743</v>
      </c>
      <c r="D1443" s="435"/>
      <c r="E1443" s="436" t="s">
        <v>2744</v>
      </c>
      <c r="F1443" s="436" t="s">
        <v>2744</v>
      </c>
      <c r="G1443" s="436" t="s">
        <v>2744</v>
      </c>
      <c r="H1443" s="437"/>
      <c r="I1443" s="437"/>
      <c r="J1443" s="438"/>
      <c r="K1443" s="438"/>
      <c r="L1443" s="435"/>
      <c r="M1443" s="435"/>
      <c r="N1443" s="489">
        <v>0</v>
      </c>
      <c r="O1443" s="489">
        <v>0</v>
      </c>
      <c r="P1443" s="489"/>
      <c r="Q1443" s="489"/>
    </row>
    <row r="1444" spans="2:17" ht="28.8">
      <c r="B1444" s="442"/>
      <c r="C1444" s="439" t="s">
        <v>4481</v>
      </c>
      <c r="D1444" s="435"/>
      <c r="E1444" s="436">
        <v>13.06</v>
      </c>
      <c r="F1444" s="436">
        <v>10.28</v>
      </c>
      <c r="G1444" s="436">
        <v>8.64</v>
      </c>
      <c r="H1444" s="437"/>
      <c r="I1444" s="437"/>
      <c r="J1444" s="438"/>
      <c r="K1444" s="438"/>
      <c r="L1444" s="435"/>
      <c r="M1444" s="435"/>
      <c r="N1444" s="489">
        <v>390</v>
      </c>
      <c r="O1444" s="489">
        <v>0</v>
      </c>
      <c r="P1444" s="489"/>
      <c r="Q1444" s="489"/>
    </row>
    <row r="1445" spans="2:17">
      <c r="B1445" s="442"/>
      <c r="C1445" s="439" t="s">
        <v>4482</v>
      </c>
      <c r="D1445" s="435"/>
      <c r="E1445" s="436">
        <v>3.31</v>
      </c>
      <c r="F1445" s="436">
        <v>2.61</v>
      </c>
      <c r="G1445" s="436">
        <v>2.19</v>
      </c>
      <c r="H1445" s="437"/>
      <c r="I1445" s="437"/>
      <c r="J1445" s="438"/>
      <c r="K1445" s="438"/>
      <c r="L1445" s="435"/>
      <c r="M1445" s="435"/>
      <c r="N1445" s="489">
        <v>99</v>
      </c>
      <c r="O1445" s="489">
        <v>0</v>
      </c>
      <c r="P1445" s="489"/>
      <c r="Q1445" s="489"/>
    </row>
    <row r="1446" spans="2:17">
      <c r="B1446" s="442"/>
      <c r="C1446" s="439" t="s">
        <v>4483</v>
      </c>
      <c r="D1446" s="435"/>
      <c r="E1446" s="436">
        <v>8.34</v>
      </c>
      <c r="F1446" s="436">
        <v>6.57</v>
      </c>
      <c r="G1446" s="436">
        <v>5.52</v>
      </c>
      <c r="H1446" s="437"/>
      <c r="I1446" s="437"/>
      <c r="J1446" s="438"/>
      <c r="K1446" s="438"/>
      <c r="L1446" s="435"/>
      <c r="M1446" s="435"/>
      <c r="N1446" s="489">
        <v>249</v>
      </c>
      <c r="O1446" s="489">
        <v>0</v>
      </c>
      <c r="P1446" s="489"/>
      <c r="Q1446" s="489"/>
    </row>
    <row r="1447" spans="2:17">
      <c r="B1447" s="442"/>
      <c r="C1447" s="439" t="s">
        <v>2827</v>
      </c>
      <c r="D1447" s="435"/>
      <c r="E1447" s="436" t="s">
        <v>2744</v>
      </c>
      <c r="F1447" s="436" t="s">
        <v>2744</v>
      </c>
      <c r="G1447" s="436" t="s">
        <v>2744</v>
      </c>
      <c r="H1447" s="437"/>
      <c r="I1447" s="437"/>
      <c r="J1447" s="438"/>
      <c r="K1447" s="438"/>
      <c r="L1447" s="435"/>
      <c r="M1447" s="435"/>
      <c r="N1447" s="489">
        <v>0</v>
      </c>
      <c r="O1447" s="489">
        <v>0</v>
      </c>
      <c r="P1447" s="489"/>
      <c r="Q1447" s="489"/>
    </row>
    <row r="1448" spans="2:17">
      <c r="B1448" s="442"/>
      <c r="C1448" s="439" t="s">
        <v>4485</v>
      </c>
      <c r="D1448" s="435"/>
      <c r="E1448" s="436">
        <v>64.14</v>
      </c>
      <c r="F1448" s="436">
        <v>50.53</v>
      </c>
      <c r="G1448" s="436">
        <v>42.42</v>
      </c>
      <c r="H1448" s="437"/>
      <c r="I1448" s="437"/>
      <c r="J1448" s="438"/>
      <c r="K1448" s="438"/>
      <c r="L1448" s="435"/>
      <c r="M1448" s="435"/>
      <c r="N1448" s="489">
        <v>1916</v>
      </c>
      <c r="O1448" s="489">
        <v>0</v>
      </c>
      <c r="P1448" s="489"/>
      <c r="Q1448" s="489"/>
    </row>
    <row r="1449" spans="2:17">
      <c r="B1449" s="442"/>
      <c r="C1449" s="439" t="s">
        <v>3023</v>
      </c>
      <c r="D1449" s="435"/>
      <c r="E1449" s="436">
        <v>4.0199999999999996</v>
      </c>
      <c r="F1449" s="436">
        <v>3.17</v>
      </c>
      <c r="G1449" s="436">
        <v>2.65</v>
      </c>
      <c r="H1449" s="437"/>
      <c r="I1449" s="437"/>
      <c r="J1449" s="438"/>
      <c r="K1449" s="438"/>
      <c r="L1449" s="435"/>
      <c r="M1449" s="435"/>
      <c r="N1449" s="489">
        <v>120</v>
      </c>
      <c r="O1449" s="489">
        <v>0</v>
      </c>
      <c r="P1449" s="489"/>
      <c r="Q1449" s="489"/>
    </row>
    <row r="1450" spans="2:17">
      <c r="B1450" s="442"/>
      <c r="C1450" s="439" t="s">
        <v>4497</v>
      </c>
      <c r="D1450" s="435"/>
      <c r="E1450" s="436">
        <v>56.44</v>
      </c>
      <c r="F1450" s="436">
        <v>44.46</v>
      </c>
      <c r="G1450" s="436">
        <v>37.32</v>
      </c>
      <c r="H1450" s="437"/>
      <c r="I1450" s="437"/>
      <c r="J1450" s="438"/>
      <c r="K1450" s="438"/>
      <c r="L1450" s="435"/>
      <c r="M1450" s="435"/>
      <c r="N1450" s="489">
        <v>1686</v>
      </c>
      <c r="O1450" s="489">
        <v>0</v>
      </c>
      <c r="P1450" s="489"/>
      <c r="Q1450" s="489"/>
    </row>
    <row r="1451" spans="2:17">
      <c r="B1451" s="442"/>
      <c r="C1451" s="439" t="s">
        <v>3026</v>
      </c>
      <c r="D1451" s="435"/>
      <c r="E1451" s="436">
        <v>33.299999999999997</v>
      </c>
      <c r="F1451" s="436">
        <v>26.24</v>
      </c>
      <c r="G1451" s="436">
        <v>22.03</v>
      </c>
      <c r="H1451" s="437"/>
      <c r="I1451" s="437"/>
      <c r="J1451" s="438"/>
      <c r="K1451" s="438"/>
      <c r="L1451" s="435"/>
      <c r="M1451" s="435"/>
      <c r="N1451" s="489">
        <v>995</v>
      </c>
      <c r="O1451" s="489">
        <v>0</v>
      </c>
      <c r="P1451" s="489"/>
      <c r="Q1451" s="489"/>
    </row>
    <row r="1452" spans="2:17" ht="28.8">
      <c r="B1452" s="442"/>
      <c r="C1452" s="439" t="s">
        <v>4486</v>
      </c>
      <c r="D1452" s="435"/>
      <c r="E1452" s="436">
        <v>68.7</v>
      </c>
      <c r="F1452" s="436">
        <v>54.11</v>
      </c>
      <c r="G1452" s="436">
        <v>45.43</v>
      </c>
      <c r="H1452" s="437"/>
      <c r="I1452" s="437"/>
      <c r="J1452" s="438"/>
      <c r="K1452" s="438"/>
      <c r="L1452" s="435"/>
      <c r="M1452" s="435"/>
      <c r="N1452" s="489">
        <v>2052</v>
      </c>
      <c r="O1452" s="489">
        <v>0</v>
      </c>
      <c r="P1452" s="489"/>
      <c r="Q1452" s="489"/>
    </row>
    <row r="1453" spans="2:17" ht="28.8">
      <c r="B1453" s="442"/>
      <c r="C1453" s="439" t="s">
        <v>4487</v>
      </c>
      <c r="D1453" s="435"/>
      <c r="E1453" s="436">
        <v>610.13</v>
      </c>
      <c r="F1453" s="436">
        <v>480.62</v>
      </c>
      <c r="G1453" s="436">
        <v>403.48</v>
      </c>
      <c r="H1453" s="437"/>
      <c r="I1453" s="437"/>
      <c r="J1453" s="438"/>
      <c r="K1453" s="438"/>
      <c r="L1453" s="435"/>
      <c r="M1453" s="435"/>
      <c r="N1453" s="489">
        <v>18225</v>
      </c>
      <c r="O1453" s="489">
        <v>0</v>
      </c>
      <c r="P1453" s="489"/>
      <c r="Q1453" s="489"/>
    </row>
    <row r="1454" spans="2:17">
      <c r="B1454" s="442"/>
      <c r="C1454" s="439" t="s">
        <v>4498</v>
      </c>
      <c r="D1454" s="435"/>
      <c r="E1454" s="436">
        <v>349.09</v>
      </c>
      <c r="F1454" s="436">
        <v>288.79000000000002</v>
      </c>
      <c r="G1454" s="436">
        <v>252.87</v>
      </c>
      <c r="H1454" s="437"/>
      <c r="I1454" s="437"/>
      <c r="J1454" s="438"/>
      <c r="K1454" s="438"/>
      <c r="L1454" s="435"/>
      <c r="M1454" s="435"/>
      <c r="N1454" s="489">
        <v>8486</v>
      </c>
      <c r="O1454" s="489">
        <v>65</v>
      </c>
      <c r="P1454" s="489"/>
      <c r="Q1454" s="489"/>
    </row>
    <row r="1455" spans="2:17">
      <c r="B1455" s="442"/>
      <c r="C1455" s="439" t="s">
        <v>4499</v>
      </c>
      <c r="D1455" s="435"/>
      <c r="E1455" s="436">
        <v>314.69</v>
      </c>
      <c r="F1455" s="436">
        <v>247.9</v>
      </c>
      <c r="G1455" s="436">
        <v>208.11</v>
      </c>
      <c r="H1455" s="437"/>
      <c r="I1455" s="437"/>
      <c r="J1455" s="438"/>
      <c r="K1455" s="438"/>
      <c r="L1455" s="435"/>
      <c r="M1455" s="435"/>
      <c r="N1455" s="489">
        <v>9400</v>
      </c>
      <c r="O1455" s="489">
        <v>0</v>
      </c>
      <c r="P1455" s="489"/>
      <c r="Q1455" s="489"/>
    </row>
    <row r="1456" spans="2:17">
      <c r="B1456" s="442"/>
      <c r="C1456" s="439" t="s">
        <v>3012</v>
      </c>
      <c r="D1456" s="435"/>
      <c r="E1456" s="436">
        <v>7.19</v>
      </c>
      <c r="F1456" s="436">
        <v>5.67</v>
      </c>
      <c r="G1456" s="436">
        <v>4.76</v>
      </c>
      <c r="H1456" s="437"/>
      <c r="I1456" s="437"/>
      <c r="J1456" s="438"/>
      <c r="K1456" s="438"/>
      <c r="L1456" s="435"/>
      <c r="M1456" s="435"/>
      <c r="N1456" s="489">
        <v>215</v>
      </c>
      <c r="O1456" s="489">
        <v>0</v>
      </c>
      <c r="P1456" s="489"/>
      <c r="Q1456" s="489"/>
    </row>
    <row r="1457" spans="2:17">
      <c r="B1457" s="442"/>
      <c r="C1457" s="439" t="s">
        <v>3020</v>
      </c>
      <c r="D1457" s="435"/>
      <c r="E1457" s="436">
        <v>480.63</v>
      </c>
      <c r="F1457" s="436">
        <v>405.14</v>
      </c>
      <c r="G1457" s="436">
        <v>360.17</v>
      </c>
      <c r="H1457" s="437"/>
      <c r="I1457" s="437"/>
      <c r="J1457" s="438"/>
      <c r="K1457" s="438"/>
      <c r="L1457" s="435"/>
      <c r="M1457" s="435"/>
      <c r="N1457" s="489">
        <v>10623</v>
      </c>
      <c r="O1457" s="489">
        <v>125</v>
      </c>
      <c r="P1457" s="489"/>
      <c r="Q1457" s="489"/>
    </row>
    <row r="1458" spans="2:17">
      <c r="B1458" s="442"/>
      <c r="C1458" s="439" t="s">
        <v>4488</v>
      </c>
      <c r="D1458" s="435"/>
      <c r="E1458" s="436">
        <v>5.0199999999999996</v>
      </c>
      <c r="F1458" s="436">
        <v>3.96</v>
      </c>
      <c r="G1458" s="436">
        <v>3.32</v>
      </c>
      <c r="H1458" s="437"/>
      <c r="I1458" s="437"/>
      <c r="J1458" s="438"/>
      <c r="K1458" s="438"/>
      <c r="L1458" s="435"/>
      <c r="M1458" s="435"/>
      <c r="N1458" s="489">
        <v>150</v>
      </c>
      <c r="O1458" s="489">
        <v>0</v>
      </c>
      <c r="P1458" s="489"/>
      <c r="Q1458" s="489"/>
    </row>
    <row r="1459" spans="2:17">
      <c r="B1459" s="442"/>
      <c r="C1459" s="439" t="s">
        <v>4489</v>
      </c>
      <c r="D1459" s="435"/>
      <c r="E1459" s="436">
        <v>82.35</v>
      </c>
      <c r="F1459" s="436">
        <v>64.87</v>
      </c>
      <c r="G1459" s="436">
        <v>54.46</v>
      </c>
      <c r="H1459" s="437"/>
      <c r="I1459" s="437"/>
      <c r="J1459" s="438"/>
      <c r="K1459" s="438"/>
      <c r="L1459" s="435"/>
      <c r="M1459" s="435"/>
      <c r="N1459" s="489">
        <v>2460</v>
      </c>
      <c r="O1459" s="489">
        <v>0</v>
      </c>
      <c r="P1459" s="489"/>
      <c r="Q1459" s="489"/>
    </row>
    <row r="1460" spans="2:17" ht="28.8">
      <c r="B1460" s="442"/>
      <c r="C1460" s="439" t="s">
        <v>4490</v>
      </c>
      <c r="D1460" s="435"/>
      <c r="E1460" s="436">
        <v>281.22000000000003</v>
      </c>
      <c r="F1460" s="436">
        <v>221.52</v>
      </c>
      <c r="G1460" s="436">
        <v>185.96</v>
      </c>
      <c r="H1460" s="437"/>
      <c r="I1460" s="437"/>
      <c r="J1460" s="438"/>
      <c r="K1460" s="438"/>
      <c r="L1460" s="435"/>
      <c r="M1460" s="435"/>
      <c r="N1460" s="489">
        <v>8400</v>
      </c>
      <c r="O1460" s="489">
        <v>0</v>
      </c>
      <c r="P1460" s="489"/>
      <c r="Q1460" s="489"/>
    </row>
    <row r="1461" spans="2:17">
      <c r="B1461" s="442"/>
      <c r="C1461" s="439" t="s">
        <v>4491</v>
      </c>
      <c r="D1461" s="435"/>
      <c r="E1461" s="436">
        <v>23.97</v>
      </c>
      <c r="F1461" s="436">
        <v>18.88</v>
      </c>
      <c r="G1461" s="436">
        <v>15.85</v>
      </c>
      <c r="H1461" s="437"/>
      <c r="I1461" s="437"/>
      <c r="J1461" s="438"/>
      <c r="K1461" s="438"/>
      <c r="L1461" s="435"/>
      <c r="M1461" s="435"/>
      <c r="N1461" s="489">
        <v>716</v>
      </c>
      <c r="O1461" s="489">
        <v>0</v>
      </c>
      <c r="P1461" s="489"/>
      <c r="Q1461" s="489"/>
    </row>
    <row r="1462" spans="2:17">
      <c r="B1462" s="442"/>
      <c r="C1462" s="439"/>
      <c r="D1462" s="435"/>
      <c r="E1462" s="436"/>
      <c r="F1462" s="436"/>
      <c r="G1462" s="436"/>
      <c r="H1462" s="437"/>
      <c r="I1462" s="437"/>
      <c r="J1462" s="438"/>
      <c r="K1462" s="438"/>
      <c r="L1462" s="435"/>
      <c r="M1462" s="435"/>
      <c r="N1462" s="489"/>
      <c r="O1462" s="489"/>
      <c r="P1462" s="489"/>
      <c r="Q1462" s="489"/>
    </row>
    <row r="1463" spans="2:17" ht="39.6">
      <c r="B1463" s="321" t="s">
        <v>4500</v>
      </c>
      <c r="C1463" s="340" t="s">
        <v>4501</v>
      </c>
      <c r="D1463" s="346">
        <v>125</v>
      </c>
      <c r="E1463" s="342">
        <v>450.8</v>
      </c>
      <c r="F1463" s="342">
        <v>355.1</v>
      </c>
      <c r="G1463" s="342">
        <v>298.10000000000002</v>
      </c>
      <c r="H1463" s="343">
        <v>0</v>
      </c>
      <c r="I1463" s="343">
        <v>0</v>
      </c>
      <c r="J1463" s="344">
        <v>3.5000000000000001E-3</v>
      </c>
      <c r="K1463" s="345" t="s">
        <v>2741</v>
      </c>
      <c r="L1463" s="346" t="s">
        <v>2721</v>
      </c>
      <c r="M1463" s="346" t="s">
        <v>2742</v>
      </c>
      <c r="N1463" s="505">
        <v>13834</v>
      </c>
      <c r="O1463" s="505">
        <v>0</v>
      </c>
      <c r="P1463" s="505">
        <v>3.5000000000000001E-3</v>
      </c>
      <c r="Q1463" s="505"/>
    </row>
    <row r="1464" spans="2:17">
      <c r="B1464" s="442"/>
      <c r="C1464" s="434" t="s">
        <v>2780</v>
      </c>
      <c r="D1464" s="435"/>
      <c r="E1464" s="436" t="s">
        <v>2744</v>
      </c>
      <c r="F1464" s="436" t="s">
        <v>2744</v>
      </c>
      <c r="G1464" s="436" t="s">
        <v>2744</v>
      </c>
      <c r="H1464" s="437"/>
      <c r="I1464" s="437"/>
      <c r="J1464" s="438"/>
      <c r="K1464" s="438"/>
      <c r="L1464" s="435"/>
      <c r="M1464" s="435"/>
      <c r="N1464" s="489">
        <v>0</v>
      </c>
      <c r="O1464" s="489">
        <v>0</v>
      </c>
      <c r="P1464" s="489"/>
      <c r="Q1464" s="489"/>
    </row>
    <row r="1465" spans="2:17">
      <c r="B1465" s="442"/>
      <c r="C1465" s="439" t="s">
        <v>4471</v>
      </c>
      <c r="D1465" s="435"/>
      <c r="E1465" s="436">
        <v>24.11</v>
      </c>
      <c r="F1465" s="436">
        <v>18.989999999999998</v>
      </c>
      <c r="G1465" s="436">
        <v>15.94</v>
      </c>
      <c r="H1465" s="437"/>
      <c r="I1465" s="437"/>
      <c r="J1465" s="438"/>
      <c r="K1465" s="438"/>
      <c r="L1465" s="435"/>
      <c r="M1465" s="435"/>
      <c r="N1465" s="489">
        <v>720</v>
      </c>
      <c r="O1465" s="489">
        <v>0</v>
      </c>
      <c r="P1465" s="489"/>
      <c r="Q1465" s="489"/>
    </row>
    <row r="1466" spans="2:17">
      <c r="B1466" s="442"/>
      <c r="C1466" s="439" t="s">
        <v>4472</v>
      </c>
      <c r="D1466" s="435"/>
      <c r="E1466" s="436">
        <v>74.2</v>
      </c>
      <c r="F1466" s="436">
        <v>62.7</v>
      </c>
      <c r="G1466" s="436">
        <v>55.84</v>
      </c>
      <c r="H1466" s="437"/>
      <c r="I1466" s="437"/>
      <c r="J1466" s="438"/>
      <c r="K1466" s="438"/>
      <c r="L1466" s="435"/>
      <c r="M1466" s="435"/>
      <c r="N1466" s="489">
        <v>1619</v>
      </c>
      <c r="O1466" s="489">
        <v>20</v>
      </c>
      <c r="P1466" s="489"/>
      <c r="Q1466" s="489"/>
    </row>
    <row r="1467" spans="2:17">
      <c r="B1467" s="442"/>
      <c r="C1467" s="439" t="s">
        <v>4473</v>
      </c>
      <c r="D1467" s="435"/>
      <c r="E1467" s="436" t="s">
        <v>2744</v>
      </c>
      <c r="F1467" s="436" t="s">
        <v>2744</v>
      </c>
      <c r="G1467" s="436" t="s">
        <v>2744</v>
      </c>
      <c r="H1467" s="437"/>
      <c r="I1467" s="437"/>
      <c r="J1467" s="438"/>
      <c r="K1467" s="438"/>
      <c r="L1467" s="435"/>
      <c r="M1467" s="435"/>
      <c r="N1467" s="489">
        <v>0</v>
      </c>
      <c r="O1467" s="489">
        <v>0</v>
      </c>
      <c r="P1467" s="489"/>
      <c r="Q1467" s="489"/>
    </row>
    <row r="1468" spans="2:17">
      <c r="B1468" s="442"/>
      <c r="C1468" s="434" t="s">
        <v>2743</v>
      </c>
      <c r="D1468" s="435"/>
      <c r="E1468" s="436" t="s">
        <v>2744</v>
      </c>
      <c r="F1468" s="436" t="s">
        <v>2744</v>
      </c>
      <c r="G1468" s="436" t="s">
        <v>2744</v>
      </c>
      <c r="H1468" s="437"/>
      <c r="I1468" s="437"/>
      <c r="J1468" s="438"/>
      <c r="K1468" s="438"/>
      <c r="L1468" s="435"/>
      <c r="M1468" s="435"/>
      <c r="N1468" s="489">
        <v>0</v>
      </c>
      <c r="O1468" s="489">
        <v>0</v>
      </c>
      <c r="P1468" s="489"/>
      <c r="Q1468" s="489"/>
    </row>
    <row r="1469" spans="2:17">
      <c r="B1469" s="442"/>
      <c r="C1469" s="439" t="s">
        <v>4474</v>
      </c>
      <c r="D1469" s="435"/>
      <c r="E1469" s="436">
        <v>75.33</v>
      </c>
      <c r="F1469" s="436">
        <v>59.33</v>
      </c>
      <c r="G1469" s="436">
        <v>49.82</v>
      </c>
      <c r="H1469" s="437"/>
      <c r="I1469" s="437"/>
      <c r="J1469" s="438"/>
      <c r="K1469" s="438"/>
      <c r="L1469" s="435"/>
      <c r="M1469" s="435"/>
      <c r="N1469" s="489">
        <v>2250</v>
      </c>
      <c r="O1469" s="489">
        <v>0</v>
      </c>
      <c r="P1469" s="489"/>
      <c r="Q1469" s="489"/>
    </row>
    <row r="1470" spans="2:17">
      <c r="B1470" s="442"/>
      <c r="C1470" s="439" t="s">
        <v>4475</v>
      </c>
      <c r="D1470" s="435"/>
      <c r="E1470" s="436">
        <v>8.44</v>
      </c>
      <c r="F1470" s="436">
        <v>6.65</v>
      </c>
      <c r="G1470" s="436">
        <v>5.58</v>
      </c>
      <c r="H1470" s="437"/>
      <c r="I1470" s="437"/>
      <c r="J1470" s="438"/>
      <c r="K1470" s="438"/>
      <c r="L1470" s="435"/>
      <c r="M1470" s="435"/>
      <c r="N1470" s="489">
        <v>252</v>
      </c>
      <c r="O1470" s="489">
        <v>0</v>
      </c>
      <c r="P1470" s="489"/>
      <c r="Q1470" s="489"/>
    </row>
    <row r="1471" spans="2:17" ht="28.8">
      <c r="B1471" s="442"/>
      <c r="C1471" s="439" t="s">
        <v>4476</v>
      </c>
      <c r="D1471" s="435"/>
      <c r="E1471" s="436">
        <v>156.41</v>
      </c>
      <c r="F1471" s="436">
        <v>135.94999999999999</v>
      </c>
      <c r="G1471" s="436">
        <v>123.76</v>
      </c>
      <c r="H1471" s="437"/>
      <c r="I1471" s="437"/>
      <c r="J1471" s="438"/>
      <c r="K1471" s="438"/>
      <c r="L1471" s="435"/>
      <c r="M1471" s="435"/>
      <c r="N1471" s="489">
        <v>2880</v>
      </c>
      <c r="O1471" s="489">
        <v>60</v>
      </c>
      <c r="P1471" s="489"/>
      <c r="Q1471" s="489"/>
    </row>
    <row r="1472" spans="2:17" ht="28.8">
      <c r="B1472" s="442"/>
      <c r="C1472" s="439" t="s">
        <v>4494</v>
      </c>
      <c r="D1472" s="435"/>
      <c r="E1472" s="436">
        <v>231.68</v>
      </c>
      <c r="F1472" s="436">
        <v>198.42</v>
      </c>
      <c r="G1472" s="436">
        <v>178.61</v>
      </c>
      <c r="H1472" s="437"/>
      <c r="I1472" s="437"/>
      <c r="J1472" s="438"/>
      <c r="K1472" s="438"/>
      <c r="L1472" s="435"/>
      <c r="M1472" s="435"/>
      <c r="N1472" s="489">
        <v>4680</v>
      </c>
      <c r="O1472" s="489">
        <v>75</v>
      </c>
      <c r="P1472" s="489"/>
      <c r="Q1472" s="489"/>
    </row>
    <row r="1473" spans="2:17">
      <c r="B1473" s="442"/>
      <c r="C1473" s="439" t="s">
        <v>4473</v>
      </c>
      <c r="D1473" s="435"/>
      <c r="E1473" s="436" t="s">
        <v>2744</v>
      </c>
      <c r="F1473" s="436" t="s">
        <v>2744</v>
      </c>
      <c r="G1473" s="436" t="s">
        <v>2744</v>
      </c>
      <c r="H1473" s="437"/>
      <c r="I1473" s="437"/>
      <c r="J1473" s="438"/>
      <c r="K1473" s="438"/>
      <c r="L1473" s="435"/>
      <c r="M1473" s="435"/>
      <c r="N1473" s="489">
        <v>0</v>
      </c>
      <c r="O1473" s="489">
        <v>0</v>
      </c>
      <c r="P1473" s="489"/>
      <c r="Q1473" s="489"/>
    </row>
    <row r="1474" spans="2:17">
      <c r="B1474" s="442"/>
      <c r="C1474" s="434" t="s">
        <v>2780</v>
      </c>
      <c r="D1474" s="435"/>
      <c r="E1474" s="436" t="s">
        <v>2744</v>
      </c>
      <c r="F1474" s="436" t="s">
        <v>2744</v>
      </c>
      <c r="G1474" s="436" t="s">
        <v>2744</v>
      </c>
      <c r="H1474" s="437"/>
      <c r="I1474" s="437"/>
      <c r="J1474" s="438"/>
      <c r="K1474" s="438"/>
      <c r="L1474" s="435"/>
      <c r="M1474" s="435"/>
      <c r="N1474" s="489">
        <v>0</v>
      </c>
      <c r="O1474" s="489">
        <v>0</v>
      </c>
      <c r="P1474" s="489"/>
      <c r="Q1474" s="489"/>
    </row>
    <row r="1475" spans="2:17">
      <c r="B1475" s="442"/>
      <c r="C1475" s="439" t="s">
        <v>4495</v>
      </c>
      <c r="D1475" s="435"/>
      <c r="E1475" s="436">
        <v>314.69</v>
      </c>
      <c r="F1475" s="436">
        <v>247.9</v>
      </c>
      <c r="G1475" s="436">
        <v>208.11</v>
      </c>
      <c r="H1475" s="437"/>
      <c r="I1475" s="437"/>
      <c r="J1475" s="438"/>
      <c r="K1475" s="438"/>
      <c r="L1475" s="435"/>
      <c r="M1475" s="435"/>
      <c r="N1475" s="489">
        <v>9400</v>
      </c>
      <c r="O1475" s="489">
        <v>0</v>
      </c>
      <c r="P1475" s="489"/>
      <c r="Q1475" s="489"/>
    </row>
    <row r="1476" spans="2:17">
      <c r="B1476" s="442"/>
      <c r="C1476" s="439" t="s">
        <v>4478</v>
      </c>
      <c r="D1476" s="435"/>
      <c r="E1476" s="436">
        <v>208.9</v>
      </c>
      <c r="F1476" s="436">
        <v>164.56</v>
      </c>
      <c r="G1476" s="436">
        <v>138.15</v>
      </c>
      <c r="H1476" s="437"/>
      <c r="I1476" s="437"/>
      <c r="J1476" s="438"/>
      <c r="K1476" s="438"/>
      <c r="L1476" s="435"/>
      <c r="M1476" s="435"/>
      <c r="N1476" s="489">
        <v>6240</v>
      </c>
      <c r="O1476" s="489">
        <v>0</v>
      </c>
      <c r="P1476" s="489"/>
      <c r="Q1476" s="489"/>
    </row>
    <row r="1477" spans="2:17">
      <c r="B1477" s="442"/>
      <c r="C1477" s="439" t="s">
        <v>4496</v>
      </c>
      <c r="D1477" s="435"/>
      <c r="E1477" s="436">
        <v>325.39999999999998</v>
      </c>
      <c r="F1477" s="436">
        <v>256.33</v>
      </c>
      <c r="G1477" s="436">
        <v>215.19</v>
      </c>
      <c r="H1477" s="437"/>
      <c r="I1477" s="437"/>
      <c r="J1477" s="438"/>
      <c r="K1477" s="438"/>
      <c r="L1477" s="435"/>
      <c r="M1477" s="435"/>
      <c r="N1477" s="489">
        <v>9720</v>
      </c>
      <c r="O1477" s="489">
        <v>0</v>
      </c>
      <c r="P1477" s="489"/>
      <c r="Q1477" s="489"/>
    </row>
    <row r="1478" spans="2:17">
      <c r="B1478" s="442"/>
      <c r="C1478" s="439" t="s">
        <v>4479</v>
      </c>
      <c r="D1478" s="435"/>
      <c r="E1478" s="436">
        <v>149.61000000000001</v>
      </c>
      <c r="F1478" s="436">
        <v>117.86</v>
      </c>
      <c r="G1478" s="436">
        <v>98.94</v>
      </c>
      <c r="H1478" s="437"/>
      <c r="I1478" s="437"/>
      <c r="J1478" s="438"/>
      <c r="K1478" s="438"/>
      <c r="L1478" s="435"/>
      <c r="M1478" s="435"/>
      <c r="N1478" s="489">
        <v>4469</v>
      </c>
      <c r="O1478" s="489">
        <v>0</v>
      </c>
      <c r="P1478" s="489"/>
      <c r="Q1478" s="489"/>
    </row>
    <row r="1479" spans="2:17">
      <c r="B1479" s="442"/>
      <c r="C1479" s="439" t="s">
        <v>2789</v>
      </c>
      <c r="D1479" s="435"/>
      <c r="E1479" s="436" t="s">
        <v>2744</v>
      </c>
      <c r="F1479" s="436" t="s">
        <v>2744</v>
      </c>
      <c r="G1479" s="436" t="s">
        <v>2744</v>
      </c>
      <c r="H1479" s="437"/>
      <c r="I1479" s="437"/>
      <c r="J1479" s="438"/>
      <c r="K1479" s="438"/>
      <c r="L1479" s="435"/>
      <c r="M1479" s="435"/>
      <c r="N1479" s="489">
        <v>0</v>
      </c>
      <c r="O1479" s="489">
        <v>0</v>
      </c>
      <c r="P1479" s="489"/>
      <c r="Q1479" s="489"/>
    </row>
    <row r="1480" spans="2:17">
      <c r="B1480" s="442"/>
      <c r="C1480" s="434" t="s">
        <v>2743</v>
      </c>
      <c r="D1480" s="435"/>
      <c r="E1480" s="436" t="s">
        <v>2744</v>
      </c>
      <c r="F1480" s="436" t="s">
        <v>2744</v>
      </c>
      <c r="G1480" s="436" t="s">
        <v>2744</v>
      </c>
      <c r="H1480" s="437"/>
      <c r="I1480" s="437"/>
      <c r="J1480" s="438"/>
      <c r="K1480" s="438"/>
      <c r="L1480" s="435"/>
      <c r="M1480" s="435"/>
      <c r="N1480" s="489">
        <v>0</v>
      </c>
      <c r="O1480" s="489">
        <v>0</v>
      </c>
      <c r="P1480" s="489"/>
      <c r="Q1480" s="489"/>
    </row>
    <row r="1481" spans="2:17" ht="28.8">
      <c r="B1481" s="442"/>
      <c r="C1481" s="439" t="s">
        <v>4481</v>
      </c>
      <c r="D1481" s="435"/>
      <c r="E1481" s="436">
        <v>13.06</v>
      </c>
      <c r="F1481" s="436">
        <v>10.28</v>
      </c>
      <c r="G1481" s="436">
        <v>8.64</v>
      </c>
      <c r="H1481" s="437"/>
      <c r="I1481" s="437"/>
      <c r="J1481" s="438"/>
      <c r="K1481" s="438"/>
      <c r="L1481" s="435"/>
      <c r="M1481" s="435"/>
      <c r="N1481" s="489">
        <v>390</v>
      </c>
      <c r="O1481" s="489">
        <v>0</v>
      </c>
      <c r="P1481" s="489"/>
      <c r="Q1481" s="489"/>
    </row>
    <row r="1482" spans="2:17">
      <c r="B1482" s="442"/>
      <c r="C1482" s="439" t="s">
        <v>4482</v>
      </c>
      <c r="D1482" s="435"/>
      <c r="E1482" s="436">
        <v>3.31</v>
      </c>
      <c r="F1482" s="436">
        <v>2.61</v>
      </c>
      <c r="G1482" s="436">
        <v>2.19</v>
      </c>
      <c r="H1482" s="437"/>
      <c r="I1482" s="437"/>
      <c r="J1482" s="438"/>
      <c r="K1482" s="438"/>
      <c r="L1482" s="435"/>
      <c r="M1482" s="435"/>
      <c r="N1482" s="489">
        <v>99</v>
      </c>
      <c r="O1482" s="489">
        <v>0</v>
      </c>
      <c r="P1482" s="489"/>
      <c r="Q1482" s="489"/>
    </row>
    <row r="1483" spans="2:17">
      <c r="B1483" s="442"/>
      <c r="C1483" s="439" t="s">
        <v>4483</v>
      </c>
      <c r="D1483" s="435"/>
      <c r="E1483" s="436">
        <v>8.34</v>
      </c>
      <c r="F1483" s="436">
        <v>6.57</v>
      </c>
      <c r="G1483" s="436">
        <v>5.52</v>
      </c>
      <c r="H1483" s="437"/>
      <c r="I1483" s="437"/>
      <c r="J1483" s="438"/>
      <c r="K1483" s="438"/>
      <c r="L1483" s="435"/>
      <c r="M1483" s="435"/>
      <c r="N1483" s="489">
        <v>249</v>
      </c>
      <c r="O1483" s="489">
        <v>0</v>
      </c>
      <c r="P1483" s="489"/>
      <c r="Q1483" s="489"/>
    </row>
    <row r="1484" spans="2:17">
      <c r="B1484" s="442"/>
      <c r="C1484" s="439" t="s">
        <v>2827</v>
      </c>
      <c r="D1484" s="435"/>
      <c r="E1484" s="436" t="s">
        <v>2744</v>
      </c>
      <c r="F1484" s="436" t="s">
        <v>2744</v>
      </c>
      <c r="G1484" s="436" t="s">
        <v>2744</v>
      </c>
      <c r="H1484" s="437"/>
      <c r="I1484" s="437"/>
      <c r="J1484" s="438"/>
      <c r="K1484" s="438"/>
      <c r="L1484" s="435"/>
      <c r="M1484" s="435"/>
      <c r="N1484" s="489">
        <v>0</v>
      </c>
      <c r="O1484" s="489">
        <v>0</v>
      </c>
      <c r="P1484" s="489"/>
      <c r="Q1484" s="489"/>
    </row>
    <row r="1485" spans="2:17">
      <c r="B1485" s="442"/>
      <c r="C1485" s="439" t="s">
        <v>4485</v>
      </c>
      <c r="D1485" s="435"/>
      <c r="E1485" s="436">
        <v>64.14</v>
      </c>
      <c r="F1485" s="436">
        <v>50.53</v>
      </c>
      <c r="G1485" s="436">
        <v>42.42</v>
      </c>
      <c r="H1485" s="437"/>
      <c r="I1485" s="437"/>
      <c r="J1485" s="438"/>
      <c r="K1485" s="438"/>
      <c r="L1485" s="435"/>
      <c r="M1485" s="435"/>
      <c r="N1485" s="489">
        <v>1916</v>
      </c>
      <c r="O1485" s="489">
        <v>0</v>
      </c>
      <c r="P1485" s="489"/>
      <c r="Q1485" s="489"/>
    </row>
    <row r="1486" spans="2:17">
      <c r="B1486" s="442"/>
      <c r="C1486" s="439" t="s">
        <v>3023</v>
      </c>
      <c r="D1486" s="435"/>
      <c r="E1486" s="436">
        <v>4.0199999999999996</v>
      </c>
      <c r="F1486" s="436">
        <v>3.17</v>
      </c>
      <c r="G1486" s="436">
        <v>2.65</v>
      </c>
      <c r="H1486" s="437"/>
      <c r="I1486" s="437"/>
      <c r="J1486" s="438"/>
      <c r="K1486" s="438"/>
      <c r="L1486" s="435"/>
      <c r="M1486" s="435"/>
      <c r="N1486" s="489">
        <v>120</v>
      </c>
      <c r="O1486" s="489">
        <v>0</v>
      </c>
      <c r="P1486" s="489"/>
      <c r="Q1486" s="489"/>
    </row>
    <row r="1487" spans="2:17">
      <c r="B1487" s="442"/>
      <c r="C1487" s="439" t="s">
        <v>4497</v>
      </c>
      <c r="D1487" s="435"/>
      <c r="E1487" s="436">
        <v>56.44</v>
      </c>
      <c r="F1487" s="436">
        <v>44.46</v>
      </c>
      <c r="G1487" s="436">
        <v>37.32</v>
      </c>
      <c r="H1487" s="437"/>
      <c r="I1487" s="437"/>
      <c r="J1487" s="438"/>
      <c r="K1487" s="438"/>
      <c r="L1487" s="435"/>
      <c r="M1487" s="435"/>
      <c r="N1487" s="489">
        <v>1686</v>
      </c>
      <c r="O1487" s="489">
        <v>0</v>
      </c>
      <c r="P1487" s="489"/>
      <c r="Q1487" s="489"/>
    </row>
    <row r="1488" spans="2:17">
      <c r="B1488" s="442"/>
      <c r="C1488" s="439" t="s">
        <v>3026</v>
      </c>
      <c r="D1488" s="435"/>
      <c r="E1488" s="436">
        <v>33.299999999999997</v>
      </c>
      <c r="F1488" s="436">
        <v>26.24</v>
      </c>
      <c r="G1488" s="436">
        <v>22.03</v>
      </c>
      <c r="H1488" s="437"/>
      <c r="I1488" s="437"/>
      <c r="J1488" s="438"/>
      <c r="K1488" s="438"/>
      <c r="L1488" s="435"/>
      <c r="M1488" s="435"/>
      <c r="N1488" s="489">
        <v>995</v>
      </c>
      <c r="O1488" s="489">
        <v>0</v>
      </c>
      <c r="P1488" s="489"/>
      <c r="Q1488" s="489"/>
    </row>
    <row r="1489" spans="2:17" ht="28.8">
      <c r="B1489" s="442"/>
      <c r="C1489" s="439" t="s">
        <v>4486</v>
      </c>
      <c r="D1489" s="435"/>
      <c r="E1489" s="436">
        <v>68.7</v>
      </c>
      <c r="F1489" s="436">
        <v>54.11</v>
      </c>
      <c r="G1489" s="436">
        <v>45.43</v>
      </c>
      <c r="H1489" s="437"/>
      <c r="I1489" s="437"/>
      <c r="J1489" s="438"/>
      <c r="K1489" s="438"/>
      <c r="L1489" s="435"/>
      <c r="M1489" s="435"/>
      <c r="N1489" s="489">
        <v>2052</v>
      </c>
      <c r="O1489" s="489">
        <v>0</v>
      </c>
      <c r="P1489" s="489"/>
      <c r="Q1489" s="489"/>
    </row>
    <row r="1490" spans="2:17" ht="28.8">
      <c r="B1490" s="442"/>
      <c r="C1490" s="439" t="s">
        <v>4487</v>
      </c>
      <c r="D1490" s="435"/>
      <c r="E1490" s="436">
        <v>610.13</v>
      </c>
      <c r="F1490" s="436">
        <v>480.62</v>
      </c>
      <c r="G1490" s="436">
        <v>403.48</v>
      </c>
      <c r="H1490" s="437"/>
      <c r="I1490" s="437"/>
      <c r="J1490" s="438"/>
      <c r="K1490" s="438"/>
      <c r="L1490" s="435"/>
      <c r="M1490" s="435"/>
      <c r="N1490" s="489">
        <v>18225</v>
      </c>
      <c r="O1490" s="489">
        <v>0</v>
      </c>
      <c r="P1490" s="489"/>
      <c r="Q1490" s="489"/>
    </row>
    <row r="1491" spans="2:17">
      <c r="B1491" s="442"/>
      <c r="C1491" s="439" t="s">
        <v>4498</v>
      </c>
      <c r="D1491" s="435"/>
      <c r="E1491" s="436">
        <v>349.09</v>
      </c>
      <c r="F1491" s="436">
        <v>288.79000000000002</v>
      </c>
      <c r="G1491" s="436">
        <v>252.87</v>
      </c>
      <c r="H1491" s="437"/>
      <c r="I1491" s="437"/>
      <c r="J1491" s="438"/>
      <c r="K1491" s="438"/>
      <c r="L1491" s="435"/>
      <c r="M1491" s="435"/>
      <c r="N1491" s="489">
        <v>8486</v>
      </c>
      <c r="O1491" s="489">
        <v>65</v>
      </c>
      <c r="P1491" s="489"/>
      <c r="Q1491" s="489"/>
    </row>
    <row r="1492" spans="2:17">
      <c r="B1492" s="442"/>
      <c r="C1492" s="439" t="s">
        <v>4499</v>
      </c>
      <c r="D1492" s="435"/>
      <c r="E1492" s="436">
        <v>314.69</v>
      </c>
      <c r="F1492" s="436">
        <v>247.9</v>
      </c>
      <c r="G1492" s="436">
        <v>208.11</v>
      </c>
      <c r="H1492" s="437"/>
      <c r="I1492" s="437"/>
      <c r="J1492" s="438"/>
      <c r="K1492" s="438"/>
      <c r="L1492" s="435"/>
      <c r="M1492" s="435"/>
      <c r="N1492" s="489">
        <v>9400</v>
      </c>
      <c r="O1492" s="489">
        <v>0</v>
      </c>
      <c r="P1492" s="489"/>
      <c r="Q1492" s="489"/>
    </row>
    <row r="1493" spans="2:17">
      <c r="B1493" s="442"/>
      <c r="C1493" s="439" t="s">
        <v>3012</v>
      </c>
      <c r="D1493" s="435"/>
      <c r="E1493" s="436">
        <v>7.19</v>
      </c>
      <c r="F1493" s="436">
        <v>5.67</v>
      </c>
      <c r="G1493" s="436">
        <v>4.76</v>
      </c>
      <c r="H1493" s="437"/>
      <c r="I1493" s="437"/>
      <c r="J1493" s="438"/>
      <c r="K1493" s="438"/>
      <c r="L1493" s="435"/>
      <c r="M1493" s="435"/>
      <c r="N1493" s="489">
        <v>215</v>
      </c>
      <c r="O1493" s="489">
        <v>0</v>
      </c>
      <c r="P1493" s="489"/>
      <c r="Q1493" s="489"/>
    </row>
    <row r="1494" spans="2:17">
      <c r="B1494" s="442"/>
      <c r="C1494" s="439" t="s">
        <v>3020</v>
      </c>
      <c r="D1494" s="435"/>
      <c r="E1494" s="436">
        <v>480.63</v>
      </c>
      <c r="F1494" s="436">
        <v>405.14</v>
      </c>
      <c r="G1494" s="436">
        <v>360.17</v>
      </c>
      <c r="H1494" s="437"/>
      <c r="I1494" s="437"/>
      <c r="J1494" s="438"/>
      <c r="K1494" s="438"/>
      <c r="L1494" s="435"/>
      <c r="M1494" s="435"/>
      <c r="N1494" s="489">
        <v>10623</v>
      </c>
      <c r="O1494" s="489">
        <v>125</v>
      </c>
      <c r="P1494" s="489"/>
      <c r="Q1494" s="489"/>
    </row>
    <row r="1495" spans="2:17">
      <c r="B1495" s="442"/>
      <c r="C1495" s="439" t="s">
        <v>4488</v>
      </c>
      <c r="D1495" s="435"/>
      <c r="E1495" s="436">
        <v>5.0199999999999996</v>
      </c>
      <c r="F1495" s="436">
        <v>3.96</v>
      </c>
      <c r="G1495" s="436">
        <v>3.32</v>
      </c>
      <c r="H1495" s="437"/>
      <c r="I1495" s="437"/>
      <c r="J1495" s="438"/>
      <c r="K1495" s="438"/>
      <c r="L1495" s="435"/>
      <c r="M1495" s="435"/>
      <c r="N1495" s="489">
        <v>150</v>
      </c>
      <c r="O1495" s="489">
        <v>0</v>
      </c>
      <c r="P1495" s="489"/>
      <c r="Q1495" s="489"/>
    </row>
    <row r="1496" spans="2:17">
      <c r="B1496" s="442"/>
      <c r="C1496" s="439" t="s">
        <v>4489</v>
      </c>
      <c r="D1496" s="435"/>
      <c r="E1496" s="436">
        <v>82.35</v>
      </c>
      <c r="F1496" s="436">
        <v>64.87</v>
      </c>
      <c r="G1496" s="436">
        <v>54.46</v>
      </c>
      <c r="H1496" s="437"/>
      <c r="I1496" s="437"/>
      <c r="J1496" s="438"/>
      <c r="K1496" s="438"/>
      <c r="L1496" s="435"/>
      <c r="M1496" s="435"/>
      <c r="N1496" s="489">
        <v>2460</v>
      </c>
      <c r="O1496" s="489">
        <v>0</v>
      </c>
      <c r="P1496" s="489"/>
      <c r="Q1496" s="489"/>
    </row>
    <row r="1497" spans="2:17" ht="28.8">
      <c r="B1497" s="442"/>
      <c r="C1497" s="439" t="s">
        <v>4490</v>
      </c>
      <c r="D1497" s="435"/>
      <c r="E1497" s="436">
        <v>281.22000000000003</v>
      </c>
      <c r="F1497" s="436">
        <v>221.52</v>
      </c>
      <c r="G1497" s="436">
        <v>185.96</v>
      </c>
      <c r="H1497" s="437"/>
      <c r="I1497" s="437"/>
      <c r="J1497" s="438"/>
      <c r="K1497" s="438"/>
      <c r="L1497" s="435"/>
      <c r="M1497" s="435"/>
      <c r="N1497" s="489">
        <v>8400</v>
      </c>
      <c r="O1497" s="489">
        <v>0</v>
      </c>
      <c r="P1497" s="489"/>
      <c r="Q1497" s="489"/>
    </row>
    <row r="1498" spans="2:17">
      <c r="B1498" s="442"/>
      <c r="C1498" s="439" t="s">
        <v>4491</v>
      </c>
      <c r="D1498" s="435"/>
      <c r="E1498" s="436">
        <v>23.97</v>
      </c>
      <c r="F1498" s="436">
        <v>18.88</v>
      </c>
      <c r="G1498" s="436">
        <v>15.85</v>
      </c>
      <c r="H1498" s="437"/>
      <c r="I1498" s="437"/>
      <c r="J1498" s="438"/>
      <c r="K1498" s="438"/>
      <c r="L1498" s="435"/>
      <c r="M1498" s="435"/>
      <c r="N1498" s="489">
        <v>716</v>
      </c>
      <c r="O1498" s="489">
        <v>0</v>
      </c>
      <c r="P1498" s="489"/>
      <c r="Q1498" s="489"/>
    </row>
    <row r="1499" spans="2:17">
      <c r="B1499" s="442"/>
      <c r="C1499" s="439"/>
      <c r="D1499" s="435"/>
      <c r="E1499" s="436"/>
      <c r="F1499" s="436"/>
      <c r="G1499" s="436"/>
      <c r="H1499" s="437"/>
      <c r="I1499" s="437"/>
      <c r="J1499" s="438"/>
      <c r="K1499" s="438"/>
      <c r="L1499" s="435"/>
      <c r="M1499" s="435"/>
      <c r="N1499" s="506"/>
      <c r="O1499" s="506"/>
      <c r="P1499" s="489"/>
      <c r="Q1499" s="489"/>
    </row>
    <row r="1500" spans="2:17">
      <c r="B1500" s="321" t="s">
        <v>4502</v>
      </c>
      <c r="C1500" s="340" t="s">
        <v>4503</v>
      </c>
      <c r="D1500" s="346" t="s">
        <v>3057</v>
      </c>
      <c r="E1500" s="342">
        <v>312.72000000000003</v>
      </c>
      <c r="F1500" s="342">
        <v>256.95</v>
      </c>
      <c r="G1500" s="342">
        <v>223.73</v>
      </c>
      <c r="H1500" s="343">
        <v>0</v>
      </c>
      <c r="I1500" s="343">
        <v>0</v>
      </c>
      <c r="J1500" s="344">
        <v>0</v>
      </c>
      <c r="K1500" s="345" t="s">
        <v>2741</v>
      </c>
      <c r="L1500" s="346" t="s">
        <v>2721</v>
      </c>
      <c r="M1500" s="346" t="s">
        <v>2742</v>
      </c>
      <c r="N1500" s="505">
        <v>7969</v>
      </c>
      <c r="O1500" s="505">
        <v>50</v>
      </c>
      <c r="P1500" s="505">
        <v>0</v>
      </c>
      <c r="Q1500" s="505"/>
    </row>
    <row r="1501" spans="2:17">
      <c r="B1501" s="442"/>
      <c r="C1501" s="439" t="s">
        <v>4504</v>
      </c>
      <c r="D1501" s="435"/>
      <c r="E1501" s="436">
        <v>75.150000000000006</v>
      </c>
      <c r="F1501" s="436">
        <v>59.2</v>
      </c>
      <c r="G1501" s="436">
        <v>49.7</v>
      </c>
      <c r="H1501" s="437"/>
      <c r="I1501" s="437"/>
      <c r="J1501" s="438"/>
      <c r="K1501" s="438"/>
      <c r="L1501" s="435"/>
      <c r="M1501" s="435"/>
      <c r="N1501" s="489">
        <v>2245</v>
      </c>
      <c r="O1501" s="489">
        <v>0</v>
      </c>
      <c r="P1501" s="489"/>
      <c r="Q1501" s="489"/>
    </row>
    <row r="1502" spans="2:17">
      <c r="B1502" s="442"/>
      <c r="C1502" s="439" t="s">
        <v>4505</v>
      </c>
      <c r="D1502" s="435"/>
      <c r="E1502" s="436">
        <v>93.73</v>
      </c>
      <c r="F1502" s="436">
        <v>73.84</v>
      </c>
      <c r="G1502" s="436">
        <v>61.99</v>
      </c>
      <c r="H1502" s="437"/>
      <c r="I1502" s="437"/>
      <c r="J1502" s="438"/>
      <c r="K1502" s="438"/>
      <c r="L1502" s="435"/>
      <c r="M1502" s="435"/>
      <c r="N1502" s="489">
        <v>2800</v>
      </c>
      <c r="O1502" s="489">
        <v>0</v>
      </c>
      <c r="P1502" s="489"/>
      <c r="Q1502" s="489"/>
    </row>
    <row r="1503" spans="2:17">
      <c r="B1503" s="433"/>
      <c r="C1503" s="439" t="s">
        <v>4506</v>
      </c>
      <c r="D1503" s="435"/>
      <c r="E1503" s="436">
        <v>16.57</v>
      </c>
      <c r="F1503" s="436">
        <v>13.06</v>
      </c>
      <c r="G1503" s="436">
        <v>10.95</v>
      </c>
      <c r="H1503" s="437"/>
      <c r="I1503" s="437"/>
      <c r="J1503" s="438"/>
      <c r="K1503" s="438"/>
      <c r="L1503" s="435"/>
      <c r="M1503" s="435"/>
      <c r="N1503" s="489">
        <v>495</v>
      </c>
      <c r="O1503" s="489">
        <v>0</v>
      </c>
      <c r="P1503" s="489"/>
      <c r="Q1503" s="489"/>
    </row>
    <row r="1504" spans="2:17">
      <c r="B1504" s="433"/>
      <c r="C1504" s="439" t="s">
        <v>3065</v>
      </c>
      <c r="D1504" s="435"/>
      <c r="E1504" s="436">
        <v>50.22</v>
      </c>
      <c r="F1504" s="436">
        <v>39.56</v>
      </c>
      <c r="G1504" s="436">
        <v>33.21</v>
      </c>
      <c r="H1504" s="437"/>
      <c r="I1504" s="437"/>
      <c r="J1504" s="438"/>
      <c r="K1504" s="438"/>
      <c r="L1504" s="435"/>
      <c r="M1504" s="435"/>
      <c r="N1504" s="489">
        <v>1500</v>
      </c>
      <c r="O1504" s="489">
        <v>0</v>
      </c>
      <c r="P1504" s="489"/>
      <c r="Q1504" s="489"/>
    </row>
    <row r="1505" spans="1:18">
      <c r="B1505" s="433"/>
      <c r="C1505" s="439" t="s">
        <v>3059</v>
      </c>
      <c r="D1505" s="435"/>
      <c r="E1505" s="436">
        <v>85.37</v>
      </c>
      <c r="F1505" s="436">
        <v>67.239999999999995</v>
      </c>
      <c r="G1505" s="436">
        <v>56.45</v>
      </c>
      <c r="H1505" s="437"/>
      <c r="I1505" s="437"/>
      <c r="J1505" s="438"/>
      <c r="K1505" s="438"/>
      <c r="L1505" s="435"/>
      <c r="M1505" s="435"/>
      <c r="N1505" s="489">
        <v>2550</v>
      </c>
      <c r="O1505" s="489">
        <v>0</v>
      </c>
      <c r="P1505" s="489"/>
      <c r="Q1505" s="489"/>
    </row>
    <row r="1506" spans="1:18">
      <c r="B1506" s="433"/>
      <c r="C1506" s="439" t="s">
        <v>4507</v>
      </c>
      <c r="D1506" s="435"/>
      <c r="E1506" s="436">
        <v>66.62</v>
      </c>
      <c r="F1506" s="436">
        <v>52.48</v>
      </c>
      <c r="G1506" s="436">
        <v>44.06</v>
      </c>
      <c r="H1506" s="437"/>
      <c r="I1506" s="437"/>
      <c r="J1506" s="438"/>
      <c r="K1506" s="438"/>
      <c r="L1506" s="435"/>
      <c r="M1506" s="435"/>
      <c r="N1506" s="489">
        <v>1990</v>
      </c>
      <c r="O1506" s="489">
        <v>0</v>
      </c>
      <c r="P1506" s="489"/>
      <c r="Q1506" s="489"/>
    </row>
    <row r="1507" spans="1:18">
      <c r="B1507" s="433"/>
      <c r="C1507" s="439" t="s">
        <v>4508</v>
      </c>
      <c r="D1507" s="435"/>
      <c r="E1507" s="436">
        <v>89.88</v>
      </c>
      <c r="F1507" s="436">
        <v>70.81</v>
      </c>
      <c r="G1507" s="436">
        <v>59.45</v>
      </c>
      <c r="H1507" s="437"/>
      <c r="I1507" s="437"/>
      <c r="J1507" s="438"/>
      <c r="K1507" s="438"/>
      <c r="L1507" s="435"/>
      <c r="M1507" s="435"/>
      <c r="N1507" s="489">
        <v>2685</v>
      </c>
      <c r="O1507" s="489">
        <v>0</v>
      </c>
      <c r="P1507" s="489"/>
      <c r="Q1507" s="489"/>
    </row>
    <row r="1508" spans="1:18">
      <c r="B1508" s="433"/>
      <c r="C1508" s="439"/>
      <c r="D1508" s="435"/>
      <c r="E1508" s="436"/>
      <c r="F1508" s="436"/>
      <c r="G1508" s="436"/>
      <c r="H1508" s="440"/>
      <c r="I1508" s="441"/>
      <c r="J1508" s="438"/>
      <c r="K1508" s="438"/>
      <c r="L1508" s="435"/>
      <c r="M1508" s="435"/>
      <c r="N1508" s="506"/>
      <c r="O1508" s="506"/>
      <c r="P1508" s="489"/>
      <c r="Q1508" s="489"/>
    </row>
    <row r="1509" spans="1:18">
      <c r="A1509" s="479"/>
      <c r="B1509" s="471"/>
      <c r="C1509" s="472"/>
      <c r="D1509" s="473"/>
      <c r="E1509" s="474"/>
      <c r="F1509" s="474"/>
      <c r="G1509" s="474"/>
      <c r="H1509" s="475"/>
      <c r="I1509" s="476"/>
      <c r="J1509" s="477"/>
      <c r="K1509" s="477"/>
      <c r="L1509" s="478"/>
      <c r="M1509" s="478"/>
      <c r="N1509" s="507"/>
      <c r="O1509" s="508"/>
      <c r="P1509" s="509"/>
      <c r="Q1509" s="509"/>
    </row>
    <row r="1510" spans="1:18" ht="15" thickBot="1">
      <c r="B1510" s="463"/>
      <c r="C1510" s="464"/>
      <c r="D1510" s="465"/>
      <c r="E1510" s="466"/>
      <c r="F1510" s="466"/>
      <c r="G1510" s="466"/>
      <c r="H1510" s="467"/>
      <c r="I1510" s="468"/>
      <c r="J1510" s="469"/>
      <c r="K1510" s="469"/>
      <c r="L1510" s="470"/>
      <c r="M1510" s="470"/>
      <c r="N1510" s="510"/>
      <c r="O1510" s="511"/>
      <c r="P1510" s="511"/>
      <c r="Q1510" s="511"/>
    </row>
    <row r="1511" spans="1:18" ht="132">
      <c r="B1511" s="443" t="s">
        <v>4532</v>
      </c>
      <c r="C1511" s="444" t="s">
        <v>4536</v>
      </c>
      <c r="D1511" s="445">
        <v>45</v>
      </c>
      <c r="E1511" s="342">
        <v>126.64</v>
      </c>
      <c r="F1511" s="342">
        <v>99.87</v>
      </c>
      <c r="G1511" s="342">
        <v>83.92</v>
      </c>
      <c r="H1511" s="343">
        <v>0</v>
      </c>
      <c r="I1511" s="343">
        <v>0</v>
      </c>
      <c r="J1511" s="344">
        <v>5.4999999999999997E-3</v>
      </c>
      <c r="K1511" s="345" t="s">
        <v>2741</v>
      </c>
      <c r="L1511" s="446" t="s">
        <v>2721</v>
      </c>
      <c r="M1511" s="446" t="s">
        <v>2742</v>
      </c>
      <c r="N1511" s="512">
        <v>4036.4999999999995</v>
      </c>
      <c r="O1511" s="512">
        <v>0</v>
      </c>
      <c r="P1511" s="497">
        <v>5.4999999999999997E-3</v>
      </c>
      <c r="Q1511" s="513" t="s">
        <v>2741</v>
      </c>
      <c r="R1511" s="352"/>
    </row>
    <row r="1512" spans="1:18">
      <c r="B1512" s="459"/>
      <c r="C1512" s="460" t="s">
        <v>2743</v>
      </c>
      <c r="D1512" s="461"/>
      <c r="E1512" s="349" t="s">
        <v>2744</v>
      </c>
      <c r="F1512" s="349" t="s">
        <v>2744</v>
      </c>
      <c r="G1512" s="349" t="s">
        <v>2744</v>
      </c>
      <c r="H1512" s="350"/>
      <c r="I1512" s="350"/>
      <c r="J1512" s="352"/>
      <c r="K1512" s="352"/>
      <c r="L1512" s="462"/>
      <c r="M1512" s="462"/>
      <c r="N1512" s="514">
        <v>0</v>
      </c>
      <c r="O1512" s="515">
        <v>0</v>
      </c>
      <c r="P1512" s="489"/>
      <c r="Q1512" s="489"/>
    </row>
    <row r="1513" spans="1:18">
      <c r="B1513" s="459"/>
      <c r="C1513" s="16" t="s">
        <v>4510</v>
      </c>
      <c r="D1513" s="461"/>
      <c r="E1513" s="349">
        <v>39.520000000000003</v>
      </c>
      <c r="F1513" s="349">
        <v>31.16</v>
      </c>
      <c r="G1513" s="349">
        <v>26.19</v>
      </c>
      <c r="H1513" s="350"/>
      <c r="I1513" s="350"/>
      <c r="J1513" s="352"/>
      <c r="K1513" s="352"/>
      <c r="L1513" s="462"/>
      <c r="M1513" s="462"/>
      <c r="N1513" s="514">
        <v>1176</v>
      </c>
      <c r="O1513" s="515">
        <v>0</v>
      </c>
      <c r="P1513" s="489"/>
      <c r="Q1513" s="489"/>
    </row>
    <row r="1514" spans="1:18">
      <c r="B1514" s="459"/>
      <c r="C1514" s="16" t="s">
        <v>4511</v>
      </c>
      <c r="D1514" s="461"/>
      <c r="E1514" s="349">
        <v>64.47</v>
      </c>
      <c r="F1514" s="349">
        <v>50.85</v>
      </c>
      <c r="G1514" s="349">
        <v>42.73</v>
      </c>
      <c r="H1514" s="350"/>
      <c r="I1514" s="350"/>
      <c r="J1514" s="352"/>
      <c r="K1514" s="352"/>
      <c r="L1514" s="462"/>
      <c r="M1514" s="462"/>
      <c r="N1514" s="514">
        <v>1919</v>
      </c>
      <c r="O1514" s="515">
        <v>0</v>
      </c>
      <c r="P1514" s="489"/>
      <c r="Q1514" s="489"/>
    </row>
    <row r="1515" spans="1:18">
      <c r="B1515" s="459"/>
      <c r="C1515" s="16" t="s">
        <v>4512</v>
      </c>
      <c r="D1515" s="461"/>
      <c r="E1515" s="349">
        <v>18.14</v>
      </c>
      <c r="F1515" s="349">
        <v>14.31</v>
      </c>
      <c r="G1515" s="349">
        <v>12.03</v>
      </c>
      <c r="H1515" s="350"/>
      <c r="I1515" s="350"/>
      <c r="J1515" s="352"/>
      <c r="K1515" s="352"/>
      <c r="L1515" s="462"/>
      <c r="M1515" s="462"/>
      <c r="N1515" s="514">
        <v>540</v>
      </c>
      <c r="O1515" s="515">
        <v>0</v>
      </c>
      <c r="P1515" s="489"/>
      <c r="Q1515" s="489"/>
    </row>
    <row r="1516" spans="1:18">
      <c r="B1516" s="459"/>
      <c r="C1516" s="16" t="s">
        <v>4513</v>
      </c>
      <c r="D1516" s="461"/>
      <c r="E1516" s="349">
        <v>17.21</v>
      </c>
      <c r="F1516" s="349">
        <v>13.57</v>
      </c>
      <c r="G1516" s="349">
        <v>11.4</v>
      </c>
      <c r="H1516" s="350"/>
      <c r="I1516" s="350"/>
      <c r="J1516" s="352"/>
      <c r="K1516" s="352"/>
      <c r="L1516" s="462"/>
      <c r="M1516" s="462"/>
      <c r="N1516" s="514">
        <v>512</v>
      </c>
      <c r="O1516" s="515">
        <v>0</v>
      </c>
      <c r="P1516" s="489"/>
      <c r="Q1516" s="489"/>
    </row>
    <row r="1517" spans="1:18">
      <c r="B1517" s="459"/>
      <c r="C1517" s="16" t="s">
        <v>4514</v>
      </c>
      <c r="D1517" s="461"/>
      <c r="E1517" s="349" t="s">
        <v>2744</v>
      </c>
      <c r="F1517" s="349" t="s">
        <v>2744</v>
      </c>
      <c r="G1517" s="349" t="s">
        <v>2744</v>
      </c>
      <c r="H1517" s="350"/>
      <c r="I1517" s="350"/>
      <c r="J1517" s="352"/>
      <c r="K1517" s="352"/>
      <c r="L1517" s="462"/>
      <c r="M1517" s="462"/>
      <c r="N1517" s="514">
        <v>0</v>
      </c>
      <c r="O1517" s="515">
        <v>0</v>
      </c>
      <c r="P1517" s="489"/>
      <c r="Q1517" s="489"/>
    </row>
    <row r="1518" spans="1:18">
      <c r="B1518" s="459"/>
      <c r="C1518" s="460" t="s">
        <v>2743</v>
      </c>
      <c r="D1518" s="461"/>
      <c r="E1518" s="349" t="s">
        <v>2744</v>
      </c>
      <c r="F1518" s="349" t="s">
        <v>2744</v>
      </c>
      <c r="G1518" s="349" t="s">
        <v>2744</v>
      </c>
      <c r="H1518" s="350"/>
      <c r="I1518" s="350"/>
      <c r="J1518" s="352"/>
      <c r="K1518" s="352"/>
      <c r="L1518" s="462"/>
      <c r="M1518" s="462"/>
      <c r="N1518" s="514">
        <v>0</v>
      </c>
      <c r="O1518" s="515">
        <v>0</v>
      </c>
      <c r="P1518" s="489"/>
      <c r="Q1518" s="489"/>
    </row>
    <row r="1519" spans="1:18">
      <c r="B1519" s="459"/>
      <c r="C1519" s="16" t="s">
        <v>2822</v>
      </c>
      <c r="D1519" s="461"/>
      <c r="E1519" s="349">
        <v>12.87</v>
      </c>
      <c r="F1519" s="349">
        <v>10.15</v>
      </c>
      <c r="G1519" s="349">
        <v>8.52</v>
      </c>
      <c r="H1519" s="350"/>
      <c r="I1519" s="350"/>
      <c r="J1519" s="352"/>
      <c r="K1519" s="352"/>
      <c r="L1519" s="462"/>
      <c r="M1519" s="462"/>
      <c r="N1519" s="514">
        <v>383</v>
      </c>
      <c r="O1519" s="515">
        <v>0</v>
      </c>
      <c r="P1519" s="489"/>
      <c r="Q1519" s="489"/>
    </row>
    <row r="1520" spans="1:18">
      <c r="B1520" s="459"/>
      <c r="C1520" s="16" t="s">
        <v>2823</v>
      </c>
      <c r="D1520" s="461"/>
      <c r="E1520" s="349">
        <v>30.07</v>
      </c>
      <c r="F1520" s="349">
        <v>23.72</v>
      </c>
      <c r="G1520" s="349">
        <v>19.93</v>
      </c>
      <c r="H1520" s="350"/>
      <c r="I1520" s="350"/>
      <c r="J1520" s="352"/>
      <c r="K1520" s="352"/>
      <c r="L1520" s="462"/>
      <c r="M1520" s="462"/>
      <c r="N1520" s="514">
        <v>895</v>
      </c>
      <c r="O1520" s="515">
        <v>0</v>
      </c>
      <c r="P1520" s="489"/>
      <c r="Q1520" s="489"/>
    </row>
    <row r="1521" spans="2:17">
      <c r="B1521" s="459"/>
      <c r="C1521" s="16" t="s">
        <v>2758</v>
      </c>
      <c r="D1521" s="461"/>
      <c r="E1521" s="349" t="s">
        <v>2744</v>
      </c>
      <c r="F1521" s="349" t="s">
        <v>2744</v>
      </c>
      <c r="G1521" s="349" t="s">
        <v>2744</v>
      </c>
      <c r="H1521" s="350"/>
      <c r="I1521" s="350"/>
      <c r="J1521" s="352"/>
      <c r="K1521" s="352"/>
      <c r="L1521" s="462"/>
      <c r="M1521" s="462"/>
      <c r="N1521" s="514">
        <v>0</v>
      </c>
      <c r="O1521" s="515">
        <v>0</v>
      </c>
      <c r="P1521" s="489"/>
      <c r="Q1521" s="489"/>
    </row>
    <row r="1522" spans="2:17">
      <c r="B1522" s="459"/>
      <c r="C1522" s="460" t="s">
        <v>2743</v>
      </c>
      <c r="D1522" s="461"/>
      <c r="E1522" s="349" t="s">
        <v>2744</v>
      </c>
      <c r="F1522" s="349" t="s">
        <v>2744</v>
      </c>
      <c r="G1522" s="349" t="s">
        <v>2744</v>
      </c>
      <c r="H1522" s="350"/>
      <c r="I1522" s="350"/>
      <c r="J1522" s="352"/>
      <c r="K1522" s="352"/>
      <c r="L1522" s="462"/>
      <c r="M1522" s="462"/>
      <c r="N1522" s="514">
        <v>0</v>
      </c>
      <c r="O1522" s="515">
        <v>0</v>
      </c>
      <c r="P1522" s="489"/>
      <c r="Q1522" s="489"/>
    </row>
    <row r="1523" spans="2:17">
      <c r="B1523" s="459"/>
      <c r="C1523" s="16" t="s">
        <v>4482</v>
      </c>
      <c r="D1523" s="461"/>
      <c r="E1523" s="349">
        <v>3.32</v>
      </c>
      <c r="F1523" s="349">
        <v>2.62</v>
      </c>
      <c r="G1523" s="349">
        <v>2.21</v>
      </c>
      <c r="H1523" s="350"/>
      <c r="I1523" s="350"/>
      <c r="J1523" s="352"/>
      <c r="K1523" s="352"/>
      <c r="L1523" s="462"/>
      <c r="M1523" s="462"/>
      <c r="N1523" s="514">
        <v>99</v>
      </c>
      <c r="O1523" s="515">
        <v>0</v>
      </c>
      <c r="P1523" s="489"/>
      <c r="Q1523" s="489"/>
    </row>
    <row r="1524" spans="2:17">
      <c r="B1524" s="459"/>
      <c r="C1524" s="16" t="s">
        <v>2764</v>
      </c>
      <c r="D1524" s="461"/>
      <c r="E1524" s="349">
        <v>10.36</v>
      </c>
      <c r="F1524" s="349">
        <v>8.8000000000000007</v>
      </c>
      <c r="G1524" s="349">
        <v>7.88</v>
      </c>
      <c r="H1524" s="350"/>
      <c r="I1524" s="350"/>
      <c r="J1524" s="352"/>
      <c r="K1524" s="352"/>
      <c r="L1524" s="462"/>
      <c r="M1524" s="462"/>
      <c r="N1524" s="514">
        <v>219</v>
      </c>
      <c r="O1524" s="515">
        <v>3</v>
      </c>
      <c r="P1524" s="489"/>
      <c r="Q1524" s="489"/>
    </row>
    <row r="1525" spans="2:17">
      <c r="B1525" s="459"/>
      <c r="C1525" s="16" t="s">
        <v>4516</v>
      </c>
      <c r="D1525" s="461"/>
      <c r="E1525" s="349">
        <v>8.3699999999999992</v>
      </c>
      <c r="F1525" s="349">
        <v>6.6</v>
      </c>
      <c r="G1525" s="349">
        <v>5.55</v>
      </c>
      <c r="H1525" s="350"/>
      <c r="I1525" s="350"/>
      <c r="J1525" s="352"/>
      <c r="K1525" s="352"/>
      <c r="L1525" s="462"/>
      <c r="M1525" s="462"/>
      <c r="N1525" s="514">
        <v>249</v>
      </c>
      <c r="O1525" s="515">
        <v>0</v>
      </c>
      <c r="P1525" s="489"/>
      <c r="Q1525" s="489"/>
    </row>
    <row r="1526" spans="2:17">
      <c r="B1526" s="459"/>
      <c r="C1526" s="16" t="s">
        <v>4517</v>
      </c>
      <c r="D1526" s="461"/>
      <c r="E1526" s="349" t="s">
        <v>2744</v>
      </c>
      <c r="F1526" s="349" t="s">
        <v>2744</v>
      </c>
      <c r="G1526" s="349" t="s">
        <v>2744</v>
      </c>
      <c r="H1526" s="350"/>
      <c r="I1526" s="350"/>
      <c r="J1526" s="352"/>
      <c r="K1526" s="352"/>
      <c r="L1526" s="462"/>
      <c r="M1526" s="462"/>
      <c r="N1526" s="514">
        <v>0</v>
      </c>
      <c r="O1526" s="515">
        <v>0</v>
      </c>
      <c r="P1526" s="489"/>
      <c r="Q1526" s="489"/>
    </row>
    <row r="1527" spans="2:17">
      <c r="B1527" s="459"/>
      <c r="C1527" s="16" t="s">
        <v>4518</v>
      </c>
      <c r="D1527" s="461"/>
      <c r="E1527" s="349" t="s">
        <v>2744</v>
      </c>
      <c r="F1527" s="349" t="s">
        <v>2744</v>
      </c>
      <c r="G1527" s="349" t="s">
        <v>2744</v>
      </c>
      <c r="H1527" s="350"/>
      <c r="I1527" s="350"/>
      <c r="J1527" s="352"/>
      <c r="K1527" s="352"/>
      <c r="L1527" s="462"/>
      <c r="M1527" s="462"/>
      <c r="N1527" s="514">
        <v>0</v>
      </c>
      <c r="O1527" s="515">
        <v>0</v>
      </c>
      <c r="P1527" s="489"/>
      <c r="Q1527" s="489"/>
    </row>
    <row r="1528" spans="2:17">
      <c r="B1528" s="459"/>
      <c r="C1528" s="16" t="s">
        <v>4519</v>
      </c>
      <c r="D1528" s="461"/>
      <c r="E1528" s="349">
        <v>16.43</v>
      </c>
      <c r="F1528" s="349">
        <v>12.95</v>
      </c>
      <c r="G1528" s="349">
        <v>10.89</v>
      </c>
      <c r="H1528" s="350"/>
      <c r="I1528" s="350"/>
      <c r="J1528" s="352"/>
      <c r="K1528" s="352"/>
      <c r="L1528" s="462"/>
      <c r="M1528" s="462"/>
      <c r="N1528" s="514">
        <v>489</v>
      </c>
      <c r="O1528" s="515">
        <v>0</v>
      </c>
      <c r="P1528" s="489"/>
      <c r="Q1528" s="489"/>
    </row>
    <row r="1529" spans="2:17">
      <c r="B1529" s="459"/>
      <c r="C1529" s="16" t="s">
        <v>4520</v>
      </c>
      <c r="D1529" s="461"/>
      <c r="E1529" s="349">
        <v>87.36</v>
      </c>
      <c r="F1529" s="349">
        <v>68.89</v>
      </c>
      <c r="G1529" s="349">
        <v>57.89</v>
      </c>
      <c r="H1529" s="350"/>
      <c r="I1529" s="350"/>
      <c r="J1529" s="352"/>
      <c r="K1529" s="352"/>
      <c r="L1529" s="462"/>
      <c r="M1529" s="462"/>
      <c r="N1529" s="514">
        <v>2600</v>
      </c>
      <c r="O1529" s="515">
        <v>0</v>
      </c>
      <c r="P1529" s="489"/>
      <c r="Q1529" s="489"/>
    </row>
    <row r="1530" spans="2:17">
      <c r="B1530" s="459"/>
      <c r="C1530" s="16" t="s">
        <v>4522</v>
      </c>
      <c r="D1530" s="461"/>
      <c r="E1530" s="349">
        <v>4.2699999999999996</v>
      </c>
      <c r="F1530" s="349">
        <v>3.36</v>
      </c>
      <c r="G1530" s="349">
        <v>2.83</v>
      </c>
      <c r="H1530" s="350"/>
      <c r="I1530" s="350"/>
      <c r="J1530" s="352"/>
      <c r="K1530" s="352"/>
      <c r="L1530" s="462"/>
      <c r="M1530" s="462"/>
      <c r="N1530" s="514">
        <v>127</v>
      </c>
      <c r="O1530" s="515">
        <v>0</v>
      </c>
      <c r="P1530" s="489"/>
      <c r="Q1530" s="489"/>
    </row>
    <row r="1531" spans="2:17">
      <c r="B1531" s="459"/>
      <c r="C1531" s="16" t="s">
        <v>4523</v>
      </c>
      <c r="D1531" s="461"/>
      <c r="E1531" s="349">
        <v>21.37</v>
      </c>
      <c r="F1531" s="349">
        <v>16.86</v>
      </c>
      <c r="G1531" s="349">
        <v>14.16</v>
      </c>
      <c r="H1531" s="350"/>
      <c r="I1531" s="350"/>
      <c r="J1531" s="352"/>
      <c r="K1531" s="352"/>
      <c r="L1531" s="462"/>
      <c r="M1531" s="462"/>
      <c r="N1531" s="514">
        <v>636</v>
      </c>
      <c r="O1531" s="515">
        <v>0</v>
      </c>
      <c r="P1531" s="489"/>
      <c r="Q1531" s="489"/>
    </row>
    <row r="1532" spans="2:17">
      <c r="B1532" s="459"/>
      <c r="C1532" s="16" t="s">
        <v>2763</v>
      </c>
      <c r="D1532" s="461"/>
      <c r="E1532" s="349">
        <v>15.41</v>
      </c>
      <c r="F1532" s="349">
        <v>12.57</v>
      </c>
      <c r="G1532" s="349">
        <v>10.88</v>
      </c>
      <c r="H1532" s="350"/>
      <c r="I1532" s="350"/>
      <c r="J1532" s="352"/>
      <c r="K1532" s="352"/>
      <c r="L1532" s="462"/>
      <c r="M1532" s="462"/>
      <c r="N1532" s="514">
        <v>399</v>
      </c>
      <c r="O1532" s="515">
        <v>2</v>
      </c>
      <c r="P1532" s="489"/>
      <c r="Q1532" s="489"/>
    </row>
    <row r="1533" spans="2:17">
      <c r="B1533" s="459"/>
      <c r="C1533" s="16" t="s">
        <v>4524</v>
      </c>
      <c r="D1533" s="461"/>
      <c r="E1533" s="349">
        <v>13.44</v>
      </c>
      <c r="F1533" s="349">
        <v>10.59</v>
      </c>
      <c r="G1533" s="349">
        <v>8.9</v>
      </c>
      <c r="H1533" s="350"/>
      <c r="I1533" s="350"/>
      <c r="J1533" s="352"/>
      <c r="K1533" s="352"/>
      <c r="L1533" s="462"/>
      <c r="M1533" s="462"/>
      <c r="N1533" s="514">
        <v>400</v>
      </c>
      <c r="O1533" s="515">
        <v>0</v>
      </c>
      <c r="P1533" s="489"/>
      <c r="Q1533" s="489"/>
    </row>
    <row r="1534" spans="2:17" ht="28.8">
      <c r="B1534" s="459"/>
      <c r="C1534" s="16" t="s">
        <v>2833</v>
      </c>
      <c r="D1534" s="461"/>
      <c r="E1534" s="349">
        <v>10.72</v>
      </c>
      <c r="F1534" s="349">
        <v>8.4499999999999993</v>
      </c>
      <c r="G1534" s="349">
        <v>7.1</v>
      </c>
      <c r="H1534" s="350"/>
      <c r="I1534" s="350"/>
      <c r="J1534" s="352"/>
      <c r="K1534" s="352"/>
      <c r="L1534" s="462"/>
      <c r="M1534" s="462"/>
      <c r="N1534" s="514">
        <v>319</v>
      </c>
      <c r="O1534" s="515">
        <v>0</v>
      </c>
      <c r="P1534" s="489"/>
      <c r="Q1534" s="489"/>
    </row>
    <row r="1535" spans="2:17">
      <c r="B1535" s="459"/>
      <c r="C1535" s="16" t="s">
        <v>4525</v>
      </c>
      <c r="D1535" s="461"/>
      <c r="E1535" s="349">
        <v>17.16</v>
      </c>
      <c r="F1535" s="349">
        <v>13.54</v>
      </c>
      <c r="G1535" s="349">
        <v>11.38</v>
      </c>
      <c r="H1535" s="350"/>
      <c r="I1535" s="350"/>
      <c r="J1535" s="352"/>
      <c r="K1535" s="352"/>
      <c r="L1535" s="462"/>
      <c r="M1535" s="462"/>
      <c r="N1535" s="514">
        <v>511</v>
      </c>
      <c r="O1535" s="515">
        <v>0</v>
      </c>
      <c r="P1535" s="489"/>
      <c r="Q1535" s="489"/>
    </row>
    <row r="1536" spans="2:17">
      <c r="B1536" s="459"/>
      <c r="C1536" s="16" t="s">
        <v>4526</v>
      </c>
      <c r="D1536" s="461"/>
      <c r="E1536" s="349">
        <v>3.87</v>
      </c>
      <c r="F1536" s="349">
        <v>3.04</v>
      </c>
      <c r="G1536" s="349">
        <v>2.56</v>
      </c>
      <c r="H1536" s="350"/>
      <c r="I1536" s="350"/>
      <c r="J1536" s="352"/>
      <c r="K1536" s="352"/>
      <c r="L1536" s="462"/>
      <c r="M1536" s="462"/>
      <c r="N1536" s="514">
        <v>115</v>
      </c>
      <c r="O1536" s="515">
        <v>0</v>
      </c>
      <c r="P1536" s="489"/>
      <c r="Q1536" s="489"/>
    </row>
    <row r="1537" spans="2:17">
      <c r="B1537" s="459"/>
      <c r="C1537" s="16" t="s">
        <v>4527</v>
      </c>
      <c r="D1537" s="461"/>
      <c r="E1537" s="349">
        <v>3.76</v>
      </c>
      <c r="F1537" s="349">
        <v>2.97</v>
      </c>
      <c r="G1537" s="349">
        <v>2.5</v>
      </c>
      <c r="H1537" s="350"/>
      <c r="I1537" s="350"/>
      <c r="J1537" s="352"/>
      <c r="K1537" s="352"/>
      <c r="L1537" s="462"/>
      <c r="M1537" s="462"/>
      <c r="N1537" s="514">
        <v>112</v>
      </c>
      <c r="O1537" s="515">
        <v>0</v>
      </c>
      <c r="P1537" s="489"/>
      <c r="Q1537" s="489"/>
    </row>
    <row r="1538" spans="2:17">
      <c r="B1538" s="459"/>
      <c r="C1538" s="16" t="s">
        <v>4528</v>
      </c>
      <c r="D1538" s="461"/>
      <c r="E1538" s="349">
        <v>8.0299999999999994</v>
      </c>
      <c r="F1538" s="349">
        <v>6.33</v>
      </c>
      <c r="G1538" s="349">
        <v>5.32</v>
      </c>
      <c r="H1538" s="350"/>
      <c r="I1538" s="350"/>
      <c r="J1538" s="352"/>
      <c r="K1538" s="352"/>
      <c r="L1538" s="462"/>
      <c r="M1538" s="462"/>
      <c r="N1538" s="514">
        <v>239</v>
      </c>
      <c r="O1538" s="515">
        <v>0</v>
      </c>
      <c r="P1538" s="489"/>
      <c r="Q1538" s="489"/>
    </row>
    <row r="1539" spans="2:17">
      <c r="B1539" s="459"/>
      <c r="C1539" s="16" t="s">
        <v>2767</v>
      </c>
      <c r="D1539" s="461"/>
      <c r="E1539" s="349">
        <v>6.42</v>
      </c>
      <c r="F1539" s="349">
        <v>5.0599999999999996</v>
      </c>
      <c r="G1539" s="349">
        <v>4.25</v>
      </c>
      <c r="H1539" s="350"/>
      <c r="I1539" s="350"/>
      <c r="J1539" s="352"/>
      <c r="K1539" s="352"/>
      <c r="L1539" s="462"/>
      <c r="M1539" s="462"/>
      <c r="N1539" s="514">
        <v>191</v>
      </c>
      <c r="O1539" s="515">
        <v>0</v>
      </c>
      <c r="P1539" s="489"/>
      <c r="Q1539" s="489"/>
    </row>
    <row r="1540" spans="2:17">
      <c r="B1540" s="459"/>
      <c r="C1540" s="16" t="s">
        <v>4529</v>
      </c>
      <c r="D1540" s="461"/>
      <c r="E1540" s="349">
        <v>2.0099999999999998</v>
      </c>
      <c r="F1540" s="349">
        <v>1.59</v>
      </c>
      <c r="G1540" s="349">
        <v>1.33</v>
      </c>
      <c r="H1540" s="350"/>
      <c r="I1540" s="350"/>
      <c r="J1540" s="352"/>
      <c r="K1540" s="352"/>
      <c r="L1540" s="462"/>
      <c r="M1540" s="462"/>
      <c r="N1540" s="514">
        <v>60</v>
      </c>
      <c r="O1540" s="515">
        <v>0</v>
      </c>
      <c r="P1540" s="489"/>
      <c r="Q1540" s="489"/>
    </row>
    <row r="1541" spans="2:17">
      <c r="B1541" s="459"/>
      <c r="C1541" s="16"/>
      <c r="D1541" s="461"/>
      <c r="E1541" s="349"/>
      <c r="F1541" s="349"/>
      <c r="G1541" s="349"/>
      <c r="H1541" s="350"/>
      <c r="I1541" s="350"/>
      <c r="J1541" s="352"/>
      <c r="K1541" s="352"/>
      <c r="L1541" s="462"/>
      <c r="M1541" s="462"/>
      <c r="N1541" s="489"/>
      <c r="O1541" s="489"/>
      <c r="P1541" s="489"/>
      <c r="Q1541" s="489"/>
    </row>
    <row r="1542" spans="2:17" ht="132">
      <c r="B1542" s="443" t="s">
        <v>4533</v>
      </c>
      <c r="C1542" s="444" t="s">
        <v>4537</v>
      </c>
      <c r="D1542" s="445">
        <v>55</v>
      </c>
      <c r="E1542" s="342">
        <v>132.02000000000001</v>
      </c>
      <c r="F1542" s="342">
        <v>104.11</v>
      </c>
      <c r="G1542" s="342">
        <v>87.48</v>
      </c>
      <c r="H1542" s="343">
        <v>0</v>
      </c>
      <c r="I1542" s="343">
        <v>0</v>
      </c>
      <c r="J1542" s="344">
        <v>4.8999999999999998E-3</v>
      </c>
      <c r="K1542" s="345" t="s">
        <v>2741</v>
      </c>
      <c r="L1542" s="446" t="s">
        <v>2721</v>
      </c>
      <c r="M1542" s="446" t="s">
        <v>2742</v>
      </c>
      <c r="N1542" s="512">
        <v>4220.5</v>
      </c>
      <c r="O1542" s="512">
        <v>0</v>
      </c>
      <c r="P1542" s="497">
        <v>4.8999999999999998E-3</v>
      </c>
      <c r="Q1542" s="513" t="s">
        <v>2741</v>
      </c>
    </row>
    <row r="1543" spans="2:17">
      <c r="B1543" s="459"/>
      <c r="C1543" s="460" t="s">
        <v>2743</v>
      </c>
      <c r="D1543" s="461"/>
      <c r="E1543" s="349" t="s">
        <v>2744</v>
      </c>
      <c r="F1543" s="349" t="s">
        <v>2744</v>
      </c>
      <c r="G1543" s="349" t="s">
        <v>2744</v>
      </c>
      <c r="H1543" s="350"/>
      <c r="I1543" s="350"/>
      <c r="J1543" s="352"/>
      <c r="K1543" s="352"/>
      <c r="L1543" s="462"/>
      <c r="M1543" s="462"/>
      <c r="N1543" s="514">
        <v>0</v>
      </c>
      <c r="O1543" s="515">
        <v>0</v>
      </c>
      <c r="P1543" s="489"/>
      <c r="Q1543" s="489"/>
    </row>
    <row r="1544" spans="2:17">
      <c r="B1544" s="459"/>
      <c r="C1544" s="16" t="s">
        <v>4510</v>
      </c>
      <c r="D1544" s="461"/>
      <c r="E1544" s="349">
        <v>39.520000000000003</v>
      </c>
      <c r="F1544" s="349">
        <v>31.16</v>
      </c>
      <c r="G1544" s="349">
        <v>26.19</v>
      </c>
      <c r="H1544" s="350"/>
      <c r="I1544" s="350"/>
      <c r="J1544" s="352"/>
      <c r="K1544" s="352"/>
      <c r="L1544" s="462"/>
      <c r="M1544" s="462"/>
      <c r="N1544" s="514">
        <v>1176</v>
      </c>
      <c r="O1544" s="515">
        <v>0</v>
      </c>
      <c r="P1544" s="489"/>
      <c r="Q1544" s="489"/>
    </row>
    <row r="1545" spans="2:17">
      <c r="B1545" s="459"/>
      <c r="C1545" s="16" t="s">
        <v>4511</v>
      </c>
      <c r="D1545" s="461"/>
      <c r="E1545" s="349">
        <v>64.47</v>
      </c>
      <c r="F1545" s="349">
        <v>50.85</v>
      </c>
      <c r="G1545" s="349">
        <v>42.73</v>
      </c>
      <c r="H1545" s="350"/>
      <c r="I1545" s="350"/>
      <c r="J1545" s="352"/>
      <c r="K1545" s="352"/>
      <c r="L1545" s="462"/>
      <c r="M1545" s="462"/>
      <c r="N1545" s="514">
        <v>1919</v>
      </c>
      <c r="O1545" s="515">
        <v>0</v>
      </c>
      <c r="P1545" s="489"/>
      <c r="Q1545" s="489"/>
    </row>
    <row r="1546" spans="2:17">
      <c r="B1546" s="459"/>
      <c r="C1546" s="16" t="s">
        <v>4512</v>
      </c>
      <c r="D1546" s="461"/>
      <c r="E1546" s="349">
        <v>18.14</v>
      </c>
      <c r="F1546" s="349">
        <v>14.31</v>
      </c>
      <c r="G1546" s="349">
        <v>12.03</v>
      </c>
      <c r="H1546" s="350"/>
      <c r="I1546" s="350"/>
      <c r="J1546" s="352"/>
      <c r="K1546" s="352"/>
      <c r="L1546" s="462"/>
      <c r="M1546" s="462"/>
      <c r="N1546" s="514">
        <v>540</v>
      </c>
      <c r="O1546" s="515">
        <v>0</v>
      </c>
      <c r="P1546" s="489"/>
      <c r="Q1546" s="489"/>
    </row>
    <row r="1547" spans="2:17">
      <c r="B1547" s="459"/>
      <c r="C1547" s="16" t="s">
        <v>4513</v>
      </c>
      <c r="D1547" s="461"/>
      <c r="E1547" s="349">
        <v>17.21</v>
      </c>
      <c r="F1547" s="349">
        <v>13.57</v>
      </c>
      <c r="G1547" s="349">
        <v>11.4</v>
      </c>
      <c r="H1547" s="350"/>
      <c r="I1547" s="350"/>
      <c r="J1547" s="352"/>
      <c r="K1547" s="352"/>
      <c r="L1547" s="462"/>
      <c r="M1547" s="462"/>
      <c r="N1547" s="514">
        <v>512</v>
      </c>
      <c r="O1547" s="515">
        <v>0</v>
      </c>
      <c r="P1547" s="489"/>
      <c r="Q1547" s="489"/>
    </row>
    <row r="1548" spans="2:17">
      <c r="B1548" s="459"/>
      <c r="C1548" s="16" t="s">
        <v>4514</v>
      </c>
      <c r="D1548" s="461"/>
      <c r="E1548" s="349" t="s">
        <v>2744</v>
      </c>
      <c r="F1548" s="349" t="s">
        <v>2744</v>
      </c>
      <c r="G1548" s="349" t="s">
        <v>2744</v>
      </c>
      <c r="H1548" s="350"/>
      <c r="I1548" s="350"/>
      <c r="J1548" s="352"/>
      <c r="K1548" s="352"/>
      <c r="L1548" s="462"/>
      <c r="M1548" s="462"/>
      <c r="N1548" s="514">
        <v>0</v>
      </c>
      <c r="O1548" s="515">
        <v>0</v>
      </c>
      <c r="P1548" s="489"/>
      <c r="Q1548" s="489"/>
    </row>
    <row r="1549" spans="2:17">
      <c r="B1549" s="459"/>
      <c r="C1549" s="460" t="s">
        <v>4534</v>
      </c>
      <c r="D1549" s="461"/>
      <c r="E1549" s="349" t="s">
        <v>2744</v>
      </c>
      <c r="F1549" s="349" t="s">
        <v>2744</v>
      </c>
      <c r="G1549" s="349" t="s">
        <v>2744</v>
      </c>
      <c r="H1549" s="350"/>
      <c r="I1549" s="350"/>
      <c r="J1549" s="352"/>
      <c r="K1549" s="352"/>
      <c r="L1549" s="462"/>
      <c r="M1549" s="462"/>
      <c r="N1549" s="514">
        <v>0</v>
      </c>
      <c r="O1549" s="515">
        <v>0</v>
      </c>
      <c r="P1549" s="489"/>
      <c r="Q1549" s="489"/>
    </row>
    <row r="1550" spans="2:17">
      <c r="B1550" s="459"/>
      <c r="C1550" s="16" t="s">
        <v>2822</v>
      </c>
      <c r="D1550" s="461"/>
      <c r="E1550" s="349">
        <v>12.87</v>
      </c>
      <c r="F1550" s="349">
        <v>10.15</v>
      </c>
      <c r="G1550" s="349">
        <v>8.52</v>
      </c>
      <c r="H1550" s="350"/>
      <c r="I1550" s="350"/>
      <c r="J1550" s="352"/>
      <c r="K1550" s="352"/>
      <c r="L1550" s="462"/>
      <c r="M1550" s="462"/>
      <c r="N1550" s="514">
        <v>383</v>
      </c>
      <c r="O1550" s="515">
        <v>0</v>
      </c>
      <c r="P1550" s="489"/>
      <c r="Q1550" s="489"/>
    </row>
    <row r="1551" spans="2:17">
      <c r="B1551" s="459"/>
      <c r="C1551" s="16" t="s">
        <v>2823</v>
      </c>
      <c r="D1551" s="461"/>
      <c r="E1551" s="349">
        <v>30.07</v>
      </c>
      <c r="F1551" s="349">
        <v>23.72</v>
      </c>
      <c r="G1551" s="349">
        <v>19.93</v>
      </c>
      <c r="H1551" s="350"/>
      <c r="I1551" s="350"/>
      <c r="J1551" s="352"/>
      <c r="K1551" s="352"/>
      <c r="L1551" s="462"/>
      <c r="M1551" s="462"/>
      <c r="N1551" s="514">
        <v>895</v>
      </c>
      <c r="O1551" s="515">
        <v>0</v>
      </c>
      <c r="P1551" s="489"/>
      <c r="Q1551" s="489"/>
    </row>
    <row r="1552" spans="2:17">
      <c r="B1552" s="459"/>
      <c r="C1552" s="16" t="s">
        <v>2758</v>
      </c>
      <c r="D1552" s="461"/>
      <c r="E1552" s="349" t="s">
        <v>2744</v>
      </c>
      <c r="F1552" s="349" t="s">
        <v>2744</v>
      </c>
      <c r="G1552" s="349" t="s">
        <v>2744</v>
      </c>
      <c r="H1552" s="350"/>
      <c r="I1552" s="350"/>
      <c r="J1552" s="352"/>
      <c r="K1552" s="352"/>
      <c r="L1552" s="462"/>
      <c r="M1552" s="462"/>
      <c r="N1552" s="514">
        <v>0</v>
      </c>
      <c r="O1552" s="515">
        <v>0</v>
      </c>
      <c r="P1552" s="489"/>
      <c r="Q1552" s="489"/>
    </row>
    <row r="1553" spans="2:17">
      <c r="B1553" s="459"/>
      <c r="C1553" s="460" t="s">
        <v>2743</v>
      </c>
      <c r="D1553" s="461"/>
      <c r="E1553" s="349" t="s">
        <v>2744</v>
      </c>
      <c r="F1553" s="349" t="s">
        <v>2744</v>
      </c>
      <c r="G1553" s="349" t="s">
        <v>2744</v>
      </c>
      <c r="H1553" s="350"/>
      <c r="I1553" s="350"/>
      <c r="J1553" s="352"/>
      <c r="K1553" s="352"/>
      <c r="L1553" s="462"/>
      <c r="M1553" s="462"/>
      <c r="N1553" s="514">
        <v>0</v>
      </c>
      <c r="O1553" s="515">
        <v>0</v>
      </c>
      <c r="P1553" s="489"/>
      <c r="Q1553" s="489"/>
    </row>
    <row r="1554" spans="2:17">
      <c r="B1554" s="459"/>
      <c r="C1554" s="16" t="s">
        <v>4482</v>
      </c>
      <c r="D1554" s="461"/>
      <c r="E1554" s="349">
        <v>3.32</v>
      </c>
      <c r="F1554" s="349">
        <v>2.62</v>
      </c>
      <c r="G1554" s="349">
        <v>2.21</v>
      </c>
      <c r="H1554" s="350"/>
      <c r="I1554" s="350"/>
      <c r="J1554" s="352"/>
      <c r="K1554" s="352"/>
      <c r="L1554" s="462"/>
      <c r="M1554" s="462"/>
      <c r="N1554" s="514">
        <v>99</v>
      </c>
      <c r="O1554" s="515">
        <v>0</v>
      </c>
      <c r="P1554" s="489"/>
      <c r="Q1554" s="489"/>
    </row>
    <row r="1555" spans="2:17">
      <c r="B1555" s="459"/>
      <c r="C1555" s="16" t="s">
        <v>2764</v>
      </c>
      <c r="D1555" s="461"/>
      <c r="E1555" s="349">
        <v>10.36</v>
      </c>
      <c r="F1555" s="349">
        <v>8.8000000000000007</v>
      </c>
      <c r="G1555" s="349">
        <v>7.88</v>
      </c>
      <c r="H1555" s="350"/>
      <c r="I1555" s="350"/>
      <c r="J1555" s="352"/>
      <c r="K1555" s="352"/>
      <c r="L1555" s="462"/>
      <c r="M1555" s="462"/>
      <c r="N1555" s="514">
        <v>219</v>
      </c>
      <c r="O1555" s="515">
        <v>3</v>
      </c>
      <c r="P1555" s="489"/>
      <c r="Q1555" s="489"/>
    </row>
    <row r="1556" spans="2:17">
      <c r="B1556" s="459"/>
      <c r="C1556" s="16" t="s">
        <v>4516</v>
      </c>
      <c r="D1556" s="461"/>
      <c r="E1556" s="349">
        <v>8.3699999999999992</v>
      </c>
      <c r="F1556" s="349">
        <v>6.6</v>
      </c>
      <c r="G1556" s="349">
        <v>5.55</v>
      </c>
      <c r="H1556" s="350"/>
      <c r="I1556" s="350"/>
      <c r="J1556" s="352"/>
      <c r="K1556" s="352"/>
      <c r="L1556" s="462"/>
      <c r="M1556" s="462"/>
      <c r="N1556" s="514">
        <v>249</v>
      </c>
      <c r="O1556" s="515">
        <v>0</v>
      </c>
      <c r="P1556" s="489"/>
      <c r="Q1556" s="489"/>
    </row>
    <row r="1557" spans="2:17">
      <c r="B1557" s="459"/>
      <c r="C1557" s="16" t="s">
        <v>4517</v>
      </c>
      <c r="D1557" s="461"/>
      <c r="E1557" s="349" t="s">
        <v>2744</v>
      </c>
      <c r="F1557" s="349" t="s">
        <v>2744</v>
      </c>
      <c r="G1557" s="349" t="s">
        <v>2744</v>
      </c>
      <c r="H1557" s="350"/>
      <c r="I1557" s="350"/>
      <c r="J1557" s="352"/>
      <c r="K1557" s="352"/>
      <c r="L1557" s="462"/>
      <c r="M1557" s="462"/>
      <c r="N1557" s="514">
        <v>0</v>
      </c>
      <c r="O1557" s="515">
        <v>0</v>
      </c>
      <c r="P1557" s="489"/>
      <c r="Q1557" s="489"/>
    </row>
    <row r="1558" spans="2:17">
      <c r="B1558" s="459"/>
      <c r="C1558" s="16" t="s">
        <v>4518</v>
      </c>
      <c r="D1558" s="461"/>
      <c r="E1558" s="349" t="s">
        <v>2744</v>
      </c>
      <c r="F1558" s="349" t="s">
        <v>2744</v>
      </c>
      <c r="G1558" s="349" t="s">
        <v>2744</v>
      </c>
      <c r="H1558" s="350"/>
      <c r="I1558" s="350"/>
      <c r="J1558" s="352"/>
      <c r="K1558" s="352"/>
      <c r="L1558" s="462"/>
      <c r="M1558" s="462"/>
      <c r="N1558" s="514">
        <v>0</v>
      </c>
      <c r="O1558" s="515">
        <v>0</v>
      </c>
      <c r="P1558" s="489"/>
      <c r="Q1558" s="489"/>
    </row>
    <row r="1559" spans="2:17">
      <c r="B1559" s="459"/>
      <c r="C1559" s="16" t="s">
        <v>4519</v>
      </c>
      <c r="D1559" s="461"/>
      <c r="E1559" s="349">
        <v>16.43</v>
      </c>
      <c r="F1559" s="349">
        <v>12.95</v>
      </c>
      <c r="G1559" s="349">
        <v>10.89</v>
      </c>
      <c r="H1559" s="350"/>
      <c r="I1559" s="350"/>
      <c r="J1559" s="352"/>
      <c r="K1559" s="352"/>
      <c r="L1559" s="462"/>
      <c r="M1559" s="462"/>
      <c r="N1559" s="514">
        <v>489</v>
      </c>
      <c r="O1559" s="515">
        <v>0</v>
      </c>
      <c r="P1559" s="489"/>
      <c r="Q1559" s="489"/>
    </row>
    <row r="1560" spans="2:17">
      <c r="B1560" s="459"/>
      <c r="C1560" s="16" t="s">
        <v>4520</v>
      </c>
      <c r="D1560" s="461"/>
      <c r="E1560" s="349">
        <v>87.36</v>
      </c>
      <c r="F1560" s="349">
        <v>68.89</v>
      </c>
      <c r="G1560" s="349">
        <v>57.89</v>
      </c>
      <c r="H1560" s="350"/>
      <c r="I1560" s="350"/>
      <c r="J1560" s="352"/>
      <c r="K1560" s="352"/>
      <c r="L1560" s="462"/>
      <c r="M1560" s="462"/>
      <c r="N1560" s="514">
        <v>2600</v>
      </c>
      <c r="O1560" s="515">
        <v>0</v>
      </c>
      <c r="P1560" s="489"/>
      <c r="Q1560" s="489"/>
    </row>
    <row r="1561" spans="2:17">
      <c r="B1561" s="459"/>
      <c r="C1561" s="16" t="s">
        <v>4522</v>
      </c>
      <c r="D1561" s="461"/>
      <c r="E1561" s="349">
        <v>4.2699999999999996</v>
      </c>
      <c r="F1561" s="349">
        <v>3.36</v>
      </c>
      <c r="G1561" s="349">
        <v>2.83</v>
      </c>
      <c r="H1561" s="350"/>
      <c r="I1561" s="350"/>
      <c r="J1561" s="352"/>
      <c r="K1561" s="352"/>
      <c r="L1561" s="462"/>
      <c r="M1561" s="462"/>
      <c r="N1561" s="514">
        <v>127</v>
      </c>
      <c r="O1561" s="515">
        <v>0</v>
      </c>
      <c r="P1561" s="489"/>
      <c r="Q1561" s="489"/>
    </row>
    <row r="1562" spans="2:17">
      <c r="B1562" s="459"/>
      <c r="C1562" s="16" t="s">
        <v>4523</v>
      </c>
      <c r="D1562" s="461"/>
      <c r="E1562" s="349">
        <v>21.37</v>
      </c>
      <c r="F1562" s="349">
        <v>16.86</v>
      </c>
      <c r="G1562" s="349">
        <v>14.16</v>
      </c>
      <c r="H1562" s="350"/>
      <c r="I1562" s="350"/>
      <c r="J1562" s="352"/>
      <c r="K1562" s="352"/>
      <c r="L1562" s="462"/>
      <c r="M1562" s="462"/>
      <c r="N1562" s="514">
        <v>636</v>
      </c>
      <c r="O1562" s="515">
        <v>0</v>
      </c>
      <c r="P1562" s="489"/>
      <c r="Q1562" s="489"/>
    </row>
    <row r="1563" spans="2:17">
      <c r="B1563" s="459"/>
      <c r="C1563" s="16" t="s">
        <v>2763</v>
      </c>
      <c r="D1563" s="461"/>
      <c r="E1563" s="349">
        <v>15.41</v>
      </c>
      <c r="F1563" s="349">
        <v>12.57</v>
      </c>
      <c r="G1563" s="349">
        <v>10.88</v>
      </c>
      <c r="H1563" s="350"/>
      <c r="I1563" s="350"/>
      <c r="J1563" s="352"/>
      <c r="K1563" s="352"/>
      <c r="L1563" s="462"/>
      <c r="M1563" s="462"/>
      <c r="N1563" s="514">
        <v>399</v>
      </c>
      <c r="O1563" s="515">
        <v>2</v>
      </c>
      <c r="P1563" s="489"/>
      <c r="Q1563" s="489"/>
    </row>
    <row r="1564" spans="2:17">
      <c r="B1564" s="459"/>
      <c r="C1564" s="16" t="s">
        <v>4524</v>
      </c>
      <c r="D1564" s="461"/>
      <c r="E1564" s="349">
        <v>13.44</v>
      </c>
      <c r="F1564" s="349">
        <v>10.59</v>
      </c>
      <c r="G1564" s="349">
        <v>8.9</v>
      </c>
      <c r="H1564" s="350"/>
      <c r="I1564" s="350"/>
      <c r="J1564" s="352"/>
      <c r="K1564" s="352"/>
      <c r="L1564" s="462"/>
      <c r="M1564" s="462"/>
      <c r="N1564" s="514">
        <v>400</v>
      </c>
      <c r="O1564" s="515">
        <v>0</v>
      </c>
      <c r="P1564" s="489"/>
      <c r="Q1564" s="489"/>
    </row>
    <row r="1565" spans="2:17" ht="28.8">
      <c r="B1565" s="459"/>
      <c r="C1565" s="16" t="s">
        <v>2833</v>
      </c>
      <c r="D1565" s="461"/>
      <c r="E1565" s="349">
        <v>10.72</v>
      </c>
      <c r="F1565" s="349">
        <v>8.4499999999999993</v>
      </c>
      <c r="G1565" s="349">
        <v>7.1</v>
      </c>
      <c r="H1565" s="350"/>
      <c r="I1565" s="350"/>
      <c r="J1565" s="352"/>
      <c r="K1565" s="352"/>
      <c r="L1565" s="462"/>
      <c r="M1565" s="462"/>
      <c r="N1565" s="514">
        <v>319</v>
      </c>
      <c r="O1565" s="515">
        <v>0</v>
      </c>
      <c r="P1565" s="489"/>
      <c r="Q1565" s="489"/>
    </row>
    <row r="1566" spans="2:17">
      <c r="B1566" s="459"/>
      <c r="C1566" s="16" t="s">
        <v>4525</v>
      </c>
      <c r="D1566" s="461"/>
      <c r="E1566" s="349">
        <v>17.16</v>
      </c>
      <c r="F1566" s="349">
        <v>13.54</v>
      </c>
      <c r="G1566" s="349">
        <v>11.38</v>
      </c>
      <c r="H1566" s="350"/>
      <c r="I1566" s="350"/>
      <c r="J1566" s="352"/>
      <c r="K1566" s="352"/>
      <c r="L1566" s="462"/>
      <c r="M1566" s="462"/>
      <c r="N1566" s="514">
        <v>511</v>
      </c>
      <c r="O1566" s="515">
        <v>0</v>
      </c>
      <c r="P1566" s="489"/>
      <c r="Q1566" s="489"/>
    </row>
    <row r="1567" spans="2:17">
      <c r="B1567" s="459"/>
      <c r="C1567" s="16" t="s">
        <v>4526</v>
      </c>
      <c r="D1567" s="461"/>
      <c r="E1567" s="349">
        <v>3.87</v>
      </c>
      <c r="F1567" s="349">
        <v>3.04</v>
      </c>
      <c r="G1567" s="349">
        <v>2.56</v>
      </c>
      <c r="H1567" s="350"/>
      <c r="I1567" s="350"/>
      <c r="J1567" s="352"/>
      <c r="K1567" s="352"/>
      <c r="L1567" s="462"/>
      <c r="M1567" s="462"/>
      <c r="N1567" s="514">
        <v>115</v>
      </c>
      <c r="O1567" s="515">
        <v>0</v>
      </c>
      <c r="P1567" s="489"/>
      <c r="Q1567" s="489"/>
    </row>
    <row r="1568" spans="2:17">
      <c r="B1568" s="459"/>
      <c r="C1568" s="16" t="s">
        <v>4527</v>
      </c>
      <c r="D1568" s="461"/>
      <c r="E1568" s="349">
        <v>3.76</v>
      </c>
      <c r="F1568" s="349">
        <v>2.97</v>
      </c>
      <c r="G1568" s="349">
        <v>2.5</v>
      </c>
      <c r="H1568" s="350"/>
      <c r="I1568" s="350"/>
      <c r="J1568" s="352"/>
      <c r="K1568" s="352"/>
      <c r="L1568" s="462"/>
      <c r="M1568" s="462"/>
      <c r="N1568" s="514">
        <v>112</v>
      </c>
      <c r="O1568" s="515">
        <v>0</v>
      </c>
      <c r="P1568" s="489"/>
      <c r="Q1568" s="489"/>
    </row>
    <row r="1569" spans="2:17">
      <c r="B1569" s="459"/>
      <c r="C1569" s="16" t="s">
        <v>4528</v>
      </c>
      <c r="D1569" s="461"/>
      <c r="E1569" s="349">
        <v>8.0299999999999994</v>
      </c>
      <c r="F1569" s="349">
        <v>6.33</v>
      </c>
      <c r="G1569" s="349">
        <v>5.32</v>
      </c>
      <c r="H1569" s="350"/>
      <c r="I1569" s="350"/>
      <c r="J1569" s="352"/>
      <c r="K1569" s="352"/>
      <c r="L1569" s="462"/>
      <c r="M1569" s="462"/>
      <c r="N1569" s="514">
        <v>239</v>
      </c>
      <c r="O1569" s="515">
        <v>0</v>
      </c>
      <c r="P1569" s="489"/>
      <c r="Q1569" s="489"/>
    </row>
    <row r="1570" spans="2:17">
      <c r="B1570" s="459"/>
      <c r="C1570" s="16" t="s">
        <v>2767</v>
      </c>
      <c r="D1570" s="461"/>
      <c r="E1570" s="349">
        <v>6.42</v>
      </c>
      <c r="F1570" s="349">
        <v>5.0599999999999996</v>
      </c>
      <c r="G1570" s="349">
        <v>4.25</v>
      </c>
      <c r="H1570" s="350"/>
      <c r="I1570" s="350"/>
      <c r="J1570" s="352"/>
      <c r="K1570" s="352"/>
      <c r="L1570" s="462"/>
      <c r="M1570" s="462"/>
      <c r="N1570" s="514">
        <v>191</v>
      </c>
      <c r="O1570" s="515">
        <v>0</v>
      </c>
      <c r="P1570" s="489"/>
      <c r="Q1570" s="489"/>
    </row>
    <row r="1571" spans="2:17">
      <c r="B1571" s="459"/>
      <c r="C1571" s="16" t="s">
        <v>4529</v>
      </c>
      <c r="D1571" s="461"/>
      <c r="E1571" s="349">
        <v>2.0099999999999998</v>
      </c>
      <c r="F1571" s="349">
        <v>1.59</v>
      </c>
      <c r="G1571" s="349">
        <v>1.33</v>
      </c>
      <c r="H1571" s="350"/>
      <c r="I1571" s="350"/>
      <c r="J1571" s="352"/>
      <c r="K1571" s="352"/>
      <c r="L1571" s="462"/>
      <c r="M1571" s="462"/>
      <c r="N1571" s="514">
        <v>60</v>
      </c>
      <c r="O1571" s="515">
        <v>0</v>
      </c>
      <c r="P1571" s="489"/>
      <c r="Q1571" s="489"/>
    </row>
    <row r="1572" spans="2:17">
      <c r="B1572" s="459"/>
      <c r="C1572" s="16"/>
      <c r="D1572" s="461"/>
      <c r="E1572" s="349"/>
      <c r="F1572" s="349"/>
      <c r="G1572" s="349"/>
      <c r="H1572" s="350"/>
      <c r="I1572" s="350"/>
      <c r="J1572" s="352"/>
      <c r="K1572" s="352"/>
      <c r="L1572" s="462"/>
      <c r="M1572" s="462"/>
      <c r="N1572" s="489"/>
      <c r="O1572" s="489"/>
      <c r="P1572" s="489"/>
      <c r="Q1572" s="489"/>
    </row>
    <row r="1573" spans="2:17" ht="132">
      <c r="B1573" s="443" t="s">
        <v>4535</v>
      </c>
      <c r="C1573" s="444" t="s">
        <v>4538</v>
      </c>
      <c r="D1573" s="445">
        <v>70</v>
      </c>
      <c r="E1573" s="342">
        <v>158.16</v>
      </c>
      <c r="F1573" s="342">
        <v>124.72</v>
      </c>
      <c r="G1573" s="342">
        <v>104.82</v>
      </c>
      <c r="H1573" s="343">
        <v>0</v>
      </c>
      <c r="I1573" s="343">
        <v>0</v>
      </c>
      <c r="J1573" s="344">
        <v>4.8999999999999998E-3</v>
      </c>
      <c r="K1573" s="345" t="s">
        <v>2741</v>
      </c>
      <c r="L1573" s="446" t="s">
        <v>2721</v>
      </c>
      <c r="M1573" s="446" t="s">
        <v>2742</v>
      </c>
      <c r="N1573" s="512">
        <v>5040.45</v>
      </c>
      <c r="O1573" s="512">
        <v>0</v>
      </c>
      <c r="P1573" s="497">
        <v>4.8999999999999998E-3</v>
      </c>
      <c r="Q1573" s="513" t="s">
        <v>2741</v>
      </c>
    </row>
    <row r="1574" spans="2:17">
      <c r="B1574" s="459"/>
      <c r="C1574" s="460" t="s">
        <v>2743</v>
      </c>
      <c r="D1574" s="461"/>
      <c r="E1574" s="349" t="s">
        <v>2744</v>
      </c>
      <c r="F1574" s="349" t="s">
        <v>2744</v>
      </c>
      <c r="G1574" s="349" t="s">
        <v>2744</v>
      </c>
      <c r="H1574" s="350"/>
      <c r="I1574" s="350"/>
      <c r="J1574" s="352"/>
      <c r="K1574" s="352"/>
      <c r="L1574" s="462"/>
      <c r="M1574" s="462"/>
      <c r="N1574" s="514">
        <v>0</v>
      </c>
      <c r="O1574" s="515">
        <v>0</v>
      </c>
      <c r="P1574" s="489"/>
      <c r="Q1574" s="489"/>
    </row>
    <row r="1575" spans="2:17">
      <c r="B1575" s="459"/>
      <c r="C1575" s="16" t="s">
        <v>4510</v>
      </c>
      <c r="D1575" s="461"/>
      <c r="E1575" s="349">
        <v>39.520000000000003</v>
      </c>
      <c r="F1575" s="349">
        <v>31.16</v>
      </c>
      <c r="G1575" s="349">
        <v>26.19</v>
      </c>
      <c r="H1575" s="350"/>
      <c r="I1575" s="350"/>
      <c r="J1575" s="352"/>
      <c r="K1575" s="352"/>
      <c r="L1575" s="462"/>
      <c r="M1575" s="462"/>
      <c r="N1575" s="514">
        <v>1176</v>
      </c>
      <c r="O1575" s="515">
        <v>0</v>
      </c>
      <c r="P1575" s="489"/>
      <c r="Q1575" s="489"/>
    </row>
    <row r="1576" spans="2:17">
      <c r="B1576" s="459"/>
      <c r="C1576" s="16" t="s">
        <v>4511</v>
      </c>
      <c r="D1576" s="461"/>
      <c r="E1576" s="349">
        <v>64.47</v>
      </c>
      <c r="F1576" s="349">
        <v>50.85</v>
      </c>
      <c r="G1576" s="349">
        <v>42.73</v>
      </c>
      <c r="H1576" s="350"/>
      <c r="I1576" s="350"/>
      <c r="J1576" s="352"/>
      <c r="K1576" s="352"/>
      <c r="L1576" s="462"/>
      <c r="M1576" s="462"/>
      <c r="N1576" s="514">
        <v>1919</v>
      </c>
      <c r="O1576" s="515">
        <v>0</v>
      </c>
      <c r="P1576" s="489"/>
      <c r="Q1576" s="489"/>
    </row>
    <row r="1577" spans="2:17">
      <c r="B1577" s="459"/>
      <c r="C1577" s="16" t="s">
        <v>4513</v>
      </c>
      <c r="D1577" s="461"/>
      <c r="E1577" s="349">
        <v>17.21</v>
      </c>
      <c r="F1577" s="349">
        <v>13.57</v>
      </c>
      <c r="G1577" s="349">
        <v>11.4</v>
      </c>
      <c r="H1577" s="350"/>
      <c r="I1577" s="350"/>
      <c r="J1577" s="352"/>
      <c r="K1577" s="352"/>
      <c r="L1577" s="462"/>
      <c r="M1577" s="462"/>
      <c r="N1577" s="514">
        <v>512</v>
      </c>
      <c r="O1577" s="515">
        <v>0</v>
      </c>
      <c r="P1577" s="489"/>
      <c r="Q1577" s="489"/>
    </row>
    <row r="1578" spans="2:17">
      <c r="B1578" s="459"/>
      <c r="C1578" s="16" t="s">
        <v>4514</v>
      </c>
      <c r="D1578" s="461"/>
      <c r="E1578" s="349" t="s">
        <v>2744</v>
      </c>
      <c r="F1578" s="349" t="s">
        <v>2744</v>
      </c>
      <c r="G1578" s="349" t="s">
        <v>2744</v>
      </c>
      <c r="H1578" s="350"/>
      <c r="I1578" s="350"/>
      <c r="J1578" s="352"/>
      <c r="K1578" s="352"/>
      <c r="L1578" s="462"/>
      <c r="M1578" s="462"/>
      <c r="N1578" s="514">
        <v>0</v>
      </c>
      <c r="O1578" s="515">
        <v>0</v>
      </c>
      <c r="P1578" s="489"/>
      <c r="Q1578" s="489"/>
    </row>
    <row r="1579" spans="2:17">
      <c r="B1579" s="459"/>
      <c r="C1579" s="460" t="s">
        <v>2743</v>
      </c>
      <c r="D1579" s="461"/>
      <c r="E1579" s="349" t="s">
        <v>2744</v>
      </c>
      <c r="F1579" s="349" t="s">
        <v>2744</v>
      </c>
      <c r="G1579" s="349" t="s">
        <v>2744</v>
      </c>
      <c r="H1579" s="350"/>
      <c r="I1579" s="350"/>
      <c r="J1579" s="352"/>
      <c r="K1579" s="352"/>
      <c r="L1579" s="462"/>
      <c r="M1579" s="462"/>
      <c r="N1579" s="514">
        <v>0</v>
      </c>
      <c r="O1579" s="515">
        <v>0</v>
      </c>
      <c r="P1579" s="489"/>
      <c r="Q1579" s="489"/>
    </row>
    <row r="1580" spans="2:17">
      <c r="B1580" s="459"/>
      <c r="C1580" s="16" t="s">
        <v>2822</v>
      </c>
      <c r="D1580" s="461"/>
      <c r="E1580" s="349">
        <v>12.87</v>
      </c>
      <c r="F1580" s="349">
        <v>10.15</v>
      </c>
      <c r="G1580" s="349">
        <v>8.52</v>
      </c>
      <c r="H1580" s="350"/>
      <c r="I1580" s="350"/>
      <c r="J1580" s="352"/>
      <c r="K1580" s="352"/>
      <c r="L1580" s="462"/>
      <c r="M1580" s="462"/>
      <c r="N1580" s="514">
        <v>383</v>
      </c>
      <c r="O1580" s="515">
        <v>0</v>
      </c>
      <c r="P1580" s="489"/>
      <c r="Q1580" s="489"/>
    </row>
    <row r="1581" spans="2:17">
      <c r="B1581" s="459"/>
      <c r="C1581" s="16" t="s">
        <v>2823</v>
      </c>
      <c r="D1581" s="461"/>
      <c r="E1581" s="349">
        <v>30.07</v>
      </c>
      <c r="F1581" s="349">
        <v>23.72</v>
      </c>
      <c r="G1581" s="349">
        <v>19.93</v>
      </c>
      <c r="H1581" s="350"/>
      <c r="I1581" s="350"/>
      <c r="J1581" s="352"/>
      <c r="K1581" s="352"/>
      <c r="L1581" s="462"/>
      <c r="M1581" s="462"/>
      <c r="N1581" s="514">
        <v>895</v>
      </c>
      <c r="O1581" s="515">
        <v>0</v>
      </c>
      <c r="P1581" s="489"/>
      <c r="Q1581" s="489"/>
    </row>
    <row r="1582" spans="2:17">
      <c r="B1582" s="459"/>
      <c r="C1582" s="16" t="s">
        <v>2758</v>
      </c>
      <c r="D1582" s="461"/>
      <c r="E1582" s="349" t="s">
        <v>2744</v>
      </c>
      <c r="F1582" s="349" t="s">
        <v>2744</v>
      </c>
      <c r="G1582" s="349" t="s">
        <v>2744</v>
      </c>
      <c r="H1582" s="350"/>
      <c r="I1582" s="350"/>
      <c r="J1582" s="352"/>
      <c r="K1582" s="352"/>
      <c r="L1582" s="462"/>
      <c r="M1582" s="462"/>
      <c r="N1582" s="514">
        <v>0</v>
      </c>
      <c r="O1582" s="515">
        <v>0</v>
      </c>
      <c r="P1582" s="489"/>
      <c r="Q1582" s="489"/>
    </row>
    <row r="1583" spans="2:17">
      <c r="B1583" s="459"/>
      <c r="C1583" s="460" t="s">
        <v>2743</v>
      </c>
      <c r="D1583" s="461"/>
      <c r="E1583" s="349" t="s">
        <v>2744</v>
      </c>
      <c r="F1583" s="349" t="s">
        <v>2744</v>
      </c>
      <c r="G1583" s="349" t="s">
        <v>2744</v>
      </c>
      <c r="H1583" s="350"/>
      <c r="I1583" s="350"/>
      <c r="J1583" s="352"/>
      <c r="K1583" s="352"/>
      <c r="L1583" s="462"/>
      <c r="M1583" s="462"/>
      <c r="N1583" s="514">
        <v>0</v>
      </c>
      <c r="O1583" s="515">
        <v>0</v>
      </c>
      <c r="P1583" s="489"/>
      <c r="Q1583" s="489"/>
    </row>
    <row r="1584" spans="2:17">
      <c r="B1584" s="459"/>
      <c r="C1584" s="16" t="s">
        <v>4482</v>
      </c>
      <c r="D1584" s="461"/>
      <c r="E1584" s="349">
        <v>3.32</v>
      </c>
      <c r="F1584" s="349">
        <v>2.62</v>
      </c>
      <c r="G1584" s="349">
        <v>2.21</v>
      </c>
      <c r="H1584" s="350"/>
      <c r="I1584" s="350"/>
      <c r="J1584" s="352"/>
      <c r="K1584" s="352"/>
      <c r="L1584" s="462"/>
      <c r="M1584" s="462"/>
      <c r="N1584" s="514">
        <v>99</v>
      </c>
      <c r="O1584" s="515">
        <v>0</v>
      </c>
      <c r="P1584" s="489"/>
      <c r="Q1584" s="489"/>
    </row>
    <row r="1585" spans="2:17">
      <c r="B1585" s="459"/>
      <c r="C1585" s="16" t="s">
        <v>2764</v>
      </c>
      <c r="D1585" s="461"/>
      <c r="E1585" s="349">
        <v>10.36</v>
      </c>
      <c r="F1585" s="349">
        <v>8.8000000000000007</v>
      </c>
      <c r="G1585" s="349">
        <v>7.88</v>
      </c>
      <c r="H1585" s="350"/>
      <c r="I1585" s="350"/>
      <c r="J1585" s="352"/>
      <c r="K1585" s="352"/>
      <c r="L1585" s="462"/>
      <c r="M1585" s="462"/>
      <c r="N1585" s="514">
        <v>219</v>
      </c>
      <c r="O1585" s="515">
        <v>3</v>
      </c>
      <c r="P1585" s="489"/>
      <c r="Q1585" s="489"/>
    </row>
    <row r="1586" spans="2:17">
      <c r="B1586" s="459"/>
      <c r="C1586" s="16" t="s">
        <v>4516</v>
      </c>
      <c r="D1586" s="461"/>
      <c r="E1586" s="349">
        <v>8.3699999999999992</v>
      </c>
      <c r="F1586" s="349">
        <v>6.6</v>
      </c>
      <c r="G1586" s="349">
        <v>5.55</v>
      </c>
      <c r="H1586" s="350"/>
      <c r="I1586" s="350"/>
      <c r="J1586" s="352"/>
      <c r="K1586" s="352"/>
      <c r="L1586" s="462"/>
      <c r="M1586" s="462"/>
      <c r="N1586" s="514">
        <v>249</v>
      </c>
      <c r="O1586" s="515">
        <v>0</v>
      </c>
      <c r="P1586" s="489"/>
      <c r="Q1586" s="489"/>
    </row>
    <row r="1587" spans="2:17">
      <c r="B1587" s="459"/>
      <c r="C1587" s="16" t="s">
        <v>4517</v>
      </c>
      <c r="D1587" s="461"/>
      <c r="E1587" s="349" t="s">
        <v>2744</v>
      </c>
      <c r="F1587" s="349" t="s">
        <v>2744</v>
      </c>
      <c r="G1587" s="349" t="s">
        <v>2744</v>
      </c>
      <c r="H1587" s="350"/>
      <c r="I1587" s="350"/>
      <c r="J1587" s="352"/>
      <c r="K1587" s="352"/>
      <c r="L1587" s="462"/>
      <c r="M1587" s="462"/>
      <c r="N1587" s="514">
        <v>0</v>
      </c>
      <c r="O1587" s="515">
        <v>0</v>
      </c>
      <c r="P1587" s="489"/>
      <c r="Q1587" s="489"/>
    </row>
    <row r="1588" spans="2:17">
      <c r="B1588" s="459"/>
      <c r="C1588" s="16" t="s">
        <v>4518</v>
      </c>
      <c r="D1588" s="461"/>
      <c r="E1588" s="349" t="s">
        <v>2744</v>
      </c>
      <c r="F1588" s="349" t="s">
        <v>2744</v>
      </c>
      <c r="G1588" s="349" t="s">
        <v>2744</v>
      </c>
      <c r="H1588" s="350"/>
      <c r="I1588" s="350"/>
      <c r="J1588" s="352"/>
      <c r="K1588" s="352"/>
      <c r="L1588" s="462"/>
      <c r="M1588" s="462"/>
      <c r="N1588" s="514">
        <v>0</v>
      </c>
      <c r="O1588" s="515">
        <v>0</v>
      </c>
      <c r="P1588" s="489"/>
      <c r="Q1588" s="489"/>
    </row>
    <row r="1589" spans="2:17">
      <c r="B1589" s="459"/>
      <c r="C1589" s="16" t="s">
        <v>4519</v>
      </c>
      <c r="D1589" s="461"/>
      <c r="E1589" s="349">
        <v>16.43</v>
      </c>
      <c r="F1589" s="349">
        <v>12.95</v>
      </c>
      <c r="G1589" s="349">
        <v>10.89</v>
      </c>
      <c r="H1589" s="350"/>
      <c r="I1589" s="350"/>
      <c r="J1589" s="352"/>
      <c r="K1589" s="352"/>
      <c r="L1589" s="462"/>
      <c r="M1589" s="462"/>
      <c r="N1589" s="514">
        <v>489</v>
      </c>
      <c r="O1589" s="515">
        <v>0</v>
      </c>
      <c r="P1589" s="489"/>
      <c r="Q1589" s="489"/>
    </row>
    <row r="1590" spans="2:17">
      <c r="B1590" s="459"/>
      <c r="C1590" s="16" t="s">
        <v>4520</v>
      </c>
      <c r="D1590" s="461"/>
      <c r="E1590" s="349">
        <v>87.36</v>
      </c>
      <c r="F1590" s="349">
        <v>68.89</v>
      </c>
      <c r="G1590" s="349">
        <v>57.89</v>
      </c>
      <c r="H1590" s="350"/>
      <c r="I1590" s="350"/>
      <c r="J1590" s="352"/>
      <c r="K1590" s="352"/>
      <c r="L1590" s="462"/>
      <c r="M1590" s="462"/>
      <c r="N1590" s="514">
        <v>2600</v>
      </c>
      <c r="O1590" s="515">
        <v>0</v>
      </c>
      <c r="P1590" s="489"/>
      <c r="Q1590" s="489"/>
    </row>
    <row r="1591" spans="2:17">
      <c r="B1591" s="459"/>
      <c r="C1591" s="16" t="s">
        <v>4522</v>
      </c>
      <c r="D1591" s="461"/>
      <c r="E1591" s="349">
        <v>4.2699999999999996</v>
      </c>
      <c r="F1591" s="349">
        <v>3.36</v>
      </c>
      <c r="G1591" s="349">
        <v>2.83</v>
      </c>
      <c r="H1591" s="350"/>
      <c r="I1591" s="350"/>
      <c r="J1591" s="352"/>
      <c r="K1591" s="352"/>
      <c r="L1591" s="462"/>
      <c r="M1591" s="462"/>
      <c r="N1591" s="514">
        <v>127</v>
      </c>
      <c r="O1591" s="515">
        <v>0</v>
      </c>
      <c r="P1591" s="489"/>
      <c r="Q1591" s="489"/>
    </row>
    <row r="1592" spans="2:17">
      <c r="B1592" s="459"/>
      <c r="C1592" s="16" t="s">
        <v>4523</v>
      </c>
      <c r="D1592" s="461"/>
      <c r="E1592" s="349">
        <v>21.37</v>
      </c>
      <c r="F1592" s="349">
        <v>16.86</v>
      </c>
      <c r="G1592" s="349">
        <v>14.16</v>
      </c>
      <c r="H1592" s="350"/>
      <c r="I1592" s="350"/>
      <c r="J1592" s="352"/>
      <c r="K1592" s="352"/>
      <c r="L1592" s="462"/>
      <c r="M1592" s="462"/>
      <c r="N1592" s="514">
        <v>636</v>
      </c>
      <c r="O1592" s="515">
        <v>0</v>
      </c>
      <c r="P1592" s="489"/>
      <c r="Q1592" s="489"/>
    </row>
    <row r="1593" spans="2:17">
      <c r="B1593" s="459"/>
      <c r="C1593" s="16" t="s">
        <v>2763</v>
      </c>
      <c r="D1593" s="461"/>
      <c r="E1593" s="349">
        <v>15.41</v>
      </c>
      <c r="F1593" s="349">
        <v>12.57</v>
      </c>
      <c r="G1593" s="349">
        <v>10.88</v>
      </c>
      <c r="H1593" s="350"/>
      <c r="I1593" s="350"/>
      <c r="J1593" s="352"/>
      <c r="K1593" s="352"/>
      <c r="L1593" s="462"/>
      <c r="M1593" s="462"/>
      <c r="N1593" s="514">
        <v>399</v>
      </c>
      <c r="O1593" s="515">
        <v>2</v>
      </c>
      <c r="P1593" s="489"/>
      <c r="Q1593" s="489"/>
    </row>
    <row r="1594" spans="2:17">
      <c r="B1594" s="459"/>
      <c r="C1594" s="16" t="s">
        <v>4524</v>
      </c>
      <c r="D1594" s="461"/>
      <c r="E1594" s="349">
        <v>13.44</v>
      </c>
      <c r="F1594" s="349">
        <v>10.59</v>
      </c>
      <c r="G1594" s="349">
        <v>8.9</v>
      </c>
      <c r="H1594" s="350"/>
      <c r="I1594" s="350"/>
      <c r="J1594" s="352"/>
      <c r="K1594" s="352"/>
      <c r="L1594" s="462"/>
      <c r="M1594" s="462"/>
      <c r="N1594" s="514">
        <v>400</v>
      </c>
      <c r="O1594" s="515">
        <v>0</v>
      </c>
      <c r="P1594" s="489"/>
      <c r="Q1594" s="489"/>
    </row>
    <row r="1595" spans="2:17" ht="28.8">
      <c r="B1595" s="459"/>
      <c r="C1595" s="16" t="s">
        <v>2833</v>
      </c>
      <c r="D1595" s="461"/>
      <c r="E1595" s="349">
        <v>10.72</v>
      </c>
      <c r="F1595" s="349">
        <v>8.4499999999999993</v>
      </c>
      <c r="G1595" s="349">
        <v>7.1</v>
      </c>
      <c r="H1595" s="350"/>
      <c r="I1595" s="350"/>
      <c r="J1595" s="352"/>
      <c r="K1595" s="352"/>
      <c r="L1595" s="462"/>
      <c r="M1595" s="462"/>
      <c r="N1595" s="514">
        <v>319</v>
      </c>
      <c r="O1595" s="515">
        <v>0</v>
      </c>
      <c r="P1595" s="489"/>
      <c r="Q1595" s="489"/>
    </row>
    <row r="1596" spans="2:17">
      <c r="B1596" s="459"/>
      <c r="C1596" s="16" t="s">
        <v>4525</v>
      </c>
      <c r="D1596" s="461"/>
      <c r="E1596" s="349">
        <v>17.16</v>
      </c>
      <c r="F1596" s="349">
        <v>13.54</v>
      </c>
      <c r="G1596" s="349">
        <v>11.38</v>
      </c>
      <c r="H1596" s="350"/>
      <c r="I1596" s="350"/>
      <c r="J1596" s="352"/>
      <c r="K1596" s="352"/>
      <c r="L1596" s="462"/>
      <c r="M1596" s="462"/>
      <c r="N1596" s="514">
        <v>511</v>
      </c>
      <c r="O1596" s="515">
        <v>0</v>
      </c>
      <c r="P1596" s="489"/>
      <c r="Q1596" s="489"/>
    </row>
    <row r="1597" spans="2:17">
      <c r="B1597" s="459"/>
      <c r="C1597" s="16" t="s">
        <v>4526</v>
      </c>
      <c r="D1597" s="461"/>
      <c r="E1597" s="349">
        <v>3.87</v>
      </c>
      <c r="F1597" s="349">
        <v>3.04</v>
      </c>
      <c r="G1597" s="349">
        <v>2.56</v>
      </c>
      <c r="H1597" s="350"/>
      <c r="I1597" s="350"/>
      <c r="J1597" s="352"/>
      <c r="K1597" s="352"/>
      <c r="L1597" s="462"/>
      <c r="M1597" s="462"/>
      <c r="N1597" s="514">
        <v>115</v>
      </c>
      <c r="O1597" s="515">
        <v>0</v>
      </c>
      <c r="P1597" s="489"/>
      <c r="Q1597" s="489"/>
    </row>
    <row r="1598" spans="2:17">
      <c r="B1598" s="459"/>
      <c r="C1598" s="16" t="s">
        <v>4527</v>
      </c>
      <c r="D1598" s="461"/>
      <c r="E1598" s="349">
        <v>3.76</v>
      </c>
      <c r="F1598" s="349">
        <v>2.97</v>
      </c>
      <c r="G1598" s="349">
        <v>2.5</v>
      </c>
      <c r="H1598" s="350"/>
      <c r="I1598" s="350"/>
      <c r="J1598" s="352"/>
      <c r="K1598" s="352"/>
      <c r="L1598" s="462"/>
      <c r="M1598" s="462"/>
      <c r="N1598" s="514">
        <v>112</v>
      </c>
      <c r="O1598" s="515">
        <v>0</v>
      </c>
      <c r="P1598" s="489"/>
      <c r="Q1598" s="489"/>
    </row>
    <row r="1599" spans="2:17">
      <c r="B1599" s="459"/>
      <c r="C1599" s="16" t="s">
        <v>4528</v>
      </c>
      <c r="D1599" s="461"/>
      <c r="E1599" s="349">
        <v>8.0299999999999994</v>
      </c>
      <c r="F1599" s="349">
        <v>6.33</v>
      </c>
      <c r="G1599" s="349">
        <v>5.32</v>
      </c>
      <c r="H1599" s="350"/>
      <c r="I1599" s="350"/>
      <c r="J1599" s="352"/>
      <c r="K1599" s="352"/>
      <c r="L1599" s="462"/>
      <c r="M1599" s="462"/>
      <c r="N1599" s="514">
        <v>239</v>
      </c>
      <c r="O1599" s="515">
        <v>0</v>
      </c>
      <c r="P1599" s="489"/>
      <c r="Q1599" s="489"/>
    </row>
    <row r="1600" spans="2:17">
      <c r="B1600" s="459"/>
      <c r="C1600" s="16" t="s">
        <v>2767</v>
      </c>
      <c r="D1600" s="461"/>
      <c r="E1600" s="349">
        <v>6.42</v>
      </c>
      <c r="F1600" s="349">
        <v>5.0599999999999996</v>
      </c>
      <c r="G1600" s="349">
        <v>4.25</v>
      </c>
      <c r="H1600" s="350"/>
      <c r="I1600" s="350"/>
      <c r="J1600" s="352"/>
      <c r="K1600" s="352"/>
      <c r="L1600" s="462"/>
      <c r="M1600" s="462"/>
      <c r="N1600" s="514">
        <v>191</v>
      </c>
      <c r="O1600" s="515">
        <v>0</v>
      </c>
      <c r="P1600" s="489"/>
      <c r="Q1600" s="489"/>
    </row>
    <row r="1601" spans="2:17">
      <c r="B1601" s="459"/>
      <c r="C1601" s="16" t="s">
        <v>4529</v>
      </c>
      <c r="D1601" s="461"/>
      <c r="E1601" s="349">
        <v>2.0099999999999998</v>
      </c>
      <c r="F1601" s="349">
        <v>1.59</v>
      </c>
      <c r="G1601" s="349">
        <v>1.33</v>
      </c>
      <c r="H1601" s="350"/>
      <c r="I1601" s="350"/>
      <c r="J1601" s="352"/>
      <c r="K1601" s="352"/>
      <c r="L1601" s="462"/>
      <c r="M1601" s="462"/>
      <c r="N1601" s="514">
        <v>60</v>
      </c>
      <c r="O1601" s="515">
        <v>0</v>
      </c>
      <c r="P1601" s="489"/>
      <c r="Q1601" s="489"/>
    </row>
    <row r="1602" spans="2:17">
      <c r="B1602" s="459"/>
      <c r="C1602" s="16"/>
      <c r="D1602" s="461"/>
      <c r="E1602" s="349"/>
      <c r="F1602" s="349"/>
      <c r="G1602" s="349"/>
      <c r="H1602" s="350"/>
      <c r="I1602" s="350"/>
      <c r="J1602" s="352"/>
      <c r="K1602" s="352"/>
      <c r="L1602" s="462"/>
      <c r="M1602" s="462"/>
      <c r="N1602" s="489"/>
      <c r="O1602" s="489"/>
      <c r="P1602" s="489"/>
      <c r="Q1602" s="489"/>
    </row>
    <row r="1603" spans="2:17" ht="145.19999999999999">
      <c r="B1603" s="443" t="s">
        <v>4539</v>
      </c>
      <c r="C1603" s="444" t="s">
        <v>4540</v>
      </c>
      <c r="D1603" s="445">
        <v>30</v>
      </c>
      <c r="E1603" s="342">
        <v>124.8</v>
      </c>
      <c r="F1603" s="342">
        <v>98.41</v>
      </c>
      <c r="G1603" s="342">
        <v>82.71</v>
      </c>
      <c r="H1603" s="343">
        <v>0</v>
      </c>
      <c r="I1603" s="343">
        <v>0</v>
      </c>
      <c r="J1603" s="344">
        <v>6.3E-3</v>
      </c>
      <c r="K1603" s="344">
        <v>4.4999999999999998E-2</v>
      </c>
      <c r="L1603" s="446" t="s">
        <v>2721</v>
      </c>
      <c r="M1603" s="446" t="s">
        <v>2742</v>
      </c>
      <c r="N1603" s="512">
        <v>3973.2499999999995</v>
      </c>
      <c r="O1603" s="512">
        <v>0</v>
      </c>
      <c r="P1603" s="497">
        <v>6.3E-3</v>
      </c>
      <c r="Q1603" s="497">
        <v>4.4999999999999998E-2</v>
      </c>
    </row>
    <row r="1604" spans="2:17">
      <c r="B1604" s="459"/>
      <c r="C1604" s="460" t="s">
        <v>2743</v>
      </c>
      <c r="D1604" s="461"/>
      <c r="E1604" s="349" t="s">
        <v>2744</v>
      </c>
      <c r="F1604" s="349" t="s">
        <v>2744</v>
      </c>
      <c r="G1604" s="349" t="s">
        <v>2744</v>
      </c>
      <c r="H1604" s="350"/>
      <c r="I1604" s="350"/>
      <c r="J1604" s="352"/>
      <c r="K1604" s="352"/>
      <c r="L1604" s="462"/>
      <c r="M1604" s="462"/>
      <c r="N1604" s="514">
        <v>0</v>
      </c>
      <c r="O1604" s="515">
        <v>0</v>
      </c>
      <c r="P1604" s="489"/>
      <c r="Q1604" s="489"/>
    </row>
    <row r="1605" spans="2:17">
      <c r="B1605" s="459"/>
      <c r="C1605" s="16" t="s">
        <v>4510</v>
      </c>
      <c r="D1605" s="461"/>
      <c r="E1605" s="349">
        <v>39.520000000000003</v>
      </c>
      <c r="F1605" s="349">
        <v>31.16</v>
      </c>
      <c r="G1605" s="349">
        <v>26.19</v>
      </c>
      <c r="H1605" s="350"/>
      <c r="I1605" s="350"/>
      <c r="J1605" s="352"/>
      <c r="K1605" s="352"/>
      <c r="L1605" s="462"/>
      <c r="M1605" s="462"/>
      <c r="N1605" s="514">
        <v>1176</v>
      </c>
      <c r="O1605" s="515">
        <v>0</v>
      </c>
      <c r="P1605" s="489"/>
      <c r="Q1605" s="489"/>
    </row>
    <row r="1606" spans="2:17">
      <c r="B1606" s="459"/>
      <c r="C1606" s="16" t="s">
        <v>4511</v>
      </c>
      <c r="D1606" s="461"/>
      <c r="E1606" s="349">
        <v>64.47</v>
      </c>
      <c r="F1606" s="349">
        <v>50.85</v>
      </c>
      <c r="G1606" s="349">
        <v>42.73</v>
      </c>
      <c r="H1606" s="350"/>
      <c r="I1606" s="350"/>
      <c r="J1606" s="352"/>
      <c r="K1606" s="352"/>
      <c r="L1606" s="462"/>
      <c r="M1606" s="462"/>
      <c r="N1606" s="514">
        <v>1919</v>
      </c>
      <c r="O1606" s="515">
        <v>0</v>
      </c>
      <c r="P1606" s="489"/>
      <c r="Q1606" s="489"/>
    </row>
    <row r="1607" spans="2:17">
      <c r="B1607" s="459"/>
      <c r="C1607" s="16" t="s">
        <v>4512</v>
      </c>
      <c r="D1607" s="461"/>
      <c r="E1607" s="349">
        <v>18.14</v>
      </c>
      <c r="F1607" s="349">
        <v>14.31</v>
      </c>
      <c r="G1607" s="349">
        <v>12.03</v>
      </c>
      <c r="H1607" s="350"/>
      <c r="I1607" s="350"/>
      <c r="J1607" s="352"/>
      <c r="K1607" s="352"/>
      <c r="L1607" s="462"/>
      <c r="M1607" s="462"/>
      <c r="N1607" s="514">
        <v>540</v>
      </c>
      <c r="O1607" s="515">
        <v>0</v>
      </c>
      <c r="P1607" s="489"/>
      <c r="Q1607" s="489"/>
    </row>
    <row r="1608" spans="2:17">
      <c r="B1608" s="459"/>
      <c r="C1608" s="16" t="s">
        <v>4513</v>
      </c>
      <c r="D1608" s="461"/>
      <c r="E1608" s="349">
        <v>20.43</v>
      </c>
      <c r="F1608" s="349">
        <v>16.11</v>
      </c>
      <c r="G1608" s="349">
        <v>13.54</v>
      </c>
      <c r="H1608" s="350"/>
      <c r="I1608" s="350"/>
      <c r="J1608" s="352"/>
      <c r="K1608" s="352"/>
      <c r="L1608" s="462"/>
      <c r="M1608" s="462"/>
      <c r="N1608" s="514">
        <v>608</v>
      </c>
      <c r="O1608" s="515">
        <v>0</v>
      </c>
      <c r="P1608" s="489"/>
      <c r="Q1608" s="489"/>
    </row>
    <row r="1609" spans="2:17">
      <c r="B1609" s="459"/>
      <c r="C1609" s="16" t="s">
        <v>4514</v>
      </c>
      <c r="D1609" s="461"/>
      <c r="E1609" s="349" t="s">
        <v>2744</v>
      </c>
      <c r="F1609" s="349" t="s">
        <v>2744</v>
      </c>
      <c r="G1609" s="349" t="s">
        <v>2744</v>
      </c>
      <c r="H1609" s="350"/>
      <c r="I1609" s="350"/>
      <c r="J1609" s="352"/>
      <c r="K1609" s="352"/>
      <c r="L1609" s="462"/>
      <c r="M1609" s="462"/>
      <c r="N1609" s="514">
        <v>0</v>
      </c>
      <c r="O1609" s="515">
        <v>0</v>
      </c>
      <c r="P1609" s="489"/>
      <c r="Q1609" s="489"/>
    </row>
    <row r="1610" spans="2:17">
      <c r="B1610" s="459"/>
      <c r="C1610" s="16" t="s">
        <v>4515</v>
      </c>
      <c r="D1610" s="461"/>
      <c r="E1610" s="349" t="s">
        <v>2744</v>
      </c>
      <c r="F1610" s="349" t="s">
        <v>2744</v>
      </c>
      <c r="G1610" s="349" t="s">
        <v>2744</v>
      </c>
      <c r="H1610" s="350"/>
      <c r="I1610" s="350"/>
      <c r="J1610" s="352"/>
      <c r="K1610" s="352"/>
      <c r="L1610" s="462"/>
      <c r="M1610" s="462"/>
      <c r="N1610" s="514">
        <v>0</v>
      </c>
      <c r="O1610" s="515">
        <v>0</v>
      </c>
      <c r="P1610" s="489"/>
      <c r="Q1610" s="489"/>
    </row>
    <row r="1611" spans="2:17">
      <c r="B1611" s="459"/>
      <c r="C1611" s="16" t="s">
        <v>2822</v>
      </c>
      <c r="D1611" s="461"/>
      <c r="E1611" s="349">
        <v>12.87</v>
      </c>
      <c r="F1611" s="349">
        <v>10.15</v>
      </c>
      <c r="G1611" s="349">
        <v>8.52</v>
      </c>
      <c r="H1611" s="350"/>
      <c r="I1611" s="350"/>
      <c r="J1611" s="352"/>
      <c r="K1611" s="352"/>
      <c r="L1611" s="462"/>
      <c r="M1611" s="462"/>
      <c r="N1611" s="514">
        <v>383</v>
      </c>
      <c r="O1611" s="515">
        <v>0</v>
      </c>
      <c r="P1611" s="489"/>
      <c r="Q1611" s="489"/>
    </row>
    <row r="1612" spans="2:17">
      <c r="B1612" s="459"/>
      <c r="C1612" s="16" t="s">
        <v>2823</v>
      </c>
      <c r="D1612" s="461"/>
      <c r="E1612" s="349">
        <v>30.07</v>
      </c>
      <c r="F1612" s="349">
        <v>23.72</v>
      </c>
      <c r="G1612" s="349">
        <v>19.93</v>
      </c>
      <c r="H1612" s="350"/>
      <c r="I1612" s="350"/>
      <c r="J1612" s="352"/>
      <c r="K1612" s="352"/>
      <c r="L1612" s="462"/>
      <c r="M1612" s="462"/>
      <c r="N1612" s="514">
        <v>895</v>
      </c>
      <c r="O1612" s="515">
        <v>0</v>
      </c>
      <c r="P1612" s="489"/>
      <c r="Q1612" s="489"/>
    </row>
    <row r="1613" spans="2:17">
      <c r="B1613" s="459"/>
      <c r="C1613" s="16" t="s">
        <v>2758</v>
      </c>
      <c r="D1613" s="461"/>
      <c r="E1613" s="349" t="s">
        <v>2744</v>
      </c>
      <c r="F1613" s="349" t="s">
        <v>2744</v>
      </c>
      <c r="G1613" s="349" t="s">
        <v>2744</v>
      </c>
      <c r="H1613" s="350"/>
      <c r="I1613" s="350"/>
      <c r="J1613" s="352"/>
      <c r="K1613" s="352"/>
      <c r="L1613" s="462"/>
      <c r="M1613" s="462"/>
      <c r="N1613" s="514">
        <v>0</v>
      </c>
      <c r="O1613" s="515">
        <v>0</v>
      </c>
      <c r="P1613" s="489"/>
      <c r="Q1613" s="489"/>
    </row>
    <row r="1614" spans="2:17">
      <c r="B1614" s="459"/>
      <c r="C1614" s="460" t="s">
        <v>2743</v>
      </c>
      <c r="D1614" s="461"/>
      <c r="E1614" s="349" t="s">
        <v>2744</v>
      </c>
      <c r="F1614" s="349" t="s">
        <v>2744</v>
      </c>
      <c r="G1614" s="349" t="s">
        <v>2744</v>
      </c>
      <c r="H1614" s="350"/>
      <c r="I1614" s="350"/>
      <c r="J1614" s="352"/>
      <c r="K1614" s="352"/>
      <c r="L1614" s="462"/>
      <c r="M1614" s="462"/>
      <c r="N1614" s="514">
        <v>0</v>
      </c>
      <c r="O1614" s="515">
        <v>0</v>
      </c>
      <c r="P1614" s="489"/>
      <c r="Q1614" s="489"/>
    </row>
    <row r="1615" spans="2:17">
      <c r="B1615" s="459"/>
      <c r="C1615" s="16" t="s">
        <v>4482</v>
      </c>
      <c r="D1615" s="461"/>
      <c r="E1615" s="349">
        <v>3.32</v>
      </c>
      <c r="F1615" s="349">
        <v>2.62</v>
      </c>
      <c r="G1615" s="349">
        <v>2.21</v>
      </c>
      <c r="H1615" s="350"/>
      <c r="I1615" s="350"/>
      <c r="J1615" s="352"/>
      <c r="K1615" s="352"/>
      <c r="L1615" s="462"/>
      <c r="M1615" s="462"/>
      <c r="N1615" s="514">
        <v>99</v>
      </c>
      <c r="O1615" s="515">
        <v>0</v>
      </c>
      <c r="P1615" s="489"/>
      <c r="Q1615" s="489"/>
    </row>
    <row r="1616" spans="2:17">
      <c r="B1616" s="459"/>
      <c r="C1616" s="16" t="s">
        <v>2764</v>
      </c>
      <c r="D1616" s="461"/>
      <c r="E1616" s="349">
        <v>10.36</v>
      </c>
      <c r="F1616" s="349">
        <v>8.8000000000000007</v>
      </c>
      <c r="G1616" s="349">
        <v>7.88</v>
      </c>
      <c r="H1616" s="350"/>
      <c r="I1616" s="350"/>
      <c r="J1616" s="352"/>
      <c r="K1616" s="352"/>
      <c r="L1616" s="462"/>
      <c r="M1616" s="462"/>
      <c r="N1616" s="514">
        <v>219</v>
      </c>
      <c r="O1616" s="515">
        <v>3</v>
      </c>
      <c r="P1616" s="489"/>
      <c r="Q1616" s="489"/>
    </row>
    <row r="1617" spans="2:17">
      <c r="B1617" s="459"/>
      <c r="C1617" s="16" t="s">
        <v>4516</v>
      </c>
      <c r="D1617" s="461"/>
      <c r="E1617" s="349">
        <v>8.3699999999999992</v>
      </c>
      <c r="F1617" s="349">
        <v>6.6</v>
      </c>
      <c r="G1617" s="349">
        <v>5.55</v>
      </c>
      <c r="H1617" s="350"/>
      <c r="I1617" s="350"/>
      <c r="J1617" s="352"/>
      <c r="K1617" s="352"/>
      <c r="L1617" s="462"/>
      <c r="M1617" s="462"/>
      <c r="N1617" s="514">
        <v>249</v>
      </c>
      <c r="O1617" s="515">
        <v>0</v>
      </c>
      <c r="P1617" s="489"/>
      <c r="Q1617" s="489"/>
    </row>
    <row r="1618" spans="2:17">
      <c r="B1618" s="459"/>
      <c r="C1618" s="16" t="s">
        <v>4517</v>
      </c>
      <c r="D1618" s="461"/>
      <c r="E1618" s="349" t="s">
        <v>2744</v>
      </c>
      <c r="F1618" s="349" t="s">
        <v>2744</v>
      </c>
      <c r="G1618" s="349" t="s">
        <v>2744</v>
      </c>
      <c r="H1618" s="350"/>
      <c r="I1618" s="350"/>
      <c r="J1618" s="352"/>
      <c r="K1618" s="352"/>
      <c r="L1618" s="462"/>
      <c r="M1618" s="462"/>
      <c r="N1618" s="514">
        <v>0</v>
      </c>
      <c r="O1618" s="515">
        <v>0</v>
      </c>
      <c r="P1618" s="489"/>
      <c r="Q1618" s="489"/>
    </row>
    <row r="1619" spans="2:17">
      <c r="B1619" s="459"/>
      <c r="C1619" s="16" t="s">
        <v>4518</v>
      </c>
      <c r="D1619" s="461"/>
      <c r="E1619" s="349" t="s">
        <v>2744</v>
      </c>
      <c r="F1619" s="349" t="s">
        <v>2744</v>
      </c>
      <c r="G1619" s="349" t="s">
        <v>2744</v>
      </c>
      <c r="H1619" s="350"/>
      <c r="I1619" s="350"/>
      <c r="J1619" s="352"/>
      <c r="K1619" s="352"/>
      <c r="L1619" s="462"/>
      <c r="M1619" s="462"/>
      <c r="N1619" s="514">
        <v>0</v>
      </c>
      <c r="O1619" s="515">
        <v>0</v>
      </c>
      <c r="P1619" s="489"/>
      <c r="Q1619" s="489"/>
    </row>
    <row r="1620" spans="2:17">
      <c r="B1620" s="459"/>
      <c r="C1620" s="16" t="s">
        <v>4519</v>
      </c>
      <c r="D1620" s="461"/>
      <c r="E1620" s="349">
        <v>16.43</v>
      </c>
      <c r="F1620" s="349">
        <v>12.95</v>
      </c>
      <c r="G1620" s="349">
        <v>10.89</v>
      </c>
      <c r="H1620" s="350"/>
      <c r="I1620" s="350"/>
      <c r="J1620" s="352"/>
      <c r="K1620" s="352"/>
      <c r="L1620" s="462"/>
      <c r="M1620" s="462"/>
      <c r="N1620" s="514">
        <v>489</v>
      </c>
      <c r="O1620" s="515">
        <v>0</v>
      </c>
      <c r="P1620" s="489"/>
      <c r="Q1620" s="489"/>
    </row>
    <row r="1621" spans="2:17">
      <c r="B1621" s="459"/>
      <c r="C1621" s="16" t="s">
        <v>4520</v>
      </c>
      <c r="D1621" s="461"/>
      <c r="E1621" s="349">
        <v>87.36</v>
      </c>
      <c r="F1621" s="349">
        <v>68.89</v>
      </c>
      <c r="G1621" s="349">
        <v>57.89</v>
      </c>
      <c r="H1621" s="350"/>
      <c r="I1621" s="350"/>
      <c r="J1621" s="352"/>
      <c r="K1621" s="352"/>
      <c r="L1621" s="462"/>
      <c r="M1621" s="462"/>
      <c r="N1621" s="514">
        <v>2600</v>
      </c>
      <c r="O1621" s="515">
        <v>0</v>
      </c>
      <c r="P1621" s="489"/>
      <c r="Q1621" s="489"/>
    </row>
    <row r="1622" spans="2:17" ht="28.8">
      <c r="B1622" s="459"/>
      <c r="C1622" s="16" t="s">
        <v>2918</v>
      </c>
      <c r="D1622" s="461"/>
      <c r="E1622" s="349">
        <v>55.87</v>
      </c>
      <c r="F1622" s="349">
        <v>44.06</v>
      </c>
      <c r="G1622" s="349">
        <v>37.03</v>
      </c>
      <c r="H1622" s="350"/>
      <c r="I1622" s="350"/>
      <c r="J1622" s="352"/>
      <c r="K1622" s="352"/>
      <c r="L1622" s="462"/>
      <c r="M1622" s="462"/>
      <c r="N1622" s="514">
        <v>1663</v>
      </c>
      <c r="O1622" s="515">
        <v>0</v>
      </c>
      <c r="P1622" s="489"/>
      <c r="Q1622" s="489"/>
    </row>
    <row r="1623" spans="2:17">
      <c r="B1623" s="459"/>
      <c r="C1623" s="16" t="s">
        <v>2919</v>
      </c>
      <c r="D1623" s="461"/>
      <c r="E1623" s="349">
        <v>33.43</v>
      </c>
      <c r="F1623" s="349">
        <v>26.36</v>
      </c>
      <c r="G1623" s="349">
        <v>22.15</v>
      </c>
      <c r="H1623" s="350"/>
      <c r="I1623" s="350"/>
      <c r="J1623" s="352"/>
      <c r="K1623" s="352"/>
      <c r="L1623" s="462"/>
      <c r="M1623" s="462"/>
      <c r="N1623" s="514">
        <v>995</v>
      </c>
      <c r="O1623" s="515">
        <v>0</v>
      </c>
      <c r="P1623" s="489"/>
      <c r="Q1623" s="489"/>
    </row>
    <row r="1624" spans="2:17">
      <c r="B1624" s="459"/>
      <c r="C1624" s="16" t="s">
        <v>2920</v>
      </c>
      <c r="D1624" s="461"/>
      <c r="E1624" s="349">
        <v>73.92</v>
      </c>
      <c r="F1624" s="349">
        <v>58.29</v>
      </c>
      <c r="G1624" s="349">
        <v>48.98</v>
      </c>
      <c r="H1624" s="350"/>
      <c r="I1624" s="350"/>
      <c r="J1624" s="352"/>
      <c r="K1624" s="352"/>
      <c r="L1624" s="462"/>
      <c r="M1624" s="462"/>
      <c r="N1624" s="514">
        <v>2200</v>
      </c>
      <c r="O1624" s="515">
        <v>0</v>
      </c>
      <c r="P1624" s="489"/>
      <c r="Q1624" s="489"/>
    </row>
    <row r="1625" spans="2:17">
      <c r="B1625" s="459"/>
      <c r="C1625" s="16" t="s">
        <v>4521</v>
      </c>
      <c r="D1625" s="461"/>
      <c r="E1625" s="349">
        <v>100.63</v>
      </c>
      <c r="F1625" s="349">
        <v>79.36</v>
      </c>
      <c r="G1625" s="349">
        <v>66.69</v>
      </c>
      <c r="H1625" s="350"/>
      <c r="I1625" s="350"/>
      <c r="J1625" s="352"/>
      <c r="K1625" s="352"/>
      <c r="L1625" s="462"/>
      <c r="M1625" s="462"/>
      <c r="N1625" s="514">
        <v>2995</v>
      </c>
      <c r="O1625" s="515">
        <v>0</v>
      </c>
      <c r="P1625" s="489"/>
      <c r="Q1625" s="489"/>
    </row>
    <row r="1626" spans="2:17">
      <c r="B1626" s="459"/>
      <c r="C1626" s="16" t="s">
        <v>2922</v>
      </c>
      <c r="D1626" s="461"/>
      <c r="E1626" s="349">
        <v>27.72</v>
      </c>
      <c r="F1626" s="349">
        <v>21.86</v>
      </c>
      <c r="G1626" s="349">
        <v>18.37</v>
      </c>
      <c r="H1626" s="350"/>
      <c r="I1626" s="350"/>
      <c r="J1626" s="352"/>
      <c r="K1626" s="352"/>
      <c r="L1626" s="462"/>
      <c r="M1626" s="462"/>
      <c r="N1626" s="514">
        <v>825</v>
      </c>
      <c r="O1626" s="515">
        <v>0</v>
      </c>
      <c r="P1626" s="489"/>
      <c r="Q1626" s="489"/>
    </row>
    <row r="1627" spans="2:17">
      <c r="B1627" s="459"/>
      <c r="C1627" s="16" t="s">
        <v>4522</v>
      </c>
      <c r="D1627" s="461"/>
      <c r="E1627" s="349">
        <v>6.42</v>
      </c>
      <c r="F1627" s="349">
        <v>5.0599999999999996</v>
      </c>
      <c r="G1627" s="349">
        <v>4.25</v>
      </c>
      <c r="H1627" s="350"/>
      <c r="I1627" s="350"/>
      <c r="J1627" s="352"/>
      <c r="K1627" s="352"/>
      <c r="L1627" s="462"/>
      <c r="M1627" s="462"/>
      <c r="N1627" s="514">
        <v>191</v>
      </c>
      <c r="O1627" s="515">
        <v>0</v>
      </c>
      <c r="P1627" s="489"/>
      <c r="Q1627" s="489"/>
    </row>
    <row r="1628" spans="2:17" ht="28.8">
      <c r="B1628" s="459"/>
      <c r="C1628" s="16" t="s">
        <v>2924</v>
      </c>
      <c r="D1628" s="461"/>
      <c r="E1628" s="349">
        <v>16.63</v>
      </c>
      <c r="F1628" s="349">
        <v>13.12</v>
      </c>
      <c r="G1628" s="349">
        <v>11.03</v>
      </c>
      <c r="H1628" s="350"/>
      <c r="I1628" s="350"/>
      <c r="J1628" s="352"/>
      <c r="K1628" s="352"/>
      <c r="L1628" s="462"/>
      <c r="M1628" s="462"/>
      <c r="N1628" s="514">
        <v>495</v>
      </c>
      <c r="O1628" s="515">
        <v>0</v>
      </c>
      <c r="P1628" s="489"/>
      <c r="Q1628" s="489"/>
    </row>
    <row r="1629" spans="2:17">
      <c r="B1629" s="459"/>
      <c r="C1629" s="16" t="s">
        <v>4523</v>
      </c>
      <c r="D1629" s="461"/>
      <c r="E1629" s="349">
        <v>17.21</v>
      </c>
      <c r="F1629" s="349">
        <v>13.57</v>
      </c>
      <c r="G1629" s="349">
        <v>11.4</v>
      </c>
      <c r="H1629" s="350"/>
      <c r="I1629" s="350"/>
      <c r="J1629" s="352"/>
      <c r="K1629" s="352"/>
      <c r="L1629" s="462"/>
      <c r="M1629" s="462"/>
      <c r="N1629" s="514">
        <v>512</v>
      </c>
      <c r="O1629" s="515">
        <v>0</v>
      </c>
      <c r="P1629" s="489"/>
      <c r="Q1629" s="489"/>
    </row>
    <row r="1630" spans="2:17">
      <c r="B1630" s="459"/>
      <c r="C1630" s="16" t="s">
        <v>2763</v>
      </c>
      <c r="D1630" s="461"/>
      <c r="E1630" s="349">
        <v>15.41</v>
      </c>
      <c r="F1630" s="349">
        <v>12.57</v>
      </c>
      <c r="G1630" s="349">
        <v>10.88</v>
      </c>
      <c r="H1630" s="350"/>
      <c r="I1630" s="350"/>
      <c r="J1630" s="352"/>
      <c r="K1630" s="352"/>
      <c r="L1630" s="462"/>
      <c r="M1630" s="462"/>
      <c r="N1630" s="514">
        <v>399</v>
      </c>
      <c r="O1630" s="515">
        <v>2</v>
      </c>
      <c r="P1630" s="489"/>
      <c r="Q1630" s="489"/>
    </row>
    <row r="1631" spans="2:17">
      <c r="B1631" s="459"/>
      <c r="C1631" s="16" t="s">
        <v>4524</v>
      </c>
      <c r="D1631" s="461"/>
      <c r="E1631" s="349">
        <v>13.44</v>
      </c>
      <c r="F1631" s="349">
        <v>10.59</v>
      </c>
      <c r="G1631" s="349">
        <v>8.9</v>
      </c>
      <c r="H1631" s="350"/>
      <c r="I1631" s="350"/>
      <c r="J1631" s="352"/>
      <c r="K1631" s="352"/>
      <c r="L1631" s="462"/>
      <c r="M1631" s="462"/>
      <c r="N1631" s="514">
        <v>400</v>
      </c>
      <c r="O1631" s="515">
        <v>0</v>
      </c>
      <c r="P1631" s="489"/>
      <c r="Q1631" s="489"/>
    </row>
    <row r="1632" spans="2:17" ht="28.8">
      <c r="B1632" s="459"/>
      <c r="C1632" s="16" t="s">
        <v>2833</v>
      </c>
      <c r="D1632" s="461"/>
      <c r="E1632" s="349">
        <v>10.72</v>
      </c>
      <c r="F1632" s="349">
        <v>8.4499999999999993</v>
      </c>
      <c r="G1632" s="349">
        <v>7.1</v>
      </c>
      <c r="H1632" s="350"/>
      <c r="I1632" s="350"/>
      <c r="J1632" s="352"/>
      <c r="K1632" s="352"/>
      <c r="L1632" s="462"/>
      <c r="M1632" s="462"/>
      <c r="N1632" s="514">
        <v>319</v>
      </c>
      <c r="O1632" s="515">
        <v>0</v>
      </c>
      <c r="P1632" s="489"/>
      <c r="Q1632" s="489"/>
    </row>
    <row r="1633" spans="2:17">
      <c r="B1633" s="459"/>
      <c r="C1633" s="16" t="s">
        <v>4525</v>
      </c>
      <c r="D1633" s="461"/>
      <c r="E1633" s="349">
        <v>17.16</v>
      </c>
      <c r="F1633" s="349">
        <v>13.54</v>
      </c>
      <c r="G1633" s="349">
        <v>11.38</v>
      </c>
      <c r="H1633" s="350"/>
      <c r="I1633" s="350"/>
      <c r="J1633" s="352"/>
      <c r="K1633" s="352"/>
      <c r="L1633" s="462"/>
      <c r="M1633" s="462"/>
      <c r="N1633" s="514">
        <v>511</v>
      </c>
      <c r="O1633" s="515">
        <v>0</v>
      </c>
      <c r="P1633" s="489"/>
      <c r="Q1633" s="489"/>
    </row>
    <row r="1634" spans="2:17">
      <c r="B1634" s="459"/>
      <c r="C1634" s="16" t="s">
        <v>4526</v>
      </c>
      <c r="D1634" s="461"/>
      <c r="E1634" s="349">
        <v>5.37</v>
      </c>
      <c r="F1634" s="349">
        <v>4.24</v>
      </c>
      <c r="G1634" s="349">
        <v>3.56</v>
      </c>
      <c r="H1634" s="350"/>
      <c r="I1634" s="350"/>
      <c r="J1634" s="352"/>
      <c r="K1634" s="352"/>
      <c r="L1634" s="462"/>
      <c r="M1634" s="462"/>
      <c r="N1634" s="514">
        <v>160</v>
      </c>
      <c r="O1634" s="515">
        <v>0</v>
      </c>
      <c r="P1634" s="489"/>
      <c r="Q1634" s="489"/>
    </row>
    <row r="1635" spans="2:17">
      <c r="B1635" s="459"/>
      <c r="C1635" s="16" t="s">
        <v>4527</v>
      </c>
      <c r="D1635" s="461"/>
      <c r="E1635" s="349">
        <v>3.76</v>
      </c>
      <c r="F1635" s="349">
        <v>2.97</v>
      </c>
      <c r="G1635" s="349">
        <v>2.5</v>
      </c>
      <c r="H1635" s="350"/>
      <c r="I1635" s="350"/>
      <c r="J1635" s="352"/>
      <c r="K1635" s="352"/>
      <c r="L1635" s="462"/>
      <c r="M1635" s="462"/>
      <c r="N1635" s="514">
        <v>112</v>
      </c>
      <c r="O1635" s="515">
        <v>0</v>
      </c>
      <c r="P1635" s="489"/>
      <c r="Q1635" s="489"/>
    </row>
    <row r="1636" spans="2:17">
      <c r="B1636" s="459"/>
      <c r="C1636" s="16" t="s">
        <v>4528</v>
      </c>
      <c r="D1636" s="461"/>
      <c r="E1636" s="349">
        <v>8.0299999999999994</v>
      </c>
      <c r="F1636" s="349">
        <v>6.33</v>
      </c>
      <c r="G1636" s="349">
        <v>5.32</v>
      </c>
      <c r="H1636" s="350"/>
      <c r="I1636" s="350"/>
      <c r="J1636" s="352"/>
      <c r="K1636" s="352"/>
      <c r="L1636" s="462"/>
      <c r="M1636" s="462"/>
      <c r="N1636" s="514">
        <v>239</v>
      </c>
      <c r="O1636" s="515">
        <v>0</v>
      </c>
      <c r="P1636" s="489"/>
      <c r="Q1636" s="489"/>
    </row>
    <row r="1637" spans="2:17">
      <c r="B1637" s="459"/>
      <c r="C1637" s="16" t="s">
        <v>2767</v>
      </c>
      <c r="D1637" s="461"/>
      <c r="E1637" s="349">
        <v>6.42</v>
      </c>
      <c r="F1637" s="349">
        <v>5.0599999999999996</v>
      </c>
      <c r="G1637" s="349">
        <v>4.25</v>
      </c>
      <c r="H1637" s="350"/>
      <c r="I1637" s="350"/>
      <c r="J1637" s="352"/>
      <c r="K1637" s="352"/>
      <c r="L1637" s="462"/>
      <c r="M1637" s="462"/>
      <c r="N1637" s="514">
        <v>191</v>
      </c>
      <c r="O1637" s="515">
        <v>0</v>
      </c>
      <c r="P1637" s="489"/>
      <c r="Q1637" s="489"/>
    </row>
    <row r="1638" spans="2:17">
      <c r="B1638" s="459"/>
      <c r="C1638" s="16" t="s">
        <v>4529</v>
      </c>
      <c r="D1638" s="461"/>
      <c r="E1638" s="349">
        <v>2.0099999999999998</v>
      </c>
      <c r="F1638" s="349">
        <v>1.59</v>
      </c>
      <c r="G1638" s="349">
        <v>1.33</v>
      </c>
      <c r="H1638" s="350"/>
      <c r="I1638" s="350"/>
      <c r="J1638" s="352"/>
      <c r="K1638" s="352"/>
      <c r="L1638" s="462"/>
      <c r="M1638" s="462"/>
      <c r="N1638" s="514">
        <v>60</v>
      </c>
      <c r="O1638" s="515">
        <v>0</v>
      </c>
      <c r="P1638" s="489"/>
      <c r="Q1638" s="489"/>
    </row>
    <row r="1639" spans="2:17">
      <c r="B1639" s="459"/>
      <c r="C1639" s="16"/>
      <c r="D1639" s="461"/>
      <c r="E1639" s="349"/>
      <c r="F1639" s="349"/>
      <c r="G1639" s="349"/>
      <c r="H1639" s="350"/>
      <c r="I1639" s="350"/>
      <c r="J1639" s="352"/>
      <c r="K1639" s="352"/>
      <c r="L1639" s="462"/>
      <c r="M1639" s="462"/>
      <c r="N1639" s="489"/>
      <c r="O1639" s="489"/>
      <c r="P1639" s="489"/>
      <c r="Q1639" s="489"/>
    </row>
    <row r="1640" spans="2:17" ht="132">
      <c r="B1640" s="443" t="s">
        <v>4541</v>
      </c>
      <c r="C1640" s="444" t="s">
        <v>4542</v>
      </c>
      <c r="D1640" s="445">
        <v>30</v>
      </c>
      <c r="E1640" s="342">
        <v>117.91</v>
      </c>
      <c r="F1640" s="342">
        <v>92.98</v>
      </c>
      <c r="G1640" s="342">
        <v>78.13</v>
      </c>
      <c r="H1640" s="343">
        <v>0</v>
      </c>
      <c r="I1640" s="343">
        <v>0</v>
      </c>
      <c r="J1640" s="344">
        <v>6.3E-3</v>
      </c>
      <c r="K1640" s="344">
        <v>4.4999999999999998E-2</v>
      </c>
      <c r="L1640" s="446" t="s">
        <v>2721</v>
      </c>
      <c r="M1640" s="446" t="s">
        <v>2742</v>
      </c>
      <c r="N1640" s="512">
        <v>3737.4999999999995</v>
      </c>
      <c r="O1640" s="512">
        <v>0</v>
      </c>
      <c r="P1640" s="497">
        <v>6.3E-3</v>
      </c>
      <c r="Q1640" s="497">
        <v>4.4999999999999998E-2</v>
      </c>
    </row>
    <row r="1641" spans="2:17">
      <c r="B1641" s="459"/>
      <c r="C1641" s="460" t="s">
        <v>2743</v>
      </c>
      <c r="D1641" s="461"/>
      <c r="E1641" s="349" t="s">
        <v>2744</v>
      </c>
      <c r="F1641" s="349" t="s">
        <v>2744</v>
      </c>
      <c r="G1641" s="349" t="s">
        <v>2744</v>
      </c>
      <c r="H1641" s="350"/>
      <c r="I1641" s="350"/>
      <c r="J1641" s="352"/>
      <c r="K1641" s="352"/>
      <c r="L1641" s="462"/>
      <c r="M1641" s="462"/>
      <c r="N1641" s="514">
        <v>0</v>
      </c>
      <c r="O1641" s="515">
        <v>0</v>
      </c>
      <c r="P1641" s="489"/>
      <c r="Q1641" s="489"/>
    </row>
    <row r="1642" spans="2:17">
      <c r="B1642" s="459"/>
      <c r="C1642" s="16" t="s">
        <v>4510</v>
      </c>
      <c r="D1642" s="461"/>
      <c r="E1642" s="349">
        <v>39.520000000000003</v>
      </c>
      <c r="F1642" s="349">
        <v>31.16</v>
      </c>
      <c r="G1642" s="349">
        <v>26.19</v>
      </c>
      <c r="H1642" s="350"/>
      <c r="I1642" s="350"/>
      <c r="J1642" s="352"/>
      <c r="K1642" s="352"/>
      <c r="L1642" s="462"/>
      <c r="M1642" s="462"/>
      <c r="N1642" s="514">
        <v>1176</v>
      </c>
      <c r="O1642" s="515">
        <v>0</v>
      </c>
      <c r="P1642" s="489"/>
      <c r="Q1642" s="489"/>
    </row>
    <row r="1643" spans="2:17">
      <c r="B1643" s="459"/>
      <c r="C1643" s="16" t="s">
        <v>4511</v>
      </c>
      <c r="D1643" s="461"/>
      <c r="E1643" s="349">
        <v>64.47</v>
      </c>
      <c r="F1643" s="349">
        <v>50.85</v>
      </c>
      <c r="G1643" s="349">
        <v>42.73</v>
      </c>
      <c r="H1643" s="350"/>
      <c r="I1643" s="350"/>
      <c r="J1643" s="352"/>
      <c r="K1643" s="352"/>
      <c r="L1643" s="462"/>
      <c r="M1643" s="462"/>
      <c r="N1643" s="514">
        <v>1919</v>
      </c>
      <c r="O1643" s="515">
        <v>0</v>
      </c>
      <c r="P1643" s="489"/>
      <c r="Q1643" s="489"/>
    </row>
    <row r="1644" spans="2:17">
      <c r="B1644" s="459"/>
      <c r="C1644" s="16" t="s">
        <v>4512</v>
      </c>
      <c r="D1644" s="461"/>
      <c r="E1644" s="349">
        <v>18.14</v>
      </c>
      <c r="F1644" s="349">
        <v>14.31</v>
      </c>
      <c r="G1644" s="349">
        <v>12.03</v>
      </c>
      <c r="H1644" s="350"/>
      <c r="I1644" s="350"/>
      <c r="J1644" s="352"/>
      <c r="K1644" s="352"/>
      <c r="L1644" s="462"/>
      <c r="M1644" s="462"/>
      <c r="N1644" s="514">
        <v>540</v>
      </c>
      <c r="O1644" s="515">
        <v>0</v>
      </c>
      <c r="P1644" s="489"/>
      <c r="Q1644" s="489"/>
    </row>
    <row r="1645" spans="2:17">
      <c r="B1645" s="459"/>
      <c r="C1645" s="16" t="s">
        <v>4513</v>
      </c>
      <c r="D1645" s="461"/>
      <c r="E1645" s="349">
        <v>20.43</v>
      </c>
      <c r="F1645" s="349">
        <v>16.11</v>
      </c>
      <c r="G1645" s="349">
        <v>13.54</v>
      </c>
      <c r="H1645" s="350"/>
      <c r="I1645" s="350"/>
      <c r="J1645" s="352"/>
      <c r="K1645" s="352"/>
      <c r="L1645" s="462"/>
      <c r="M1645" s="462"/>
      <c r="N1645" s="514">
        <v>608</v>
      </c>
      <c r="O1645" s="515">
        <v>0</v>
      </c>
      <c r="P1645" s="489"/>
      <c r="Q1645" s="489"/>
    </row>
    <row r="1646" spans="2:17">
      <c r="B1646" s="459"/>
      <c r="C1646" s="16" t="s">
        <v>4514</v>
      </c>
      <c r="D1646" s="461"/>
      <c r="E1646" s="349" t="s">
        <v>2744</v>
      </c>
      <c r="F1646" s="349" t="s">
        <v>2744</v>
      </c>
      <c r="G1646" s="349" t="s">
        <v>2744</v>
      </c>
      <c r="H1646" s="350"/>
      <c r="I1646" s="350"/>
      <c r="J1646" s="352"/>
      <c r="K1646" s="352"/>
      <c r="L1646" s="462"/>
      <c r="M1646" s="462"/>
      <c r="N1646" s="514">
        <v>0</v>
      </c>
      <c r="O1646" s="515">
        <v>0</v>
      </c>
      <c r="P1646" s="489"/>
      <c r="Q1646" s="489"/>
    </row>
    <row r="1647" spans="2:17">
      <c r="B1647" s="459"/>
      <c r="C1647" s="16" t="s">
        <v>4515</v>
      </c>
      <c r="D1647" s="461"/>
      <c r="E1647" s="349" t="s">
        <v>2744</v>
      </c>
      <c r="F1647" s="349" t="s">
        <v>2744</v>
      </c>
      <c r="G1647" s="349" t="s">
        <v>2744</v>
      </c>
      <c r="H1647" s="350"/>
      <c r="I1647" s="350"/>
      <c r="J1647" s="352"/>
      <c r="K1647" s="352"/>
      <c r="L1647" s="462"/>
      <c r="M1647" s="462"/>
      <c r="N1647" s="514">
        <v>0</v>
      </c>
      <c r="O1647" s="515">
        <v>0</v>
      </c>
      <c r="P1647" s="489"/>
      <c r="Q1647" s="489"/>
    </row>
    <row r="1648" spans="2:17">
      <c r="B1648" s="459"/>
      <c r="C1648" s="16" t="s">
        <v>2822</v>
      </c>
      <c r="D1648" s="461"/>
      <c r="E1648" s="349">
        <v>12.87</v>
      </c>
      <c r="F1648" s="349">
        <v>10.15</v>
      </c>
      <c r="G1648" s="349">
        <v>8.52</v>
      </c>
      <c r="H1648" s="350"/>
      <c r="I1648" s="350"/>
      <c r="J1648" s="352"/>
      <c r="K1648" s="352"/>
      <c r="L1648" s="462"/>
      <c r="M1648" s="462"/>
      <c r="N1648" s="514">
        <v>383</v>
      </c>
      <c r="O1648" s="515">
        <v>0</v>
      </c>
      <c r="P1648" s="489"/>
      <c r="Q1648" s="489"/>
    </row>
    <row r="1649" spans="2:17">
      <c r="B1649" s="459"/>
      <c r="C1649" s="16" t="s">
        <v>2823</v>
      </c>
      <c r="D1649" s="461"/>
      <c r="E1649" s="349">
        <v>30.07</v>
      </c>
      <c r="F1649" s="349">
        <v>23.72</v>
      </c>
      <c r="G1649" s="349">
        <v>19.93</v>
      </c>
      <c r="H1649" s="350"/>
      <c r="I1649" s="350"/>
      <c r="J1649" s="352"/>
      <c r="K1649" s="352"/>
      <c r="L1649" s="462"/>
      <c r="M1649" s="462"/>
      <c r="N1649" s="514">
        <v>895</v>
      </c>
      <c r="O1649" s="515">
        <v>0</v>
      </c>
      <c r="P1649" s="489"/>
      <c r="Q1649" s="489"/>
    </row>
    <row r="1650" spans="2:17">
      <c r="B1650" s="459"/>
      <c r="C1650" s="16" t="s">
        <v>2758</v>
      </c>
      <c r="D1650" s="461"/>
      <c r="E1650" s="349" t="s">
        <v>2744</v>
      </c>
      <c r="F1650" s="349" t="s">
        <v>2744</v>
      </c>
      <c r="G1650" s="349" t="s">
        <v>2744</v>
      </c>
      <c r="H1650" s="350"/>
      <c r="I1650" s="350"/>
      <c r="J1650" s="352"/>
      <c r="K1650" s="352"/>
      <c r="L1650" s="462"/>
      <c r="M1650" s="462"/>
      <c r="N1650" s="514">
        <v>0</v>
      </c>
      <c r="O1650" s="515">
        <v>0</v>
      </c>
      <c r="P1650" s="489"/>
      <c r="Q1650" s="489"/>
    </row>
    <row r="1651" spans="2:17">
      <c r="B1651" s="459"/>
      <c r="C1651" s="460" t="s">
        <v>2743</v>
      </c>
      <c r="D1651" s="461"/>
      <c r="E1651" s="349" t="s">
        <v>2744</v>
      </c>
      <c r="F1651" s="349" t="s">
        <v>2744</v>
      </c>
      <c r="G1651" s="349" t="s">
        <v>2744</v>
      </c>
      <c r="H1651" s="350"/>
      <c r="I1651" s="350"/>
      <c r="J1651" s="352"/>
      <c r="K1651" s="352"/>
      <c r="L1651" s="462"/>
      <c r="M1651" s="462"/>
      <c r="N1651" s="514">
        <v>0</v>
      </c>
      <c r="O1651" s="515">
        <v>0</v>
      </c>
      <c r="P1651" s="489"/>
      <c r="Q1651" s="489"/>
    </row>
    <row r="1652" spans="2:17">
      <c r="B1652" s="459"/>
      <c r="C1652" s="16" t="s">
        <v>4482</v>
      </c>
      <c r="D1652" s="461"/>
      <c r="E1652" s="349">
        <v>3.32</v>
      </c>
      <c r="F1652" s="349">
        <v>2.62</v>
      </c>
      <c r="G1652" s="349">
        <v>2.21</v>
      </c>
      <c r="H1652" s="350"/>
      <c r="I1652" s="350"/>
      <c r="J1652" s="352"/>
      <c r="K1652" s="352"/>
      <c r="L1652" s="462"/>
      <c r="M1652" s="462"/>
      <c r="N1652" s="514">
        <v>99</v>
      </c>
      <c r="O1652" s="515">
        <v>0</v>
      </c>
      <c r="P1652" s="489"/>
      <c r="Q1652" s="489"/>
    </row>
    <row r="1653" spans="2:17">
      <c r="B1653" s="459"/>
      <c r="C1653" s="16" t="s">
        <v>2764</v>
      </c>
      <c r="D1653" s="461"/>
      <c r="E1653" s="349">
        <v>10.36</v>
      </c>
      <c r="F1653" s="349">
        <v>8.8000000000000007</v>
      </c>
      <c r="G1653" s="349">
        <v>7.88</v>
      </c>
      <c r="H1653" s="350"/>
      <c r="I1653" s="350"/>
      <c r="J1653" s="352"/>
      <c r="K1653" s="352"/>
      <c r="L1653" s="462"/>
      <c r="M1653" s="462"/>
      <c r="N1653" s="514">
        <v>219</v>
      </c>
      <c r="O1653" s="515">
        <v>3</v>
      </c>
      <c r="P1653" s="489"/>
      <c r="Q1653" s="489"/>
    </row>
    <row r="1654" spans="2:17">
      <c r="B1654" s="459"/>
      <c r="C1654" s="16" t="s">
        <v>4516</v>
      </c>
      <c r="D1654" s="461"/>
      <c r="E1654" s="349">
        <v>8.3699999999999992</v>
      </c>
      <c r="F1654" s="349">
        <v>6.6</v>
      </c>
      <c r="G1654" s="349">
        <v>5.55</v>
      </c>
      <c r="H1654" s="350"/>
      <c r="I1654" s="350"/>
      <c r="J1654" s="352"/>
      <c r="K1654" s="352"/>
      <c r="L1654" s="462"/>
      <c r="M1654" s="462"/>
      <c r="N1654" s="514">
        <v>249</v>
      </c>
      <c r="O1654" s="515">
        <v>0</v>
      </c>
      <c r="P1654" s="489"/>
      <c r="Q1654" s="489"/>
    </row>
    <row r="1655" spans="2:17">
      <c r="B1655" s="459"/>
      <c r="C1655" s="16" t="s">
        <v>4517</v>
      </c>
      <c r="D1655" s="461"/>
      <c r="E1655" s="349" t="s">
        <v>2744</v>
      </c>
      <c r="F1655" s="349" t="s">
        <v>2744</v>
      </c>
      <c r="G1655" s="349" t="s">
        <v>2744</v>
      </c>
      <c r="H1655" s="350"/>
      <c r="I1655" s="350"/>
      <c r="J1655" s="352"/>
      <c r="K1655" s="352"/>
      <c r="L1655" s="462"/>
      <c r="M1655" s="462"/>
      <c r="N1655" s="514">
        <v>0</v>
      </c>
      <c r="O1655" s="515">
        <v>0</v>
      </c>
      <c r="P1655" s="489"/>
      <c r="Q1655" s="489"/>
    </row>
    <row r="1656" spans="2:17">
      <c r="B1656" s="459"/>
      <c r="C1656" s="16" t="s">
        <v>4518</v>
      </c>
      <c r="D1656" s="461"/>
      <c r="E1656" s="349" t="s">
        <v>2744</v>
      </c>
      <c r="F1656" s="349" t="s">
        <v>2744</v>
      </c>
      <c r="G1656" s="349" t="s">
        <v>2744</v>
      </c>
      <c r="H1656" s="350"/>
      <c r="I1656" s="350"/>
      <c r="J1656" s="352"/>
      <c r="K1656" s="352"/>
      <c r="L1656" s="462"/>
      <c r="M1656" s="462"/>
      <c r="N1656" s="514">
        <v>0</v>
      </c>
      <c r="O1656" s="515">
        <v>0</v>
      </c>
      <c r="P1656" s="489"/>
      <c r="Q1656" s="489"/>
    </row>
    <row r="1657" spans="2:17">
      <c r="B1657" s="459"/>
      <c r="C1657" s="16" t="s">
        <v>4519</v>
      </c>
      <c r="D1657" s="461"/>
      <c r="E1657" s="349">
        <v>16.43</v>
      </c>
      <c r="F1657" s="349">
        <v>12.95</v>
      </c>
      <c r="G1657" s="349">
        <v>10.89</v>
      </c>
      <c r="H1657" s="350"/>
      <c r="I1657" s="350"/>
      <c r="J1657" s="352"/>
      <c r="K1657" s="352"/>
      <c r="L1657" s="462"/>
      <c r="M1657" s="462"/>
      <c r="N1657" s="514">
        <v>489</v>
      </c>
      <c r="O1657" s="515">
        <v>0</v>
      </c>
      <c r="P1657" s="489"/>
      <c r="Q1657" s="489"/>
    </row>
    <row r="1658" spans="2:17">
      <c r="B1658" s="459"/>
      <c r="C1658" s="16" t="s">
        <v>4520</v>
      </c>
      <c r="D1658" s="461"/>
      <c r="E1658" s="349">
        <v>87.36</v>
      </c>
      <c r="F1658" s="349">
        <v>68.89</v>
      </c>
      <c r="G1658" s="349">
        <v>57.89</v>
      </c>
      <c r="H1658" s="350"/>
      <c r="I1658" s="350"/>
      <c r="J1658" s="352"/>
      <c r="K1658" s="352"/>
      <c r="L1658" s="462"/>
      <c r="M1658" s="462"/>
      <c r="N1658" s="514">
        <v>2600</v>
      </c>
      <c r="O1658" s="515">
        <v>0</v>
      </c>
      <c r="P1658" s="489"/>
      <c r="Q1658" s="489"/>
    </row>
    <row r="1659" spans="2:17" ht="28.8">
      <c r="B1659" s="459"/>
      <c r="C1659" s="16" t="s">
        <v>2918</v>
      </c>
      <c r="D1659" s="461"/>
      <c r="E1659" s="349">
        <v>55.87</v>
      </c>
      <c r="F1659" s="349">
        <v>44.06</v>
      </c>
      <c r="G1659" s="349">
        <v>37.03</v>
      </c>
      <c r="H1659" s="350"/>
      <c r="I1659" s="350"/>
      <c r="J1659" s="352"/>
      <c r="K1659" s="352"/>
      <c r="L1659" s="462"/>
      <c r="M1659" s="462"/>
      <c r="N1659" s="514">
        <v>1663</v>
      </c>
      <c r="O1659" s="515">
        <v>0</v>
      </c>
      <c r="P1659" s="489"/>
      <c r="Q1659" s="489"/>
    </row>
    <row r="1660" spans="2:17">
      <c r="B1660" s="459"/>
      <c r="C1660" s="16" t="s">
        <v>2919</v>
      </c>
      <c r="D1660" s="461"/>
      <c r="E1660" s="349">
        <v>33.43</v>
      </c>
      <c r="F1660" s="349">
        <v>26.36</v>
      </c>
      <c r="G1660" s="349">
        <v>22.15</v>
      </c>
      <c r="H1660" s="350"/>
      <c r="I1660" s="350"/>
      <c r="J1660" s="352"/>
      <c r="K1660" s="352"/>
      <c r="L1660" s="462"/>
      <c r="M1660" s="462"/>
      <c r="N1660" s="514">
        <v>995</v>
      </c>
      <c r="O1660" s="515">
        <v>0</v>
      </c>
      <c r="P1660" s="489"/>
      <c r="Q1660" s="489"/>
    </row>
    <row r="1661" spans="2:17">
      <c r="B1661" s="459"/>
      <c r="C1661" s="16" t="s">
        <v>2920</v>
      </c>
      <c r="D1661" s="461"/>
      <c r="E1661" s="349">
        <v>73.92</v>
      </c>
      <c r="F1661" s="349">
        <v>58.29</v>
      </c>
      <c r="G1661" s="349">
        <v>48.98</v>
      </c>
      <c r="H1661" s="350"/>
      <c r="I1661" s="350"/>
      <c r="J1661" s="352"/>
      <c r="K1661" s="352"/>
      <c r="L1661" s="462"/>
      <c r="M1661" s="462"/>
      <c r="N1661" s="514">
        <v>2200</v>
      </c>
      <c r="O1661" s="515">
        <v>0</v>
      </c>
      <c r="P1661" s="489"/>
      <c r="Q1661" s="489"/>
    </row>
    <row r="1662" spans="2:17">
      <c r="B1662" s="459"/>
      <c r="C1662" s="16" t="s">
        <v>4521</v>
      </c>
      <c r="D1662" s="461"/>
      <c r="E1662" s="349">
        <v>100.63</v>
      </c>
      <c r="F1662" s="349">
        <v>79.36</v>
      </c>
      <c r="G1662" s="349">
        <v>66.69</v>
      </c>
      <c r="H1662" s="350"/>
      <c r="I1662" s="350"/>
      <c r="J1662" s="352"/>
      <c r="K1662" s="352"/>
      <c r="L1662" s="462"/>
      <c r="M1662" s="462"/>
      <c r="N1662" s="514">
        <v>2995</v>
      </c>
      <c r="O1662" s="515">
        <v>0</v>
      </c>
      <c r="P1662" s="489"/>
      <c r="Q1662" s="489"/>
    </row>
    <row r="1663" spans="2:17">
      <c r="B1663" s="459"/>
      <c r="C1663" s="16" t="s">
        <v>2922</v>
      </c>
      <c r="D1663" s="461"/>
      <c r="E1663" s="349">
        <v>27.72</v>
      </c>
      <c r="F1663" s="349">
        <v>21.86</v>
      </c>
      <c r="G1663" s="349">
        <v>18.37</v>
      </c>
      <c r="H1663" s="350"/>
      <c r="I1663" s="350"/>
      <c r="J1663" s="352"/>
      <c r="K1663" s="352"/>
      <c r="L1663" s="462"/>
      <c r="M1663" s="462"/>
      <c r="N1663" s="514">
        <v>825</v>
      </c>
      <c r="O1663" s="515">
        <v>0</v>
      </c>
      <c r="P1663" s="489"/>
      <c r="Q1663" s="489"/>
    </row>
    <row r="1664" spans="2:17">
      <c r="B1664" s="459"/>
      <c r="C1664" s="16" t="s">
        <v>4522</v>
      </c>
      <c r="D1664" s="461"/>
      <c r="E1664" s="349">
        <v>6.42</v>
      </c>
      <c r="F1664" s="349">
        <v>5.0599999999999996</v>
      </c>
      <c r="G1664" s="349">
        <v>4.25</v>
      </c>
      <c r="H1664" s="350"/>
      <c r="I1664" s="350"/>
      <c r="J1664" s="352"/>
      <c r="K1664" s="352"/>
      <c r="L1664" s="462"/>
      <c r="M1664" s="462"/>
      <c r="N1664" s="514">
        <v>191</v>
      </c>
      <c r="O1664" s="515">
        <v>0</v>
      </c>
      <c r="P1664" s="489"/>
      <c r="Q1664" s="489"/>
    </row>
    <row r="1665" spans="2:17" ht="28.8">
      <c r="B1665" s="459"/>
      <c r="C1665" s="16" t="s">
        <v>2924</v>
      </c>
      <c r="D1665" s="461"/>
      <c r="E1665" s="349">
        <v>16.63</v>
      </c>
      <c r="F1665" s="349">
        <v>13.12</v>
      </c>
      <c r="G1665" s="349">
        <v>11.03</v>
      </c>
      <c r="H1665" s="350"/>
      <c r="I1665" s="350"/>
      <c r="J1665" s="352"/>
      <c r="K1665" s="352"/>
      <c r="L1665" s="462"/>
      <c r="M1665" s="462"/>
      <c r="N1665" s="514">
        <v>495</v>
      </c>
      <c r="O1665" s="515">
        <v>0</v>
      </c>
      <c r="P1665" s="489"/>
      <c r="Q1665" s="489"/>
    </row>
    <row r="1666" spans="2:17">
      <c r="B1666" s="459"/>
      <c r="C1666" s="16" t="s">
        <v>4523</v>
      </c>
      <c r="D1666" s="461"/>
      <c r="E1666" s="349">
        <v>17.21</v>
      </c>
      <c r="F1666" s="349">
        <v>13.57</v>
      </c>
      <c r="G1666" s="349">
        <v>11.4</v>
      </c>
      <c r="H1666" s="350"/>
      <c r="I1666" s="350"/>
      <c r="J1666" s="352"/>
      <c r="K1666" s="352"/>
      <c r="L1666" s="462"/>
      <c r="M1666" s="462"/>
      <c r="N1666" s="514">
        <v>512</v>
      </c>
      <c r="O1666" s="515">
        <v>0</v>
      </c>
      <c r="P1666" s="489"/>
      <c r="Q1666" s="489"/>
    </row>
    <row r="1667" spans="2:17">
      <c r="B1667" s="459"/>
      <c r="C1667" s="16" t="s">
        <v>2763</v>
      </c>
      <c r="D1667" s="461"/>
      <c r="E1667" s="349">
        <v>15.41</v>
      </c>
      <c r="F1667" s="349">
        <v>12.57</v>
      </c>
      <c r="G1667" s="349">
        <v>10.88</v>
      </c>
      <c r="H1667" s="350"/>
      <c r="I1667" s="350"/>
      <c r="J1667" s="352"/>
      <c r="K1667" s="352"/>
      <c r="L1667" s="462"/>
      <c r="M1667" s="462"/>
      <c r="N1667" s="514">
        <v>399</v>
      </c>
      <c r="O1667" s="515">
        <v>2</v>
      </c>
      <c r="P1667" s="489"/>
      <c r="Q1667" s="489"/>
    </row>
    <row r="1668" spans="2:17">
      <c r="B1668" s="459"/>
      <c r="C1668" s="16" t="s">
        <v>4524</v>
      </c>
      <c r="D1668" s="461"/>
      <c r="E1668" s="349">
        <v>13.44</v>
      </c>
      <c r="F1668" s="349">
        <v>10.59</v>
      </c>
      <c r="G1668" s="349">
        <v>8.9</v>
      </c>
      <c r="H1668" s="350"/>
      <c r="I1668" s="350"/>
      <c r="J1668" s="352"/>
      <c r="K1668" s="352"/>
      <c r="L1668" s="462"/>
      <c r="M1668" s="462"/>
      <c r="N1668" s="514">
        <v>400</v>
      </c>
      <c r="O1668" s="515">
        <v>0</v>
      </c>
      <c r="P1668" s="489"/>
      <c r="Q1668" s="489"/>
    </row>
    <row r="1669" spans="2:17" ht="28.8">
      <c r="B1669" s="459"/>
      <c r="C1669" s="16" t="s">
        <v>2833</v>
      </c>
      <c r="D1669" s="461"/>
      <c r="E1669" s="349">
        <v>10.72</v>
      </c>
      <c r="F1669" s="349">
        <v>8.4499999999999993</v>
      </c>
      <c r="G1669" s="349">
        <v>7.1</v>
      </c>
      <c r="H1669" s="350"/>
      <c r="I1669" s="350"/>
      <c r="J1669" s="352"/>
      <c r="K1669" s="352"/>
      <c r="L1669" s="462"/>
      <c r="M1669" s="462"/>
      <c r="N1669" s="514">
        <v>319</v>
      </c>
      <c r="O1669" s="515">
        <v>0</v>
      </c>
      <c r="P1669" s="489"/>
      <c r="Q1669" s="489"/>
    </row>
    <row r="1670" spans="2:17">
      <c r="B1670" s="459"/>
      <c r="C1670" s="16" t="s">
        <v>4525</v>
      </c>
      <c r="D1670" s="461"/>
      <c r="E1670" s="349">
        <v>17.16</v>
      </c>
      <c r="F1670" s="349">
        <v>13.54</v>
      </c>
      <c r="G1670" s="349">
        <v>11.38</v>
      </c>
      <c r="H1670" s="350"/>
      <c r="I1670" s="350"/>
      <c r="J1670" s="352"/>
      <c r="K1670" s="352"/>
      <c r="L1670" s="462"/>
      <c r="M1670" s="462"/>
      <c r="N1670" s="514">
        <v>511</v>
      </c>
      <c r="O1670" s="515">
        <v>0</v>
      </c>
      <c r="P1670" s="489"/>
      <c r="Q1670" s="489"/>
    </row>
    <row r="1671" spans="2:17">
      <c r="B1671" s="459"/>
      <c r="C1671" s="16" t="s">
        <v>4526</v>
      </c>
      <c r="D1671" s="461"/>
      <c r="E1671" s="349">
        <v>5.37</v>
      </c>
      <c r="F1671" s="349">
        <v>4.24</v>
      </c>
      <c r="G1671" s="349">
        <v>3.56</v>
      </c>
      <c r="H1671" s="350"/>
      <c r="I1671" s="350"/>
      <c r="J1671" s="352"/>
      <c r="K1671" s="352"/>
      <c r="L1671" s="462"/>
      <c r="M1671" s="462"/>
      <c r="N1671" s="514">
        <v>160</v>
      </c>
      <c r="O1671" s="515">
        <v>0</v>
      </c>
      <c r="P1671" s="489"/>
      <c r="Q1671" s="489"/>
    </row>
    <row r="1672" spans="2:17">
      <c r="B1672" s="459"/>
      <c r="C1672" s="16" t="s">
        <v>4527</v>
      </c>
      <c r="D1672" s="461"/>
      <c r="E1672" s="349">
        <v>3.76</v>
      </c>
      <c r="F1672" s="349">
        <v>2.97</v>
      </c>
      <c r="G1672" s="349">
        <v>2.5</v>
      </c>
      <c r="H1672" s="350"/>
      <c r="I1672" s="350"/>
      <c r="J1672" s="352"/>
      <c r="K1672" s="352"/>
      <c r="L1672" s="462"/>
      <c r="M1672" s="462"/>
      <c r="N1672" s="514">
        <v>112</v>
      </c>
      <c r="O1672" s="515">
        <v>0</v>
      </c>
      <c r="P1672" s="489"/>
      <c r="Q1672" s="489"/>
    </row>
    <row r="1673" spans="2:17">
      <c r="B1673" s="459"/>
      <c r="C1673" s="16" t="s">
        <v>4528</v>
      </c>
      <c r="D1673" s="461"/>
      <c r="E1673" s="349">
        <v>8.0299999999999994</v>
      </c>
      <c r="F1673" s="349">
        <v>6.33</v>
      </c>
      <c r="G1673" s="349">
        <v>5.32</v>
      </c>
      <c r="H1673" s="350"/>
      <c r="I1673" s="350"/>
      <c r="J1673" s="352"/>
      <c r="K1673" s="352"/>
      <c r="L1673" s="462"/>
      <c r="M1673" s="462"/>
      <c r="N1673" s="514">
        <v>239</v>
      </c>
      <c r="O1673" s="515">
        <v>0</v>
      </c>
      <c r="P1673" s="489"/>
      <c r="Q1673" s="489"/>
    </row>
    <row r="1674" spans="2:17">
      <c r="B1674" s="459"/>
      <c r="C1674" s="16" t="s">
        <v>2767</v>
      </c>
      <c r="D1674" s="461"/>
      <c r="E1674" s="349">
        <v>6.42</v>
      </c>
      <c r="F1674" s="349">
        <v>5.0599999999999996</v>
      </c>
      <c r="G1674" s="349">
        <v>4.25</v>
      </c>
      <c r="H1674" s="350"/>
      <c r="I1674" s="350"/>
      <c r="J1674" s="352"/>
      <c r="K1674" s="352"/>
      <c r="L1674" s="462"/>
      <c r="M1674" s="462"/>
      <c r="N1674" s="514">
        <v>191</v>
      </c>
      <c r="O1674" s="515">
        <v>0</v>
      </c>
      <c r="P1674" s="489"/>
      <c r="Q1674" s="489"/>
    </row>
    <row r="1675" spans="2:17">
      <c r="B1675" s="459"/>
      <c r="C1675" s="16" t="s">
        <v>4529</v>
      </c>
      <c r="D1675" s="461"/>
      <c r="E1675" s="349">
        <v>2.0099999999999998</v>
      </c>
      <c r="F1675" s="349">
        <v>1.59</v>
      </c>
      <c r="G1675" s="349">
        <v>1.33</v>
      </c>
      <c r="H1675" s="350"/>
      <c r="I1675" s="350"/>
      <c r="J1675" s="352"/>
      <c r="K1675" s="352"/>
      <c r="L1675" s="462"/>
      <c r="M1675" s="462"/>
      <c r="N1675" s="514">
        <v>60</v>
      </c>
      <c r="O1675" s="515">
        <v>0</v>
      </c>
      <c r="P1675" s="489"/>
      <c r="Q1675" s="489"/>
    </row>
    <row r="1676" spans="2:17">
      <c r="B1676" s="459"/>
      <c r="C1676" s="16"/>
      <c r="D1676" s="461"/>
      <c r="E1676" s="349"/>
      <c r="F1676" s="349"/>
      <c r="G1676" s="349"/>
      <c r="H1676" s="350"/>
      <c r="I1676" s="350"/>
      <c r="J1676" s="352"/>
      <c r="K1676" s="352"/>
      <c r="L1676" s="462"/>
      <c r="M1676" s="462"/>
      <c r="N1676" s="489"/>
      <c r="O1676" s="489"/>
      <c r="P1676" s="489"/>
      <c r="Q1676" s="489"/>
    </row>
    <row r="1677" spans="2:17" ht="145.19999999999999">
      <c r="B1677" s="443" t="s">
        <v>4543</v>
      </c>
      <c r="C1677" s="444" t="s">
        <v>4544</v>
      </c>
      <c r="D1677" s="445">
        <v>35</v>
      </c>
      <c r="E1677" s="342">
        <v>126.31</v>
      </c>
      <c r="F1677" s="342">
        <v>99.61</v>
      </c>
      <c r="G1677" s="342">
        <v>83.7</v>
      </c>
      <c r="H1677" s="343">
        <v>0</v>
      </c>
      <c r="I1677" s="343">
        <v>0</v>
      </c>
      <c r="J1677" s="344">
        <v>6.3E-3</v>
      </c>
      <c r="K1677" s="344">
        <v>4.4999999999999998E-2</v>
      </c>
      <c r="L1677" s="446" t="s">
        <v>2721</v>
      </c>
      <c r="M1677" s="446" t="s">
        <v>2742</v>
      </c>
      <c r="N1677" s="512">
        <v>4024.9999999999995</v>
      </c>
      <c r="O1677" s="512">
        <v>0</v>
      </c>
      <c r="P1677" s="497">
        <v>6.3E-3</v>
      </c>
      <c r="Q1677" s="497">
        <v>4.4999999999999998E-2</v>
      </c>
    </row>
    <row r="1678" spans="2:17">
      <c r="B1678" s="459"/>
      <c r="C1678" s="460" t="s">
        <v>2743</v>
      </c>
      <c r="D1678" s="461"/>
      <c r="E1678" s="349" t="s">
        <v>2744</v>
      </c>
      <c r="F1678" s="349" t="s">
        <v>2744</v>
      </c>
      <c r="G1678" s="349" t="s">
        <v>2744</v>
      </c>
      <c r="H1678" s="350"/>
      <c r="I1678" s="350"/>
      <c r="J1678" s="352"/>
      <c r="K1678" s="352"/>
      <c r="L1678" s="462"/>
      <c r="M1678" s="462"/>
      <c r="N1678" s="514">
        <v>0</v>
      </c>
      <c r="O1678" s="515">
        <v>0</v>
      </c>
      <c r="P1678" s="489"/>
      <c r="Q1678" s="489"/>
    </row>
    <row r="1679" spans="2:17">
      <c r="B1679" s="459"/>
      <c r="C1679" s="16" t="s">
        <v>4510</v>
      </c>
      <c r="D1679" s="461"/>
      <c r="E1679" s="349">
        <v>39.520000000000003</v>
      </c>
      <c r="F1679" s="349">
        <v>31.16</v>
      </c>
      <c r="G1679" s="349">
        <v>26.19</v>
      </c>
      <c r="H1679" s="350"/>
      <c r="I1679" s="350"/>
      <c r="J1679" s="352"/>
      <c r="K1679" s="352"/>
      <c r="L1679" s="462"/>
      <c r="M1679" s="462"/>
      <c r="N1679" s="514">
        <v>1176</v>
      </c>
      <c r="O1679" s="515">
        <v>0</v>
      </c>
      <c r="P1679" s="489"/>
      <c r="Q1679" s="489"/>
    </row>
    <row r="1680" spans="2:17">
      <c r="B1680" s="459"/>
      <c r="C1680" s="16" t="s">
        <v>4511</v>
      </c>
      <c r="D1680" s="461"/>
      <c r="E1680" s="349">
        <v>64.47</v>
      </c>
      <c r="F1680" s="349">
        <v>50.85</v>
      </c>
      <c r="G1680" s="349">
        <v>42.73</v>
      </c>
      <c r="H1680" s="350"/>
      <c r="I1680" s="350"/>
      <c r="J1680" s="352"/>
      <c r="K1680" s="352"/>
      <c r="L1680" s="462"/>
      <c r="M1680" s="462"/>
      <c r="N1680" s="514">
        <v>1919</v>
      </c>
      <c r="O1680" s="515">
        <v>0</v>
      </c>
      <c r="P1680" s="489"/>
      <c r="Q1680" s="489"/>
    </row>
    <row r="1681" spans="2:17">
      <c r="B1681" s="459"/>
      <c r="C1681" s="16" t="s">
        <v>4512</v>
      </c>
      <c r="D1681" s="461"/>
      <c r="E1681" s="349">
        <v>18.14</v>
      </c>
      <c r="F1681" s="349">
        <v>14.31</v>
      </c>
      <c r="G1681" s="349">
        <v>12.03</v>
      </c>
      <c r="H1681" s="350"/>
      <c r="I1681" s="350"/>
      <c r="J1681" s="352"/>
      <c r="K1681" s="352"/>
      <c r="L1681" s="462"/>
      <c r="M1681" s="462"/>
      <c r="N1681" s="514">
        <v>540</v>
      </c>
      <c r="O1681" s="515">
        <v>0</v>
      </c>
      <c r="P1681" s="489"/>
      <c r="Q1681" s="489"/>
    </row>
    <row r="1682" spans="2:17">
      <c r="B1682" s="459"/>
      <c r="C1682" s="16" t="s">
        <v>4513</v>
      </c>
      <c r="D1682" s="461"/>
      <c r="E1682" s="349">
        <v>20.43</v>
      </c>
      <c r="F1682" s="349">
        <v>16.11</v>
      </c>
      <c r="G1682" s="349">
        <v>13.54</v>
      </c>
      <c r="H1682" s="350"/>
      <c r="I1682" s="350"/>
      <c r="J1682" s="352"/>
      <c r="K1682" s="352"/>
      <c r="L1682" s="462"/>
      <c r="M1682" s="462"/>
      <c r="N1682" s="514">
        <v>608</v>
      </c>
      <c r="O1682" s="515">
        <v>0</v>
      </c>
      <c r="P1682" s="489"/>
      <c r="Q1682" s="489"/>
    </row>
    <row r="1683" spans="2:17">
      <c r="B1683" s="459"/>
      <c r="C1683" s="16" t="s">
        <v>4514</v>
      </c>
      <c r="D1683" s="461"/>
      <c r="E1683" s="349" t="s">
        <v>2744</v>
      </c>
      <c r="F1683" s="349" t="s">
        <v>2744</v>
      </c>
      <c r="G1683" s="349" t="s">
        <v>2744</v>
      </c>
      <c r="H1683" s="350"/>
      <c r="I1683" s="350"/>
      <c r="J1683" s="352"/>
      <c r="K1683" s="352"/>
      <c r="L1683" s="462"/>
      <c r="M1683" s="462"/>
      <c r="N1683" s="514">
        <v>0</v>
      </c>
      <c r="O1683" s="515">
        <v>0</v>
      </c>
      <c r="P1683" s="489"/>
      <c r="Q1683" s="489"/>
    </row>
    <row r="1684" spans="2:17">
      <c r="B1684" s="459"/>
      <c r="C1684" s="16" t="s">
        <v>4515</v>
      </c>
      <c r="D1684" s="461"/>
      <c r="E1684" s="349" t="s">
        <v>2744</v>
      </c>
      <c r="F1684" s="349" t="s">
        <v>2744</v>
      </c>
      <c r="G1684" s="349" t="s">
        <v>2744</v>
      </c>
      <c r="H1684" s="350"/>
      <c r="I1684" s="350"/>
      <c r="J1684" s="352"/>
      <c r="K1684" s="352"/>
      <c r="L1684" s="462"/>
      <c r="M1684" s="462"/>
      <c r="N1684" s="514">
        <v>0</v>
      </c>
      <c r="O1684" s="515">
        <v>0</v>
      </c>
      <c r="P1684" s="489"/>
      <c r="Q1684" s="489"/>
    </row>
    <row r="1685" spans="2:17">
      <c r="B1685" s="459"/>
      <c r="C1685" s="16" t="s">
        <v>2822</v>
      </c>
      <c r="D1685" s="461"/>
      <c r="E1685" s="349">
        <v>12.87</v>
      </c>
      <c r="F1685" s="349">
        <v>10.15</v>
      </c>
      <c r="G1685" s="349">
        <v>8.52</v>
      </c>
      <c r="H1685" s="350"/>
      <c r="I1685" s="350"/>
      <c r="J1685" s="352"/>
      <c r="K1685" s="352"/>
      <c r="L1685" s="462"/>
      <c r="M1685" s="462"/>
      <c r="N1685" s="514">
        <v>383</v>
      </c>
      <c r="O1685" s="515">
        <v>0</v>
      </c>
      <c r="P1685" s="489"/>
      <c r="Q1685" s="489"/>
    </row>
    <row r="1686" spans="2:17">
      <c r="B1686" s="459"/>
      <c r="C1686" s="16" t="s">
        <v>2823</v>
      </c>
      <c r="D1686" s="461"/>
      <c r="E1686" s="349">
        <v>30.07</v>
      </c>
      <c r="F1686" s="349">
        <v>23.72</v>
      </c>
      <c r="G1686" s="349">
        <v>19.93</v>
      </c>
      <c r="H1686" s="350"/>
      <c r="I1686" s="350"/>
      <c r="J1686" s="352"/>
      <c r="K1686" s="352"/>
      <c r="L1686" s="462"/>
      <c r="M1686" s="462"/>
      <c r="N1686" s="514">
        <v>895</v>
      </c>
      <c r="O1686" s="515">
        <v>0</v>
      </c>
      <c r="P1686" s="489"/>
      <c r="Q1686" s="489"/>
    </row>
    <row r="1687" spans="2:17">
      <c r="B1687" s="459"/>
      <c r="C1687" s="16" t="s">
        <v>2758</v>
      </c>
      <c r="D1687" s="461"/>
      <c r="E1687" s="349" t="s">
        <v>2744</v>
      </c>
      <c r="F1687" s="349" t="s">
        <v>2744</v>
      </c>
      <c r="G1687" s="349" t="s">
        <v>2744</v>
      </c>
      <c r="H1687" s="350"/>
      <c r="I1687" s="350"/>
      <c r="J1687" s="352"/>
      <c r="K1687" s="352"/>
      <c r="L1687" s="462"/>
      <c r="M1687" s="462"/>
      <c r="N1687" s="514">
        <v>0</v>
      </c>
      <c r="O1687" s="515">
        <v>0</v>
      </c>
      <c r="P1687" s="489"/>
      <c r="Q1687" s="489"/>
    </row>
    <row r="1688" spans="2:17">
      <c r="B1688" s="459"/>
      <c r="C1688" s="460" t="s">
        <v>2743</v>
      </c>
      <c r="D1688" s="461"/>
      <c r="E1688" s="349" t="s">
        <v>2744</v>
      </c>
      <c r="F1688" s="349" t="s">
        <v>2744</v>
      </c>
      <c r="G1688" s="349" t="s">
        <v>2744</v>
      </c>
      <c r="H1688" s="350"/>
      <c r="I1688" s="350"/>
      <c r="J1688" s="352"/>
      <c r="K1688" s="352"/>
      <c r="L1688" s="462"/>
      <c r="M1688" s="462"/>
      <c r="N1688" s="514">
        <v>0</v>
      </c>
      <c r="O1688" s="515">
        <v>0</v>
      </c>
      <c r="P1688" s="489"/>
      <c r="Q1688" s="489"/>
    </row>
    <row r="1689" spans="2:17">
      <c r="B1689" s="459"/>
      <c r="C1689" s="16" t="s">
        <v>4482</v>
      </c>
      <c r="D1689" s="461"/>
      <c r="E1689" s="349">
        <v>3.32</v>
      </c>
      <c r="F1689" s="349">
        <v>2.62</v>
      </c>
      <c r="G1689" s="349">
        <v>2.21</v>
      </c>
      <c r="H1689" s="350"/>
      <c r="I1689" s="350"/>
      <c r="J1689" s="352"/>
      <c r="K1689" s="352"/>
      <c r="L1689" s="462"/>
      <c r="M1689" s="462"/>
      <c r="N1689" s="514">
        <v>99</v>
      </c>
      <c r="O1689" s="515">
        <v>0</v>
      </c>
      <c r="P1689" s="489"/>
      <c r="Q1689" s="489"/>
    </row>
    <row r="1690" spans="2:17">
      <c r="B1690" s="459"/>
      <c r="C1690" s="16" t="s">
        <v>2764</v>
      </c>
      <c r="D1690" s="461"/>
      <c r="E1690" s="349">
        <v>10.36</v>
      </c>
      <c r="F1690" s="349">
        <v>8.8000000000000007</v>
      </c>
      <c r="G1690" s="349">
        <v>7.88</v>
      </c>
      <c r="H1690" s="350"/>
      <c r="I1690" s="350"/>
      <c r="J1690" s="352"/>
      <c r="K1690" s="352"/>
      <c r="L1690" s="462"/>
      <c r="M1690" s="462"/>
      <c r="N1690" s="514">
        <v>219</v>
      </c>
      <c r="O1690" s="515">
        <v>3</v>
      </c>
      <c r="P1690" s="489"/>
      <c r="Q1690" s="489"/>
    </row>
    <row r="1691" spans="2:17">
      <c r="B1691" s="459"/>
      <c r="C1691" s="16" t="s">
        <v>4516</v>
      </c>
      <c r="D1691" s="461"/>
      <c r="E1691" s="349">
        <v>8.3699999999999992</v>
      </c>
      <c r="F1691" s="349">
        <v>6.6</v>
      </c>
      <c r="G1691" s="349">
        <v>5.55</v>
      </c>
      <c r="H1691" s="350"/>
      <c r="I1691" s="350"/>
      <c r="J1691" s="352"/>
      <c r="K1691" s="352"/>
      <c r="L1691" s="462"/>
      <c r="M1691" s="462"/>
      <c r="N1691" s="514">
        <v>249</v>
      </c>
      <c r="O1691" s="515">
        <v>0</v>
      </c>
      <c r="P1691" s="489"/>
      <c r="Q1691" s="489"/>
    </row>
    <row r="1692" spans="2:17">
      <c r="B1692" s="459"/>
      <c r="C1692" s="16" t="s">
        <v>4517</v>
      </c>
      <c r="D1692" s="461"/>
      <c r="E1692" s="349" t="s">
        <v>2744</v>
      </c>
      <c r="F1692" s="349" t="s">
        <v>2744</v>
      </c>
      <c r="G1692" s="349" t="s">
        <v>2744</v>
      </c>
      <c r="H1692" s="350"/>
      <c r="I1692" s="350"/>
      <c r="J1692" s="352"/>
      <c r="K1692" s="352"/>
      <c r="L1692" s="462"/>
      <c r="M1692" s="462"/>
      <c r="N1692" s="514">
        <v>0</v>
      </c>
      <c r="O1692" s="515">
        <v>0</v>
      </c>
      <c r="P1692" s="489"/>
      <c r="Q1692" s="489"/>
    </row>
    <row r="1693" spans="2:17">
      <c r="B1693" s="459"/>
      <c r="C1693" s="16" t="s">
        <v>4518</v>
      </c>
      <c r="D1693" s="461"/>
      <c r="E1693" s="349" t="s">
        <v>2744</v>
      </c>
      <c r="F1693" s="349" t="s">
        <v>2744</v>
      </c>
      <c r="G1693" s="349" t="s">
        <v>2744</v>
      </c>
      <c r="H1693" s="350"/>
      <c r="I1693" s="350"/>
      <c r="J1693" s="352"/>
      <c r="K1693" s="352"/>
      <c r="L1693" s="462"/>
      <c r="M1693" s="462"/>
      <c r="N1693" s="514">
        <v>0</v>
      </c>
      <c r="O1693" s="515">
        <v>0</v>
      </c>
      <c r="P1693" s="489"/>
      <c r="Q1693" s="489"/>
    </row>
    <row r="1694" spans="2:17">
      <c r="B1694" s="459"/>
      <c r="C1694" s="16" t="s">
        <v>4519</v>
      </c>
      <c r="D1694" s="461"/>
      <c r="E1694" s="349">
        <v>16.43</v>
      </c>
      <c r="F1694" s="349">
        <v>12.95</v>
      </c>
      <c r="G1694" s="349">
        <v>10.89</v>
      </c>
      <c r="H1694" s="350"/>
      <c r="I1694" s="350"/>
      <c r="J1694" s="352"/>
      <c r="K1694" s="352"/>
      <c r="L1694" s="462"/>
      <c r="M1694" s="462"/>
      <c r="N1694" s="514">
        <v>489</v>
      </c>
      <c r="O1694" s="515">
        <v>0</v>
      </c>
      <c r="P1694" s="489"/>
      <c r="Q1694" s="489"/>
    </row>
    <row r="1695" spans="2:17">
      <c r="B1695" s="459"/>
      <c r="C1695" s="16" t="s">
        <v>4520</v>
      </c>
      <c r="D1695" s="461"/>
      <c r="E1695" s="349">
        <v>87.36</v>
      </c>
      <c r="F1695" s="349">
        <v>68.89</v>
      </c>
      <c r="G1695" s="349">
        <v>57.89</v>
      </c>
      <c r="H1695" s="350"/>
      <c r="I1695" s="350"/>
      <c r="J1695" s="352"/>
      <c r="K1695" s="352"/>
      <c r="L1695" s="462"/>
      <c r="M1695" s="462"/>
      <c r="N1695" s="514">
        <v>2600</v>
      </c>
      <c r="O1695" s="515">
        <v>0</v>
      </c>
      <c r="P1695" s="489"/>
      <c r="Q1695" s="489"/>
    </row>
    <row r="1696" spans="2:17" ht="28.8">
      <c r="B1696" s="459"/>
      <c r="C1696" s="16" t="s">
        <v>2918</v>
      </c>
      <c r="D1696" s="461"/>
      <c r="E1696" s="349">
        <v>55.87</v>
      </c>
      <c r="F1696" s="349">
        <v>44.06</v>
      </c>
      <c r="G1696" s="349">
        <v>37.03</v>
      </c>
      <c r="H1696" s="350"/>
      <c r="I1696" s="350"/>
      <c r="J1696" s="352"/>
      <c r="K1696" s="352"/>
      <c r="L1696" s="462"/>
      <c r="M1696" s="462"/>
      <c r="N1696" s="514">
        <v>1663</v>
      </c>
      <c r="O1696" s="515">
        <v>0</v>
      </c>
      <c r="P1696" s="489"/>
      <c r="Q1696" s="489"/>
    </row>
    <row r="1697" spans="2:17">
      <c r="B1697" s="459"/>
      <c r="C1697" s="16" t="s">
        <v>2919</v>
      </c>
      <c r="D1697" s="461"/>
      <c r="E1697" s="349">
        <v>33.43</v>
      </c>
      <c r="F1697" s="349">
        <v>26.36</v>
      </c>
      <c r="G1697" s="349">
        <v>22.15</v>
      </c>
      <c r="H1697" s="350"/>
      <c r="I1697" s="350"/>
      <c r="J1697" s="352"/>
      <c r="K1697" s="352"/>
      <c r="L1697" s="462"/>
      <c r="M1697" s="462"/>
      <c r="N1697" s="514">
        <v>995</v>
      </c>
      <c r="O1697" s="515">
        <v>0</v>
      </c>
      <c r="P1697" s="489"/>
      <c r="Q1697" s="489"/>
    </row>
    <row r="1698" spans="2:17">
      <c r="B1698" s="459"/>
      <c r="C1698" s="16" t="s">
        <v>2920</v>
      </c>
      <c r="D1698" s="461"/>
      <c r="E1698" s="349">
        <v>73.92</v>
      </c>
      <c r="F1698" s="349">
        <v>58.29</v>
      </c>
      <c r="G1698" s="349">
        <v>48.98</v>
      </c>
      <c r="H1698" s="350"/>
      <c r="I1698" s="350"/>
      <c r="J1698" s="352"/>
      <c r="K1698" s="352"/>
      <c r="L1698" s="462"/>
      <c r="M1698" s="462"/>
      <c r="N1698" s="514">
        <v>2200</v>
      </c>
      <c r="O1698" s="515">
        <v>0</v>
      </c>
      <c r="P1698" s="489"/>
      <c r="Q1698" s="489"/>
    </row>
    <row r="1699" spans="2:17">
      <c r="B1699" s="459"/>
      <c r="C1699" s="16" t="s">
        <v>4521</v>
      </c>
      <c r="D1699" s="461"/>
      <c r="E1699" s="349">
        <v>100.63</v>
      </c>
      <c r="F1699" s="349">
        <v>79.36</v>
      </c>
      <c r="G1699" s="349">
        <v>66.69</v>
      </c>
      <c r="H1699" s="350"/>
      <c r="I1699" s="350"/>
      <c r="J1699" s="352"/>
      <c r="K1699" s="352"/>
      <c r="L1699" s="462"/>
      <c r="M1699" s="462"/>
      <c r="N1699" s="514">
        <v>2995</v>
      </c>
      <c r="O1699" s="515">
        <v>0</v>
      </c>
      <c r="P1699" s="489"/>
      <c r="Q1699" s="489"/>
    </row>
    <row r="1700" spans="2:17">
      <c r="B1700" s="459"/>
      <c r="C1700" s="16" t="s">
        <v>2922</v>
      </c>
      <c r="D1700" s="461"/>
      <c r="E1700" s="349">
        <v>27.72</v>
      </c>
      <c r="F1700" s="349">
        <v>21.86</v>
      </c>
      <c r="G1700" s="349">
        <v>18.37</v>
      </c>
      <c r="H1700" s="350"/>
      <c r="I1700" s="350"/>
      <c r="J1700" s="352"/>
      <c r="K1700" s="352"/>
      <c r="L1700" s="462"/>
      <c r="M1700" s="462"/>
      <c r="N1700" s="514">
        <v>825</v>
      </c>
      <c r="O1700" s="515">
        <v>0</v>
      </c>
      <c r="P1700" s="489"/>
      <c r="Q1700" s="489"/>
    </row>
    <row r="1701" spans="2:17">
      <c r="B1701" s="459"/>
      <c r="C1701" s="16" t="s">
        <v>4522</v>
      </c>
      <c r="D1701" s="461"/>
      <c r="E1701" s="349">
        <v>6.42</v>
      </c>
      <c r="F1701" s="349">
        <v>5.0599999999999996</v>
      </c>
      <c r="G1701" s="349">
        <v>4.25</v>
      </c>
      <c r="H1701" s="350"/>
      <c r="I1701" s="350"/>
      <c r="J1701" s="352"/>
      <c r="K1701" s="352"/>
      <c r="L1701" s="462"/>
      <c r="M1701" s="462"/>
      <c r="N1701" s="514">
        <v>191</v>
      </c>
      <c r="O1701" s="515">
        <v>0</v>
      </c>
      <c r="P1701" s="489"/>
      <c r="Q1701" s="489"/>
    </row>
    <row r="1702" spans="2:17" ht="28.8">
      <c r="B1702" s="459"/>
      <c r="C1702" s="16" t="s">
        <v>2924</v>
      </c>
      <c r="D1702" s="461"/>
      <c r="E1702" s="349">
        <v>16.63</v>
      </c>
      <c r="F1702" s="349">
        <v>13.12</v>
      </c>
      <c r="G1702" s="349">
        <v>11.03</v>
      </c>
      <c r="H1702" s="350"/>
      <c r="I1702" s="350"/>
      <c r="J1702" s="352"/>
      <c r="K1702" s="352"/>
      <c r="L1702" s="462"/>
      <c r="M1702" s="462"/>
      <c r="N1702" s="514">
        <v>495</v>
      </c>
      <c r="O1702" s="515">
        <v>0</v>
      </c>
      <c r="P1702" s="489"/>
      <c r="Q1702" s="489"/>
    </row>
    <row r="1703" spans="2:17">
      <c r="B1703" s="459"/>
      <c r="C1703" s="16" t="s">
        <v>4523</v>
      </c>
      <c r="D1703" s="461"/>
      <c r="E1703" s="349">
        <v>17.21</v>
      </c>
      <c r="F1703" s="349">
        <v>13.57</v>
      </c>
      <c r="G1703" s="349">
        <v>11.4</v>
      </c>
      <c r="H1703" s="350"/>
      <c r="I1703" s="350"/>
      <c r="J1703" s="352"/>
      <c r="K1703" s="352"/>
      <c r="L1703" s="462"/>
      <c r="M1703" s="462"/>
      <c r="N1703" s="514">
        <v>512</v>
      </c>
      <c r="O1703" s="515">
        <v>0</v>
      </c>
      <c r="P1703" s="489"/>
      <c r="Q1703" s="489"/>
    </row>
    <row r="1704" spans="2:17">
      <c r="B1704" s="459"/>
      <c r="C1704" s="16" t="s">
        <v>2763</v>
      </c>
      <c r="D1704" s="461"/>
      <c r="E1704" s="349">
        <v>15.41</v>
      </c>
      <c r="F1704" s="349">
        <v>12.57</v>
      </c>
      <c r="G1704" s="349">
        <v>10.88</v>
      </c>
      <c r="H1704" s="350"/>
      <c r="I1704" s="350"/>
      <c r="J1704" s="352"/>
      <c r="K1704" s="352"/>
      <c r="L1704" s="462"/>
      <c r="M1704" s="462"/>
      <c r="N1704" s="514">
        <v>399</v>
      </c>
      <c r="O1704" s="515">
        <v>2</v>
      </c>
      <c r="P1704" s="489"/>
      <c r="Q1704" s="489"/>
    </row>
    <row r="1705" spans="2:17">
      <c r="B1705" s="459"/>
      <c r="C1705" s="16" t="s">
        <v>4524</v>
      </c>
      <c r="D1705" s="461"/>
      <c r="E1705" s="349">
        <v>13.44</v>
      </c>
      <c r="F1705" s="349">
        <v>10.59</v>
      </c>
      <c r="G1705" s="349">
        <v>8.9</v>
      </c>
      <c r="H1705" s="350"/>
      <c r="I1705" s="350"/>
      <c r="J1705" s="352"/>
      <c r="K1705" s="352"/>
      <c r="L1705" s="462"/>
      <c r="M1705" s="462"/>
      <c r="N1705" s="514">
        <v>400</v>
      </c>
      <c r="O1705" s="515">
        <v>0</v>
      </c>
      <c r="P1705" s="489"/>
      <c r="Q1705" s="489"/>
    </row>
    <row r="1706" spans="2:17" ht="28.8">
      <c r="B1706" s="459"/>
      <c r="C1706" s="16" t="s">
        <v>2833</v>
      </c>
      <c r="D1706" s="461"/>
      <c r="E1706" s="349">
        <v>10.72</v>
      </c>
      <c r="F1706" s="349">
        <v>8.4499999999999993</v>
      </c>
      <c r="G1706" s="349">
        <v>7.1</v>
      </c>
      <c r="H1706" s="350"/>
      <c r="I1706" s="350"/>
      <c r="J1706" s="352"/>
      <c r="K1706" s="352"/>
      <c r="L1706" s="462"/>
      <c r="M1706" s="462"/>
      <c r="N1706" s="514">
        <v>319</v>
      </c>
      <c r="O1706" s="515">
        <v>0</v>
      </c>
      <c r="P1706" s="489"/>
      <c r="Q1706" s="489"/>
    </row>
    <row r="1707" spans="2:17">
      <c r="B1707" s="459"/>
      <c r="C1707" s="16" t="s">
        <v>4525</v>
      </c>
      <c r="D1707" s="461"/>
      <c r="E1707" s="349">
        <v>17.16</v>
      </c>
      <c r="F1707" s="349">
        <v>13.54</v>
      </c>
      <c r="G1707" s="349">
        <v>11.38</v>
      </c>
      <c r="H1707" s="350"/>
      <c r="I1707" s="350"/>
      <c r="J1707" s="352"/>
      <c r="K1707" s="352"/>
      <c r="L1707" s="462"/>
      <c r="M1707" s="462"/>
      <c r="N1707" s="514">
        <v>511</v>
      </c>
      <c r="O1707" s="515">
        <v>0</v>
      </c>
      <c r="P1707" s="489"/>
      <c r="Q1707" s="489"/>
    </row>
    <row r="1708" spans="2:17">
      <c r="B1708" s="459"/>
      <c r="C1708" s="16" t="s">
        <v>4526</v>
      </c>
      <c r="D1708" s="461"/>
      <c r="E1708" s="349">
        <v>5.37</v>
      </c>
      <c r="F1708" s="349">
        <v>4.24</v>
      </c>
      <c r="G1708" s="349">
        <v>3.56</v>
      </c>
      <c r="H1708" s="350"/>
      <c r="I1708" s="350"/>
      <c r="J1708" s="352"/>
      <c r="K1708" s="352"/>
      <c r="L1708" s="462"/>
      <c r="M1708" s="462"/>
      <c r="N1708" s="514">
        <v>160</v>
      </c>
      <c r="O1708" s="515">
        <v>0</v>
      </c>
      <c r="P1708" s="489"/>
      <c r="Q1708" s="489"/>
    </row>
    <row r="1709" spans="2:17">
      <c r="B1709" s="459"/>
      <c r="C1709" s="16" t="s">
        <v>4527</v>
      </c>
      <c r="D1709" s="461"/>
      <c r="E1709" s="349">
        <v>3.76</v>
      </c>
      <c r="F1709" s="349">
        <v>2.97</v>
      </c>
      <c r="G1709" s="349">
        <v>2.5</v>
      </c>
      <c r="H1709" s="350"/>
      <c r="I1709" s="350"/>
      <c r="J1709" s="352"/>
      <c r="K1709" s="352"/>
      <c r="L1709" s="462"/>
      <c r="M1709" s="462"/>
      <c r="N1709" s="514">
        <v>112</v>
      </c>
      <c r="O1709" s="515">
        <v>0</v>
      </c>
      <c r="P1709" s="489"/>
      <c r="Q1709" s="489"/>
    </row>
    <row r="1710" spans="2:17">
      <c r="B1710" s="459"/>
      <c r="C1710" s="16" t="s">
        <v>4528</v>
      </c>
      <c r="D1710" s="461"/>
      <c r="E1710" s="349">
        <v>8.0299999999999994</v>
      </c>
      <c r="F1710" s="349">
        <v>6.33</v>
      </c>
      <c r="G1710" s="349">
        <v>5.32</v>
      </c>
      <c r="H1710" s="350"/>
      <c r="I1710" s="350"/>
      <c r="J1710" s="352"/>
      <c r="K1710" s="352"/>
      <c r="L1710" s="462"/>
      <c r="M1710" s="462"/>
      <c r="N1710" s="514">
        <v>239</v>
      </c>
      <c r="O1710" s="515">
        <v>0</v>
      </c>
      <c r="P1710" s="489"/>
      <c r="Q1710" s="489"/>
    </row>
    <row r="1711" spans="2:17">
      <c r="B1711" s="459"/>
      <c r="C1711" s="16" t="s">
        <v>2767</v>
      </c>
      <c r="D1711" s="461"/>
      <c r="E1711" s="349">
        <v>6.42</v>
      </c>
      <c r="F1711" s="349">
        <v>5.0599999999999996</v>
      </c>
      <c r="G1711" s="349">
        <v>4.25</v>
      </c>
      <c r="H1711" s="350"/>
      <c r="I1711" s="350"/>
      <c r="J1711" s="352"/>
      <c r="K1711" s="352"/>
      <c r="L1711" s="462"/>
      <c r="M1711" s="462"/>
      <c r="N1711" s="514">
        <v>191</v>
      </c>
      <c r="O1711" s="515">
        <v>0</v>
      </c>
      <c r="P1711" s="489"/>
      <c r="Q1711" s="489"/>
    </row>
    <row r="1712" spans="2:17">
      <c r="B1712" s="459"/>
      <c r="C1712" s="16" t="s">
        <v>4529</v>
      </c>
      <c r="D1712" s="461"/>
      <c r="E1712" s="349">
        <v>2.0099999999999998</v>
      </c>
      <c r="F1712" s="349">
        <v>1.59</v>
      </c>
      <c r="G1712" s="349">
        <v>1.33</v>
      </c>
      <c r="H1712" s="350"/>
      <c r="I1712" s="350"/>
      <c r="J1712" s="352"/>
      <c r="K1712" s="352"/>
      <c r="L1712" s="462"/>
      <c r="M1712" s="462"/>
      <c r="N1712" s="514">
        <v>60</v>
      </c>
      <c r="O1712" s="515">
        <v>0</v>
      </c>
      <c r="P1712" s="489"/>
      <c r="Q1712" s="489"/>
    </row>
    <row r="1713" spans="2:17">
      <c r="B1713" s="459"/>
      <c r="C1713" s="16"/>
      <c r="D1713" s="461"/>
      <c r="E1713" s="349"/>
      <c r="F1713" s="349"/>
      <c r="G1713" s="349"/>
      <c r="H1713" s="350"/>
      <c r="I1713" s="350"/>
      <c r="J1713" s="352"/>
      <c r="K1713" s="352"/>
      <c r="L1713" s="462"/>
      <c r="M1713" s="462"/>
      <c r="N1713" s="489"/>
      <c r="O1713" s="489"/>
      <c r="P1713" s="489"/>
      <c r="Q1713" s="489"/>
    </row>
    <row r="1714" spans="2:17" ht="132">
      <c r="B1714" s="443" t="s">
        <v>4545</v>
      </c>
      <c r="C1714" s="444" t="s">
        <v>4546</v>
      </c>
      <c r="D1714" s="445">
        <v>35</v>
      </c>
      <c r="E1714" s="342">
        <v>119.76</v>
      </c>
      <c r="F1714" s="342">
        <v>94.44</v>
      </c>
      <c r="G1714" s="342">
        <v>79.36</v>
      </c>
      <c r="H1714" s="343">
        <v>0</v>
      </c>
      <c r="I1714" s="343">
        <v>0</v>
      </c>
      <c r="J1714" s="344">
        <v>6.3E-3</v>
      </c>
      <c r="K1714" s="344">
        <v>4.4999999999999998E-2</v>
      </c>
      <c r="L1714" s="446" t="s">
        <v>2721</v>
      </c>
      <c r="M1714" s="446" t="s">
        <v>2742</v>
      </c>
      <c r="N1714" s="512">
        <v>3800.7499999999995</v>
      </c>
      <c r="O1714" s="512">
        <v>0</v>
      </c>
      <c r="P1714" s="497">
        <v>6.3E-3</v>
      </c>
      <c r="Q1714" s="497">
        <v>4.4999999999999998E-2</v>
      </c>
    </row>
    <row r="1715" spans="2:17">
      <c r="B1715" s="459"/>
      <c r="C1715" s="460" t="s">
        <v>2743</v>
      </c>
      <c r="D1715" s="461"/>
      <c r="E1715" s="349" t="s">
        <v>2744</v>
      </c>
      <c r="F1715" s="349" t="s">
        <v>2744</v>
      </c>
      <c r="G1715" s="349" t="s">
        <v>2744</v>
      </c>
      <c r="H1715" s="350"/>
      <c r="I1715" s="350"/>
      <c r="J1715" s="352"/>
      <c r="K1715" s="352"/>
      <c r="L1715" s="462"/>
      <c r="M1715" s="462"/>
      <c r="N1715" s="514">
        <v>0</v>
      </c>
      <c r="O1715" s="515">
        <v>0</v>
      </c>
      <c r="P1715" s="489"/>
      <c r="Q1715" s="489"/>
    </row>
    <row r="1716" spans="2:17">
      <c r="B1716" s="459"/>
      <c r="C1716" s="16" t="s">
        <v>4510</v>
      </c>
      <c r="D1716" s="461"/>
      <c r="E1716" s="349">
        <v>39.520000000000003</v>
      </c>
      <c r="F1716" s="349">
        <v>31.16</v>
      </c>
      <c r="G1716" s="349">
        <v>26.19</v>
      </c>
      <c r="H1716" s="350"/>
      <c r="I1716" s="350"/>
      <c r="J1716" s="352"/>
      <c r="K1716" s="352"/>
      <c r="L1716" s="462"/>
      <c r="M1716" s="462"/>
      <c r="N1716" s="514">
        <v>1176</v>
      </c>
      <c r="O1716" s="515">
        <v>0</v>
      </c>
      <c r="P1716" s="489"/>
      <c r="Q1716" s="489"/>
    </row>
    <row r="1717" spans="2:17">
      <c r="B1717" s="459"/>
      <c r="C1717" s="16" t="s">
        <v>4511</v>
      </c>
      <c r="D1717" s="461"/>
      <c r="E1717" s="349">
        <v>64.47</v>
      </c>
      <c r="F1717" s="349">
        <v>50.85</v>
      </c>
      <c r="G1717" s="349">
        <v>42.73</v>
      </c>
      <c r="H1717" s="350"/>
      <c r="I1717" s="350"/>
      <c r="J1717" s="352"/>
      <c r="K1717" s="352"/>
      <c r="L1717" s="462"/>
      <c r="M1717" s="462"/>
      <c r="N1717" s="514">
        <v>1919</v>
      </c>
      <c r="O1717" s="515">
        <v>0</v>
      </c>
      <c r="P1717" s="489"/>
      <c r="Q1717" s="489"/>
    </row>
    <row r="1718" spans="2:17">
      <c r="B1718" s="459"/>
      <c r="C1718" s="16" t="s">
        <v>4512</v>
      </c>
      <c r="D1718" s="461"/>
      <c r="E1718" s="349">
        <v>18.14</v>
      </c>
      <c r="F1718" s="349">
        <v>14.31</v>
      </c>
      <c r="G1718" s="349">
        <v>12.03</v>
      </c>
      <c r="H1718" s="350"/>
      <c r="I1718" s="350"/>
      <c r="J1718" s="352"/>
      <c r="K1718" s="352"/>
      <c r="L1718" s="462"/>
      <c r="M1718" s="462"/>
      <c r="N1718" s="514">
        <v>540</v>
      </c>
      <c r="O1718" s="515">
        <v>0</v>
      </c>
      <c r="P1718" s="489"/>
      <c r="Q1718" s="489"/>
    </row>
    <row r="1719" spans="2:17">
      <c r="B1719" s="459"/>
      <c r="C1719" s="16" t="s">
        <v>4513</v>
      </c>
      <c r="D1719" s="461"/>
      <c r="E1719" s="349">
        <v>20.43</v>
      </c>
      <c r="F1719" s="349">
        <v>16.11</v>
      </c>
      <c r="G1719" s="349">
        <v>13.54</v>
      </c>
      <c r="H1719" s="350"/>
      <c r="I1719" s="350"/>
      <c r="J1719" s="352"/>
      <c r="K1719" s="352"/>
      <c r="L1719" s="462"/>
      <c r="M1719" s="462"/>
      <c r="N1719" s="514">
        <v>608</v>
      </c>
      <c r="O1719" s="515">
        <v>0</v>
      </c>
      <c r="P1719" s="489"/>
      <c r="Q1719" s="489"/>
    </row>
    <row r="1720" spans="2:17">
      <c r="B1720" s="459"/>
      <c r="C1720" s="16" t="s">
        <v>2783</v>
      </c>
      <c r="D1720" s="461"/>
      <c r="E1720" s="349" t="s">
        <v>2744</v>
      </c>
      <c r="F1720" s="349" t="s">
        <v>2744</v>
      </c>
      <c r="G1720" s="349" t="s">
        <v>2744</v>
      </c>
      <c r="H1720" s="350"/>
      <c r="I1720" s="350"/>
      <c r="J1720" s="352"/>
      <c r="K1720" s="352"/>
      <c r="L1720" s="462"/>
      <c r="M1720" s="462"/>
      <c r="N1720" s="514">
        <v>0</v>
      </c>
      <c r="O1720" s="515">
        <v>0</v>
      </c>
      <c r="P1720" s="489"/>
      <c r="Q1720" s="489"/>
    </row>
    <row r="1721" spans="2:17">
      <c r="B1721" s="459"/>
      <c r="C1721" s="16" t="s">
        <v>4515</v>
      </c>
      <c r="D1721" s="461"/>
      <c r="E1721" s="349" t="s">
        <v>2744</v>
      </c>
      <c r="F1721" s="349" t="s">
        <v>2744</v>
      </c>
      <c r="G1721" s="349" t="s">
        <v>2744</v>
      </c>
      <c r="H1721" s="350"/>
      <c r="I1721" s="350"/>
      <c r="J1721" s="352"/>
      <c r="K1721" s="352"/>
      <c r="L1721" s="462"/>
      <c r="M1721" s="462"/>
      <c r="N1721" s="514">
        <v>0</v>
      </c>
      <c r="O1721" s="515">
        <v>0</v>
      </c>
      <c r="P1721" s="489"/>
      <c r="Q1721" s="489"/>
    </row>
    <row r="1722" spans="2:17">
      <c r="B1722" s="459"/>
      <c r="C1722" s="16" t="s">
        <v>2822</v>
      </c>
      <c r="D1722" s="461"/>
      <c r="E1722" s="349">
        <v>12.87</v>
      </c>
      <c r="F1722" s="349">
        <v>10.15</v>
      </c>
      <c r="G1722" s="349">
        <v>8.52</v>
      </c>
      <c r="H1722" s="350"/>
      <c r="I1722" s="350"/>
      <c r="J1722" s="352"/>
      <c r="K1722" s="352"/>
      <c r="L1722" s="462"/>
      <c r="M1722" s="462"/>
      <c r="N1722" s="514">
        <v>383</v>
      </c>
      <c r="O1722" s="515">
        <v>0</v>
      </c>
      <c r="P1722" s="489"/>
      <c r="Q1722" s="489"/>
    </row>
    <row r="1723" spans="2:17">
      <c r="B1723" s="459"/>
      <c r="C1723" s="16" t="s">
        <v>2823</v>
      </c>
      <c r="D1723" s="461"/>
      <c r="E1723" s="349">
        <v>30.07</v>
      </c>
      <c r="F1723" s="349">
        <v>23.72</v>
      </c>
      <c r="G1723" s="349">
        <v>19.93</v>
      </c>
      <c r="H1723" s="350"/>
      <c r="I1723" s="350"/>
      <c r="J1723" s="352"/>
      <c r="K1723" s="352"/>
      <c r="L1723" s="462"/>
      <c r="M1723" s="462"/>
      <c r="N1723" s="514">
        <v>895</v>
      </c>
      <c r="O1723" s="515">
        <v>0</v>
      </c>
      <c r="P1723" s="489"/>
      <c r="Q1723" s="489"/>
    </row>
    <row r="1724" spans="2:17">
      <c r="B1724" s="459"/>
      <c r="C1724" s="16" t="s">
        <v>2758</v>
      </c>
      <c r="D1724" s="461"/>
      <c r="E1724" s="349" t="s">
        <v>2744</v>
      </c>
      <c r="F1724" s="349" t="s">
        <v>2744</v>
      </c>
      <c r="G1724" s="349" t="s">
        <v>2744</v>
      </c>
      <c r="H1724" s="350"/>
      <c r="I1724" s="350"/>
      <c r="J1724" s="352"/>
      <c r="K1724" s="352"/>
      <c r="L1724" s="462"/>
      <c r="M1724" s="462"/>
      <c r="N1724" s="514">
        <v>0</v>
      </c>
      <c r="O1724" s="515">
        <v>0</v>
      </c>
      <c r="P1724" s="489"/>
      <c r="Q1724" s="489"/>
    </row>
    <row r="1725" spans="2:17">
      <c r="B1725" s="459"/>
      <c r="C1725" s="460" t="s">
        <v>2743</v>
      </c>
      <c r="D1725" s="461"/>
      <c r="E1725" s="349" t="s">
        <v>2744</v>
      </c>
      <c r="F1725" s="349" t="s">
        <v>2744</v>
      </c>
      <c r="G1725" s="349" t="s">
        <v>2744</v>
      </c>
      <c r="H1725" s="350"/>
      <c r="I1725" s="350"/>
      <c r="J1725" s="352"/>
      <c r="K1725" s="352"/>
      <c r="L1725" s="462"/>
      <c r="M1725" s="462"/>
      <c r="N1725" s="514">
        <v>0</v>
      </c>
      <c r="O1725" s="515">
        <v>0</v>
      </c>
      <c r="P1725" s="489"/>
      <c r="Q1725" s="489"/>
    </row>
    <row r="1726" spans="2:17">
      <c r="B1726" s="459"/>
      <c r="C1726" s="16" t="s">
        <v>4482</v>
      </c>
      <c r="D1726" s="461"/>
      <c r="E1726" s="349">
        <v>3.32</v>
      </c>
      <c r="F1726" s="349">
        <v>2.62</v>
      </c>
      <c r="G1726" s="349">
        <v>2.21</v>
      </c>
      <c r="H1726" s="350"/>
      <c r="I1726" s="350"/>
      <c r="J1726" s="352"/>
      <c r="K1726" s="352"/>
      <c r="L1726" s="462"/>
      <c r="M1726" s="462"/>
      <c r="N1726" s="514">
        <v>99</v>
      </c>
      <c r="O1726" s="515">
        <v>0</v>
      </c>
      <c r="P1726" s="489"/>
      <c r="Q1726" s="489"/>
    </row>
    <row r="1727" spans="2:17">
      <c r="B1727" s="459"/>
      <c r="C1727" s="16" t="s">
        <v>2764</v>
      </c>
      <c r="D1727" s="461"/>
      <c r="E1727" s="349">
        <v>10.36</v>
      </c>
      <c r="F1727" s="349">
        <v>8.8000000000000007</v>
      </c>
      <c r="G1727" s="349">
        <v>7.88</v>
      </c>
      <c r="H1727" s="350"/>
      <c r="I1727" s="350"/>
      <c r="J1727" s="352"/>
      <c r="K1727" s="352"/>
      <c r="L1727" s="462"/>
      <c r="M1727" s="462"/>
      <c r="N1727" s="514">
        <v>219</v>
      </c>
      <c r="O1727" s="515">
        <v>3</v>
      </c>
      <c r="P1727" s="489"/>
      <c r="Q1727" s="489"/>
    </row>
    <row r="1728" spans="2:17">
      <c r="B1728" s="459"/>
      <c r="C1728" s="16" t="s">
        <v>4516</v>
      </c>
      <c r="D1728" s="461"/>
      <c r="E1728" s="349">
        <v>8.3699999999999992</v>
      </c>
      <c r="F1728" s="349">
        <v>6.6</v>
      </c>
      <c r="G1728" s="349">
        <v>5.55</v>
      </c>
      <c r="H1728" s="350"/>
      <c r="I1728" s="350"/>
      <c r="J1728" s="352"/>
      <c r="K1728" s="352"/>
      <c r="L1728" s="462"/>
      <c r="M1728" s="462"/>
      <c r="N1728" s="514">
        <v>249</v>
      </c>
      <c r="O1728" s="515">
        <v>0</v>
      </c>
      <c r="P1728" s="489"/>
      <c r="Q1728" s="489"/>
    </row>
    <row r="1729" spans="2:17">
      <c r="B1729" s="459"/>
      <c r="C1729" s="16" t="s">
        <v>4517</v>
      </c>
      <c r="D1729" s="461"/>
      <c r="E1729" s="349" t="s">
        <v>2744</v>
      </c>
      <c r="F1729" s="349" t="s">
        <v>2744</v>
      </c>
      <c r="G1729" s="349" t="s">
        <v>2744</v>
      </c>
      <c r="H1729" s="350"/>
      <c r="I1729" s="350"/>
      <c r="J1729" s="352"/>
      <c r="K1729" s="352"/>
      <c r="L1729" s="462"/>
      <c r="M1729" s="462"/>
      <c r="N1729" s="514">
        <v>0</v>
      </c>
      <c r="O1729" s="515">
        <v>0</v>
      </c>
      <c r="P1729" s="489"/>
      <c r="Q1729" s="489"/>
    </row>
    <row r="1730" spans="2:17">
      <c r="B1730" s="459"/>
      <c r="C1730" s="16" t="s">
        <v>4518</v>
      </c>
      <c r="D1730" s="461"/>
      <c r="E1730" s="349" t="s">
        <v>2744</v>
      </c>
      <c r="F1730" s="349" t="s">
        <v>2744</v>
      </c>
      <c r="G1730" s="349" t="s">
        <v>2744</v>
      </c>
      <c r="H1730" s="350"/>
      <c r="I1730" s="350"/>
      <c r="J1730" s="352"/>
      <c r="K1730" s="352"/>
      <c r="L1730" s="462"/>
      <c r="M1730" s="462"/>
      <c r="N1730" s="514">
        <v>0</v>
      </c>
      <c r="O1730" s="515">
        <v>0</v>
      </c>
      <c r="P1730" s="489"/>
      <c r="Q1730" s="489"/>
    </row>
    <row r="1731" spans="2:17">
      <c r="B1731" s="459"/>
      <c r="C1731" s="16" t="s">
        <v>4519</v>
      </c>
      <c r="D1731" s="461"/>
      <c r="E1731" s="349">
        <v>16.43</v>
      </c>
      <c r="F1731" s="349">
        <v>12.95</v>
      </c>
      <c r="G1731" s="349">
        <v>10.89</v>
      </c>
      <c r="H1731" s="350"/>
      <c r="I1731" s="350"/>
      <c r="J1731" s="352"/>
      <c r="K1731" s="352"/>
      <c r="L1731" s="462"/>
      <c r="M1731" s="462"/>
      <c r="N1731" s="514">
        <v>489</v>
      </c>
      <c r="O1731" s="515">
        <v>0</v>
      </c>
      <c r="P1731" s="489"/>
      <c r="Q1731" s="489"/>
    </row>
    <row r="1732" spans="2:17">
      <c r="B1732" s="459"/>
      <c r="C1732" s="16" t="s">
        <v>4520</v>
      </c>
      <c r="D1732" s="461"/>
      <c r="E1732" s="349">
        <v>87.36</v>
      </c>
      <c r="F1732" s="349">
        <v>68.89</v>
      </c>
      <c r="G1732" s="349">
        <v>57.89</v>
      </c>
      <c r="H1732" s="350"/>
      <c r="I1732" s="350"/>
      <c r="J1732" s="352"/>
      <c r="K1732" s="352"/>
      <c r="L1732" s="462"/>
      <c r="M1732" s="462"/>
      <c r="N1732" s="514">
        <v>2600</v>
      </c>
      <c r="O1732" s="515">
        <v>0</v>
      </c>
      <c r="P1732" s="489"/>
      <c r="Q1732" s="489"/>
    </row>
    <row r="1733" spans="2:17" ht="28.8">
      <c r="B1733" s="459"/>
      <c r="C1733" s="16" t="s">
        <v>2918</v>
      </c>
      <c r="D1733" s="461"/>
      <c r="E1733" s="349">
        <v>55.87</v>
      </c>
      <c r="F1733" s="349">
        <v>44.06</v>
      </c>
      <c r="G1733" s="349">
        <v>37.03</v>
      </c>
      <c r="H1733" s="350"/>
      <c r="I1733" s="350"/>
      <c r="J1733" s="352"/>
      <c r="K1733" s="352"/>
      <c r="L1733" s="462"/>
      <c r="M1733" s="462"/>
      <c r="N1733" s="514">
        <v>1663</v>
      </c>
      <c r="O1733" s="515">
        <v>0</v>
      </c>
      <c r="P1733" s="489"/>
      <c r="Q1733" s="489"/>
    </row>
    <row r="1734" spans="2:17">
      <c r="B1734" s="459"/>
      <c r="C1734" s="16" t="s">
        <v>2919</v>
      </c>
      <c r="D1734" s="461"/>
      <c r="E1734" s="349">
        <v>33.43</v>
      </c>
      <c r="F1734" s="349">
        <v>26.36</v>
      </c>
      <c r="G1734" s="349">
        <v>22.15</v>
      </c>
      <c r="H1734" s="350"/>
      <c r="I1734" s="350"/>
      <c r="J1734" s="352"/>
      <c r="K1734" s="352"/>
      <c r="L1734" s="462"/>
      <c r="M1734" s="462"/>
      <c r="N1734" s="514">
        <v>995</v>
      </c>
      <c r="O1734" s="515">
        <v>0</v>
      </c>
      <c r="P1734" s="489"/>
      <c r="Q1734" s="489"/>
    </row>
    <row r="1735" spans="2:17">
      <c r="B1735" s="459"/>
      <c r="C1735" s="16" t="s">
        <v>2920</v>
      </c>
      <c r="D1735" s="461"/>
      <c r="E1735" s="349">
        <v>73.92</v>
      </c>
      <c r="F1735" s="349">
        <v>58.29</v>
      </c>
      <c r="G1735" s="349">
        <v>48.98</v>
      </c>
      <c r="H1735" s="350"/>
      <c r="I1735" s="350"/>
      <c r="J1735" s="352"/>
      <c r="K1735" s="352"/>
      <c r="L1735" s="462"/>
      <c r="M1735" s="462"/>
      <c r="N1735" s="514">
        <v>2200</v>
      </c>
      <c r="O1735" s="515">
        <v>0</v>
      </c>
      <c r="P1735" s="489"/>
      <c r="Q1735" s="489"/>
    </row>
    <row r="1736" spans="2:17">
      <c r="B1736" s="459"/>
      <c r="C1736" s="16" t="s">
        <v>2922</v>
      </c>
      <c r="D1736" s="461"/>
      <c r="E1736" s="349">
        <v>27.72</v>
      </c>
      <c r="F1736" s="349">
        <v>21.86</v>
      </c>
      <c r="G1736" s="349">
        <v>18.37</v>
      </c>
      <c r="H1736" s="350"/>
      <c r="I1736" s="350"/>
      <c r="J1736" s="352"/>
      <c r="K1736" s="352"/>
      <c r="L1736" s="462"/>
      <c r="M1736" s="462"/>
      <c r="N1736" s="514">
        <v>825</v>
      </c>
      <c r="O1736" s="515">
        <v>0</v>
      </c>
      <c r="P1736" s="489"/>
      <c r="Q1736" s="489"/>
    </row>
    <row r="1737" spans="2:17">
      <c r="B1737" s="459"/>
      <c r="C1737" s="16" t="s">
        <v>4522</v>
      </c>
      <c r="D1737" s="461"/>
      <c r="E1737" s="349">
        <v>6.42</v>
      </c>
      <c r="F1737" s="349">
        <v>5.0599999999999996</v>
      </c>
      <c r="G1737" s="349">
        <v>4.25</v>
      </c>
      <c r="H1737" s="350"/>
      <c r="I1737" s="350"/>
      <c r="J1737" s="352"/>
      <c r="K1737" s="352"/>
      <c r="L1737" s="462"/>
      <c r="M1737" s="462"/>
      <c r="N1737" s="514">
        <v>191</v>
      </c>
      <c r="O1737" s="515">
        <v>0</v>
      </c>
      <c r="P1737" s="489"/>
      <c r="Q1737" s="489"/>
    </row>
    <row r="1738" spans="2:17" ht="28.8">
      <c r="B1738" s="459"/>
      <c r="C1738" s="16" t="s">
        <v>2924</v>
      </c>
      <c r="D1738" s="461"/>
      <c r="E1738" s="349">
        <v>16.63</v>
      </c>
      <c r="F1738" s="349">
        <v>13.12</v>
      </c>
      <c r="G1738" s="349">
        <v>11.03</v>
      </c>
      <c r="H1738" s="350"/>
      <c r="I1738" s="350"/>
      <c r="J1738" s="352"/>
      <c r="K1738" s="352"/>
      <c r="L1738" s="462"/>
      <c r="M1738" s="462"/>
      <c r="N1738" s="514">
        <v>495</v>
      </c>
      <c r="O1738" s="515">
        <v>0</v>
      </c>
      <c r="P1738" s="489"/>
      <c r="Q1738" s="489"/>
    </row>
    <row r="1739" spans="2:17">
      <c r="B1739" s="459"/>
      <c r="C1739" s="16" t="s">
        <v>4523</v>
      </c>
      <c r="D1739" s="461"/>
      <c r="E1739" s="349">
        <v>17.21</v>
      </c>
      <c r="F1739" s="349">
        <v>13.57</v>
      </c>
      <c r="G1739" s="349">
        <v>11.4</v>
      </c>
      <c r="H1739" s="350"/>
      <c r="I1739" s="350"/>
      <c r="J1739" s="352"/>
      <c r="K1739" s="352"/>
      <c r="L1739" s="462"/>
      <c r="M1739" s="462"/>
      <c r="N1739" s="514">
        <v>512</v>
      </c>
      <c r="O1739" s="515">
        <v>0</v>
      </c>
      <c r="P1739" s="489"/>
      <c r="Q1739" s="489"/>
    </row>
    <row r="1740" spans="2:17">
      <c r="B1740" s="459"/>
      <c r="C1740" s="16" t="s">
        <v>2763</v>
      </c>
      <c r="D1740" s="461"/>
      <c r="E1740" s="349">
        <v>15.41</v>
      </c>
      <c r="F1740" s="349">
        <v>12.57</v>
      </c>
      <c r="G1740" s="349">
        <v>10.88</v>
      </c>
      <c r="H1740" s="350"/>
      <c r="I1740" s="350"/>
      <c r="J1740" s="352"/>
      <c r="K1740" s="352"/>
      <c r="L1740" s="462"/>
      <c r="M1740" s="462"/>
      <c r="N1740" s="514">
        <v>399</v>
      </c>
      <c r="O1740" s="515">
        <v>2</v>
      </c>
      <c r="P1740" s="489"/>
      <c r="Q1740" s="489"/>
    </row>
    <row r="1741" spans="2:17">
      <c r="B1741" s="459"/>
      <c r="C1741" s="16" t="s">
        <v>4524</v>
      </c>
      <c r="D1741" s="461"/>
      <c r="E1741" s="349">
        <v>13.44</v>
      </c>
      <c r="F1741" s="349">
        <v>10.59</v>
      </c>
      <c r="G1741" s="349">
        <v>8.9</v>
      </c>
      <c r="H1741" s="350"/>
      <c r="I1741" s="350"/>
      <c r="J1741" s="352"/>
      <c r="K1741" s="352"/>
      <c r="L1741" s="462"/>
      <c r="M1741" s="462"/>
      <c r="N1741" s="514">
        <v>400</v>
      </c>
      <c r="O1741" s="515">
        <v>0</v>
      </c>
      <c r="P1741" s="489"/>
      <c r="Q1741" s="489"/>
    </row>
    <row r="1742" spans="2:17" ht="28.8">
      <c r="B1742" s="459"/>
      <c r="C1742" s="16" t="s">
        <v>2833</v>
      </c>
      <c r="D1742" s="461"/>
      <c r="E1742" s="349">
        <v>10.72</v>
      </c>
      <c r="F1742" s="349">
        <v>8.4499999999999993</v>
      </c>
      <c r="G1742" s="349">
        <v>7.1</v>
      </c>
      <c r="H1742" s="350"/>
      <c r="I1742" s="350"/>
      <c r="J1742" s="352"/>
      <c r="K1742" s="352"/>
      <c r="L1742" s="462"/>
      <c r="M1742" s="462"/>
      <c r="N1742" s="514">
        <v>319</v>
      </c>
      <c r="O1742" s="515">
        <v>0</v>
      </c>
      <c r="P1742" s="489"/>
      <c r="Q1742" s="489"/>
    </row>
    <row r="1743" spans="2:17">
      <c r="B1743" s="459"/>
      <c r="C1743" s="16" t="s">
        <v>4525</v>
      </c>
      <c r="D1743" s="461"/>
      <c r="E1743" s="349">
        <v>17.16</v>
      </c>
      <c r="F1743" s="349">
        <v>13.54</v>
      </c>
      <c r="G1743" s="349">
        <v>11.38</v>
      </c>
      <c r="H1743" s="350"/>
      <c r="I1743" s="350"/>
      <c r="J1743" s="352"/>
      <c r="K1743" s="352"/>
      <c r="L1743" s="462"/>
      <c r="M1743" s="462"/>
      <c r="N1743" s="514">
        <v>511</v>
      </c>
      <c r="O1743" s="515">
        <v>0</v>
      </c>
      <c r="P1743" s="489"/>
      <c r="Q1743" s="489"/>
    </row>
    <row r="1744" spans="2:17">
      <c r="B1744" s="459"/>
      <c r="C1744" s="16" t="s">
        <v>4526</v>
      </c>
      <c r="D1744" s="461"/>
      <c r="E1744" s="349">
        <v>5.37</v>
      </c>
      <c r="F1744" s="349">
        <v>4.24</v>
      </c>
      <c r="G1744" s="349">
        <v>3.56</v>
      </c>
      <c r="H1744" s="350"/>
      <c r="I1744" s="350"/>
      <c r="J1744" s="352"/>
      <c r="K1744" s="352"/>
      <c r="L1744" s="462"/>
      <c r="M1744" s="462"/>
      <c r="N1744" s="514">
        <v>160</v>
      </c>
      <c r="O1744" s="515">
        <v>0</v>
      </c>
      <c r="P1744" s="489"/>
      <c r="Q1744" s="489"/>
    </row>
    <row r="1745" spans="2:17">
      <c r="B1745" s="459"/>
      <c r="C1745" s="16" t="s">
        <v>4527</v>
      </c>
      <c r="D1745" s="461"/>
      <c r="E1745" s="349">
        <v>3.76</v>
      </c>
      <c r="F1745" s="349">
        <v>2.97</v>
      </c>
      <c r="G1745" s="349">
        <v>2.5</v>
      </c>
      <c r="H1745" s="350"/>
      <c r="I1745" s="350"/>
      <c r="J1745" s="352"/>
      <c r="K1745" s="352"/>
      <c r="L1745" s="462"/>
      <c r="M1745" s="462"/>
      <c r="N1745" s="514">
        <v>112</v>
      </c>
      <c r="O1745" s="515">
        <v>0</v>
      </c>
      <c r="P1745" s="489"/>
      <c r="Q1745" s="489"/>
    </row>
    <row r="1746" spans="2:17">
      <c r="B1746" s="459"/>
      <c r="C1746" s="16" t="s">
        <v>4528</v>
      </c>
      <c r="D1746" s="461"/>
      <c r="E1746" s="349">
        <v>8.0299999999999994</v>
      </c>
      <c r="F1746" s="349">
        <v>6.33</v>
      </c>
      <c r="G1746" s="349">
        <v>5.32</v>
      </c>
      <c r="H1746" s="350"/>
      <c r="I1746" s="350"/>
      <c r="J1746" s="352"/>
      <c r="K1746" s="352"/>
      <c r="L1746" s="462"/>
      <c r="M1746" s="462"/>
      <c r="N1746" s="514">
        <v>239</v>
      </c>
      <c r="O1746" s="515">
        <v>0</v>
      </c>
      <c r="P1746" s="489"/>
      <c r="Q1746" s="489"/>
    </row>
    <row r="1747" spans="2:17">
      <c r="B1747" s="459"/>
      <c r="C1747" s="16" t="s">
        <v>2767</v>
      </c>
      <c r="D1747" s="461"/>
      <c r="E1747" s="349">
        <v>6.42</v>
      </c>
      <c r="F1747" s="349">
        <v>5.0599999999999996</v>
      </c>
      <c r="G1747" s="349">
        <v>4.25</v>
      </c>
      <c r="H1747" s="350"/>
      <c r="I1747" s="350"/>
      <c r="J1747" s="352"/>
      <c r="K1747" s="352"/>
      <c r="L1747" s="462"/>
      <c r="M1747" s="462"/>
      <c r="N1747" s="514">
        <v>191</v>
      </c>
      <c r="O1747" s="515">
        <v>0</v>
      </c>
      <c r="P1747" s="489"/>
      <c r="Q1747" s="489"/>
    </row>
    <row r="1748" spans="2:17">
      <c r="B1748" s="459"/>
      <c r="C1748" s="16" t="s">
        <v>4529</v>
      </c>
      <c r="D1748" s="461"/>
      <c r="E1748" s="349">
        <v>2.0099999999999998</v>
      </c>
      <c r="F1748" s="349">
        <v>1.59</v>
      </c>
      <c r="G1748" s="349">
        <v>1.33</v>
      </c>
      <c r="H1748" s="350"/>
      <c r="I1748" s="350"/>
      <c r="J1748" s="352"/>
      <c r="K1748" s="352"/>
      <c r="L1748" s="462"/>
      <c r="M1748" s="462"/>
      <c r="N1748" s="514">
        <v>60</v>
      </c>
      <c r="O1748" s="515">
        <v>0</v>
      </c>
      <c r="P1748" s="489"/>
      <c r="Q1748" s="489"/>
    </row>
    <row r="1749" spans="2:17">
      <c r="B1749" s="459"/>
      <c r="C1749" s="16"/>
      <c r="D1749" s="461"/>
      <c r="E1749" s="349"/>
      <c r="F1749" s="349"/>
      <c r="G1749" s="349"/>
      <c r="H1749" s="350"/>
      <c r="I1749" s="350"/>
      <c r="J1749" s="352"/>
      <c r="K1749" s="352"/>
      <c r="L1749" s="462"/>
      <c r="M1749" s="462"/>
      <c r="N1749" s="489"/>
      <c r="O1749" s="489"/>
      <c r="P1749" s="489"/>
      <c r="Q1749" s="489"/>
    </row>
    <row r="1750" spans="2:17" ht="158.4">
      <c r="B1750" s="443" t="s">
        <v>4509</v>
      </c>
      <c r="C1750" s="444" t="s">
        <v>4547</v>
      </c>
      <c r="D1750" s="445">
        <v>45</v>
      </c>
      <c r="E1750" s="342">
        <v>134.04</v>
      </c>
      <c r="F1750" s="342">
        <v>105.7</v>
      </c>
      <c r="G1750" s="342">
        <v>88.82</v>
      </c>
      <c r="H1750" s="343">
        <v>0</v>
      </c>
      <c r="I1750" s="343">
        <v>0</v>
      </c>
      <c r="J1750" s="344">
        <v>5.0000000000000001E-3</v>
      </c>
      <c r="K1750" s="344">
        <v>4.4999999999999998E-2</v>
      </c>
      <c r="L1750" s="446" t="s">
        <v>2721</v>
      </c>
      <c r="M1750" s="446" t="s">
        <v>2742</v>
      </c>
      <c r="N1750" s="512">
        <v>4289.5</v>
      </c>
      <c r="O1750" s="512">
        <v>0</v>
      </c>
      <c r="P1750" s="497">
        <v>5.0000000000000001E-3</v>
      </c>
      <c r="Q1750" s="497">
        <v>4.4999999999999998E-2</v>
      </c>
    </row>
    <row r="1751" spans="2:17">
      <c r="B1751" s="459"/>
      <c r="C1751" s="460" t="s">
        <v>2743</v>
      </c>
      <c r="D1751" s="461"/>
      <c r="E1751" s="349" t="s">
        <v>2744</v>
      </c>
      <c r="F1751" s="349" t="s">
        <v>2744</v>
      </c>
      <c r="G1751" s="349" t="s">
        <v>2744</v>
      </c>
      <c r="H1751" s="350"/>
      <c r="I1751" s="350"/>
      <c r="J1751" s="352"/>
      <c r="K1751" s="352"/>
      <c r="L1751" s="462"/>
      <c r="M1751" s="462"/>
      <c r="N1751" s="514">
        <v>0</v>
      </c>
      <c r="O1751" s="515">
        <v>0</v>
      </c>
      <c r="P1751" s="489"/>
      <c r="Q1751" s="489"/>
    </row>
    <row r="1752" spans="2:17">
      <c r="B1752" s="459"/>
      <c r="C1752" s="16" t="s">
        <v>4510</v>
      </c>
      <c r="D1752" s="461"/>
      <c r="E1752" s="349">
        <v>39.520000000000003</v>
      </c>
      <c r="F1752" s="349">
        <v>31.16</v>
      </c>
      <c r="G1752" s="349">
        <v>26.19</v>
      </c>
      <c r="H1752" s="350"/>
      <c r="I1752" s="350"/>
      <c r="J1752" s="352"/>
      <c r="K1752" s="352"/>
      <c r="L1752" s="462"/>
      <c r="M1752" s="462"/>
      <c r="N1752" s="514">
        <v>1176</v>
      </c>
      <c r="O1752" s="515">
        <v>0</v>
      </c>
      <c r="P1752" s="489"/>
      <c r="Q1752" s="489"/>
    </row>
    <row r="1753" spans="2:17">
      <c r="B1753" s="459"/>
      <c r="C1753" s="16" t="s">
        <v>4511</v>
      </c>
      <c r="D1753" s="461"/>
      <c r="E1753" s="349">
        <v>64.47</v>
      </c>
      <c r="F1753" s="349">
        <v>50.85</v>
      </c>
      <c r="G1753" s="349">
        <v>42.73</v>
      </c>
      <c r="H1753" s="350"/>
      <c r="I1753" s="350"/>
      <c r="J1753" s="352"/>
      <c r="K1753" s="352"/>
      <c r="L1753" s="462"/>
      <c r="M1753" s="462"/>
      <c r="N1753" s="514">
        <v>1919</v>
      </c>
      <c r="O1753" s="515">
        <v>0</v>
      </c>
      <c r="P1753" s="489"/>
      <c r="Q1753" s="489"/>
    </row>
    <row r="1754" spans="2:17">
      <c r="B1754" s="459"/>
      <c r="C1754" s="16" t="s">
        <v>4512</v>
      </c>
      <c r="D1754" s="461"/>
      <c r="E1754" s="349">
        <v>18.14</v>
      </c>
      <c r="F1754" s="349">
        <v>14.31</v>
      </c>
      <c r="G1754" s="349">
        <v>12.03</v>
      </c>
      <c r="H1754" s="350"/>
      <c r="I1754" s="350"/>
      <c r="J1754" s="352"/>
      <c r="K1754" s="352"/>
      <c r="L1754" s="462"/>
      <c r="M1754" s="462"/>
      <c r="N1754" s="514">
        <v>540</v>
      </c>
      <c r="O1754" s="515">
        <v>0</v>
      </c>
      <c r="P1754" s="489"/>
      <c r="Q1754" s="489"/>
    </row>
    <row r="1755" spans="2:17">
      <c r="B1755" s="459"/>
      <c r="C1755" s="16" t="s">
        <v>4513</v>
      </c>
      <c r="D1755" s="461"/>
      <c r="E1755" s="349">
        <v>20.43</v>
      </c>
      <c r="F1755" s="349">
        <v>16.11</v>
      </c>
      <c r="G1755" s="349">
        <v>13.54</v>
      </c>
      <c r="H1755" s="350"/>
      <c r="I1755" s="350"/>
      <c r="J1755" s="352"/>
      <c r="K1755" s="352"/>
      <c r="L1755" s="462"/>
      <c r="M1755" s="462"/>
      <c r="N1755" s="514">
        <v>608</v>
      </c>
      <c r="O1755" s="515">
        <v>0</v>
      </c>
      <c r="P1755" s="489"/>
      <c r="Q1755" s="489"/>
    </row>
    <row r="1756" spans="2:17">
      <c r="B1756" s="459"/>
      <c r="C1756" s="16" t="s">
        <v>4514</v>
      </c>
      <c r="D1756" s="461"/>
      <c r="E1756" s="349" t="s">
        <v>2744</v>
      </c>
      <c r="F1756" s="349" t="s">
        <v>2744</v>
      </c>
      <c r="G1756" s="349" t="s">
        <v>2744</v>
      </c>
      <c r="H1756" s="350"/>
      <c r="I1756" s="350"/>
      <c r="J1756" s="352"/>
      <c r="K1756" s="352"/>
      <c r="L1756" s="462"/>
      <c r="M1756" s="462"/>
      <c r="N1756" s="514">
        <v>0</v>
      </c>
      <c r="O1756" s="515">
        <v>0</v>
      </c>
      <c r="P1756" s="489"/>
      <c r="Q1756" s="489"/>
    </row>
    <row r="1757" spans="2:17">
      <c r="B1757" s="459"/>
      <c r="C1757" s="16" t="s">
        <v>4515</v>
      </c>
      <c r="D1757" s="461"/>
      <c r="E1757" s="349" t="s">
        <v>2744</v>
      </c>
      <c r="F1757" s="349" t="s">
        <v>2744</v>
      </c>
      <c r="G1757" s="349" t="s">
        <v>2744</v>
      </c>
      <c r="H1757" s="350"/>
      <c r="I1757" s="350"/>
      <c r="J1757" s="352"/>
      <c r="K1757" s="352"/>
      <c r="L1757" s="462"/>
      <c r="M1757" s="462"/>
      <c r="N1757" s="514">
        <v>0</v>
      </c>
      <c r="O1757" s="515">
        <v>0</v>
      </c>
      <c r="P1757" s="489"/>
      <c r="Q1757" s="489"/>
    </row>
    <row r="1758" spans="2:17">
      <c r="B1758" s="459"/>
      <c r="C1758" s="16" t="s">
        <v>2822</v>
      </c>
      <c r="D1758" s="461"/>
      <c r="E1758" s="349">
        <v>12.87</v>
      </c>
      <c r="F1758" s="349">
        <v>10.15</v>
      </c>
      <c r="G1758" s="349">
        <v>8.52</v>
      </c>
      <c r="H1758" s="350"/>
      <c r="I1758" s="350"/>
      <c r="J1758" s="352"/>
      <c r="K1758" s="352"/>
      <c r="L1758" s="462"/>
      <c r="M1758" s="462"/>
      <c r="N1758" s="514">
        <v>383</v>
      </c>
      <c r="O1758" s="515">
        <v>0</v>
      </c>
      <c r="P1758" s="489"/>
      <c r="Q1758" s="489"/>
    </row>
    <row r="1759" spans="2:17">
      <c r="B1759" s="459"/>
      <c r="C1759" s="16" t="s">
        <v>2823</v>
      </c>
      <c r="D1759" s="461"/>
      <c r="E1759" s="349">
        <v>30.07</v>
      </c>
      <c r="F1759" s="349">
        <v>23.72</v>
      </c>
      <c r="G1759" s="349">
        <v>19.93</v>
      </c>
      <c r="H1759" s="350"/>
      <c r="I1759" s="350"/>
      <c r="J1759" s="352"/>
      <c r="K1759" s="352"/>
      <c r="L1759" s="462"/>
      <c r="M1759" s="462"/>
      <c r="N1759" s="514">
        <v>895</v>
      </c>
      <c r="O1759" s="515">
        <v>0</v>
      </c>
      <c r="P1759" s="489"/>
      <c r="Q1759" s="489"/>
    </row>
    <row r="1760" spans="2:17">
      <c r="B1760" s="459"/>
      <c r="C1760" s="16" t="s">
        <v>2758</v>
      </c>
      <c r="D1760" s="461"/>
      <c r="E1760" s="349" t="s">
        <v>2744</v>
      </c>
      <c r="F1760" s="349" t="s">
        <v>2744</v>
      </c>
      <c r="G1760" s="349" t="s">
        <v>2744</v>
      </c>
      <c r="H1760" s="350"/>
      <c r="I1760" s="350"/>
      <c r="J1760" s="352"/>
      <c r="K1760" s="352"/>
      <c r="L1760" s="462"/>
      <c r="M1760" s="462"/>
      <c r="N1760" s="514">
        <v>0</v>
      </c>
      <c r="O1760" s="515">
        <v>0</v>
      </c>
      <c r="P1760" s="489"/>
      <c r="Q1760" s="489"/>
    </row>
    <row r="1761" spans="2:17">
      <c r="B1761" s="459"/>
      <c r="C1761" s="460" t="s">
        <v>2743</v>
      </c>
      <c r="D1761" s="461"/>
      <c r="E1761" s="349" t="s">
        <v>2744</v>
      </c>
      <c r="F1761" s="349" t="s">
        <v>2744</v>
      </c>
      <c r="G1761" s="349" t="s">
        <v>2744</v>
      </c>
      <c r="H1761" s="350"/>
      <c r="I1761" s="350"/>
      <c r="J1761" s="352"/>
      <c r="K1761" s="352"/>
      <c r="L1761" s="462"/>
      <c r="M1761" s="462"/>
      <c r="N1761" s="514">
        <v>0</v>
      </c>
      <c r="O1761" s="515">
        <v>0</v>
      </c>
      <c r="P1761" s="489"/>
      <c r="Q1761" s="489"/>
    </row>
    <row r="1762" spans="2:17">
      <c r="B1762" s="459"/>
      <c r="C1762" s="16" t="s">
        <v>4482</v>
      </c>
      <c r="D1762" s="461"/>
      <c r="E1762" s="349">
        <v>3.32</v>
      </c>
      <c r="F1762" s="349">
        <v>2.62</v>
      </c>
      <c r="G1762" s="349">
        <v>2.21</v>
      </c>
      <c r="H1762" s="350"/>
      <c r="I1762" s="350"/>
      <c r="J1762" s="352"/>
      <c r="K1762" s="352"/>
      <c r="L1762" s="462"/>
      <c r="M1762" s="462"/>
      <c r="N1762" s="514">
        <v>99</v>
      </c>
      <c r="O1762" s="515">
        <v>0</v>
      </c>
      <c r="P1762" s="489"/>
      <c r="Q1762" s="489"/>
    </row>
    <row r="1763" spans="2:17">
      <c r="B1763" s="459"/>
      <c r="C1763" s="16" t="s">
        <v>2764</v>
      </c>
      <c r="D1763" s="461"/>
      <c r="E1763" s="349">
        <v>10.36</v>
      </c>
      <c r="F1763" s="349">
        <v>8.8000000000000007</v>
      </c>
      <c r="G1763" s="349">
        <v>7.88</v>
      </c>
      <c r="H1763" s="350"/>
      <c r="I1763" s="350"/>
      <c r="J1763" s="352"/>
      <c r="K1763" s="352"/>
      <c r="L1763" s="462"/>
      <c r="M1763" s="462"/>
      <c r="N1763" s="514">
        <v>219</v>
      </c>
      <c r="O1763" s="515">
        <v>3</v>
      </c>
      <c r="P1763" s="489"/>
      <c r="Q1763" s="489"/>
    </row>
    <row r="1764" spans="2:17">
      <c r="B1764" s="459"/>
      <c r="C1764" s="16" t="s">
        <v>4516</v>
      </c>
      <c r="D1764" s="461"/>
      <c r="E1764" s="349">
        <v>8.3699999999999992</v>
      </c>
      <c r="F1764" s="349">
        <v>6.6</v>
      </c>
      <c r="G1764" s="349">
        <v>5.55</v>
      </c>
      <c r="H1764" s="350"/>
      <c r="I1764" s="350"/>
      <c r="J1764" s="352"/>
      <c r="K1764" s="352"/>
      <c r="L1764" s="462"/>
      <c r="M1764" s="462"/>
      <c r="N1764" s="514">
        <v>249</v>
      </c>
      <c r="O1764" s="515">
        <v>0</v>
      </c>
      <c r="P1764" s="489"/>
      <c r="Q1764" s="489"/>
    </row>
    <row r="1765" spans="2:17">
      <c r="B1765" s="459"/>
      <c r="C1765" s="16" t="s">
        <v>4517</v>
      </c>
      <c r="D1765" s="461"/>
      <c r="E1765" s="349" t="s">
        <v>2744</v>
      </c>
      <c r="F1765" s="349" t="s">
        <v>2744</v>
      </c>
      <c r="G1765" s="349" t="s">
        <v>2744</v>
      </c>
      <c r="H1765" s="350"/>
      <c r="I1765" s="350"/>
      <c r="J1765" s="352"/>
      <c r="K1765" s="352"/>
      <c r="L1765" s="462"/>
      <c r="M1765" s="462"/>
      <c r="N1765" s="514">
        <v>0</v>
      </c>
      <c r="O1765" s="515">
        <v>0</v>
      </c>
      <c r="P1765" s="489"/>
      <c r="Q1765" s="489"/>
    </row>
    <row r="1766" spans="2:17">
      <c r="B1766" s="459"/>
      <c r="C1766" s="16" t="s">
        <v>4518</v>
      </c>
      <c r="D1766" s="461"/>
      <c r="E1766" s="349" t="s">
        <v>2744</v>
      </c>
      <c r="F1766" s="349" t="s">
        <v>2744</v>
      </c>
      <c r="G1766" s="349" t="s">
        <v>2744</v>
      </c>
      <c r="H1766" s="350"/>
      <c r="I1766" s="350"/>
      <c r="J1766" s="352"/>
      <c r="K1766" s="352"/>
      <c r="L1766" s="462"/>
      <c r="M1766" s="462"/>
      <c r="N1766" s="514">
        <v>0</v>
      </c>
      <c r="O1766" s="515">
        <v>0</v>
      </c>
      <c r="P1766" s="489"/>
      <c r="Q1766" s="489"/>
    </row>
    <row r="1767" spans="2:17">
      <c r="B1767" s="459"/>
      <c r="C1767" s="16" t="s">
        <v>4519</v>
      </c>
      <c r="D1767" s="461"/>
      <c r="E1767" s="349">
        <v>16.43</v>
      </c>
      <c r="F1767" s="349">
        <v>12.95</v>
      </c>
      <c r="G1767" s="349">
        <v>10.89</v>
      </c>
      <c r="H1767" s="350"/>
      <c r="I1767" s="350"/>
      <c r="J1767" s="352"/>
      <c r="K1767" s="352"/>
      <c r="L1767" s="462"/>
      <c r="M1767" s="462"/>
      <c r="N1767" s="514">
        <v>489</v>
      </c>
      <c r="O1767" s="515">
        <v>0</v>
      </c>
      <c r="P1767" s="489"/>
      <c r="Q1767" s="489"/>
    </row>
    <row r="1768" spans="2:17">
      <c r="B1768" s="459"/>
      <c r="C1768" s="16" t="s">
        <v>4520</v>
      </c>
      <c r="D1768" s="461"/>
      <c r="E1768" s="349">
        <v>87.36</v>
      </c>
      <c r="F1768" s="349">
        <v>68.89</v>
      </c>
      <c r="G1768" s="349">
        <v>57.89</v>
      </c>
      <c r="H1768" s="350"/>
      <c r="I1768" s="350"/>
      <c r="J1768" s="352"/>
      <c r="K1768" s="352"/>
      <c r="L1768" s="462"/>
      <c r="M1768" s="462"/>
      <c r="N1768" s="514">
        <v>2600</v>
      </c>
      <c r="O1768" s="515">
        <v>0</v>
      </c>
      <c r="P1768" s="489"/>
      <c r="Q1768" s="489"/>
    </row>
    <row r="1769" spans="2:17" ht="28.8">
      <c r="B1769" s="459"/>
      <c r="C1769" s="16" t="s">
        <v>2918</v>
      </c>
      <c r="D1769" s="461"/>
      <c r="E1769" s="349">
        <v>55.87</v>
      </c>
      <c r="F1769" s="349">
        <v>44.06</v>
      </c>
      <c r="G1769" s="349">
        <v>37.03</v>
      </c>
      <c r="H1769" s="350"/>
      <c r="I1769" s="350"/>
      <c r="J1769" s="352"/>
      <c r="K1769" s="352"/>
      <c r="L1769" s="462"/>
      <c r="M1769" s="462"/>
      <c r="N1769" s="514">
        <v>1663</v>
      </c>
      <c r="O1769" s="515">
        <v>0</v>
      </c>
      <c r="P1769" s="489"/>
      <c r="Q1769" s="489"/>
    </row>
    <row r="1770" spans="2:17">
      <c r="B1770" s="459"/>
      <c r="C1770" s="16" t="s">
        <v>2919</v>
      </c>
      <c r="D1770" s="461"/>
      <c r="E1770" s="349">
        <v>33.43</v>
      </c>
      <c r="F1770" s="349">
        <v>26.36</v>
      </c>
      <c r="G1770" s="349">
        <v>22.15</v>
      </c>
      <c r="H1770" s="350"/>
      <c r="I1770" s="350"/>
      <c r="J1770" s="352"/>
      <c r="K1770" s="352"/>
      <c r="L1770" s="462"/>
      <c r="M1770" s="462"/>
      <c r="N1770" s="514">
        <v>995</v>
      </c>
      <c r="O1770" s="515">
        <v>0</v>
      </c>
      <c r="P1770" s="489"/>
      <c r="Q1770" s="489"/>
    </row>
    <row r="1771" spans="2:17">
      <c r="B1771" s="459"/>
      <c r="C1771" s="16" t="s">
        <v>2920</v>
      </c>
      <c r="D1771" s="461"/>
      <c r="E1771" s="349">
        <v>73.92</v>
      </c>
      <c r="F1771" s="349">
        <v>58.29</v>
      </c>
      <c r="G1771" s="349">
        <v>48.98</v>
      </c>
      <c r="H1771" s="350"/>
      <c r="I1771" s="350"/>
      <c r="J1771" s="352"/>
      <c r="K1771" s="352"/>
      <c r="L1771" s="462"/>
      <c r="M1771" s="462"/>
      <c r="N1771" s="514">
        <v>2200</v>
      </c>
      <c r="O1771" s="515">
        <v>0</v>
      </c>
      <c r="P1771" s="489"/>
      <c r="Q1771" s="489"/>
    </row>
    <row r="1772" spans="2:17">
      <c r="B1772" s="459"/>
      <c r="C1772" s="16" t="s">
        <v>4521</v>
      </c>
      <c r="D1772" s="461"/>
      <c r="E1772" s="349">
        <v>100.63</v>
      </c>
      <c r="F1772" s="349">
        <v>79.36</v>
      </c>
      <c r="G1772" s="349">
        <v>66.69</v>
      </c>
      <c r="H1772" s="350"/>
      <c r="I1772" s="350"/>
      <c r="J1772" s="352"/>
      <c r="K1772" s="352"/>
      <c r="L1772" s="462"/>
      <c r="M1772" s="462"/>
      <c r="N1772" s="514">
        <v>2995</v>
      </c>
      <c r="O1772" s="515">
        <v>0</v>
      </c>
      <c r="P1772" s="489"/>
      <c r="Q1772" s="489"/>
    </row>
    <row r="1773" spans="2:17">
      <c r="B1773" s="459"/>
      <c r="C1773" s="16" t="s">
        <v>2922</v>
      </c>
      <c r="D1773" s="461"/>
      <c r="E1773" s="349">
        <v>27.72</v>
      </c>
      <c r="F1773" s="349">
        <v>21.86</v>
      </c>
      <c r="G1773" s="349">
        <v>18.37</v>
      </c>
      <c r="H1773" s="350"/>
      <c r="I1773" s="350"/>
      <c r="J1773" s="352"/>
      <c r="K1773" s="352"/>
      <c r="L1773" s="462"/>
      <c r="M1773" s="462"/>
      <c r="N1773" s="514">
        <v>825</v>
      </c>
      <c r="O1773" s="515">
        <v>0</v>
      </c>
      <c r="P1773" s="489"/>
      <c r="Q1773" s="489"/>
    </row>
    <row r="1774" spans="2:17">
      <c r="B1774" s="459"/>
      <c r="C1774" s="16" t="s">
        <v>4522</v>
      </c>
      <c r="D1774" s="461"/>
      <c r="E1774" s="349">
        <v>6.42</v>
      </c>
      <c r="F1774" s="349">
        <v>5.0599999999999996</v>
      </c>
      <c r="G1774" s="349">
        <v>4.25</v>
      </c>
      <c r="H1774" s="350"/>
      <c r="I1774" s="350"/>
      <c r="J1774" s="352"/>
      <c r="K1774" s="352"/>
      <c r="L1774" s="462"/>
      <c r="M1774" s="462"/>
      <c r="N1774" s="514">
        <v>191</v>
      </c>
      <c r="O1774" s="515">
        <v>0</v>
      </c>
      <c r="P1774" s="489"/>
      <c r="Q1774" s="489"/>
    </row>
    <row r="1775" spans="2:17" ht="28.8">
      <c r="B1775" s="459"/>
      <c r="C1775" s="16" t="s">
        <v>2924</v>
      </c>
      <c r="D1775" s="461"/>
      <c r="E1775" s="349">
        <v>16.63</v>
      </c>
      <c r="F1775" s="349">
        <v>13.12</v>
      </c>
      <c r="G1775" s="349">
        <v>11.03</v>
      </c>
      <c r="H1775" s="350"/>
      <c r="I1775" s="350"/>
      <c r="J1775" s="352"/>
      <c r="K1775" s="352"/>
      <c r="L1775" s="462"/>
      <c r="M1775" s="462"/>
      <c r="N1775" s="514">
        <v>495</v>
      </c>
      <c r="O1775" s="515">
        <v>0</v>
      </c>
      <c r="P1775" s="489"/>
      <c r="Q1775" s="489"/>
    </row>
    <row r="1776" spans="2:17">
      <c r="B1776" s="459"/>
      <c r="C1776" s="16" t="s">
        <v>4523</v>
      </c>
      <c r="D1776" s="461"/>
      <c r="E1776" s="349">
        <v>17.21</v>
      </c>
      <c r="F1776" s="349">
        <v>13.57</v>
      </c>
      <c r="G1776" s="349">
        <v>11.4</v>
      </c>
      <c r="H1776" s="350"/>
      <c r="I1776" s="350"/>
      <c r="J1776" s="352"/>
      <c r="K1776" s="352"/>
      <c r="L1776" s="462"/>
      <c r="M1776" s="462"/>
      <c r="N1776" s="514">
        <v>512</v>
      </c>
      <c r="O1776" s="515">
        <v>0</v>
      </c>
      <c r="P1776" s="489"/>
      <c r="Q1776" s="489"/>
    </row>
    <row r="1777" spans="2:17">
      <c r="B1777" s="459"/>
      <c r="C1777" s="16" t="s">
        <v>2763</v>
      </c>
      <c r="D1777" s="461"/>
      <c r="E1777" s="349">
        <v>15.41</v>
      </c>
      <c r="F1777" s="349">
        <v>12.57</v>
      </c>
      <c r="G1777" s="349">
        <v>10.88</v>
      </c>
      <c r="H1777" s="350"/>
      <c r="I1777" s="350"/>
      <c r="J1777" s="352"/>
      <c r="K1777" s="352"/>
      <c r="L1777" s="462"/>
      <c r="M1777" s="462"/>
      <c r="N1777" s="514">
        <v>399</v>
      </c>
      <c r="O1777" s="515">
        <v>2</v>
      </c>
      <c r="P1777" s="489"/>
      <c r="Q1777" s="489"/>
    </row>
    <row r="1778" spans="2:17">
      <c r="B1778" s="459"/>
      <c r="C1778" s="16" t="s">
        <v>4524</v>
      </c>
      <c r="D1778" s="461"/>
      <c r="E1778" s="349">
        <v>13.44</v>
      </c>
      <c r="F1778" s="349">
        <v>10.59</v>
      </c>
      <c r="G1778" s="349">
        <v>8.9</v>
      </c>
      <c r="H1778" s="350"/>
      <c r="I1778" s="350"/>
      <c r="J1778" s="352"/>
      <c r="K1778" s="352"/>
      <c r="L1778" s="462"/>
      <c r="M1778" s="462"/>
      <c r="N1778" s="514">
        <v>400</v>
      </c>
      <c r="O1778" s="515">
        <v>0</v>
      </c>
      <c r="P1778" s="489"/>
      <c r="Q1778" s="489"/>
    </row>
    <row r="1779" spans="2:17" ht="28.8">
      <c r="B1779" s="459"/>
      <c r="C1779" s="16" t="s">
        <v>2833</v>
      </c>
      <c r="D1779" s="461"/>
      <c r="E1779" s="349">
        <v>10.72</v>
      </c>
      <c r="F1779" s="349">
        <v>8.4499999999999993</v>
      </c>
      <c r="G1779" s="349">
        <v>7.1</v>
      </c>
      <c r="H1779" s="350"/>
      <c r="I1779" s="350"/>
      <c r="J1779" s="352"/>
      <c r="K1779" s="352"/>
      <c r="L1779" s="462"/>
      <c r="M1779" s="462"/>
      <c r="N1779" s="514">
        <v>319</v>
      </c>
      <c r="O1779" s="515">
        <v>0</v>
      </c>
      <c r="P1779" s="489"/>
      <c r="Q1779" s="489"/>
    </row>
    <row r="1780" spans="2:17">
      <c r="B1780" s="459"/>
      <c r="C1780" s="16" t="s">
        <v>4525</v>
      </c>
      <c r="D1780" s="461"/>
      <c r="E1780" s="349">
        <v>17.16</v>
      </c>
      <c r="F1780" s="349">
        <v>13.54</v>
      </c>
      <c r="G1780" s="349">
        <v>11.38</v>
      </c>
      <c r="H1780" s="350"/>
      <c r="I1780" s="350"/>
      <c r="J1780" s="352"/>
      <c r="K1780" s="352"/>
      <c r="L1780" s="462"/>
      <c r="M1780" s="462"/>
      <c r="N1780" s="514">
        <v>511</v>
      </c>
      <c r="O1780" s="515">
        <v>0</v>
      </c>
      <c r="P1780" s="489"/>
      <c r="Q1780" s="489"/>
    </row>
    <row r="1781" spans="2:17">
      <c r="B1781" s="459"/>
      <c r="C1781" s="16" t="s">
        <v>4526</v>
      </c>
      <c r="D1781" s="461"/>
      <c r="E1781" s="349">
        <v>5.37</v>
      </c>
      <c r="F1781" s="349">
        <v>4.24</v>
      </c>
      <c r="G1781" s="349">
        <v>3.56</v>
      </c>
      <c r="H1781" s="350"/>
      <c r="I1781" s="350"/>
      <c r="J1781" s="352"/>
      <c r="K1781" s="352"/>
      <c r="L1781" s="462"/>
      <c r="M1781" s="462"/>
      <c r="N1781" s="514">
        <v>160</v>
      </c>
      <c r="O1781" s="515">
        <v>0</v>
      </c>
      <c r="P1781" s="489"/>
      <c r="Q1781" s="489"/>
    </row>
    <row r="1782" spans="2:17">
      <c r="B1782" s="459"/>
      <c r="C1782" s="16" t="s">
        <v>4527</v>
      </c>
      <c r="D1782" s="461"/>
      <c r="E1782" s="349">
        <v>3.76</v>
      </c>
      <c r="F1782" s="349">
        <v>2.97</v>
      </c>
      <c r="G1782" s="349">
        <v>2.5</v>
      </c>
      <c r="H1782" s="350"/>
      <c r="I1782" s="350"/>
      <c r="J1782" s="352"/>
      <c r="K1782" s="352"/>
      <c r="L1782" s="462"/>
      <c r="M1782" s="462"/>
      <c r="N1782" s="514">
        <v>112</v>
      </c>
      <c r="O1782" s="515">
        <v>0</v>
      </c>
      <c r="P1782" s="489"/>
      <c r="Q1782" s="489"/>
    </row>
    <row r="1783" spans="2:17">
      <c r="B1783" s="459"/>
      <c r="C1783" s="16" t="s">
        <v>4528</v>
      </c>
      <c r="D1783" s="461"/>
      <c r="E1783" s="349">
        <v>8.0299999999999994</v>
      </c>
      <c r="F1783" s="349">
        <v>6.33</v>
      </c>
      <c r="G1783" s="349">
        <v>5.32</v>
      </c>
      <c r="H1783" s="350"/>
      <c r="I1783" s="350"/>
      <c r="J1783" s="352"/>
      <c r="K1783" s="352"/>
      <c r="L1783" s="462"/>
      <c r="M1783" s="462"/>
      <c r="N1783" s="514">
        <v>239</v>
      </c>
      <c r="O1783" s="515">
        <v>0</v>
      </c>
      <c r="P1783" s="489"/>
      <c r="Q1783" s="489"/>
    </row>
    <row r="1784" spans="2:17">
      <c r="B1784" s="459"/>
      <c r="C1784" s="16" t="s">
        <v>2767</v>
      </c>
      <c r="D1784" s="461"/>
      <c r="E1784" s="349">
        <v>6.42</v>
      </c>
      <c r="F1784" s="349">
        <v>5.0599999999999996</v>
      </c>
      <c r="G1784" s="349">
        <v>4.25</v>
      </c>
      <c r="H1784" s="350"/>
      <c r="I1784" s="350"/>
      <c r="J1784" s="352"/>
      <c r="K1784" s="352"/>
      <c r="L1784" s="462"/>
      <c r="M1784" s="462"/>
      <c r="N1784" s="514">
        <v>191</v>
      </c>
      <c r="O1784" s="515">
        <v>0</v>
      </c>
      <c r="P1784" s="489"/>
      <c r="Q1784" s="489"/>
    </row>
    <row r="1785" spans="2:17">
      <c r="B1785" s="459"/>
      <c r="C1785" s="16" t="s">
        <v>4529</v>
      </c>
      <c r="D1785" s="461"/>
      <c r="E1785" s="349">
        <v>2.0099999999999998</v>
      </c>
      <c r="F1785" s="349">
        <v>1.59</v>
      </c>
      <c r="G1785" s="349">
        <v>1.33</v>
      </c>
      <c r="H1785" s="350"/>
      <c r="I1785" s="350"/>
      <c r="J1785" s="352"/>
      <c r="K1785" s="352"/>
      <c r="L1785" s="462"/>
      <c r="M1785" s="462"/>
      <c r="N1785" s="514">
        <v>60</v>
      </c>
      <c r="O1785" s="515">
        <v>0</v>
      </c>
      <c r="P1785" s="489"/>
      <c r="Q1785" s="489"/>
    </row>
    <row r="1786" spans="2:17">
      <c r="B1786" s="459"/>
      <c r="C1786" s="16"/>
      <c r="D1786" s="461"/>
      <c r="E1786" s="349"/>
      <c r="F1786" s="349"/>
      <c r="G1786" s="349"/>
      <c r="H1786" s="350"/>
      <c r="I1786" s="350"/>
      <c r="J1786" s="352"/>
      <c r="K1786" s="352"/>
      <c r="L1786" s="462"/>
      <c r="M1786" s="462"/>
      <c r="N1786" s="489"/>
      <c r="O1786" s="489"/>
      <c r="P1786" s="489"/>
      <c r="Q1786" s="489"/>
    </row>
    <row r="1787" spans="2:17" ht="158.4">
      <c r="B1787" s="443" t="s">
        <v>4530</v>
      </c>
      <c r="C1787" s="444" t="s">
        <v>4548</v>
      </c>
      <c r="D1787" s="445">
        <v>55</v>
      </c>
      <c r="E1787" s="342">
        <v>137.9</v>
      </c>
      <c r="F1787" s="342">
        <v>108.74</v>
      </c>
      <c r="G1787" s="342">
        <v>91.39</v>
      </c>
      <c r="H1787" s="343">
        <v>0</v>
      </c>
      <c r="I1787" s="343">
        <v>0</v>
      </c>
      <c r="J1787" s="344">
        <v>4.0000000000000001E-3</v>
      </c>
      <c r="K1787" s="344">
        <v>3.9E-2</v>
      </c>
      <c r="L1787" s="446" t="s">
        <v>2721</v>
      </c>
      <c r="M1787" s="446" t="s">
        <v>2742</v>
      </c>
      <c r="N1787" s="512">
        <v>4421.75</v>
      </c>
      <c r="O1787" s="512">
        <v>0</v>
      </c>
      <c r="P1787" s="497">
        <v>4.0000000000000001E-3</v>
      </c>
      <c r="Q1787" s="497">
        <v>3.9E-2</v>
      </c>
    </row>
    <row r="1788" spans="2:17">
      <c r="B1788" s="459"/>
      <c r="C1788" s="460" t="s">
        <v>2743</v>
      </c>
      <c r="D1788" s="461"/>
      <c r="E1788" s="349" t="s">
        <v>2744</v>
      </c>
      <c r="F1788" s="349" t="s">
        <v>2744</v>
      </c>
      <c r="G1788" s="349" t="s">
        <v>2744</v>
      </c>
      <c r="H1788" s="350"/>
      <c r="I1788" s="350"/>
      <c r="J1788" s="352"/>
      <c r="K1788" s="352"/>
      <c r="L1788" s="462"/>
      <c r="M1788" s="462"/>
      <c r="N1788" s="514">
        <v>0</v>
      </c>
      <c r="O1788" s="515">
        <v>0</v>
      </c>
      <c r="P1788" s="489"/>
      <c r="Q1788" s="489"/>
    </row>
    <row r="1789" spans="2:17">
      <c r="B1789" s="459"/>
      <c r="C1789" s="16" t="s">
        <v>4510</v>
      </c>
      <c r="D1789" s="461"/>
      <c r="E1789" s="349">
        <v>39.520000000000003</v>
      </c>
      <c r="F1789" s="349">
        <v>31.16</v>
      </c>
      <c r="G1789" s="349">
        <v>26.19</v>
      </c>
      <c r="H1789" s="350"/>
      <c r="I1789" s="350"/>
      <c r="J1789" s="352"/>
      <c r="K1789" s="352"/>
      <c r="L1789" s="462"/>
      <c r="M1789" s="462"/>
      <c r="N1789" s="514">
        <v>1176</v>
      </c>
      <c r="O1789" s="515">
        <v>0</v>
      </c>
      <c r="P1789" s="489"/>
      <c r="Q1789" s="489"/>
    </row>
    <row r="1790" spans="2:17">
      <c r="B1790" s="459"/>
      <c r="C1790" s="16" t="s">
        <v>4511</v>
      </c>
      <c r="D1790" s="461"/>
      <c r="E1790" s="349">
        <v>64.47</v>
      </c>
      <c r="F1790" s="349">
        <v>50.85</v>
      </c>
      <c r="G1790" s="349">
        <v>42.73</v>
      </c>
      <c r="H1790" s="350"/>
      <c r="I1790" s="350"/>
      <c r="J1790" s="352"/>
      <c r="K1790" s="352"/>
      <c r="L1790" s="462"/>
      <c r="M1790" s="462"/>
      <c r="N1790" s="514">
        <v>1919</v>
      </c>
      <c r="O1790" s="515">
        <v>0</v>
      </c>
      <c r="P1790" s="489"/>
      <c r="Q1790" s="489"/>
    </row>
    <row r="1791" spans="2:17">
      <c r="B1791" s="459"/>
      <c r="C1791" s="16" t="s">
        <v>4512</v>
      </c>
      <c r="D1791" s="461"/>
      <c r="E1791" s="349">
        <v>18.14</v>
      </c>
      <c r="F1791" s="349">
        <v>14.31</v>
      </c>
      <c r="G1791" s="349">
        <v>12.03</v>
      </c>
      <c r="H1791" s="350"/>
      <c r="I1791" s="350"/>
      <c r="J1791" s="352"/>
      <c r="K1791" s="352"/>
      <c r="L1791" s="462"/>
      <c r="M1791" s="462"/>
      <c r="N1791" s="514">
        <v>540</v>
      </c>
      <c r="O1791" s="515">
        <v>0</v>
      </c>
      <c r="P1791" s="489"/>
      <c r="Q1791" s="489"/>
    </row>
    <row r="1792" spans="2:17">
      <c r="B1792" s="459"/>
      <c r="C1792" s="16" t="s">
        <v>4513</v>
      </c>
      <c r="D1792" s="461"/>
      <c r="E1792" s="349">
        <v>20.43</v>
      </c>
      <c r="F1792" s="349">
        <v>16.11</v>
      </c>
      <c r="G1792" s="349">
        <v>13.54</v>
      </c>
      <c r="H1792" s="350"/>
      <c r="I1792" s="350"/>
      <c r="J1792" s="352"/>
      <c r="K1792" s="352"/>
      <c r="L1792" s="462"/>
      <c r="M1792" s="462"/>
      <c r="N1792" s="514">
        <v>608</v>
      </c>
      <c r="O1792" s="515">
        <v>0</v>
      </c>
      <c r="P1792" s="489"/>
      <c r="Q1792" s="489"/>
    </row>
    <row r="1793" spans="2:17">
      <c r="B1793" s="459"/>
      <c r="C1793" s="16" t="s">
        <v>4514</v>
      </c>
      <c r="D1793" s="461"/>
      <c r="E1793" s="349" t="s">
        <v>2744</v>
      </c>
      <c r="F1793" s="349" t="s">
        <v>2744</v>
      </c>
      <c r="G1793" s="349" t="s">
        <v>2744</v>
      </c>
      <c r="H1793" s="350"/>
      <c r="I1793" s="350"/>
      <c r="J1793" s="352"/>
      <c r="K1793" s="352"/>
      <c r="L1793" s="462"/>
      <c r="M1793" s="462"/>
      <c r="N1793" s="514">
        <v>0</v>
      </c>
      <c r="O1793" s="515">
        <v>0</v>
      </c>
      <c r="P1793" s="489"/>
      <c r="Q1793" s="489"/>
    </row>
    <row r="1794" spans="2:17">
      <c r="B1794" s="459"/>
      <c r="C1794" s="16" t="s">
        <v>4515</v>
      </c>
      <c r="D1794" s="461"/>
      <c r="E1794" s="349" t="s">
        <v>2744</v>
      </c>
      <c r="F1794" s="349" t="s">
        <v>2744</v>
      </c>
      <c r="G1794" s="349" t="s">
        <v>2744</v>
      </c>
      <c r="H1794" s="350"/>
      <c r="I1794" s="350"/>
      <c r="J1794" s="352"/>
      <c r="K1794" s="352"/>
      <c r="L1794" s="462"/>
      <c r="M1794" s="462"/>
      <c r="N1794" s="514">
        <v>0</v>
      </c>
      <c r="O1794" s="515">
        <v>0</v>
      </c>
      <c r="P1794" s="489"/>
      <c r="Q1794" s="489"/>
    </row>
    <row r="1795" spans="2:17">
      <c r="B1795" s="459"/>
      <c r="C1795" s="16" t="s">
        <v>2822</v>
      </c>
      <c r="D1795" s="461"/>
      <c r="E1795" s="349">
        <v>12.87</v>
      </c>
      <c r="F1795" s="349">
        <v>10.15</v>
      </c>
      <c r="G1795" s="349">
        <v>8.52</v>
      </c>
      <c r="H1795" s="350"/>
      <c r="I1795" s="350"/>
      <c r="J1795" s="352"/>
      <c r="K1795" s="352"/>
      <c r="L1795" s="462"/>
      <c r="M1795" s="462"/>
      <c r="N1795" s="514">
        <v>383</v>
      </c>
      <c r="O1795" s="515">
        <v>0</v>
      </c>
      <c r="P1795" s="489"/>
      <c r="Q1795" s="489"/>
    </row>
    <row r="1796" spans="2:17">
      <c r="B1796" s="459"/>
      <c r="C1796" s="16" t="s">
        <v>2823</v>
      </c>
      <c r="D1796" s="461"/>
      <c r="E1796" s="349">
        <v>30.07</v>
      </c>
      <c r="F1796" s="349">
        <v>23.72</v>
      </c>
      <c r="G1796" s="349">
        <v>19.93</v>
      </c>
      <c r="H1796" s="350"/>
      <c r="I1796" s="350"/>
      <c r="J1796" s="352"/>
      <c r="K1796" s="352"/>
      <c r="L1796" s="462"/>
      <c r="M1796" s="462"/>
      <c r="N1796" s="514">
        <v>895</v>
      </c>
      <c r="O1796" s="515">
        <v>0</v>
      </c>
      <c r="P1796" s="489"/>
      <c r="Q1796" s="489"/>
    </row>
    <row r="1797" spans="2:17">
      <c r="B1797" s="459"/>
      <c r="C1797" s="16" t="s">
        <v>2758</v>
      </c>
      <c r="D1797" s="461"/>
      <c r="E1797" s="349" t="s">
        <v>2744</v>
      </c>
      <c r="F1797" s="349" t="s">
        <v>2744</v>
      </c>
      <c r="G1797" s="349" t="s">
        <v>2744</v>
      </c>
      <c r="H1797" s="350"/>
      <c r="I1797" s="350"/>
      <c r="J1797" s="352"/>
      <c r="K1797" s="352"/>
      <c r="L1797" s="462"/>
      <c r="M1797" s="462"/>
      <c r="N1797" s="514">
        <v>0</v>
      </c>
      <c r="O1797" s="515">
        <v>0</v>
      </c>
      <c r="P1797" s="489"/>
      <c r="Q1797" s="489"/>
    </row>
    <row r="1798" spans="2:17">
      <c r="B1798" s="459"/>
      <c r="C1798" s="460" t="s">
        <v>2743</v>
      </c>
      <c r="D1798" s="461"/>
      <c r="E1798" s="349" t="s">
        <v>2744</v>
      </c>
      <c r="F1798" s="349" t="s">
        <v>2744</v>
      </c>
      <c r="G1798" s="349" t="s">
        <v>2744</v>
      </c>
      <c r="H1798" s="350"/>
      <c r="I1798" s="350"/>
      <c r="J1798" s="352"/>
      <c r="K1798" s="352"/>
      <c r="L1798" s="462"/>
      <c r="M1798" s="462"/>
      <c r="N1798" s="514">
        <v>0</v>
      </c>
      <c r="O1798" s="515">
        <v>0</v>
      </c>
      <c r="P1798" s="489"/>
      <c r="Q1798" s="489"/>
    </row>
    <row r="1799" spans="2:17">
      <c r="B1799" s="459"/>
      <c r="C1799" s="16" t="s">
        <v>4482</v>
      </c>
      <c r="D1799" s="461"/>
      <c r="E1799" s="349">
        <v>3.32</v>
      </c>
      <c r="F1799" s="349">
        <v>2.62</v>
      </c>
      <c r="G1799" s="349">
        <v>2.21</v>
      </c>
      <c r="H1799" s="350"/>
      <c r="I1799" s="350"/>
      <c r="J1799" s="352"/>
      <c r="K1799" s="352"/>
      <c r="L1799" s="462"/>
      <c r="M1799" s="462"/>
      <c r="N1799" s="514">
        <v>99</v>
      </c>
      <c r="O1799" s="515">
        <v>0</v>
      </c>
      <c r="P1799" s="489"/>
      <c r="Q1799" s="489"/>
    </row>
    <row r="1800" spans="2:17">
      <c r="B1800" s="459"/>
      <c r="C1800" s="16" t="s">
        <v>2764</v>
      </c>
      <c r="D1800" s="461"/>
      <c r="E1800" s="349">
        <v>10.36</v>
      </c>
      <c r="F1800" s="349">
        <v>8.8000000000000007</v>
      </c>
      <c r="G1800" s="349">
        <v>7.88</v>
      </c>
      <c r="H1800" s="350"/>
      <c r="I1800" s="350"/>
      <c r="J1800" s="352"/>
      <c r="K1800" s="352"/>
      <c r="L1800" s="462"/>
      <c r="M1800" s="462"/>
      <c r="N1800" s="514">
        <v>219</v>
      </c>
      <c r="O1800" s="515">
        <v>3</v>
      </c>
      <c r="P1800" s="489"/>
      <c r="Q1800" s="489"/>
    </row>
    <row r="1801" spans="2:17">
      <c r="B1801" s="459"/>
      <c r="C1801" s="16" t="s">
        <v>4516</v>
      </c>
      <c r="D1801" s="461"/>
      <c r="E1801" s="349">
        <v>8.3699999999999992</v>
      </c>
      <c r="F1801" s="349">
        <v>6.6</v>
      </c>
      <c r="G1801" s="349">
        <v>5.55</v>
      </c>
      <c r="H1801" s="350"/>
      <c r="I1801" s="350"/>
      <c r="J1801" s="352"/>
      <c r="K1801" s="352"/>
      <c r="L1801" s="462"/>
      <c r="M1801" s="462"/>
      <c r="N1801" s="514">
        <v>249</v>
      </c>
      <c r="O1801" s="515">
        <v>0</v>
      </c>
      <c r="P1801" s="489"/>
      <c r="Q1801" s="489"/>
    </row>
    <row r="1802" spans="2:17">
      <c r="B1802" s="459"/>
      <c r="C1802" s="16" t="s">
        <v>4517</v>
      </c>
      <c r="D1802" s="461"/>
      <c r="E1802" s="349" t="s">
        <v>2744</v>
      </c>
      <c r="F1802" s="349" t="s">
        <v>2744</v>
      </c>
      <c r="G1802" s="349" t="s">
        <v>2744</v>
      </c>
      <c r="H1802" s="350"/>
      <c r="I1802" s="350"/>
      <c r="J1802" s="352"/>
      <c r="K1802" s="352"/>
      <c r="L1802" s="462"/>
      <c r="M1802" s="462"/>
      <c r="N1802" s="514">
        <v>0</v>
      </c>
      <c r="O1802" s="515">
        <v>0</v>
      </c>
      <c r="P1802" s="489"/>
      <c r="Q1802" s="489"/>
    </row>
    <row r="1803" spans="2:17">
      <c r="B1803" s="459"/>
      <c r="C1803" s="16" t="s">
        <v>4518</v>
      </c>
      <c r="D1803" s="461"/>
      <c r="E1803" s="349" t="s">
        <v>2744</v>
      </c>
      <c r="F1803" s="349" t="s">
        <v>2744</v>
      </c>
      <c r="G1803" s="349" t="s">
        <v>2744</v>
      </c>
      <c r="H1803" s="350"/>
      <c r="I1803" s="350"/>
      <c r="J1803" s="352"/>
      <c r="K1803" s="352"/>
      <c r="L1803" s="462"/>
      <c r="M1803" s="462"/>
      <c r="N1803" s="514">
        <v>0</v>
      </c>
      <c r="O1803" s="515">
        <v>0</v>
      </c>
      <c r="P1803" s="489"/>
      <c r="Q1803" s="489"/>
    </row>
    <row r="1804" spans="2:17">
      <c r="B1804" s="459"/>
      <c r="C1804" s="16" t="s">
        <v>4519</v>
      </c>
      <c r="D1804" s="461"/>
      <c r="E1804" s="349">
        <v>16.43</v>
      </c>
      <c r="F1804" s="349">
        <v>12.95</v>
      </c>
      <c r="G1804" s="349">
        <v>10.89</v>
      </c>
      <c r="H1804" s="350"/>
      <c r="I1804" s="350"/>
      <c r="J1804" s="352"/>
      <c r="K1804" s="352"/>
      <c r="L1804" s="462"/>
      <c r="M1804" s="462"/>
      <c r="N1804" s="514">
        <v>489</v>
      </c>
      <c r="O1804" s="515">
        <v>0</v>
      </c>
      <c r="P1804" s="489"/>
      <c r="Q1804" s="489"/>
    </row>
    <row r="1805" spans="2:17">
      <c r="B1805" s="459"/>
      <c r="C1805" s="16" t="s">
        <v>4520</v>
      </c>
      <c r="D1805" s="461"/>
      <c r="E1805" s="349">
        <v>87.36</v>
      </c>
      <c r="F1805" s="349">
        <v>68.89</v>
      </c>
      <c r="G1805" s="349">
        <v>57.89</v>
      </c>
      <c r="H1805" s="350"/>
      <c r="I1805" s="350"/>
      <c r="J1805" s="352"/>
      <c r="K1805" s="352"/>
      <c r="L1805" s="462"/>
      <c r="M1805" s="462"/>
      <c r="N1805" s="514">
        <v>2600</v>
      </c>
      <c r="O1805" s="515">
        <v>0</v>
      </c>
      <c r="P1805" s="489"/>
      <c r="Q1805" s="489"/>
    </row>
    <row r="1806" spans="2:17" ht="28.8">
      <c r="B1806" s="459"/>
      <c r="C1806" s="16" t="s">
        <v>2918</v>
      </c>
      <c r="D1806" s="461"/>
      <c r="E1806" s="349">
        <v>55.87</v>
      </c>
      <c r="F1806" s="349">
        <v>44.06</v>
      </c>
      <c r="G1806" s="349">
        <v>37.03</v>
      </c>
      <c r="H1806" s="350"/>
      <c r="I1806" s="350"/>
      <c r="J1806" s="352"/>
      <c r="K1806" s="352"/>
      <c r="L1806" s="462"/>
      <c r="M1806" s="462"/>
      <c r="N1806" s="514">
        <v>1663</v>
      </c>
      <c r="O1806" s="515">
        <v>0</v>
      </c>
      <c r="P1806" s="489"/>
      <c r="Q1806" s="489"/>
    </row>
    <row r="1807" spans="2:17">
      <c r="B1807" s="459"/>
      <c r="C1807" s="16" t="s">
        <v>2919</v>
      </c>
      <c r="D1807" s="461"/>
      <c r="E1807" s="349">
        <v>33.43</v>
      </c>
      <c r="F1807" s="349">
        <v>26.36</v>
      </c>
      <c r="G1807" s="349">
        <v>22.15</v>
      </c>
      <c r="H1807" s="350"/>
      <c r="I1807" s="350"/>
      <c r="J1807" s="352"/>
      <c r="K1807" s="352"/>
      <c r="L1807" s="462"/>
      <c r="M1807" s="462"/>
      <c r="N1807" s="514">
        <v>995</v>
      </c>
      <c r="O1807" s="515">
        <v>0</v>
      </c>
      <c r="P1807" s="489"/>
      <c r="Q1807" s="489"/>
    </row>
    <row r="1808" spans="2:17">
      <c r="B1808" s="459"/>
      <c r="C1808" s="16" t="s">
        <v>2920</v>
      </c>
      <c r="D1808" s="461"/>
      <c r="E1808" s="349">
        <v>73.92</v>
      </c>
      <c r="F1808" s="349">
        <v>58.29</v>
      </c>
      <c r="G1808" s="349">
        <v>48.98</v>
      </c>
      <c r="H1808" s="350"/>
      <c r="I1808" s="350"/>
      <c r="J1808" s="352"/>
      <c r="K1808" s="352"/>
      <c r="L1808" s="462"/>
      <c r="M1808" s="462"/>
      <c r="N1808" s="514">
        <v>2200</v>
      </c>
      <c r="O1808" s="515">
        <v>0</v>
      </c>
      <c r="P1808" s="489"/>
      <c r="Q1808" s="489"/>
    </row>
    <row r="1809" spans="2:17">
      <c r="B1809" s="459"/>
      <c r="C1809" s="16" t="s">
        <v>4521</v>
      </c>
      <c r="D1809" s="461"/>
      <c r="E1809" s="349">
        <v>100.63</v>
      </c>
      <c r="F1809" s="349">
        <v>79.36</v>
      </c>
      <c r="G1809" s="349">
        <v>66.69</v>
      </c>
      <c r="H1809" s="350"/>
      <c r="I1809" s="350"/>
      <c r="J1809" s="352"/>
      <c r="K1809" s="352"/>
      <c r="L1809" s="462"/>
      <c r="M1809" s="462"/>
      <c r="N1809" s="514">
        <v>2995</v>
      </c>
      <c r="O1809" s="515">
        <v>0</v>
      </c>
      <c r="P1809" s="489"/>
      <c r="Q1809" s="489"/>
    </row>
    <row r="1810" spans="2:17">
      <c r="B1810" s="459"/>
      <c r="C1810" s="16" t="s">
        <v>2922</v>
      </c>
      <c r="D1810" s="461"/>
      <c r="E1810" s="349">
        <v>27.72</v>
      </c>
      <c r="F1810" s="349">
        <v>21.86</v>
      </c>
      <c r="G1810" s="349">
        <v>18.37</v>
      </c>
      <c r="H1810" s="350"/>
      <c r="I1810" s="350"/>
      <c r="J1810" s="352"/>
      <c r="K1810" s="352"/>
      <c r="L1810" s="462"/>
      <c r="M1810" s="462"/>
      <c r="N1810" s="514">
        <v>825</v>
      </c>
      <c r="O1810" s="515">
        <v>0</v>
      </c>
      <c r="P1810" s="489"/>
      <c r="Q1810" s="489"/>
    </row>
    <row r="1811" spans="2:17">
      <c r="B1811" s="459"/>
      <c r="C1811" s="16" t="s">
        <v>4522</v>
      </c>
      <c r="D1811" s="461"/>
      <c r="E1811" s="349">
        <v>6.42</v>
      </c>
      <c r="F1811" s="349">
        <v>5.0599999999999996</v>
      </c>
      <c r="G1811" s="349">
        <v>4.25</v>
      </c>
      <c r="H1811" s="350"/>
      <c r="I1811" s="350"/>
      <c r="J1811" s="352"/>
      <c r="K1811" s="352"/>
      <c r="L1811" s="462"/>
      <c r="M1811" s="462"/>
      <c r="N1811" s="514">
        <v>191</v>
      </c>
      <c r="O1811" s="515">
        <v>0</v>
      </c>
      <c r="P1811" s="489"/>
      <c r="Q1811" s="489"/>
    </row>
    <row r="1812" spans="2:17" ht="28.8">
      <c r="B1812" s="459"/>
      <c r="C1812" s="16" t="s">
        <v>2924</v>
      </c>
      <c r="D1812" s="461"/>
      <c r="E1812" s="349">
        <v>16.63</v>
      </c>
      <c r="F1812" s="349">
        <v>13.12</v>
      </c>
      <c r="G1812" s="349">
        <v>11.03</v>
      </c>
      <c r="H1812" s="350"/>
      <c r="I1812" s="350"/>
      <c r="J1812" s="352"/>
      <c r="K1812" s="352"/>
      <c r="L1812" s="462"/>
      <c r="M1812" s="462"/>
      <c r="N1812" s="514">
        <v>495</v>
      </c>
      <c r="O1812" s="515">
        <v>0</v>
      </c>
      <c r="P1812" s="489"/>
      <c r="Q1812" s="489"/>
    </row>
    <row r="1813" spans="2:17">
      <c r="B1813" s="459"/>
      <c r="C1813" s="16" t="s">
        <v>4523</v>
      </c>
      <c r="D1813" s="461"/>
      <c r="E1813" s="349">
        <v>17.21</v>
      </c>
      <c r="F1813" s="349">
        <v>13.57</v>
      </c>
      <c r="G1813" s="349">
        <v>11.4</v>
      </c>
      <c r="H1813" s="350"/>
      <c r="I1813" s="350"/>
      <c r="J1813" s="352"/>
      <c r="K1813" s="352"/>
      <c r="L1813" s="462"/>
      <c r="M1813" s="462"/>
      <c r="N1813" s="514">
        <v>512</v>
      </c>
      <c r="O1813" s="515">
        <v>0</v>
      </c>
      <c r="P1813" s="489"/>
      <c r="Q1813" s="489"/>
    </row>
    <row r="1814" spans="2:17">
      <c r="B1814" s="459"/>
      <c r="C1814" s="16" t="s">
        <v>2763</v>
      </c>
      <c r="D1814" s="461"/>
      <c r="E1814" s="349">
        <v>15.41</v>
      </c>
      <c r="F1814" s="349">
        <v>12.57</v>
      </c>
      <c r="G1814" s="349">
        <v>10.88</v>
      </c>
      <c r="H1814" s="350"/>
      <c r="I1814" s="350"/>
      <c r="J1814" s="352"/>
      <c r="K1814" s="352"/>
      <c r="L1814" s="462"/>
      <c r="M1814" s="462"/>
      <c r="N1814" s="514">
        <v>399</v>
      </c>
      <c r="O1814" s="515">
        <v>2</v>
      </c>
      <c r="P1814" s="489"/>
      <c r="Q1814" s="489"/>
    </row>
    <row r="1815" spans="2:17">
      <c r="B1815" s="459"/>
      <c r="C1815" s="16" t="s">
        <v>4524</v>
      </c>
      <c r="D1815" s="461"/>
      <c r="E1815" s="349">
        <v>13.44</v>
      </c>
      <c r="F1815" s="349">
        <v>10.59</v>
      </c>
      <c r="G1815" s="349">
        <v>8.9</v>
      </c>
      <c r="H1815" s="350"/>
      <c r="I1815" s="350"/>
      <c r="J1815" s="352"/>
      <c r="K1815" s="352"/>
      <c r="L1815" s="462"/>
      <c r="M1815" s="462"/>
      <c r="N1815" s="514">
        <v>400</v>
      </c>
      <c r="O1815" s="515">
        <v>0</v>
      </c>
      <c r="P1815" s="489"/>
      <c r="Q1815" s="489"/>
    </row>
    <row r="1816" spans="2:17" ht="28.8">
      <c r="B1816" s="459"/>
      <c r="C1816" s="16" t="s">
        <v>2833</v>
      </c>
      <c r="D1816" s="461"/>
      <c r="E1816" s="349">
        <v>10.72</v>
      </c>
      <c r="F1816" s="349">
        <v>8.4499999999999993</v>
      </c>
      <c r="G1816" s="349">
        <v>7.1</v>
      </c>
      <c r="H1816" s="350"/>
      <c r="I1816" s="350"/>
      <c r="J1816" s="352"/>
      <c r="K1816" s="352"/>
      <c r="L1816" s="462"/>
      <c r="M1816" s="462"/>
      <c r="N1816" s="514">
        <v>319</v>
      </c>
      <c r="O1816" s="515">
        <v>0</v>
      </c>
      <c r="P1816" s="489"/>
      <c r="Q1816" s="489"/>
    </row>
    <row r="1817" spans="2:17">
      <c r="B1817" s="459"/>
      <c r="C1817" s="16" t="s">
        <v>4525</v>
      </c>
      <c r="D1817" s="461"/>
      <c r="E1817" s="349">
        <v>17.16</v>
      </c>
      <c r="F1817" s="349">
        <v>13.54</v>
      </c>
      <c r="G1817" s="349">
        <v>11.38</v>
      </c>
      <c r="H1817" s="350"/>
      <c r="I1817" s="350"/>
      <c r="J1817" s="352"/>
      <c r="K1817" s="352"/>
      <c r="L1817" s="462"/>
      <c r="M1817" s="462"/>
      <c r="N1817" s="514">
        <v>511</v>
      </c>
      <c r="O1817" s="515">
        <v>0</v>
      </c>
      <c r="P1817" s="489"/>
      <c r="Q1817" s="489"/>
    </row>
    <row r="1818" spans="2:17">
      <c r="B1818" s="459"/>
      <c r="C1818" s="16" t="s">
        <v>4526</v>
      </c>
      <c r="D1818" s="461"/>
      <c r="E1818" s="349">
        <v>5.37</v>
      </c>
      <c r="F1818" s="349">
        <v>4.24</v>
      </c>
      <c r="G1818" s="349">
        <v>3.56</v>
      </c>
      <c r="H1818" s="350"/>
      <c r="I1818" s="350"/>
      <c r="J1818" s="352"/>
      <c r="K1818" s="352"/>
      <c r="L1818" s="462"/>
      <c r="M1818" s="462"/>
      <c r="N1818" s="514">
        <v>160</v>
      </c>
      <c r="O1818" s="515">
        <v>0</v>
      </c>
      <c r="P1818" s="489"/>
      <c r="Q1818" s="489"/>
    </row>
    <row r="1819" spans="2:17">
      <c r="B1819" s="459"/>
      <c r="C1819" s="16" t="s">
        <v>4527</v>
      </c>
      <c r="D1819" s="461"/>
      <c r="E1819" s="349">
        <v>3.76</v>
      </c>
      <c r="F1819" s="349">
        <v>2.97</v>
      </c>
      <c r="G1819" s="349">
        <v>2.5</v>
      </c>
      <c r="H1819" s="350"/>
      <c r="I1819" s="350"/>
      <c r="J1819" s="352"/>
      <c r="K1819" s="352"/>
      <c r="L1819" s="462"/>
      <c r="M1819" s="462"/>
      <c r="N1819" s="514">
        <v>112</v>
      </c>
      <c r="O1819" s="515">
        <v>0</v>
      </c>
      <c r="P1819" s="489"/>
      <c r="Q1819" s="489"/>
    </row>
    <row r="1820" spans="2:17">
      <c r="B1820" s="459"/>
      <c r="C1820" s="16" t="s">
        <v>4528</v>
      </c>
      <c r="D1820" s="461"/>
      <c r="E1820" s="349">
        <v>8.0299999999999994</v>
      </c>
      <c r="F1820" s="349">
        <v>6.33</v>
      </c>
      <c r="G1820" s="349">
        <v>5.32</v>
      </c>
      <c r="H1820" s="350"/>
      <c r="I1820" s="350"/>
      <c r="J1820" s="352"/>
      <c r="K1820" s="352"/>
      <c r="L1820" s="462"/>
      <c r="M1820" s="462"/>
      <c r="N1820" s="514">
        <v>239</v>
      </c>
      <c r="O1820" s="515">
        <v>0</v>
      </c>
      <c r="P1820" s="489"/>
      <c r="Q1820" s="489"/>
    </row>
    <row r="1821" spans="2:17">
      <c r="B1821" s="459"/>
      <c r="C1821" s="16" t="s">
        <v>2767</v>
      </c>
      <c r="D1821" s="461"/>
      <c r="E1821" s="349">
        <v>6.42</v>
      </c>
      <c r="F1821" s="349">
        <v>5.0599999999999996</v>
      </c>
      <c r="G1821" s="349">
        <v>4.25</v>
      </c>
      <c r="H1821" s="350"/>
      <c r="I1821" s="350"/>
      <c r="J1821" s="352"/>
      <c r="K1821" s="352"/>
      <c r="L1821" s="462"/>
      <c r="M1821" s="462"/>
      <c r="N1821" s="514">
        <v>191</v>
      </c>
      <c r="O1821" s="515">
        <v>0</v>
      </c>
      <c r="P1821" s="489"/>
      <c r="Q1821" s="489"/>
    </row>
    <row r="1822" spans="2:17">
      <c r="B1822" s="459"/>
      <c r="C1822" s="16" t="s">
        <v>4529</v>
      </c>
      <c r="D1822" s="461"/>
      <c r="E1822" s="349">
        <v>2.0099999999999998</v>
      </c>
      <c r="F1822" s="349">
        <v>1.59</v>
      </c>
      <c r="G1822" s="349">
        <v>1.33</v>
      </c>
      <c r="H1822" s="350"/>
      <c r="I1822" s="350"/>
      <c r="J1822" s="352"/>
      <c r="K1822" s="352"/>
      <c r="L1822" s="462"/>
      <c r="M1822" s="462"/>
      <c r="N1822" s="514">
        <v>60</v>
      </c>
      <c r="O1822" s="515">
        <v>0</v>
      </c>
      <c r="P1822" s="489"/>
      <c r="Q1822" s="489"/>
    </row>
    <row r="1823" spans="2:17">
      <c r="B1823" s="459"/>
      <c r="C1823" s="16"/>
      <c r="D1823" s="461"/>
      <c r="E1823" s="349"/>
      <c r="F1823" s="349"/>
      <c r="G1823" s="349"/>
      <c r="H1823" s="350"/>
      <c r="I1823" s="350"/>
      <c r="J1823" s="352"/>
      <c r="K1823" s="352"/>
      <c r="L1823" s="462"/>
      <c r="M1823" s="462"/>
      <c r="N1823" s="489"/>
      <c r="O1823" s="489"/>
      <c r="P1823" s="489"/>
      <c r="Q1823" s="489"/>
    </row>
    <row r="1824" spans="2:17" ht="158.4">
      <c r="B1824" s="443" t="s">
        <v>4531</v>
      </c>
      <c r="C1824" s="444" t="s">
        <v>4549</v>
      </c>
      <c r="D1824" s="445">
        <v>70</v>
      </c>
      <c r="E1824" s="342">
        <v>151.34</v>
      </c>
      <c r="F1824" s="342">
        <v>119.34</v>
      </c>
      <c r="G1824" s="342">
        <v>100.3</v>
      </c>
      <c r="H1824" s="343">
        <v>0</v>
      </c>
      <c r="I1824" s="343">
        <v>0</v>
      </c>
      <c r="J1824" s="344">
        <v>4.0000000000000001E-3</v>
      </c>
      <c r="K1824" s="344">
        <v>3.9E-2</v>
      </c>
      <c r="L1824" s="446" t="s">
        <v>2721</v>
      </c>
      <c r="M1824" s="446" t="s">
        <v>2742</v>
      </c>
      <c r="N1824" s="512">
        <v>4807</v>
      </c>
      <c r="O1824" s="512">
        <v>0</v>
      </c>
      <c r="P1824" s="497">
        <v>4.0000000000000001E-3</v>
      </c>
      <c r="Q1824" s="497">
        <v>3.9E-2</v>
      </c>
    </row>
    <row r="1825" spans="2:17">
      <c r="B1825" s="459"/>
      <c r="C1825" s="460" t="s">
        <v>2743</v>
      </c>
      <c r="D1825" s="461"/>
      <c r="E1825" s="349" t="s">
        <v>2744</v>
      </c>
      <c r="F1825" s="349" t="s">
        <v>2744</v>
      </c>
      <c r="G1825" s="349" t="s">
        <v>2744</v>
      </c>
      <c r="H1825" s="350"/>
      <c r="I1825" s="350"/>
      <c r="J1825" s="352"/>
      <c r="K1825" s="352"/>
      <c r="L1825" s="462"/>
      <c r="M1825" s="462"/>
      <c r="N1825" s="514">
        <v>0</v>
      </c>
      <c r="O1825" s="515">
        <v>0</v>
      </c>
      <c r="P1825" s="489"/>
      <c r="Q1825" s="489"/>
    </row>
    <row r="1826" spans="2:17">
      <c r="B1826" s="459"/>
      <c r="C1826" s="16" t="s">
        <v>4510</v>
      </c>
      <c r="D1826" s="461"/>
      <c r="E1826" s="349">
        <v>39.520000000000003</v>
      </c>
      <c r="F1826" s="349">
        <v>31.16</v>
      </c>
      <c r="G1826" s="349">
        <v>26.19</v>
      </c>
      <c r="H1826" s="350"/>
      <c r="I1826" s="350"/>
      <c r="J1826" s="352"/>
      <c r="K1826" s="352"/>
      <c r="L1826" s="462"/>
      <c r="M1826" s="462"/>
      <c r="N1826" s="514">
        <v>1176</v>
      </c>
      <c r="O1826" s="515">
        <v>0</v>
      </c>
      <c r="P1826" s="489"/>
      <c r="Q1826" s="489"/>
    </row>
    <row r="1827" spans="2:17">
      <c r="B1827" s="459"/>
      <c r="C1827" s="16" t="s">
        <v>4511</v>
      </c>
      <c r="D1827" s="461"/>
      <c r="E1827" s="349">
        <v>64.47</v>
      </c>
      <c r="F1827" s="349">
        <v>50.85</v>
      </c>
      <c r="G1827" s="349">
        <v>42.73</v>
      </c>
      <c r="H1827" s="350"/>
      <c r="I1827" s="350"/>
      <c r="J1827" s="352"/>
      <c r="K1827" s="352"/>
      <c r="L1827" s="462"/>
      <c r="M1827" s="462"/>
      <c r="N1827" s="514">
        <v>1919</v>
      </c>
      <c r="O1827" s="515">
        <v>0</v>
      </c>
      <c r="P1827" s="489"/>
      <c r="Q1827" s="489"/>
    </row>
    <row r="1828" spans="2:17">
      <c r="B1828" s="459"/>
      <c r="C1828" s="16" t="s">
        <v>4513</v>
      </c>
      <c r="D1828" s="461"/>
      <c r="E1828" s="349">
        <v>20.43</v>
      </c>
      <c r="F1828" s="349">
        <v>16.11</v>
      </c>
      <c r="G1828" s="349">
        <v>13.54</v>
      </c>
      <c r="H1828" s="350"/>
      <c r="I1828" s="350"/>
      <c r="J1828" s="352"/>
      <c r="K1828" s="352"/>
      <c r="L1828" s="462"/>
      <c r="M1828" s="462"/>
      <c r="N1828" s="514">
        <v>608</v>
      </c>
      <c r="O1828" s="515">
        <v>0</v>
      </c>
      <c r="P1828" s="489"/>
      <c r="Q1828" s="489"/>
    </row>
    <row r="1829" spans="2:17">
      <c r="B1829" s="459"/>
      <c r="C1829" s="16" t="s">
        <v>4514</v>
      </c>
      <c r="D1829" s="461"/>
      <c r="E1829" s="349" t="s">
        <v>2744</v>
      </c>
      <c r="F1829" s="349" t="s">
        <v>2744</v>
      </c>
      <c r="G1829" s="349" t="s">
        <v>2744</v>
      </c>
      <c r="H1829" s="350"/>
      <c r="I1829" s="350"/>
      <c r="J1829" s="352"/>
      <c r="K1829" s="352"/>
      <c r="L1829" s="462"/>
      <c r="M1829" s="462"/>
      <c r="N1829" s="514">
        <v>0</v>
      </c>
      <c r="O1829" s="515">
        <v>0</v>
      </c>
      <c r="P1829" s="489"/>
      <c r="Q1829" s="489"/>
    </row>
    <row r="1830" spans="2:17">
      <c r="B1830" s="459"/>
      <c r="C1830" s="16" t="s">
        <v>4515</v>
      </c>
      <c r="D1830" s="461"/>
      <c r="E1830" s="349" t="s">
        <v>2744</v>
      </c>
      <c r="F1830" s="349" t="s">
        <v>2744</v>
      </c>
      <c r="G1830" s="349" t="s">
        <v>2744</v>
      </c>
      <c r="H1830" s="350"/>
      <c r="I1830" s="350"/>
      <c r="J1830" s="352"/>
      <c r="K1830" s="352"/>
      <c r="L1830" s="462"/>
      <c r="M1830" s="462"/>
      <c r="N1830" s="514">
        <v>0</v>
      </c>
      <c r="O1830" s="515">
        <v>0</v>
      </c>
      <c r="P1830" s="489"/>
      <c r="Q1830" s="489"/>
    </row>
    <row r="1831" spans="2:17">
      <c r="B1831" s="459"/>
      <c r="C1831" s="16" t="s">
        <v>2822</v>
      </c>
      <c r="D1831" s="461"/>
      <c r="E1831" s="349">
        <v>12.87</v>
      </c>
      <c r="F1831" s="349">
        <v>10.15</v>
      </c>
      <c r="G1831" s="349">
        <v>8.52</v>
      </c>
      <c r="H1831" s="350"/>
      <c r="I1831" s="350"/>
      <c r="J1831" s="352"/>
      <c r="K1831" s="352"/>
      <c r="L1831" s="462"/>
      <c r="M1831" s="462"/>
      <c r="N1831" s="514">
        <v>383</v>
      </c>
      <c r="O1831" s="515">
        <v>0</v>
      </c>
      <c r="P1831" s="489"/>
      <c r="Q1831" s="489"/>
    </row>
    <row r="1832" spans="2:17">
      <c r="B1832" s="459"/>
      <c r="C1832" s="16" t="s">
        <v>2823</v>
      </c>
      <c r="D1832" s="461"/>
      <c r="E1832" s="349">
        <v>30.07</v>
      </c>
      <c r="F1832" s="349">
        <v>23.72</v>
      </c>
      <c r="G1832" s="349">
        <v>19.93</v>
      </c>
      <c r="H1832" s="350"/>
      <c r="I1832" s="350"/>
      <c r="J1832" s="352"/>
      <c r="K1832" s="352"/>
      <c r="L1832" s="462"/>
      <c r="M1832" s="462"/>
      <c r="N1832" s="514">
        <v>895</v>
      </c>
      <c r="O1832" s="515">
        <v>0</v>
      </c>
      <c r="P1832" s="489"/>
      <c r="Q1832" s="489"/>
    </row>
    <row r="1833" spans="2:17">
      <c r="B1833" s="459"/>
      <c r="C1833" s="16" t="s">
        <v>2758</v>
      </c>
      <c r="D1833" s="461"/>
      <c r="E1833" s="349" t="s">
        <v>2744</v>
      </c>
      <c r="F1833" s="349" t="s">
        <v>2744</v>
      </c>
      <c r="G1833" s="349" t="s">
        <v>2744</v>
      </c>
      <c r="H1833" s="350"/>
      <c r="I1833" s="350"/>
      <c r="J1833" s="352"/>
      <c r="K1833" s="352"/>
      <c r="L1833" s="462"/>
      <c r="M1833" s="462"/>
      <c r="N1833" s="514">
        <v>0</v>
      </c>
      <c r="O1833" s="515">
        <v>0</v>
      </c>
      <c r="P1833" s="489"/>
      <c r="Q1833" s="489"/>
    </row>
    <row r="1834" spans="2:17">
      <c r="B1834" s="459"/>
      <c r="C1834" s="460" t="s">
        <v>2743</v>
      </c>
      <c r="D1834" s="461"/>
      <c r="E1834" s="349" t="s">
        <v>2744</v>
      </c>
      <c r="F1834" s="349" t="s">
        <v>2744</v>
      </c>
      <c r="G1834" s="349" t="s">
        <v>2744</v>
      </c>
      <c r="H1834" s="350"/>
      <c r="I1834" s="350"/>
      <c r="J1834" s="352"/>
      <c r="K1834" s="352"/>
      <c r="L1834" s="462"/>
      <c r="M1834" s="462"/>
      <c r="N1834" s="514">
        <v>0</v>
      </c>
      <c r="O1834" s="515">
        <v>0</v>
      </c>
      <c r="P1834" s="489"/>
      <c r="Q1834" s="489"/>
    </row>
    <row r="1835" spans="2:17">
      <c r="B1835" s="459"/>
      <c r="C1835" s="16" t="s">
        <v>4482</v>
      </c>
      <c r="D1835" s="461"/>
      <c r="E1835" s="349">
        <v>3.32</v>
      </c>
      <c r="F1835" s="349">
        <v>2.62</v>
      </c>
      <c r="G1835" s="349">
        <v>2.21</v>
      </c>
      <c r="H1835" s="350"/>
      <c r="I1835" s="350"/>
      <c r="J1835" s="352"/>
      <c r="K1835" s="352"/>
      <c r="L1835" s="462"/>
      <c r="M1835" s="462"/>
      <c r="N1835" s="514">
        <v>99</v>
      </c>
      <c r="O1835" s="515">
        <v>0</v>
      </c>
      <c r="P1835" s="489"/>
      <c r="Q1835" s="489"/>
    </row>
    <row r="1836" spans="2:17">
      <c r="B1836" s="459"/>
      <c r="C1836" s="16" t="s">
        <v>2764</v>
      </c>
      <c r="D1836" s="461"/>
      <c r="E1836" s="349">
        <v>10.36</v>
      </c>
      <c r="F1836" s="349">
        <v>8.8000000000000007</v>
      </c>
      <c r="G1836" s="349">
        <v>7.88</v>
      </c>
      <c r="H1836" s="350"/>
      <c r="I1836" s="350"/>
      <c r="J1836" s="352"/>
      <c r="K1836" s="352"/>
      <c r="L1836" s="462"/>
      <c r="M1836" s="462"/>
      <c r="N1836" s="514">
        <v>219</v>
      </c>
      <c r="O1836" s="515">
        <v>3</v>
      </c>
      <c r="P1836" s="489"/>
      <c r="Q1836" s="489"/>
    </row>
    <row r="1837" spans="2:17">
      <c r="B1837" s="459"/>
      <c r="C1837" s="16" t="s">
        <v>4516</v>
      </c>
      <c r="D1837" s="461"/>
      <c r="E1837" s="349">
        <v>8.3699999999999992</v>
      </c>
      <c r="F1837" s="349">
        <v>6.6</v>
      </c>
      <c r="G1837" s="349">
        <v>5.55</v>
      </c>
      <c r="H1837" s="350"/>
      <c r="I1837" s="350"/>
      <c r="J1837" s="352"/>
      <c r="K1837" s="352"/>
      <c r="L1837" s="462"/>
      <c r="M1837" s="462"/>
      <c r="N1837" s="514">
        <v>249</v>
      </c>
      <c r="O1837" s="515">
        <v>0</v>
      </c>
      <c r="P1837" s="489"/>
      <c r="Q1837" s="489"/>
    </row>
    <row r="1838" spans="2:17">
      <c r="B1838" s="459"/>
      <c r="C1838" s="16" t="s">
        <v>4517</v>
      </c>
      <c r="D1838" s="461"/>
      <c r="E1838" s="349" t="s">
        <v>2744</v>
      </c>
      <c r="F1838" s="349" t="s">
        <v>2744</v>
      </c>
      <c r="G1838" s="349" t="s">
        <v>2744</v>
      </c>
      <c r="H1838" s="350"/>
      <c r="I1838" s="350"/>
      <c r="J1838" s="352"/>
      <c r="K1838" s="352"/>
      <c r="L1838" s="462"/>
      <c r="M1838" s="462"/>
      <c r="N1838" s="514">
        <v>0</v>
      </c>
      <c r="O1838" s="515">
        <v>0</v>
      </c>
      <c r="P1838" s="489"/>
      <c r="Q1838" s="489"/>
    </row>
    <row r="1839" spans="2:17">
      <c r="B1839" s="459"/>
      <c r="C1839" s="16" t="s">
        <v>4518</v>
      </c>
      <c r="D1839" s="461"/>
      <c r="E1839" s="349" t="s">
        <v>2744</v>
      </c>
      <c r="F1839" s="349" t="s">
        <v>2744</v>
      </c>
      <c r="G1839" s="349" t="s">
        <v>2744</v>
      </c>
      <c r="H1839" s="350"/>
      <c r="I1839" s="350"/>
      <c r="J1839" s="352"/>
      <c r="K1839" s="352"/>
      <c r="L1839" s="462"/>
      <c r="M1839" s="462"/>
      <c r="N1839" s="514">
        <v>0</v>
      </c>
      <c r="O1839" s="515">
        <v>0</v>
      </c>
      <c r="P1839" s="489"/>
      <c r="Q1839" s="489"/>
    </row>
    <row r="1840" spans="2:17">
      <c r="B1840" s="459"/>
      <c r="C1840" s="16" t="s">
        <v>4519</v>
      </c>
      <c r="D1840" s="461"/>
      <c r="E1840" s="349">
        <v>16.43</v>
      </c>
      <c r="F1840" s="349">
        <v>12.95</v>
      </c>
      <c r="G1840" s="349">
        <v>10.89</v>
      </c>
      <c r="H1840" s="350"/>
      <c r="I1840" s="350"/>
      <c r="J1840" s="352"/>
      <c r="K1840" s="352"/>
      <c r="L1840" s="462"/>
      <c r="M1840" s="462"/>
      <c r="N1840" s="514">
        <v>489</v>
      </c>
      <c r="O1840" s="515">
        <v>0</v>
      </c>
      <c r="P1840" s="489"/>
      <c r="Q1840" s="489"/>
    </row>
    <row r="1841" spans="2:17">
      <c r="B1841" s="459"/>
      <c r="C1841" s="16" t="s">
        <v>4520</v>
      </c>
      <c r="D1841" s="461"/>
      <c r="E1841" s="349">
        <v>87.36</v>
      </c>
      <c r="F1841" s="349">
        <v>68.89</v>
      </c>
      <c r="G1841" s="349">
        <v>57.89</v>
      </c>
      <c r="H1841" s="350"/>
      <c r="I1841" s="350"/>
      <c r="J1841" s="352"/>
      <c r="K1841" s="352"/>
      <c r="L1841" s="462"/>
      <c r="M1841" s="462"/>
      <c r="N1841" s="514">
        <v>2600</v>
      </c>
      <c r="O1841" s="515">
        <v>0</v>
      </c>
      <c r="P1841" s="489"/>
      <c r="Q1841" s="489"/>
    </row>
    <row r="1842" spans="2:17" ht="28.8">
      <c r="B1842" s="459"/>
      <c r="C1842" s="16" t="s">
        <v>2918</v>
      </c>
      <c r="D1842" s="461"/>
      <c r="E1842" s="349">
        <v>55.87</v>
      </c>
      <c r="F1842" s="349">
        <v>44.06</v>
      </c>
      <c r="G1842" s="349">
        <v>37.03</v>
      </c>
      <c r="H1842" s="350"/>
      <c r="I1842" s="350"/>
      <c r="J1842" s="352"/>
      <c r="K1842" s="352"/>
      <c r="L1842" s="462"/>
      <c r="M1842" s="462"/>
      <c r="N1842" s="514">
        <v>1663</v>
      </c>
      <c r="O1842" s="515">
        <v>0</v>
      </c>
      <c r="P1842" s="489"/>
      <c r="Q1842" s="489"/>
    </row>
    <row r="1843" spans="2:17">
      <c r="B1843" s="459"/>
      <c r="C1843" s="16" t="s">
        <v>2919</v>
      </c>
      <c r="D1843" s="461"/>
      <c r="E1843" s="349">
        <v>33.43</v>
      </c>
      <c r="F1843" s="349">
        <v>26.36</v>
      </c>
      <c r="G1843" s="349">
        <v>22.15</v>
      </c>
      <c r="H1843" s="350"/>
      <c r="I1843" s="350"/>
      <c r="J1843" s="352"/>
      <c r="K1843" s="352"/>
      <c r="L1843" s="462"/>
      <c r="M1843" s="462"/>
      <c r="N1843" s="514">
        <v>995</v>
      </c>
      <c r="O1843" s="515">
        <v>0</v>
      </c>
      <c r="P1843" s="489"/>
      <c r="Q1843" s="489"/>
    </row>
    <row r="1844" spans="2:17">
      <c r="B1844" s="459"/>
      <c r="C1844" s="16" t="s">
        <v>2920</v>
      </c>
      <c r="D1844" s="461"/>
      <c r="E1844" s="349">
        <v>73.92</v>
      </c>
      <c r="F1844" s="349">
        <v>58.29</v>
      </c>
      <c r="G1844" s="349">
        <v>48.98</v>
      </c>
      <c r="H1844" s="350"/>
      <c r="I1844" s="350"/>
      <c r="J1844" s="352"/>
      <c r="K1844" s="352"/>
      <c r="L1844" s="462"/>
      <c r="M1844" s="462"/>
      <c r="N1844" s="514">
        <v>2200</v>
      </c>
      <c r="O1844" s="515">
        <v>0</v>
      </c>
      <c r="P1844" s="489"/>
      <c r="Q1844" s="489"/>
    </row>
    <row r="1845" spans="2:17">
      <c r="B1845" s="459"/>
      <c r="C1845" s="16" t="s">
        <v>4521</v>
      </c>
      <c r="D1845" s="461"/>
      <c r="E1845" s="349">
        <v>100.63</v>
      </c>
      <c r="F1845" s="349">
        <v>79.36</v>
      </c>
      <c r="G1845" s="349">
        <v>66.69</v>
      </c>
      <c r="H1845" s="350"/>
      <c r="I1845" s="350"/>
      <c r="J1845" s="352"/>
      <c r="K1845" s="352"/>
      <c r="L1845" s="462"/>
      <c r="M1845" s="462"/>
      <c r="N1845" s="514">
        <v>2995</v>
      </c>
      <c r="O1845" s="515">
        <v>0</v>
      </c>
      <c r="P1845" s="489"/>
      <c r="Q1845" s="489"/>
    </row>
    <row r="1846" spans="2:17">
      <c r="B1846" s="459"/>
      <c r="C1846" s="16" t="s">
        <v>2922</v>
      </c>
      <c r="D1846" s="461"/>
      <c r="E1846" s="349">
        <v>27.72</v>
      </c>
      <c r="F1846" s="349">
        <v>21.86</v>
      </c>
      <c r="G1846" s="349">
        <v>18.37</v>
      </c>
      <c r="H1846" s="350"/>
      <c r="I1846" s="350"/>
      <c r="J1846" s="352"/>
      <c r="K1846" s="352"/>
      <c r="L1846" s="462"/>
      <c r="M1846" s="462"/>
      <c r="N1846" s="514">
        <v>825</v>
      </c>
      <c r="O1846" s="515">
        <v>0</v>
      </c>
      <c r="P1846" s="489"/>
      <c r="Q1846" s="489"/>
    </row>
    <row r="1847" spans="2:17">
      <c r="B1847" s="459"/>
      <c r="C1847" s="16" t="s">
        <v>4522</v>
      </c>
      <c r="D1847" s="461"/>
      <c r="E1847" s="349">
        <v>6.42</v>
      </c>
      <c r="F1847" s="349">
        <v>5.0599999999999996</v>
      </c>
      <c r="G1847" s="349">
        <v>4.25</v>
      </c>
      <c r="H1847" s="350"/>
      <c r="I1847" s="350"/>
      <c r="J1847" s="352"/>
      <c r="K1847" s="352"/>
      <c r="L1847" s="462"/>
      <c r="M1847" s="462"/>
      <c r="N1847" s="514">
        <v>191</v>
      </c>
      <c r="O1847" s="515">
        <v>0</v>
      </c>
      <c r="P1847" s="489"/>
      <c r="Q1847" s="489"/>
    </row>
    <row r="1848" spans="2:17" ht="28.8">
      <c r="B1848" s="459"/>
      <c r="C1848" s="16" t="s">
        <v>2924</v>
      </c>
      <c r="D1848" s="461"/>
      <c r="E1848" s="349">
        <v>16.63</v>
      </c>
      <c r="F1848" s="349">
        <v>13.12</v>
      </c>
      <c r="G1848" s="349">
        <v>11.03</v>
      </c>
      <c r="H1848" s="350"/>
      <c r="I1848" s="350"/>
      <c r="J1848" s="352"/>
      <c r="K1848" s="352"/>
      <c r="L1848" s="462"/>
      <c r="M1848" s="462"/>
      <c r="N1848" s="514">
        <v>495</v>
      </c>
      <c r="O1848" s="515">
        <v>0</v>
      </c>
      <c r="P1848" s="489"/>
      <c r="Q1848" s="489"/>
    </row>
    <row r="1849" spans="2:17">
      <c r="B1849" s="459"/>
      <c r="C1849" s="16" t="s">
        <v>4523</v>
      </c>
      <c r="D1849" s="461"/>
      <c r="E1849" s="349">
        <v>17.21</v>
      </c>
      <c r="F1849" s="349">
        <v>13.57</v>
      </c>
      <c r="G1849" s="349">
        <v>11.4</v>
      </c>
      <c r="H1849" s="350"/>
      <c r="I1849" s="350"/>
      <c r="J1849" s="352"/>
      <c r="K1849" s="352"/>
      <c r="L1849" s="462"/>
      <c r="M1849" s="462"/>
      <c r="N1849" s="514">
        <v>512</v>
      </c>
      <c r="O1849" s="515">
        <v>0</v>
      </c>
      <c r="P1849" s="489"/>
      <c r="Q1849" s="489"/>
    </row>
    <row r="1850" spans="2:17">
      <c r="B1850" s="459"/>
      <c r="C1850" s="16" t="s">
        <v>2763</v>
      </c>
      <c r="D1850" s="461"/>
      <c r="E1850" s="349">
        <v>15.41</v>
      </c>
      <c r="F1850" s="349">
        <v>12.57</v>
      </c>
      <c r="G1850" s="349">
        <v>10.88</v>
      </c>
      <c r="H1850" s="350"/>
      <c r="I1850" s="350"/>
      <c r="J1850" s="352"/>
      <c r="K1850" s="352"/>
      <c r="L1850" s="462"/>
      <c r="M1850" s="462"/>
      <c r="N1850" s="514">
        <v>399</v>
      </c>
      <c r="O1850" s="515">
        <v>2</v>
      </c>
      <c r="P1850" s="489"/>
      <c r="Q1850" s="489"/>
    </row>
    <row r="1851" spans="2:17">
      <c r="B1851" s="459"/>
      <c r="C1851" s="16" t="s">
        <v>4524</v>
      </c>
      <c r="D1851" s="461"/>
      <c r="E1851" s="349">
        <v>13.44</v>
      </c>
      <c r="F1851" s="349">
        <v>10.59</v>
      </c>
      <c r="G1851" s="349">
        <v>8.9</v>
      </c>
      <c r="H1851" s="350"/>
      <c r="I1851" s="350"/>
      <c r="J1851" s="352"/>
      <c r="K1851" s="352"/>
      <c r="L1851" s="462"/>
      <c r="M1851" s="462"/>
      <c r="N1851" s="514">
        <v>400</v>
      </c>
      <c r="O1851" s="515">
        <v>0</v>
      </c>
      <c r="P1851" s="489"/>
      <c r="Q1851" s="489"/>
    </row>
    <row r="1852" spans="2:17" ht="28.8">
      <c r="B1852" s="459"/>
      <c r="C1852" s="16" t="s">
        <v>2833</v>
      </c>
      <c r="D1852" s="461"/>
      <c r="E1852" s="349">
        <v>10.72</v>
      </c>
      <c r="F1852" s="349">
        <v>8.4499999999999993</v>
      </c>
      <c r="G1852" s="349">
        <v>7.1</v>
      </c>
      <c r="H1852" s="350"/>
      <c r="I1852" s="350"/>
      <c r="J1852" s="352"/>
      <c r="K1852" s="352"/>
      <c r="L1852" s="462"/>
      <c r="M1852" s="462"/>
      <c r="N1852" s="514">
        <v>319</v>
      </c>
      <c r="O1852" s="515">
        <v>0</v>
      </c>
      <c r="P1852" s="489"/>
      <c r="Q1852" s="489"/>
    </row>
    <row r="1853" spans="2:17">
      <c r="B1853" s="459"/>
      <c r="C1853" s="16" t="s">
        <v>4525</v>
      </c>
      <c r="D1853" s="461"/>
      <c r="E1853" s="349">
        <v>17.16</v>
      </c>
      <c r="F1853" s="349">
        <v>13.54</v>
      </c>
      <c r="G1853" s="349">
        <v>11.38</v>
      </c>
      <c r="H1853" s="350"/>
      <c r="I1853" s="350"/>
      <c r="J1853" s="352"/>
      <c r="K1853" s="352"/>
      <c r="L1853" s="462"/>
      <c r="M1853" s="462"/>
      <c r="N1853" s="514">
        <v>511</v>
      </c>
      <c r="O1853" s="515">
        <v>0</v>
      </c>
      <c r="P1853" s="489"/>
      <c r="Q1853" s="489"/>
    </row>
    <row r="1854" spans="2:17">
      <c r="B1854" s="459"/>
      <c r="C1854" s="16" t="s">
        <v>4526</v>
      </c>
      <c r="D1854" s="461"/>
      <c r="E1854" s="349">
        <v>5.37</v>
      </c>
      <c r="F1854" s="349">
        <v>4.24</v>
      </c>
      <c r="G1854" s="349">
        <v>3.56</v>
      </c>
      <c r="H1854" s="350"/>
      <c r="I1854" s="350"/>
      <c r="J1854" s="352"/>
      <c r="K1854" s="352"/>
      <c r="L1854" s="462"/>
      <c r="M1854" s="462"/>
      <c r="N1854" s="514">
        <v>160</v>
      </c>
      <c r="O1854" s="515">
        <v>0</v>
      </c>
      <c r="P1854" s="489"/>
      <c r="Q1854" s="489"/>
    </row>
    <row r="1855" spans="2:17">
      <c r="B1855" s="459"/>
      <c r="C1855" s="16" t="s">
        <v>4527</v>
      </c>
      <c r="D1855" s="461"/>
      <c r="E1855" s="349">
        <v>3.76</v>
      </c>
      <c r="F1855" s="349">
        <v>2.97</v>
      </c>
      <c r="G1855" s="349">
        <v>2.5</v>
      </c>
      <c r="H1855" s="350"/>
      <c r="I1855" s="350"/>
      <c r="J1855" s="352"/>
      <c r="K1855" s="352"/>
      <c r="L1855" s="462"/>
      <c r="M1855" s="462"/>
      <c r="N1855" s="514">
        <v>112</v>
      </c>
      <c r="O1855" s="515">
        <v>0</v>
      </c>
      <c r="P1855" s="489"/>
      <c r="Q1855" s="489"/>
    </row>
    <row r="1856" spans="2:17">
      <c r="B1856" s="459"/>
      <c r="C1856" s="16" t="s">
        <v>4528</v>
      </c>
      <c r="D1856" s="461"/>
      <c r="E1856" s="349">
        <v>8.0299999999999994</v>
      </c>
      <c r="F1856" s="349">
        <v>6.33</v>
      </c>
      <c r="G1856" s="349">
        <v>5.32</v>
      </c>
      <c r="H1856" s="350"/>
      <c r="I1856" s="350"/>
      <c r="J1856" s="352"/>
      <c r="K1856" s="352"/>
      <c r="L1856" s="462"/>
      <c r="M1856" s="462"/>
      <c r="N1856" s="514">
        <v>239</v>
      </c>
      <c r="O1856" s="515">
        <v>0</v>
      </c>
      <c r="P1856" s="489"/>
      <c r="Q1856" s="489"/>
    </row>
    <row r="1857" spans="2:17">
      <c r="B1857" s="459"/>
      <c r="C1857" s="16" t="s">
        <v>2767</v>
      </c>
      <c r="D1857" s="461"/>
      <c r="E1857" s="349">
        <v>6.42</v>
      </c>
      <c r="F1857" s="349">
        <v>5.0599999999999996</v>
      </c>
      <c r="G1857" s="349">
        <v>4.25</v>
      </c>
      <c r="H1857" s="350"/>
      <c r="I1857" s="350"/>
      <c r="J1857" s="352"/>
      <c r="K1857" s="352"/>
      <c r="L1857" s="462"/>
      <c r="M1857" s="462"/>
      <c r="N1857" s="514">
        <v>191</v>
      </c>
      <c r="O1857" s="515">
        <v>0</v>
      </c>
      <c r="P1857" s="489"/>
      <c r="Q1857" s="489"/>
    </row>
    <row r="1858" spans="2:17">
      <c r="B1858" s="459"/>
      <c r="C1858" s="16" t="s">
        <v>4529</v>
      </c>
      <c r="D1858" s="461"/>
      <c r="E1858" s="349">
        <v>2.0099999999999998</v>
      </c>
      <c r="F1858" s="349">
        <v>1.59</v>
      </c>
      <c r="G1858" s="349">
        <v>1.33</v>
      </c>
      <c r="H1858" s="350"/>
      <c r="I1858" s="350"/>
      <c r="J1858" s="352"/>
      <c r="K1858" s="352"/>
      <c r="L1858" s="462"/>
      <c r="M1858" s="462"/>
      <c r="N1858" s="514">
        <v>60</v>
      </c>
      <c r="O1858" s="515">
        <v>0</v>
      </c>
      <c r="P1858" s="489"/>
      <c r="Q1858" s="489"/>
    </row>
    <row r="1859" spans="2:17">
      <c r="N1859" s="488"/>
      <c r="O1859" s="489"/>
      <c r="P1859" s="489"/>
      <c r="Q1859" s="489"/>
    </row>
    <row r="1860" spans="2:17">
      <c r="N1860" s="488"/>
      <c r="O1860" s="489"/>
      <c r="P1860" s="489"/>
      <c r="Q1860" s="489"/>
    </row>
    <row r="1861" spans="2:17">
      <c r="B1861" s="321" t="s">
        <v>3775</v>
      </c>
      <c r="N1861" s="488"/>
      <c r="O1861" s="489"/>
      <c r="P1861" s="489"/>
      <c r="Q1861" s="489"/>
    </row>
    <row r="1862" spans="2:17">
      <c r="C1862" s="322" t="s">
        <v>3777</v>
      </c>
      <c r="N1862" s="488">
        <v>250</v>
      </c>
      <c r="O1862" s="489"/>
      <c r="P1862" s="489"/>
      <c r="Q1862" s="489"/>
    </row>
    <row r="1863" spans="2:17" ht="28.8">
      <c r="C1863" s="322" t="s">
        <v>3776</v>
      </c>
      <c r="J1863" s="327">
        <v>5.9999999999999995E-4</v>
      </c>
      <c r="K1863" s="327">
        <v>5.9999999999999995E-4</v>
      </c>
      <c r="N1863" s="488"/>
      <c r="O1863" s="489"/>
      <c r="P1863" s="489"/>
      <c r="Q1863" s="489"/>
    </row>
    <row r="1864" spans="2:17">
      <c r="D1864" s="447"/>
      <c r="E1864" s="448"/>
      <c r="F1864" s="448"/>
      <c r="G1864" s="448"/>
      <c r="H1864" s="449"/>
      <c r="I1864" s="450"/>
      <c r="J1864" s="451"/>
      <c r="K1864" s="451"/>
      <c r="L1864" s="452"/>
      <c r="M1864" s="452"/>
      <c r="N1864" s="504"/>
      <c r="O1864" s="489"/>
      <c r="P1864" s="489"/>
      <c r="Q1864" s="489"/>
    </row>
    <row r="1865" spans="2:17" ht="15" thickBot="1">
      <c r="B1865" s="463" t="s">
        <v>4664</v>
      </c>
      <c r="C1865" s="464"/>
      <c r="D1865" s="465"/>
      <c r="E1865" s="466"/>
      <c r="F1865" s="466"/>
      <c r="G1865" s="466"/>
      <c r="H1865" s="467"/>
      <c r="I1865" s="468"/>
      <c r="J1865" s="469"/>
      <c r="K1865" s="469"/>
      <c r="L1865" s="470"/>
      <c r="M1865" s="470"/>
      <c r="N1865" s="510"/>
      <c r="O1865" s="511"/>
      <c r="P1865" s="511"/>
      <c r="Q1865" s="511"/>
    </row>
    <row r="1866" spans="2:17" ht="26.4">
      <c r="B1866" s="443" t="s">
        <v>4665</v>
      </c>
      <c r="C1866" s="444" t="s">
        <v>4666</v>
      </c>
      <c r="D1866" s="445">
        <v>65</v>
      </c>
      <c r="E1866" s="342">
        <v>286.85000000000002</v>
      </c>
      <c r="F1866" s="342">
        <v>228.31</v>
      </c>
      <c r="G1866" s="342">
        <v>193.47</v>
      </c>
      <c r="H1866" s="343">
        <v>0</v>
      </c>
      <c r="I1866" s="343">
        <v>0</v>
      </c>
      <c r="J1866" s="344">
        <v>8.0000000000000002E-3</v>
      </c>
      <c r="K1866" s="344">
        <v>3.9E-2</v>
      </c>
      <c r="L1866" s="446" t="s">
        <v>2721</v>
      </c>
      <c r="M1866" s="446" t="s">
        <v>2742</v>
      </c>
      <c r="N1866" s="516">
        <v>9064</v>
      </c>
      <c r="O1866" s="517">
        <v>10</v>
      </c>
      <c r="P1866" s="518">
        <v>8.0000000000000002E-3</v>
      </c>
      <c r="Q1866" s="519">
        <v>3.9E-2</v>
      </c>
    </row>
    <row r="1867" spans="2:17">
      <c r="B1867" s="459"/>
      <c r="C1867" s="460" t="s">
        <v>2780</v>
      </c>
      <c r="D1867" s="461"/>
      <c r="E1867" s="349" t="s">
        <v>2744</v>
      </c>
      <c r="F1867" s="349" t="s">
        <v>2744</v>
      </c>
      <c r="G1867" s="349" t="s">
        <v>2744</v>
      </c>
      <c r="H1867" s="350"/>
      <c r="I1867" s="350"/>
      <c r="J1867" s="352"/>
      <c r="K1867" s="352"/>
      <c r="L1867" s="462"/>
      <c r="M1867" s="462"/>
      <c r="N1867" s="489"/>
      <c r="O1867" s="500"/>
      <c r="P1867" s="489"/>
      <c r="Q1867" s="489"/>
    </row>
    <row r="1868" spans="2:17">
      <c r="B1868" s="459"/>
      <c r="C1868" s="16" t="s">
        <v>4667</v>
      </c>
      <c r="D1868" s="461"/>
      <c r="E1868" s="349">
        <v>76.61</v>
      </c>
      <c r="F1868" s="349">
        <v>60.41</v>
      </c>
      <c r="G1868" s="349">
        <v>50.76</v>
      </c>
      <c r="H1868" s="350"/>
      <c r="I1868" s="350"/>
      <c r="J1868" s="352"/>
      <c r="K1868" s="352"/>
      <c r="L1868" s="462"/>
      <c r="M1868" s="462"/>
      <c r="N1868" s="520">
        <v>2280</v>
      </c>
      <c r="O1868" s="500">
        <v>0</v>
      </c>
      <c r="P1868" s="489"/>
      <c r="Q1868" s="489"/>
    </row>
    <row r="1869" spans="2:17" ht="28.8">
      <c r="B1869" s="459"/>
      <c r="C1869" s="16" t="s">
        <v>4668</v>
      </c>
      <c r="D1869" s="461"/>
      <c r="E1869" s="349">
        <v>44.35</v>
      </c>
      <c r="F1869" s="349">
        <v>34.97</v>
      </c>
      <c r="G1869" s="349">
        <v>29.39</v>
      </c>
      <c r="H1869" s="350"/>
      <c r="I1869" s="350"/>
      <c r="J1869" s="352"/>
      <c r="K1869" s="352"/>
      <c r="L1869" s="462"/>
      <c r="M1869" s="462"/>
      <c r="N1869" s="520">
        <v>1320</v>
      </c>
      <c r="O1869" s="500">
        <v>0</v>
      </c>
      <c r="P1869" s="489"/>
      <c r="Q1869" s="489"/>
    </row>
    <row r="1870" spans="2:17">
      <c r="B1870" s="459"/>
      <c r="C1870" s="16" t="s">
        <v>4669</v>
      </c>
      <c r="D1870" s="461"/>
      <c r="E1870" s="349">
        <v>13.44</v>
      </c>
      <c r="F1870" s="349">
        <v>10.59</v>
      </c>
      <c r="G1870" s="349">
        <v>8.9</v>
      </c>
      <c r="H1870" s="350"/>
      <c r="I1870" s="350"/>
      <c r="J1870" s="352"/>
      <c r="K1870" s="352"/>
      <c r="L1870" s="462"/>
      <c r="M1870" s="462"/>
      <c r="N1870" s="520">
        <v>400</v>
      </c>
      <c r="O1870" s="500">
        <v>0</v>
      </c>
      <c r="P1870" s="489"/>
      <c r="Q1870" s="489"/>
    </row>
    <row r="1871" spans="2:17">
      <c r="B1871" s="459"/>
      <c r="C1871" s="16" t="s">
        <v>4670</v>
      </c>
      <c r="D1871" s="461"/>
      <c r="E1871" s="349">
        <v>209.66</v>
      </c>
      <c r="F1871" s="349">
        <v>165.33</v>
      </c>
      <c r="G1871" s="349">
        <v>138.94</v>
      </c>
      <c r="H1871" s="350"/>
      <c r="I1871" s="350"/>
      <c r="J1871" s="352"/>
      <c r="K1871" s="352"/>
      <c r="L1871" s="462"/>
      <c r="M1871" s="462"/>
      <c r="N1871" s="520">
        <v>6240</v>
      </c>
      <c r="O1871" s="500">
        <v>0</v>
      </c>
      <c r="P1871" s="489"/>
      <c r="Q1871" s="489"/>
    </row>
    <row r="1872" spans="2:17">
      <c r="B1872" s="459"/>
      <c r="C1872" s="16" t="s">
        <v>4671</v>
      </c>
      <c r="D1872" s="461"/>
      <c r="E1872" s="349">
        <v>326.58999999999997</v>
      </c>
      <c r="F1872" s="349">
        <v>257.55</v>
      </c>
      <c r="G1872" s="349">
        <v>216.43</v>
      </c>
      <c r="H1872" s="350"/>
      <c r="I1872" s="350"/>
      <c r="J1872" s="352"/>
      <c r="K1872" s="352"/>
      <c r="L1872" s="462"/>
      <c r="M1872" s="462"/>
      <c r="N1872" s="520">
        <v>9720</v>
      </c>
      <c r="O1872" s="500">
        <v>0</v>
      </c>
      <c r="P1872" s="489"/>
      <c r="Q1872" s="489"/>
    </row>
    <row r="1873" spans="2:17">
      <c r="B1873" s="459"/>
      <c r="C1873" s="16" t="s">
        <v>4672</v>
      </c>
      <c r="D1873" s="461"/>
      <c r="E1873" s="349">
        <v>150.16</v>
      </c>
      <c r="F1873" s="349">
        <v>118.41</v>
      </c>
      <c r="G1873" s="349">
        <v>99.51</v>
      </c>
      <c r="H1873" s="350"/>
      <c r="I1873" s="350"/>
      <c r="J1873" s="352"/>
      <c r="K1873" s="352"/>
      <c r="L1873" s="462"/>
      <c r="M1873" s="462"/>
      <c r="N1873" s="520">
        <v>4469</v>
      </c>
      <c r="O1873" s="500">
        <v>0</v>
      </c>
      <c r="P1873" s="489"/>
      <c r="Q1873" s="489"/>
    </row>
    <row r="1874" spans="2:17">
      <c r="B1874" s="459"/>
      <c r="C1874" s="16" t="s">
        <v>2827</v>
      </c>
      <c r="D1874" s="461"/>
      <c r="E1874" s="349" t="s">
        <v>2744</v>
      </c>
      <c r="F1874" s="349" t="s">
        <v>2744</v>
      </c>
      <c r="G1874" s="349" t="s">
        <v>2744</v>
      </c>
      <c r="H1874" s="350"/>
      <c r="I1874" s="350"/>
      <c r="J1874" s="352"/>
      <c r="K1874" s="352"/>
      <c r="L1874" s="462"/>
      <c r="M1874" s="462"/>
      <c r="N1874" s="489"/>
      <c r="O1874" s="500"/>
      <c r="P1874" s="489"/>
      <c r="Q1874" s="489"/>
    </row>
    <row r="1875" spans="2:17">
      <c r="B1875" s="459"/>
      <c r="C1875" s="16" t="s">
        <v>4673</v>
      </c>
      <c r="D1875" s="461"/>
      <c r="E1875" s="349">
        <v>58.77</v>
      </c>
      <c r="F1875" s="349">
        <v>46.34</v>
      </c>
      <c r="G1875" s="349">
        <v>38.94</v>
      </c>
      <c r="H1875" s="350"/>
      <c r="I1875" s="350"/>
      <c r="J1875" s="352"/>
      <c r="K1875" s="352"/>
      <c r="L1875" s="462"/>
      <c r="M1875" s="462"/>
      <c r="N1875" s="520">
        <v>1749</v>
      </c>
      <c r="O1875" s="500">
        <v>0</v>
      </c>
      <c r="P1875" s="489"/>
      <c r="Q1875" s="489"/>
    </row>
    <row r="1876" spans="2:17">
      <c r="B1876" s="459"/>
      <c r="C1876" s="16" t="s">
        <v>4674</v>
      </c>
      <c r="D1876" s="461"/>
      <c r="E1876" s="349">
        <v>41.49</v>
      </c>
      <c r="F1876" s="349">
        <v>32.72</v>
      </c>
      <c r="G1876" s="349">
        <v>27.5</v>
      </c>
      <c r="H1876" s="350"/>
      <c r="I1876" s="350"/>
      <c r="J1876" s="352"/>
      <c r="K1876" s="352"/>
      <c r="L1876" s="462"/>
      <c r="M1876" s="462"/>
      <c r="N1876" s="520">
        <v>1235</v>
      </c>
      <c r="O1876" s="500">
        <v>0</v>
      </c>
      <c r="P1876" s="489"/>
      <c r="Q1876" s="489"/>
    </row>
    <row r="1877" spans="2:17" ht="28.8">
      <c r="B1877" s="459"/>
      <c r="C1877" s="16" t="s">
        <v>4675</v>
      </c>
      <c r="D1877" s="461"/>
      <c r="E1877" s="349">
        <v>80.81</v>
      </c>
      <c r="F1877" s="349">
        <v>63.72</v>
      </c>
      <c r="G1877" s="349">
        <v>53.55</v>
      </c>
      <c r="H1877" s="350"/>
      <c r="I1877" s="350"/>
      <c r="J1877" s="352"/>
      <c r="K1877" s="352"/>
      <c r="L1877" s="462"/>
      <c r="M1877" s="462"/>
      <c r="N1877" s="520">
        <v>2405</v>
      </c>
      <c r="O1877" s="500">
        <v>0</v>
      </c>
      <c r="P1877" s="489"/>
      <c r="Q1877" s="489"/>
    </row>
    <row r="1878" spans="2:17">
      <c r="B1878" s="459"/>
      <c r="C1878" s="16" t="s">
        <v>4482</v>
      </c>
      <c r="D1878" s="461"/>
      <c r="E1878" s="349">
        <v>3.32</v>
      </c>
      <c r="F1878" s="349">
        <v>2.62</v>
      </c>
      <c r="G1878" s="349">
        <v>2.21</v>
      </c>
      <c r="H1878" s="350"/>
      <c r="I1878" s="350"/>
      <c r="J1878" s="352"/>
      <c r="K1878" s="352"/>
      <c r="L1878" s="462"/>
      <c r="M1878" s="462"/>
      <c r="N1878" s="520">
        <v>99</v>
      </c>
      <c r="O1878" s="500">
        <v>0</v>
      </c>
      <c r="P1878" s="489"/>
      <c r="Q1878" s="489"/>
    </row>
    <row r="1879" spans="2:17">
      <c r="B1879" s="459"/>
      <c r="C1879" s="16" t="s">
        <v>4676</v>
      </c>
      <c r="D1879" s="461"/>
      <c r="E1879" s="349">
        <v>6.05</v>
      </c>
      <c r="F1879" s="349">
        <v>4.7699999999999996</v>
      </c>
      <c r="G1879" s="349">
        <v>4.01</v>
      </c>
      <c r="H1879" s="350"/>
      <c r="I1879" s="350"/>
      <c r="J1879" s="352"/>
      <c r="K1879" s="352"/>
      <c r="L1879" s="462"/>
      <c r="M1879" s="462"/>
      <c r="N1879" s="520">
        <v>180</v>
      </c>
      <c r="O1879" s="500">
        <v>0</v>
      </c>
      <c r="P1879" s="489"/>
      <c r="Q1879" s="489"/>
    </row>
    <row r="1880" spans="2:17">
      <c r="B1880" s="459"/>
      <c r="C1880" s="16" t="s">
        <v>4677</v>
      </c>
      <c r="D1880" s="461"/>
      <c r="E1880" s="349">
        <v>20.12</v>
      </c>
      <c r="F1880" s="349">
        <v>15.87</v>
      </c>
      <c r="G1880" s="349">
        <v>13.33</v>
      </c>
      <c r="H1880" s="350"/>
      <c r="I1880" s="350"/>
      <c r="J1880" s="352"/>
      <c r="K1880" s="352"/>
      <c r="L1880" s="462"/>
      <c r="M1880" s="462"/>
      <c r="N1880" s="520">
        <v>599</v>
      </c>
      <c r="O1880" s="500">
        <v>0</v>
      </c>
      <c r="P1880" s="489"/>
      <c r="Q1880" s="489"/>
    </row>
    <row r="1881" spans="2:17">
      <c r="B1881" s="459"/>
      <c r="C1881" s="16" t="s">
        <v>4678</v>
      </c>
      <c r="D1881" s="461"/>
      <c r="E1881" s="349">
        <v>19.96</v>
      </c>
      <c r="F1881" s="349">
        <v>15.74</v>
      </c>
      <c r="G1881" s="349">
        <v>13.23</v>
      </c>
      <c r="H1881" s="350"/>
      <c r="I1881" s="350"/>
      <c r="J1881" s="352"/>
      <c r="K1881" s="352"/>
      <c r="L1881" s="462"/>
      <c r="M1881" s="462"/>
      <c r="N1881" s="520">
        <v>594</v>
      </c>
      <c r="O1881" s="500">
        <v>0</v>
      </c>
      <c r="P1881" s="489"/>
      <c r="Q1881" s="489"/>
    </row>
    <row r="1882" spans="2:17">
      <c r="B1882" s="459"/>
      <c r="C1882" s="16" t="s">
        <v>4679</v>
      </c>
      <c r="D1882" s="461"/>
      <c r="E1882" s="349">
        <v>18.04</v>
      </c>
      <c r="F1882" s="349">
        <v>14.23</v>
      </c>
      <c r="G1882" s="349">
        <v>11.95</v>
      </c>
      <c r="H1882" s="350"/>
      <c r="I1882" s="350"/>
      <c r="J1882" s="352"/>
      <c r="K1882" s="352"/>
      <c r="L1882" s="462"/>
      <c r="M1882" s="462"/>
      <c r="N1882" s="520">
        <v>537</v>
      </c>
      <c r="O1882" s="500">
        <v>0</v>
      </c>
      <c r="P1882" s="489"/>
      <c r="Q1882" s="489"/>
    </row>
    <row r="1883" spans="2:17">
      <c r="B1883" s="459"/>
      <c r="C1883" s="16" t="s">
        <v>3023</v>
      </c>
      <c r="D1883" s="461"/>
      <c r="E1883" s="349">
        <v>4.03</v>
      </c>
      <c r="F1883" s="349">
        <v>3.18</v>
      </c>
      <c r="G1883" s="349">
        <v>2.67</v>
      </c>
      <c r="H1883" s="350"/>
      <c r="I1883" s="350"/>
      <c r="J1883" s="352"/>
      <c r="K1883" s="352"/>
      <c r="L1883" s="462"/>
      <c r="M1883" s="462"/>
      <c r="N1883" s="520">
        <v>120</v>
      </c>
      <c r="O1883" s="500">
        <v>0</v>
      </c>
      <c r="P1883" s="489"/>
      <c r="Q1883" s="489"/>
    </row>
    <row r="1884" spans="2:17">
      <c r="B1884" s="459"/>
      <c r="C1884" s="16" t="s">
        <v>4680</v>
      </c>
      <c r="D1884" s="461"/>
      <c r="E1884" s="349">
        <v>341.77</v>
      </c>
      <c r="F1884" s="349">
        <v>285.38</v>
      </c>
      <c r="G1884" s="349">
        <v>251.79</v>
      </c>
      <c r="H1884" s="350"/>
      <c r="I1884" s="350"/>
      <c r="J1884" s="352"/>
      <c r="K1884" s="352"/>
      <c r="L1884" s="462"/>
      <c r="M1884" s="462"/>
      <c r="N1884" s="520">
        <v>7940</v>
      </c>
      <c r="O1884" s="500">
        <v>75</v>
      </c>
      <c r="P1884" s="489"/>
      <c r="Q1884" s="489"/>
    </row>
    <row r="1885" spans="2:17">
      <c r="B1885" s="459"/>
      <c r="C1885" s="16" t="s">
        <v>4681</v>
      </c>
      <c r="D1885" s="461"/>
      <c r="E1885" s="349">
        <v>43.01</v>
      </c>
      <c r="F1885" s="349">
        <v>33.909999999999997</v>
      </c>
      <c r="G1885" s="349">
        <v>28.51</v>
      </c>
      <c r="H1885" s="350"/>
      <c r="I1885" s="350"/>
      <c r="J1885" s="352"/>
      <c r="K1885" s="352"/>
      <c r="L1885" s="462"/>
      <c r="M1885" s="462"/>
      <c r="N1885" s="520">
        <v>1280</v>
      </c>
      <c r="O1885" s="500">
        <v>0</v>
      </c>
      <c r="P1885" s="489"/>
      <c r="Q1885" s="489"/>
    </row>
    <row r="1886" spans="2:17">
      <c r="B1886" s="459"/>
      <c r="C1886" s="16" t="s">
        <v>4682</v>
      </c>
      <c r="D1886" s="461"/>
      <c r="E1886" s="349">
        <v>140.72</v>
      </c>
      <c r="F1886" s="349">
        <v>121.54</v>
      </c>
      <c r="G1886" s="349">
        <v>110.12</v>
      </c>
      <c r="H1886" s="350"/>
      <c r="I1886" s="350"/>
      <c r="J1886" s="352"/>
      <c r="K1886" s="352"/>
      <c r="L1886" s="462"/>
      <c r="M1886" s="462"/>
      <c r="N1886" s="520">
        <v>2700</v>
      </c>
      <c r="O1886" s="500">
        <v>50</v>
      </c>
      <c r="P1886" s="489"/>
      <c r="Q1886" s="489"/>
    </row>
    <row r="1887" spans="2:17">
      <c r="B1887" s="459"/>
      <c r="C1887" s="16" t="s">
        <v>4683</v>
      </c>
      <c r="D1887" s="461"/>
      <c r="E1887" s="349">
        <v>246.25</v>
      </c>
      <c r="F1887" s="349">
        <v>210.05</v>
      </c>
      <c r="G1887" s="349">
        <v>188.49</v>
      </c>
      <c r="H1887" s="350"/>
      <c r="I1887" s="350"/>
      <c r="J1887" s="352"/>
      <c r="K1887" s="352"/>
      <c r="L1887" s="462"/>
      <c r="M1887" s="462"/>
      <c r="N1887" s="520">
        <v>5097</v>
      </c>
      <c r="O1887" s="500">
        <v>75</v>
      </c>
      <c r="P1887" s="489"/>
      <c r="Q1887" s="489"/>
    </row>
    <row r="1888" spans="2:17">
      <c r="B1888" s="459"/>
      <c r="C1888" s="16" t="s">
        <v>4684</v>
      </c>
      <c r="D1888" s="461"/>
      <c r="E1888" s="349">
        <v>18.440000000000001</v>
      </c>
      <c r="F1888" s="349">
        <v>14.55</v>
      </c>
      <c r="G1888" s="349">
        <v>12.22</v>
      </c>
      <c r="H1888" s="350"/>
      <c r="I1888" s="350"/>
      <c r="J1888" s="352"/>
      <c r="K1888" s="352"/>
      <c r="L1888" s="462"/>
      <c r="M1888" s="462"/>
      <c r="N1888" s="520">
        <v>549</v>
      </c>
      <c r="O1888" s="500">
        <v>0</v>
      </c>
      <c r="P1888" s="489"/>
      <c r="Q1888" s="489"/>
    </row>
    <row r="1889" spans="2:17">
      <c r="B1889" s="459"/>
      <c r="C1889" s="16" t="s">
        <v>4685</v>
      </c>
      <c r="D1889" s="461"/>
      <c r="E1889" s="349">
        <v>8.06</v>
      </c>
      <c r="F1889" s="349">
        <v>6.36</v>
      </c>
      <c r="G1889" s="349">
        <v>5.34</v>
      </c>
      <c r="H1889" s="350"/>
      <c r="I1889" s="350"/>
      <c r="J1889" s="352"/>
      <c r="K1889" s="352"/>
      <c r="L1889" s="462"/>
      <c r="M1889" s="462"/>
      <c r="N1889" s="520">
        <v>240</v>
      </c>
      <c r="O1889" s="500">
        <v>0</v>
      </c>
      <c r="P1889" s="489"/>
      <c r="Q1889" s="489"/>
    </row>
    <row r="1890" spans="2:17">
      <c r="B1890" s="459"/>
      <c r="C1890" s="16" t="s">
        <v>4686</v>
      </c>
      <c r="D1890" s="461"/>
      <c r="E1890" s="349">
        <v>42.3</v>
      </c>
      <c r="F1890" s="349">
        <v>33.36</v>
      </c>
      <c r="G1890" s="349">
        <v>28.03</v>
      </c>
      <c r="H1890" s="350"/>
      <c r="I1890" s="350"/>
      <c r="J1890" s="352"/>
      <c r="K1890" s="352"/>
      <c r="L1890" s="462"/>
      <c r="M1890" s="462"/>
      <c r="N1890" s="520">
        <v>1259</v>
      </c>
      <c r="O1890" s="500">
        <v>0</v>
      </c>
      <c r="P1890" s="489"/>
      <c r="Q1890" s="489"/>
    </row>
    <row r="1891" spans="2:17">
      <c r="B1891" s="459"/>
      <c r="C1891" s="16" t="s">
        <v>3045</v>
      </c>
      <c r="D1891" s="461"/>
      <c r="E1891" s="349">
        <v>128.06</v>
      </c>
      <c r="F1891" s="349">
        <v>109.45</v>
      </c>
      <c r="G1891" s="349">
        <v>98.36</v>
      </c>
      <c r="H1891" s="350"/>
      <c r="I1891" s="350"/>
      <c r="J1891" s="352"/>
      <c r="K1891" s="352"/>
      <c r="L1891" s="462"/>
      <c r="M1891" s="462"/>
      <c r="N1891" s="520">
        <v>2621</v>
      </c>
      <c r="O1891" s="500">
        <v>40</v>
      </c>
      <c r="P1891" s="489"/>
      <c r="Q1891" s="489"/>
    </row>
    <row r="1892" spans="2:17">
      <c r="B1892" s="459"/>
      <c r="C1892" s="16" t="s">
        <v>4687</v>
      </c>
      <c r="D1892" s="461"/>
      <c r="E1892" s="349">
        <v>11.96</v>
      </c>
      <c r="F1892" s="349">
        <v>9.43</v>
      </c>
      <c r="G1892" s="349">
        <v>7.93</v>
      </c>
      <c r="H1892" s="350"/>
      <c r="I1892" s="350"/>
      <c r="J1892" s="352"/>
      <c r="K1892" s="352"/>
      <c r="L1892" s="462"/>
      <c r="M1892" s="462"/>
      <c r="N1892" s="520">
        <v>356</v>
      </c>
      <c r="O1892" s="500">
        <v>0</v>
      </c>
      <c r="P1892" s="489"/>
      <c r="Q1892" s="489"/>
    </row>
    <row r="1893" spans="2:17">
      <c r="B1893" s="459"/>
      <c r="C1893" s="16" t="s">
        <v>4483</v>
      </c>
      <c r="D1893" s="461"/>
      <c r="E1893" s="349">
        <v>8.3699999999999992</v>
      </c>
      <c r="F1893" s="349">
        <v>6.6</v>
      </c>
      <c r="G1893" s="349">
        <v>5.55</v>
      </c>
      <c r="H1893" s="350"/>
      <c r="I1893" s="350"/>
      <c r="J1893" s="352"/>
      <c r="K1893" s="352"/>
      <c r="L1893" s="462"/>
      <c r="M1893" s="462"/>
      <c r="N1893" s="520">
        <v>249</v>
      </c>
      <c r="O1893" s="500">
        <v>0</v>
      </c>
      <c r="P1893" s="489"/>
      <c r="Q1893" s="489"/>
    </row>
    <row r="1894" spans="2:17" ht="28.8">
      <c r="B1894" s="459"/>
      <c r="C1894" s="16" t="s">
        <v>4688</v>
      </c>
      <c r="D1894" s="461"/>
      <c r="E1894" s="349">
        <v>282.24</v>
      </c>
      <c r="F1894" s="349">
        <v>222.57</v>
      </c>
      <c r="G1894" s="349">
        <v>187.04</v>
      </c>
      <c r="H1894" s="350"/>
      <c r="I1894" s="350"/>
      <c r="J1894" s="352"/>
      <c r="K1894" s="352"/>
      <c r="L1894" s="462"/>
      <c r="M1894" s="462"/>
      <c r="N1894" s="520">
        <v>8400</v>
      </c>
      <c r="O1894" s="500">
        <v>0</v>
      </c>
      <c r="P1894" s="489"/>
      <c r="Q1894" s="489"/>
    </row>
    <row r="1895" spans="2:17">
      <c r="B1895" s="459"/>
      <c r="C1895" s="16" t="s">
        <v>3020</v>
      </c>
      <c r="D1895" s="461"/>
      <c r="E1895" s="349">
        <v>481.92</v>
      </c>
      <c r="F1895" s="349">
        <v>406.46</v>
      </c>
      <c r="G1895" s="349">
        <v>361.53</v>
      </c>
      <c r="H1895" s="350"/>
      <c r="I1895" s="350"/>
      <c r="J1895" s="352"/>
      <c r="K1895" s="352"/>
      <c r="L1895" s="462"/>
      <c r="M1895" s="462"/>
      <c r="N1895" s="520">
        <v>10623</v>
      </c>
      <c r="O1895" s="500">
        <v>125</v>
      </c>
      <c r="P1895" s="489"/>
      <c r="Q1895" s="489"/>
    </row>
    <row r="1896" spans="2:17">
      <c r="B1896" s="459"/>
      <c r="C1896" s="16" t="s">
        <v>4689</v>
      </c>
      <c r="D1896" s="461"/>
      <c r="E1896" s="349">
        <v>612.34</v>
      </c>
      <c r="F1896" s="349">
        <v>482.89</v>
      </c>
      <c r="G1896" s="349">
        <v>405.8</v>
      </c>
      <c r="H1896" s="350"/>
      <c r="I1896" s="350"/>
      <c r="J1896" s="352"/>
      <c r="K1896" s="352"/>
      <c r="L1896" s="462"/>
      <c r="M1896" s="462"/>
      <c r="N1896" s="520">
        <v>18225</v>
      </c>
      <c r="O1896" s="500">
        <v>0</v>
      </c>
      <c r="P1896" s="489"/>
      <c r="Q1896" s="489"/>
    </row>
    <row r="1897" spans="2:17">
      <c r="B1897" s="459"/>
      <c r="C1897" s="16" t="s">
        <v>4690</v>
      </c>
      <c r="D1897" s="461"/>
      <c r="E1897" s="349">
        <v>3.02</v>
      </c>
      <c r="F1897" s="349">
        <v>2.38</v>
      </c>
      <c r="G1897" s="349">
        <v>2</v>
      </c>
      <c r="H1897" s="350"/>
      <c r="I1897" s="350"/>
      <c r="J1897" s="352"/>
      <c r="K1897" s="352"/>
      <c r="L1897" s="462"/>
      <c r="M1897" s="462"/>
      <c r="N1897" s="520">
        <v>90</v>
      </c>
      <c r="O1897" s="500">
        <v>0</v>
      </c>
      <c r="P1897" s="489"/>
      <c r="Q1897" s="489"/>
    </row>
    <row r="1898" spans="2:17">
      <c r="B1898" s="459"/>
      <c r="C1898" s="16" t="s">
        <v>4489</v>
      </c>
      <c r="D1898" s="461"/>
      <c r="E1898" s="349">
        <v>82.65</v>
      </c>
      <c r="F1898" s="349">
        <v>65.180000000000007</v>
      </c>
      <c r="G1898" s="349">
        <v>54.78</v>
      </c>
      <c r="H1898" s="350"/>
      <c r="I1898" s="350"/>
      <c r="J1898" s="352"/>
      <c r="K1898" s="352"/>
      <c r="L1898" s="462"/>
      <c r="M1898" s="462"/>
      <c r="N1898" s="520">
        <v>2460</v>
      </c>
      <c r="O1898" s="500">
        <v>0</v>
      </c>
      <c r="P1898" s="489"/>
      <c r="Q1898" s="489"/>
    </row>
    <row r="1899" spans="2:17" ht="28.8">
      <c r="B1899" s="459"/>
      <c r="C1899" s="16" t="s">
        <v>3049</v>
      </c>
      <c r="D1899" s="461"/>
      <c r="E1899" s="349">
        <v>127.2</v>
      </c>
      <c r="F1899" s="349">
        <v>112.99</v>
      </c>
      <c r="G1899" s="349">
        <v>104.53</v>
      </c>
      <c r="H1899" s="350"/>
      <c r="I1899" s="350"/>
      <c r="J1899" s="352"/>
      <c r="K1899" s="352"/>
      <c r="L1899" s="462"/>
      <c r="M1899" s="462"/>
      <c r="N1899" s="520">
        <v>2000</v>
      </c>
      <c r="O1899" s="500">
        <v>60</v>
      </c>
      <c r="P1899" s="489"/>
      <c r="Q1899" s="489"/>
    </row>
    <row r="1900" spans="2:17">
      <c r="B1900" s="459"/>
      <c r="C1900" s="16" t="s">
        <v>4691</v>
      </c>
      <c r="D1900" s="461"/>
      <c r="E1900" s="349">
        <v>26.88</v>
      </c>
      <c r="F1900" s="349">
        <v>21.19</v>
      </c>
      <c r="G1900" s="349">
        <v>17.809999999999999</v>
      </c>
      <c r="H1900" s="350"/>
      <c r="I1900" s="350"/>
      <c r="J1900" s="352"/>
      <c r="K1900" s="352"/>
      <c r="L1900" s="462"/>
      <c r="M1900" s="462"/>
      <c r="N1900" s="520">
        <v>800</v>
      </c>
      <c r="O1900" s="500">
        <v>0</v>
      </c>
      <c r="P1900" s="489"/>
      <c r="Q1900" s="489"/>
    </row>
    <row r="1901" spans="2:17">
      <c r="B1901" s="459"/>
      <c r="C1901" s="16" t="s">
        <v>4692</v>
      </c>
      <c r="D1901" s="461"/>
      <c r="E1901" s="349">
        <v>295.5</v>
      </c>
      <c r="F1901" s="349">
        <v>233.03</v>
      </c>
      <c r="G1901" s="349">
        <v>195.83</v>
      </c>
      <c r="H1901" s="350"/>
      <c r="I1901" s="350"/>
      <c r="J1901" s="352"/>
      <c r="K1901" s="352"/>
      <c r="L1901" s="462"/>
      <c r="M1901" s="462"/>
      <c r="N1901" s="520">
        <v>8795</v>
      </c>
      <c r="O1901" s="500">
        <v>0</v>
      </c>
      <c r="P1901" s="489"/>
      <c r="Q1901" s="489"/>
    </row>
    <row r="1902" spans="2:17">
      <c r="B1902" s="459"/>
      <c r="C1902" s="16" t="s">
        <v>4693</v>
      </c>
      <c r="D1902" s="461"/>
      <c r="E1902" s="349">
        <v>470.39</v>
      </c>
      <c r="F1902" s="349">
        <v>370.94</v>
      </c>
      <c r="G1902" s="349">
        <v>311.73</v>
      </c>
      <c r="H1902" s="350"/>
      <c r="I1902" s="350"/>
      <c r="J1902" s="352"/>
      <c r="K1902" s="352"/>
      <c r="L1902" s="462"/>
      <c r="M1902" s="462"/>
      <c r="N1902" s="520">
        <v>14000</v>
      </c>
      <c r="O1902" s="500">
        <v>0</v>
      </c>
      <c r="P1902" s="489"/>
      <c r="Q1902" s="489"/>
    </row>
    <row r="1903" spans="2:17">
      <c r="B1903" s="459"/>
      <c r="C1903" s="16" t="s">
        <v>4694</v>
      </c>
      <c r="D1903" s="461"/>
      <c r="E1903" s="349">
        <v>5.04</v>
      </c>
      <c r="F1903" s="349">
        <v>3.97</v>
      </c>
      <c r="G1903" s="349">
        <v>3.34</v>
      </c>
      <c r="H1903" s="350"/>
      <c r="I1903" s="350"/>
      <c r="J1903" s="352"/>
      <c r="K1903" s="352"/>
      <c r="L1903" s="462"/>
      <c r="M1903" s="462"/>
      <c r="N1903" s="520">
        <v>150</v>
      </c>
      <c r="O1903" s="500">
        <v>0</v>
      </c>
      <c r="P1903" s="489"/>
      <c r="Q1903" s="489"/>
    </row>
    <row r="1904" spans="2:17">
      <c r="B1904" s="459"/>
      <c r="C1904" s="16"/>
      <c r="D1904" s="461"/>
      <c r="E1904" s="349"/>
      <c r="F1904" s="349"/>
      <c r="G1904" s="349"/>
      <c r="H1904" s="350"/>
      <c r="I1904" s="350"/>
      <c r="J1904" s="352"/>
      <c r="K1904" s="352"/>
      <c r="L1904" s="462"/>
      <c r="M1904" s="462"/>
      <c r="N1904" s="489"/>
      <c r="O1904" s="489"/>
      <c r="P1904" s="489"/>
      <c r="Q1904" s="489"/>
    </row>
    <row r="1905" spans="2:17" ht="39.6">
      <c r="B1905" s="443" t="s">
        <v>4695</v>
      </c>
      <c r="C1905" s="444" t="s">
        <v>4696</v>
      </c>
      <c r="D1905" s="445">
        <v>70</v>
      </c>
      <c r="E1905" s="342">
        <v>309.02999999999997</v>
      </c>
      <c r="F1905" s="342">
        <v>245.8</v>
      </c>
      <c r="G1905" s="342">
        <v>208.16</v>
      </c>
      <c r="H1905" s="343">
        <v>0</v>
      </c>
      <c r="I1905" s="343">
        <v>0</v>
      </c>
      <c r="J1905" s="344">
        <v>8.0000000000000002E-3</v>
      </c>
      <c r="K1905" s="344">
        <v>3.9E-2</v>
      </c>
      <c r="L1905" s="446" t="s">
        <v>2721</v>
      </c>
      <c r="M1905" s="446" t="s">
        <v>2742</v>
      </c>
      <c r="N1905" s="521">
        <v>9790</v>
      </c>
      <c r="O1905" s="499">
        <v>10</v>
      </c>
      <c r="P1905" s="496">
        <v>8.0000000000000002E-3</v>
      </c>
      <c r="Q1905" s="496">
        <v>3.9E-2</v>
      </c>
    </row>
    <row r="1906" spans="2:17">
      <c r="B1906" s="459"/>
      <c r="C1906" s="460" t="s">
        <v>2780</v>
      </c>
      <c r="D1906" s="461"/>
      <c r="E1906" s="349" t="s">
        <v>2744</v>
      </c>
      <c r="F1906" s="349" t="s">
        <v>2744</v>
      </c>
      <c r="G1906" s="349" t="s">
        <v>2744</v>
      </c>
      <c r="H1906" s="350"/>
      <c r="I1906" s="350"/>
      <c r="J1906" s="352"/>
      <c r="K1906" s="352"/>
      <c r="L1906" s="462"/>
      <c r="M1906" s="462"/>
      <c r="N1906" s="489"/>
      <c r="O1906" s="500"/>
      <c r="P1906" s="489"/>
      <c r="Q1906" s="489"/>
    </row>
    <row r="1907" spans="2:17">
      <c r="B1907" s="459"/>
      <c r="C1907" s="16" t="s">
        <v>4667</v>
      </c>
      <c r="D1907" s="461"/>
      <c r="E1907" s="349">
        <v>76.61</v>
      </c>
      <c r="F1907" s="349">
        <v>60.41</v>
      </c>
      <c r="G1907" s="349">
        <v>50.76</v>
      </c>
      <c r="H1907" s="350"/>
      <c r="I1907" s="350"/>
      <c r="J1907" s="352"/>
      <c r="K1907" s="352"/>
      <c r="L1907" s="462"/>
      <c r="M1907" s="462"/>
      <c r="N1907" s="520">
        <v>2280</v>
      </c>
      <c r="O1907" s="500">
        <v>0</v>
      </c>
      <c r="P1907" s="489"/>
      <c r="Q1907" s="489"/>
    </row>
    <row r="1908" spans="2:17" ht="28.8">
      <c r="B1908" s="459"/>
      <c r="C1908" s="16" t="s">
        <v>4668</v>
      </c>
      <c r="D1908" s="461"/>
      <c r="E1908" s="349">
        <v>44.35</v>
      </c>
      <c r="F1908" s="349">
        <v>34.97</v>
      </c>
      <c r="G1908" s="349">
        <v>29.39</v>
      </c>
      <c r="H1908" s="350"/>
      <c r="I1908" s="350"/>
      <c r="J1908" s="352"/>
      <c r="K1908" s="352"/>
      <c r="L1908" s="462"/>
      <c r="M1908" s="462"/>
      <c r="N1908" s="520">
        <v>1320</v>
      </c>
      <c r="O1908" s="500">
        <v>0</v>
      </c>
      <c r="P1908" s="489"/>
      <c r="Q1908" s="489"/>
    </row>
    <row r="1909" spans="2:17">
      <c r="B1909" s="459"/>
      <c r="C1909" s="16" t="s">
        <v>4669</v>
      </c>
      <c r="D1909" s="461"/>
      <c r="E1909" s="349">
        <v>13.44</v>
      </c>
      <c r="F1909" s="349">
        <v>10.59</v>
      </c>
      <c r="G1909" s="349">
        <v>8.9</v>
      </c>
      <c r="H1909" s="350"/>
      <c r="I1909" s="350"/>
      <c r="J1909" s="352"/>
      <c r="K1909" s="352"/>
      <c r="L1909" s="462"/>
      <c r="M1909" s="462"/>
      <c r="N1909" s="520">
        <v>400</v>
      </c>
      <c r="O1909" s="500">
        <v>0</v>
      </c>
      <c r="P1909" s="489"/>
      <c r="Q1909" s="489"/>
    </row>
    <row r="1910" spans="2:17">
      <c r="B1910" s="459"/>
      <c r="C1910" s="16" t="s">
        <v>4670</v>
      </c>
      <c r="D1910" s="461"/>
      <c r="E1910" s="349">
        <v>209.66</v>
      </c>
      <c r="F1910" s="349">
        <v>165.33</v>
      </c>
      <c r="G1910" s="349">
        <v>138.94</v>
      </c>
      <c r="H1910" s="350"/>
      <c r="I1910" s="350"/>
      <c r="J1910" s="352"/>
      <c r="K1910" s="352"/>
      <c r="L1910" s="462"/>
      <c r="M1910" s="462"/>
      <c r="N1910" s="520">
        <v>6240</v>
      </c>
      <c r="O1910" s="500">
        <v>0</v>
      </c>
      <c r="P1910" s="489"/>
      <c r="Q1910" s="489"/>
    </row>
    <row r="1911" spans="2:17">
      <c r="B1911" s="459"/>
      <c r="C1911" s="16" t="s">
        <v>4671</v>
      </c>
      <c r="D1911" s="461"/>
      <c r="E1911" s="349">
        <v>326.58999999999997</v>
      </c>
      <c r="F1911" s="349">
        <v>257.55</v>
      </c>
      <c r="G1911" s="349">
        <v>216.43</v>
      </c>
      <c r="H1911" s="350"/>
      <c r="I1911" s="350"/>
      <c r="J1911" s="352"/>
      <c r="K1911" s="352"/>
      <c r="L1911" s="462"/>
      <c r="M1911" s="462"/>
      <c r="N1911" s="520">
        <v>9720</v>
      </c>
      <c r="O1911" s="500">
        <v>0</v>
      </c>
      <c r="P1911" s="489"/>
      <c r="Q1911" s="489"/>
    </row>
    <row r="1912" spans="2:17">
      <c r="B1912" s="459"/>
      <c r="C1912" s="16" t="s">
        <v>4672</v>
      </c>
      <c r="D1912" s="461"/>
      <c r="E1912" s="349">
        <v>150.16</v>
      </c>
      <c r="F1912" s="349">
        <v>118.41</v>
      </c>
      <c r="G1912" s="349">
        <v>99.51</v>
      </c>
      <c r="H1912" s="350"/>
      <c r="I1912" s="350"/>
      <c r="J1912" s="352"/>
      <c r="K1912" s="352"/>
      <c r="L1912" s="462"/>
      <c r="M1912" s="462"/>
      <c r="N1912" s="520">
        <v>4469</v>
      </c>
      <c r="O1912" s="500">
        <v>0</v>
      </c>
      <c r="P1912" s="489"/>
      <c r="Q1912" s="489"/>
    </row>
    <row r="1913" spans="2:17">
      <c r="B1913" s="459"/>
      <c r="C1913" s="16" t="s">
        <v>2827</v>
      </c>
      <c r="D1913" s="461"/>
      <c r="E1913" s="349" t="s">
        <v>2744</v>
      </c>
      <c r="F1913" s="349" t="s">
        <v>2744</v>
      </c>
      <c r="G1913" s="349" t="s">
        <v>2744</v>
      </c>
      <c r="H1913" s="350"/>
      <c r="I1913" s="350"/>
      <c r="J1913" s="352"/>
      <c r="K1913" s="352"/>
      <c r="L1913" s="462"/>
      <c r="M1913" s="462"/>
      <c r="N1913" s="489"/>
      <c r="O1913" s="500"/>
      <c r="P1913" s="489"/>
      <c r="Q1913" s="489"/>
    </row>
    <row r="1914" spans="2:17">
      <c r="B1914" s="459"/>
      <c r="C1914" s="16" t="s">
        <v>4673</v>
      </c>
      <c r="D1914" s="461"/>
      <c r="E1914" s="349">
        <v>58.77</v>
      </c>
      <c r="F1914" s="349">
        <v>46.34</v>
      </c>
      <c r="G1914" s="349">
        <v>38.94</v>
      </c>
      <c r="H1914" s="350"/>
      <c r="I1914" s="350"/>
      <c r="J1914" s="352"/>
      <c r="K1914" s="352"/>
      <c r="L1914" s="462"/>
      <c r="M1914" s="462"/>
      <c r="N1914" s="520">
        <v>1749</v>
      </c>
      <c r="O1914" s="500">
        <v>0</v>
      </c>
      <c r="P1914" s="489"/>
      <c r="Q1914" s="489"/>
    </row>
    <row r="1915" spans="2:17">
      <c r="B1915" s="459"/>
      <c r="C1915" s="16" t="s">
        <v>4674</v>
      </c>
      <c r="D1915" s="461"/>
      <c r="E1915" s="349">
        <v>41.49</v>
      </c>
      <c r="F1915" s="349">
        <v>32.72</v>
      </c>
      <c r="G1915" s="349">
        <v>27.5</v>
      </c>
      <c r="H1915" s="350"/>
      <c r="I1915" s="350"/>
      <c r="J1915" s="352"/>
      <c r="K1915" s="352"/>
      <c r="L1915" s="462"/>
      <c r="M1915" s="462"/>
      <c r="N1915" s="520">
        <v>1235</v>
      </c>
      <c r="O1915" s="500">
        <v>0</v>
      </c>
      <c r="P1915" s="489"/>
      <c r="Q1915" s="489"/>
    </row>
    <row r="1916" spans="2:17" ht="28.8">
      <c r="B1916" s="459"/>
      <c r="C1916" s="16" t="s">
        <v>4675</v>
      </c>
      <c r="D1916" s="461"/>
      <c r="E1916" s="349">
        <v>80.81</v>
      </c>
      <c r="F1916" s="349">
        <v>63.72</v>
      </c>
      <c r="G1916" s="349">
        <v>53.55</v>
      </c>
      <c r="H1916" s="350"/>
      <c r="I1916" s="350"/>
      <c r="J1916" s="352"/>
      <c r="K1916" s="352"/>
      <c r="L1916" s="462"/>
      <c r="M1916" s="462"/>
      <c r="N1916" s="520">
        <v>2405</v>
      </c>
      <c r="O1916" s="500">
        <v>0</v>
      </c>
      <c r="P1916" s="489"/>
      <c r="Q1916" s="489"/>
    </row>
    <row r="1917" spans="2:17">
      <c r="B1917" s="459"/>
      <c r="C1917" s="16" t="s">
        <v>4482</v>
      </c>
      <c r="D1917" s="461"/>
      <c r="E1917" s="349">
        <v>3.32</v>
      </c>
      <c r="F1917" s="349">
        <v>2.62</v>
      </c>
      <c r="G1917" s="349">
        <v>2.21</v>
      </c>
      <c r="H1917" s="350"/>
      <c r="I1917" s="350"/>
      <c r="J1917" s="352"/>
      <c r="K1917" s="352"/>
      <c r="L1917" s="462"/>
      <c r="M1917" s="462"/>
      <c r="N1917" s="520">
        <v>99</v>
      </c>
      <c r="O1917" s="500">
        <v>0</v>
      </c>
      <c r="P1917" s="489"/>
      <c r="Q1917" s="489"/>
    </row>
    <row r="1918" spans="2:17">
      <c r="B1918" s="459"/>
      <c r="C1918" s="16" t="s">
        <v>4676</v>
      </c>
      <c r="D1918" s="461"/>
      <c r="E1918" s="349">
        <v>6.05</v>
      </c>
      <c r="F1918" s="349">
        <v>4.7699999999999996</v>
      </c>
      <c r="G1918" s="349">
        <v>4.01</v>
      </c>
      <c r="H1918" s="350"/>
      <c r="I1918" s="350"/>
      <c r="J1918" s="352"/>
      <c r="K1918" s="352"/>
      <c r="L1918" s="462"/>
      <c r="M1918" s="462"/>
      <c r="N1918" s="520">
        <v>180</v>
      </c>
      <c r="O1918" s="500">
        <v>0</v>
      </c>
      <c r="P1918" s="489"/>
      <c r="Q1918" s="489"/>
    </row>
    <row r="1919" spans="2:17">
      <c r="B1919" s="459"/>
      <c r="C1919" s="16" t="s">
        <v>4677</v>
      </c>
      <c r="D1919" s="461"/>
      <c r="E1919" s="349">
        <v>20.12</v>
      </c>
      <c r="F1919" s="349">
        <v>15.87</v>
      </c>
      <c r="G1919" s="349">
        <v>13.33</v>
      </c>
      <c r="H1919" s="350"/>
      <c r="I1919" s="350"/>
      <c r="J1919" s="352"/>
      <c r="K1919" s="352"/>
      <c r="L1919" s="462"/>
      <c r="M1919" s="462"/>
      <c r="N1919" s="520">
        <v>599</v>
      </c>
      <c r="O1919" s="500">
        <v>0</v>
      </c>
      <c r="P1919" s="489"/>
      <c r="Q1919" s="489"/>
    </row>
    <row r="1920" spans="2:17">
      <c r="B1920" s="459"/>
      <c r="C1920" s="16" t="s">
        <v>4678</v>
      </c>
      <c r="D1920" s="461"/>
      <c r="E1920" s="349">
        <v>19.96</v>
      </c>
      <c r="F1920" s="349">
        <v>15.74</v>
      </c>
      <c r="G1920" s="349">
        <v>13.23</v>
      </c>
      <c r="H1920" s="350"/>
      <c r="I1920" s="350"/>
      <c r="J1920" s="352"/>
      <c r="K1920" s="352"/>
      <c r="L1920" s="462"/>
      <c r="M1920" s="462"/>
      <c r="N1920" s="520">
        <v>594</v>
      </c>
      <c r="O1920" s="500">
        <v>0</v>
      </c>
      <c r="P1920" s="489"/>
      <c r="Q1920" s="489"/>
    </row>
    <row r="1921" spans="2:17">
      <c r="B1921" s="459"/>
      <c r="C1921" s="16" t="s">
        <v>4679</v>
      </c>
      <c r="D1921" s="461"/>
      <c r="E1921" s="349">
        <v>18.04</v>
      </c>
      <c r="F1921" s="349">
        <v>14.23</v>
      </c>
      <c r="G1921" s="349">
        <v>11.95</v>
      </c>
      <c r="H1921" s="350"/>
      <c r="I1921" s="350"/>
      <c r="J1921" s="352"/>
      <c r="K1921" s="352"/>
      <c r="L1921" s="462"/>
      <c r="M1921" s="462"/>
      <c r="N1921" s="520">
        <v>537</v>
      </c>
      <c r="O1921" s="500">
        <v>0</v>
      </c>
      <c r="P1921" s="489"/>
      <c r="Q1921" s="489"/>
    </row>
    <row r="1922" spans="2:17">
      <c r="B1922" s="459"/>
      <c r="C1922" s="16" t="s">
        <v>3023</v>
      </c>
      <c r="D1922" s="461"/>
      <c r="E1922" s="349">
        <v>4.03</v>
      </c>
      <c r="F1922" s="349">
        <v>3.18</v>
      </c>
      <c r="G1922" s="349">
        <v>2.67</v>
      </c>
      <c r="H1922" s="350"/>
      <c r="I1922" s="350"/>
      <c r="J1922" s="352"/>
      <c r="K1922" s="352"/>
      <c r="L1922" s="462"/>
      <c r="M1922" s="462"/>
      <c r="N1922" s="520">
        <v>120</v>
      </c>
      <c r="O1922" s="500">
        <v>0</v>
      </c>
      <c r="P1922" s="489"/>
      <c r="Q1922" s="489"/>
    </row>
    <row r="1923" spans="2:17">
      <c r="B1923" s="459"/>
      <c r="C1923" s="16" t="s">
        <v>4680</v>
      </c>
      <c r="D1923" s="461"/>
      <c r="E1923" s="349">
        <v>341.77</v>
      </c>
      <c r="F1923" s="349">
        <v>285.38</v>
      </c>
      <c r="G1923" s="349">
        <v>251.79</v>
      </c>
      <c r="H1923" s="350"/>
      <c r="I1923" s="350"/>
      <c r="J1923" s="352"/>
      <c r="K1923" s="352"/>
      <c r="L1923" s="462"/>
      <c r="M1923" s="462"/>
      <c r="N1923" s="520">
        <v>7940</v>
      </c>
      <c r="O1923" s="500">
        <v>75</v>
      </c>
      <c r="P1923" s="489"/>
      <c r="Q1923" s="489"/>
    </row>
    <row r="1924" spans="2:17">
      <c r="B1924" s="459"/>
      <c r="C1924" s="16" t="s">
        <v>4681</v>
      </c>
      <c r="D1924" s="461"/>
      <c r="E1924" s="349">
        <v>43.01</v>
      </c>
      <c r="F1924" s="349">
        <v>33.909999999999997</v>
      </c>
      <c r="G1924" s="349">
        <v>28.51</v>
      </c>
      <c r="H1924" s="350"/>
      <c r="I1924" s="350"/>
      <c r="J1924" s="352"/>
      <c r="K1924" s="352"/>
      <c r="L1924" s="462"/>
      <c r="M1924" s="462"/>
      <c r="N1924" s="520">
        <v>1280</v>
      </c>
      <c r="O1924" s="500">
        <v>0</v>
      </c>
      <c r="P1924" s="489"/>
      <c r="Q1924" s="489"/>
    </row>
    <row r="1925" spans="2:17">
      <c r="B1925" s="459"/>
      <c r="C1925" s="16" t="s">
        <v>4682</v>
      </c>
      <c r="D1925" s="461"/>
      <c r="E1925" s="349">
        <v>140.72</v>
      </c>
      <c r="F1925" s="349">
        <v>121.54</v>
      </c>
      <c r="G1925" s="349">
        <v>110.12</v>
      </c>
      <c r="H1925" s="350"/>
      <c r="I1925" s="350"/>
      <c r="J1925" s="352"/>
      <c r="K1925" s="352"/>
      <c r="L1925" s="462"/>
      <c r="M1925" s="462"/>
      <c r="N1925" s="520">
        <v>2700</v>
      </c>
      <c r="O1925" s="500">
        <v>50</v>
      </c>
      <c r="P1925" s="489"/>
      <c r="Q1925" s="489"/>
    </row>
    <row r="1926" spans="2:17">
      <c r="B1926" s="459"/>
      <c r="C1926" s="16" t="s">
        <v>4683</v>
      </c>
      <c r="D1926" s="461"/>
      <c r="E1926" s="349">
        <v>246.25</v>
      </c>
      <c r="F1926" s="349">
        <v>210.05</v>
      </c>
      <c r="G1926" s="349">
        <v>188.49</v>
      </c>
      <c r="H1926" s="350"/>
      <c r="I1926" s="350"/>
      <c r="J1926" s="352"/>
      <c r="K1926" s="352"/>
      <c r="L1926" s="462"/>
      <c r="M1926" s="462"/>
      <c r="N1926" s="520">
        <v>5097</v>
      </c>
      <c r="O1926" s="500">
        <v>75</v>
      </c>
      <c r="P1926" s="489"/>
      <c r="Q1926" s="489"/>
    </row>
    <row r="1927" spans="2:17">
      <c r="B1927" s="459"/>
      <c r="C1927" s="16" t="s">
        <v>4684</v>
      </c>
      <c r="D1927" s="461"/>
      <c r="E1927" s="349">
        <v>18.440000000000001</v>
      </c>
      <c r="F1927" s="349">
        <v>14.55</v>
      </c>
      <c r="G1927" s="349">
        <v>12.22</v>
      </c>
      <c r="H1927" s="350"/>
      <c r="I1927" s="350"/>
      <c r="J1927" s="352"/>
      <c r="K1927" s="352"/>
      <c r="L1927" s="462"/>
      <c r="M1927" s="462"/>
      <c r="N1927" s="520">
        <v>549</v>
      </c>
      <c r="O1927" s="500">
        <v>0</v>
      </c>
      <c r="P1927" s="489"/>
      <c r="Q1927" s="489"/>
    </row>
    <row r="1928" spans="2:17">
      <c r="B1928" s="459"/>
      <c r="C1928" s="16" t="s">
        <v>4685</v>
      </c>
      <c r="D1928" s="461"/>
      <c r="E1928" s="349">
        <v>8.06</v>
      </c>
      <c r="F1928" s="349">
        <v>6.36</v>
      </c>
      <c r="G1928" s="349">
        <v>5.34</v>
      </c>
      <c r="H1928" s="350"/>
      <c r="I1928" s="350"/>
      <c r="J1928" s="352"/>
      <c r="K1928" s="352"/>
      <c r="L1928" s="462"/>
      <c r="M1928" s="462"/>
      <c r="N1928" s="520">
        <v>240</v>
      </c>
      <c r="O1928" s="500">
        <v>0</v>
      </c>
      <c r="P1928" s="489"/>
      <c r="Q1928" s="489"/>
    </row>
    <row r="1929" spans="2:17">
      <c r="B1929" s="459"/>
      <c r="C1929" s="16" t="s">
        <v>4686</v>
      </c>
      <c r="D1929" s="461"/>
      <c r="E1929" s="349">
        <v>42.3</v>
      </c>
      <c r="F1929" s="349">
        <v>33.36</v>
      </c>
      <c r="G1929" s="349">
        <v>28.03</v>
      </c>
      <c r="H1929" s="350"/>
      <c r="I1929" s="350"/>
      <c r="J1929" s="352"/>
      <c r="K1929" s="352"/>
      <c r="L1929" s="462"/>
      <c r="M1929" s="462"/>
      <c r="N1929" s="520">
        <v>1259</v>
      </c>
      <c r="O1929" s="500">
        <v>0</v>
      </c>
      <c r="P1929" s="489"/>
      <c r="Q1929" s="489"/>
    </row>
    <row r="1930" spans="2:17">
      <c r="B1930" s="459"/>
      <c r="C1930" s="16" t="s">
        <v>3045</v>
      </c>
      <c r="D1930" s="461"/>
      <c r="E1930" s="349">
        <v>128.06</v>
      </c>
      <c r="F1930" s="349">
        <v>109.45</v>
      </c>
      <c r="G1930" s="349">
        <v>98.36</v>
      </c>
      <c r="H1930" s="350"/>
      <c r="I1930" s="350"/>
      <c r="J1930" s="352"/>
      <c r="K1930" s="352"/>
      <c r="L1930" s="462"/>
      <c r="M1930" s="462"/>
      <c r="N1930" s="520">
        <v>2621</v>
      </c>
      <c r="O1930" s="500">
        <v>40</v>
      </c>
      <c r="P1930" s="489"/>
      <c r="Q1930" s="489"/>
    </row>
    <row r="1931" spans="2:17">
      <c r="B1931" s="459"/>
      <c r="C1931" s="16" t="s">
        <v>4687</v>
      </c>
      <c r="D1931" s="461"/>
      <c r="E1931" s="349">
        <v>11.96</v>
      </c>
      <c r="F1931" s="349">
        <v>9.43</v>
      </c>
      <c r="G1931" s="349">
        <v>7.93</v>
      </c>
      <c r="H1931" s="350"/>
      <c r="I1931" s="350"/>
      <c r="J1931" s="352"/>
      <c r="K1931" s="352"/>
      <c r="L1931" s="462"/>
      <c r="M1931" s="462"/>
      <c r="N1931" s="520">
        <v>356</v>
      </c>
      <c r="O1931" s="500">
        <v>0</v>
      </c>
      <c r="P1931" s="489"/>
      <c r="Q1931" s="489"/>
    </row>
    <row r="1932" spans="2:17">
      <c r="B1932" s="459"/>
      <c r="C1932" s="16" t="s">
        <v>4483</v>
      </c>
      <c r="D1932" s="461"/>
      <c r="E1932" s="349">
        <v>8.3699999999999992</v>
      </c>
      <c r="F1932" s="349">
        <v>6.6</v>
      </c>
      <c r="G1932" s="349">
        <v>5.55</v>
      </c>
      <c r="H1932" s="350"/>
      <c r="I1932" s="350"/>
      <c r="J1932" s="352"/>
      <c r="K1932" s="352"/>
      <c r="L1932" s="462"/>
      <c r="M1932" s="462"/>
      <c r="N1932" s="520">
        <v>249</v>
      </c>
      <c r="O1932" s="500">
        <v>0</v>
      </c>
      <c r="P1932" s="489"/>
      <c r="Q1932" s="489"/>
    </row>
    <row r="1933" spans="2:17" ht="28.8">
      <c r="B1933" s="459"/>
      <c r="C1933" s="16" t="s">
        <v>4688</v>
      </c>
      <c r="D1933" s="461"/>
      <c r="E1933" s="349">
        <v>282.24</v>
      </c>
      <c r="F1933" s="349">
        <v>222.57</v>
      </c>
      <c r="G1933" s="349">
        <v>187.04</v>
      </c>
      <c r="H1933" s="350"/>
      <c r="I1933" s="350"/>
      <c r="J1933" s="352"/>
      <c r="K1933" s="352"/>
      <c r="L1933" s="462"/>
      <c r="M1933" s="462"/>
      <c r="N1933" s="520">
        <v>8400</v>
      </c>
      <c r="O1933" s="500">
        <v>0</v>
      </c>
      <c r="P1933" s="489"/>
      <c r="Q1933" s="489"/>
    </row>
    <row r="1934" spans="2:17">
      <c r="B1934" s="459"/>
      <c r="C1934" s="16" t="s">
        <v>3020</v>
      </c>
      <c r="D1934" s="461"/>
      <c r="E1934" s="349">
        <v>481.92</v>
      </c>
      <c r="F1934" s="349">
        <v>406.46</v>
      </c>
      <c r="G1934" s="349">
        <v>361.53</v>
      </c>
      <c r="H1934" s="350"/>
      <c r="I1934" s="350"/>
      <c r="J1934" s="352"/>
      <c r="K1934" s="352"/>
      <c r="L1934" s="462"/>
      <c r="M1934" s="462"/>
      <c r="N1934" s="520">
        <v>10623</v>
      </c>
      <c r="O1934" s="500">
        <v>125</v>
      </c>
      <c r="P1934" s="489"/>
      <c r="Q1934" s="489"/>
    </row>
    <row r="1935" spans="2:17">
      <c r="B1935" s="459"/>
      <c r="C1935" s="16" t="s">
        <v>4689</v>
      </c>
      <c r="D1935" s="461"/>
      <c r="E1935" s="349">
        <v>612.34</v>
      </c>
      <c r="F1935" s="349">
        <v>482.89</v>
      </c>
      <c r="G1935" s="349">
        <v>405.8</v>
      </c>
      <c r="H1935" s="350"/>
      <c r="I1935" s="350"/>
      <c r="J1935" s="352"/>
      <c r="K1935" s="352"/>
      <c r="L1935" s="462"/>
      <c r="M1935" s="462"/>
      <c r="N1935" s="520">
        <v>18225</v>
      </c>
      <c r="O1935" s="500">
        <v>0</v>
      </c>
      <c r="P1935" s="489"/>
      <c r="Q1935" s="489"/>
    </row>
    <row r="1936" spans="2:17">
      <c r="B1936" s="459"/>
      <c r="C1936" s="16" t="s">
        <v>4690</v>
      </c>
      <c r="D1936" s="461"/>
      <c r="E1936" s="349">
        <v>3.02</v>
      </c>
      <c r="F1936" s="349">
        <v>2.38</v>
      </c>
      <c r="G1936" s="349">
        <v>2</v>
      </c>
      <c r="H1936" s="350"/>
      <c r="I1936" s="350"/>
      <c r="J1936" s="352"/>
      <c r="K1936" s="352"/>
      <c r="L1936" s="462"/>
      <c r="M1936" s="462"/>
      <c r="N1936" s="520">
        <v>90</v>
      </c>
      <c r="O1936" s="500">
        <v>0</v>
      </c>
      <c r="P1936" s="489"/>
      <c r="Q1936" s="489"/>
    </row>
    <row r="1937" spans="2:17">
      <c r="B1937" s="459"/>
      <c r="C1937" s="16" t="s">
        <v>4489</v>
      </c>
      <c r="D1937" s="461"/>
      <c r="E1937" s="349">
        <v>82.65</v>
      </c>
      <c r="F1937" s="349">
        <v>65.180000000000007</v>
      </c>
      <c r="G1937" s="349">
        <v>54.78</v>
      </c>
      <c r="H1937" s="350"/>
      <c r="I1937" s="350"/>
      <c r="J1937" s="352"/>
      <c r="K1937" s="352"/>
      <c r="L1937" s="462"/>
      <c r="M1937" s="462"/>
      <c r="N1937" s="520">
        <v>2460</v>
      </c>
      <c r="O1937" s="500">
        <v>0</v>
      </c>
      <c r="P1937" s="489"/>
      <c r="Q1937" s="489"/>
    </row>
    <row r="1938" spans="2:17" ht="28.8">
      <c r="B1938" s="459"/>
      <c r="C1938" s="16" t="s">
        <v>3049</v>
      </c>
      <c r="D1938" s="461"/>
      <c r="E1938" s="349">
        <v>127.2</v>
      </c>
      <c r="F1938" s="349">
        <v>112.99</v>
      </c>
      <c r="G1938" s="349">
        <v>104.53</v>
      </c>
      <c r="H1938" s="350"/>
      <c r="I1938" s="350"/>
      <c r="J1938" s="352"/>
      <c r="K1938" s="352"/>
      <c r="L1938" s="462"/>
      <c r="M1938" s="462"/>
      <c r="N1938" s="520">
        <v>2000</v>
      </c>
      <c r="O1938" s="500">
        <v>60</v>
      </c>
      <c r="P1938" s="489"/>
      <c r="Q1938" s="489"/>
    </row>
    <row r="1939" spans="2:17">
      <c r="B1939" s="459"/>
      <c r="C1939" s="16" t="s">
        <v>4691</v>
      </c>
      <c r="D1939" s="461"/>
      <c r="E1939" s="349">
        <v>26.88</v>
      </c>
      <c r="F1939" s="349">
        <v>21.19</v>
      </c>
      <c r="G1939" s="349">
        <v>17.809999999999999</v>
      </c>
      <c r="H1939" s="350"/>
      <c r="I1939" s="350"/>
      <c r="J1939" s="352"/>
      <c r="K1939" s="352"/>
      <c r="L1939" s="462"/>
      <c r="M1939" s="462"/>
      <c r="N1939" s="520">
        <v>800</v>
      </c>
      <c r="O1939" s="500">
        <v>0</v>
      </c>
      <c r="P1939" s="489"/>
      <c r="Q1939" s="489"/>
    </row>
    <row r="1940" spans="2:17">
      <c r="B1940" s="459"/>
      <c r="C1940" s="16" t="s">
        <v>4692</v>
      </c>
      <c r="D1940" s="461"/>
      <c r="E1940" s="349">
        <v>295.5</v>
      </c>
      <c r="F1940" s="349">
        <v>233.03</v>
      </c>
      <c r="G1940" s="349">
        <v>195.83</v>
      </c>
      <c r="H1940" s="350"/>
      <c r="I1940" s="350"/>
      <c r="J1940" s="352"/>
      <c r="K1940" s="352"/>
      <c r="L1940" s="462"/>
      <c r="M1940" s="462"/>
      <c r="N1940" s="520">
        <v>8795</v>
      </c>
      <c r="O1940" s="500">
        <v>0</v>
      </c>
      <c r="P1940" s="489"/>
      <c r="Q1940" s="489"/>
    </row>
    <row r="1941" spans="2:17">
      <c r="B1941" s="459"/>
      <c r="C1941" s="16" t="s">
        <v>4693</v>
      </c>
      <c r="D1941" s="461"/>
      <c r="E1941" s="349">
        <v>470.39</v>
      </c>
      <c r="F1941" s="349">
        <v>370.94</v>
      </c>
      <c r="G1941" s="349">
        <v>311.73</v>
      </c>
      <c r="H1941" s="350"/>
      <c r="I1941" s="350"/>
      <c r="J1941" s="352"/>
      <c r="K1941" s="352"/>
      <c r="L1941" s="462"/>
      <c r="M1941" s="462"/>
      <c r="N1941" s="520">
        <v>14000</v>
      </c>
      <c r="O1941" s="500">
        <v>0</v>
      </c>
      <c r="P1941" s="489"/>
      <c r="Q1941" s="489"/>
    </row>
    <row r="1942" spans="2:17">
      <c r="B1942" s="459"/>
      <c r="C1942" s="16" t="s">
        <v>4694</v>
      </c>
      <c r="D1942" s="461"/>
      <c r="E1942" s="349">
        <v>5.04</v>
      </c>
      <c r="F1942" s="349">
        <v>3.97</v>
      </c>
      <c r="G1942" s="349">
        <v>3.34</v>
      </c>
      <c r="H1942" s="350"/>
      <c r="I1942" s="350"/>
      <c r="J1942" s="352"/>
      <c r="K1942" s="352"/>
      <c r="L1942" s="462"/>
      <c r="M1942" s="462"/>
      <c r="N1942" s="520">
        <v>150</v>
      </c>
      <c r="O1942" s="500">
        <v>0</v>
      </c>
      <c r="P1942" s="489"/>
      <c r="Q1942" s="489"/>
    </row>
    <row r="1943" spans="2:17">
      <c r="B1943" s="459"/>
      <c r="C1943" s="16"/>
      <c r="D1943" s="461"/>
      <c r="E1943" s="349"/>
      <c r="F1943" s="349"/>
      <c r="G1943" s="349"/>
      <c r="H1943" s="350"/>
      <c r="I1943" s="350"/>
      <c r="J1943" s="352"/>
      <c r="K1943" s="352"/>
      <c r="L1943" s="462"/>
      <c r="M1943" s="462"/>
      <c r="N1943" s="489"/>
      <c r="O1943" s="489"/>
      <c r="P1943" s="489"/>
      <c r="Q1943" s="489"/>
    </row>
    <row r="1944" spans="2:17">
      <c r="B1944" s="443" t="s">
        <v>4697</v>
      </c>
      <c r="C1944" s="444" t="s">
        <v>4698</v>
      </c>
      <c r="D1944" s="445" t="s">
        <v>3057</v>
      </c>
      <c r="E1944" s="342">
        <v>177.21</v>
      </c>
      <c r="F1944" s="342">
        <v>139.94999999999999</v>
      </c>
      <c r="G1944" s="342">
        <v>117.78</v>
      </c>
      <c r="H1944" s="343">
        <v>0</v>
      </c>
      <c r="I1944" s="343">
        <v>0</v>
      </c>
      <c r="J1944" s="344">
        <v>0</v>
      </c>
      <c r="K1944" s="345" t="s">
        <v>2741</v>
      </c>
      <c r="L1944" s="446" t="s">
        <v>2721</v>
      </c>
      <c r="M1944" s="446" t="s">
        <v>2742</v>
      </c>
      <c r="N1944" s="521">
        <v>4054</v>
      </c>
      <c r="O1944" s="499">
        <v>1</v>
      </c>
      <c r="P1944" s="496">
        <v>0</v>
      </c>
      <c r="Q1944" s="496" t="s">
        <v>2741</v>
      </c>
    </row>
    <row r="1945" spans="2:17">
      <c r="B1945" s="459"/>
      <c r="C1945" s="16" t="s">
        <v>4699</v>
      </c>
      <c r="D1945" s="461"/>
      <c r="E1945" s="349">
        <v>0</v>
      </c>
      <c r="F1945" s="349">
        <v>0</v>
      </c>
      <c r="G1945" s="349">
        <v>0</v>
      </c>
      <c r="H1945" s="350"/>
      <c r="I1945" s="350"/>
      <c r="J1945" s="352"/>
      <c r="K1945" s="352"/>
      <c r="L1945" s="462"/>
      <c r="M1945" s="462"/>
      <c r="N1945" s="489"/>
      <c r="O1945" s="500"/>
      <c r="P1945" s="489"/>
      <c r="Q1945" s="489"/>
    </row>
    <row r="1946" spans="2:17">
      <c r="B1946" s="459"/>
      <c r="C1946" s="16"/>
      <c r="D1946" s="461"/>
      <c r="E1946" s="349"/>
      <c r="F1946" s="349"/>
      <c r="G1946" s="349"/>
      <c r="H1946" s="350"/>
      <c r="I1946" s="350"/>
      <c r="J1946" s="352"/>
      <c r="K1946" s="352"/>
      <c r="L1946" s="462"/>
      <c r="M1946" s="462"/>
      <c r="N1946" s="489"/>
      <c r="O1946" s="489"/>
      <c r="P1946" s="489"/>
      <c r="Q1946" s="489"/>
    </row>
    <row r="1947" spans="2:17" ht="26.4">
      <c r="B1947" s="443" t="s">
        <v>4700</v>
      </c>
      <c r="C1947" s="444" t="s">
        <v>4701</v>
      </c>
      <c r="D1947" s="445" t="s">
        <v>3057</v>
      </c>
      <c r="E1947" s="342">
        <v>185.84</v>
      </c>
      <c r="F1947" s="342">
        <v>146.75</v>
      </c>
      <c r="G1947" s="342">
        <v>123.48</v>
      </c>
      <c r="H1947" s="343">
        <v>0</v>
      </c>
      <c r="I1947" s="343">
        <v>0</v>
      </c>
      <c r="J1947" s="344">
        <v>0</v>
      </c>
      <c r="K1947" s="345" t="s">
        <v>2741</v>
      </c>
      <c r="L1947" s="446" t="s">
        <v>2721</v>
      </c>
      <c r="M1947" s="446" t="s">
        <v>2742</v>
      </c>
      <c r="N1947" s="521">
        <v>4868</v>
      </c>
      <c r="O1947" s="499">
        <v>1</v>
      </c>
      <c r="P1947" s="496">
        <v>0</v>
      </c>
      <c r="Q1947" s="496" t="s">
        <v>2741</v>
      </c>
    </row>
    <row r="1948" spans="2:17" ht="28.8">
      <c r="B1948" s="459"/>
      <c r="C1948" s="16" t="s">
        <v>2918</v>
      </c>
      <c r="D1948" s="461"/>
      <c r="E1948" s="349">
        <v>55.87</v>
      </c>
      <c r="F1948" s="349">
        <v>44.06</v>
      </c>
      <c r="G1948" s="349">
        <v>37.03</v>
      </c>
      <c r="H1948" s="350"/>
      <c r="I1948" s="350"/>
      <c r="J1948" s="352"/>
      <c r="K1948" s="352"/>
      <c r="L1948" s="462"/>
      <c r="M1948" s="462"/>
      <c r="N1948" s="520">
        <v>1663</v>
      </c>
      <c r="O1948" s="500">
        <v>0</v>
      </c>
      <c r="P1948" s="489"/>
      <c r="Q1948" s="489"/>
    </row>
    <row r="1949" spans="2:17">
      <c r="B1949" s="459"/>
      <c r="C1949" s="16" t="s">
        <v>2922</v>
      </c>
      <c r="D1949" s="461"/>
      <c r="E1949" s="349">
        <v>27.72</v>
      </c>
      <c r="F1949" s="349">
        <v>21.86</v>
      </c>
      <c r="G1949" s="349">
        <v>18.37</v>
      </c>
      <c r="H1949" s="350"/>
      <c r="I1949" s="350"/>
      <c r="J1949" s="352"/>
      <c r="K1949" s="352"/>
      <c r="L1949" s="462"/>
      <c r="M1949" s="462"/>
      <c r="N1949" s="520">
        <v>825</v>
      </c>
      <c r="O1949" s="500">
        <v>0</v>
      </c>
      <c r="P1949" s="489"/>
      <c r="Q1949" s="489"/>
    </row>
    <row r="1950" spans="2:17">
      <c r="B1950" s="459"/>
      <c r="C1950" s="16" t="s">
        <v>3060</v>
      </c>
      <c r="D1950" s="461"/>
      <c r="E1950" s="349">
        <v>13.3</v>
      </c>
      <c r="F1950" s="349">
        <v>10.49</v>
      </c>
      <c r="G1950" s="349">
        <v>8.82</v>
      </c>
      <c r="H1950" s="350"/>
      <c r="I1950" s="350"/>
      <c r="J1950" s="352"/>
      <c r="K1950" s="352"/>
      <c r="L1950" s="462"/>
      <c r="M1950" s="462"/>
      <c r="N1950" s="520">
        <v>396</v>
      </c>
      <c r="O1950" s="500">
        <v>0</v>
      </c>
      <c r="P1950" s="489"/>
      <c r="Q1950" s="489"/>
    </row>
    <row r="1951" spans="2:17">
      <c r="B1951" s="459"/>
      <c r="C1951" s="16" t="s">
        <v>3061</v>
      </c>
      <c r="D1951" s="461"/>
      <c r="E1951" s="349">
        <v>72.58</v>
      </c>
      <c r="F1951" s="349">
        <v>57.23</v>
      </c>
      <c r="G1951" s="349">
        <v>48.1</v>
      </c>
      <c r="H1951" s="350"/>
      <c r="I1951" s="350"/>
      <c r="J1951" s="352"/>
      <c r="K1951" s="352"/>
      <c r="L1951" s="462"/>
      <c r="M1951" s="462"/>
      <c r="N1951" s="520">
        <v>2160</v>
      </c>
      <c r="O1951" s="500">
        <v>0</v>
      </c>
      <c r="P1951" s="489"/>
      <c r="Q1951" s="489"/>
    </row>
    <row r="1952" spans="2:17">
      <c r="B1952" s="459"/>
      <c r="C1952" s="16" t="s">
        <v>3062</v>
      </c>
      <c r="D1952" s="461"/>
      <c r="E1952" s="349">
        <v>26.74</v>
      </c>
      <c r="F1952" s="349">
        <v>21.09</v>
      </c>
      <c r="G1952" s="349">
        <v>17.72</v>
      </c>
      <c r="H1952" s="350"/>
      <c r="I1952" s="350"/>
      <c r="J1952" s="352"/>
      <c r="K1952" s="352"/>
      <c r="L1952" s="462"/>
      <c r="M1952" s="462"/>
      <c r="N1952" s="520">
        <v>796</v>
      </c>
      <c r="O1952" s="500">
        <v>0</v>
      </c>
      <c r="P1952" s="489"/>
      <c r="Q1952" s="489"/>
    </row>
    <row r="1953" spans="2:17">
      <c r="B1953" s="459"/>
      <c r="C1953" s="16"/>
      <c r="D1953" s="461"/>
      <c r="E1953" s="349"/>
      <c r="F1953" s="349"/>
      <c r="G1953" s="349"/>
      <c r="H1953" s="350"/>
      <c r="I1953" s="350"/>
      <c r="J1953" s="352"/>
      <c r="K1953" s="352"/>
      <c r="L1953" s="462"/>
      <c r="M1953" s="462"/>
      <c r="N1953" s="489"/>
      <c r="O1953" s="489"/>
      <c r="P1953" s="489"/>
      <c r="Q1953" s="489"/>
    </row>
    <row r="1954" spans="2:17" ht="26.4">
      <c r="B1954" s="443" t="s">
        <v>4702</v>
      </c>
      <c r="C1954" s="444" t="s">
        <v>4703</v>
      </c>
      <c r="D1954" s="445" t="s">
        <v>3057</v>
      </c>
      <c r="E1954" s="342">
        <v>223.68</v>
      </c>
      <c r="F1954" s="342">
        <v>176.59</v>
      </c>
      <c r="G1954" s="342">
        <v>148.57</v>
      </c>
      <c r="H1954" s="343">
        <v>0</v>
      </c>
      <c r="I1954" s="343">
        <v>0</v>
      </c>
      <c r="J1954" s="344">
        <v>0</v>
      </c>
      <c r="K1954" s="345" t="s">
        <v>2741</v>
      </c>
      <c r="L1954" s="446" t="s">
        <v>2721</v>
      </c>
      <c r="M1954" s="446" t="s">
        <v>2742</v>
      </c>
      <c r="N1954" s="521">
        <v>5861</v>
      </c>
      <c r="O1954" s="499">
        <v>1</v>
      </c>
      <c r="P1954" s="496">
        <v>0</v>
      </c>
      <c r="Q1954" s="496" t="s">
        <v>2741</v>
      </c>
    </row>
    <row r="1955" spans="2:17">
      <c r="B1955" s="459"/>
      <c r="C1955" s="16" t="s">
        <v>3058</v>
      </c>
      <c r="D1955" s="461"/>
      <c r="E1955" s="349">
        <v>201.6</v>
      </c>
      <c r="F1955" s="349">
        <v>158.97999999999999</v>
      </c>
      <c r="G1955" s="349">
        <v>133.6</v>
      </c>
      <c r="H1955" s="350"/>
      <c r="I1955" s="350"/>
      <c r="J1955" s="352"/>
      <c r="K1955" s="352"/>
      <c r="L1955" s="462"/>
      <c r="M1955" s="462"/>
      <c r="N1955" s="520">
        <v>6000</v>
      </c>
      <c r="O1955" s="500">
        <v>0</v>
      </c>
      <c r="P1955" s="489"/>
      <c r="Q1955" s="489"/>
    </row>
    <row r="1956" spans="2:17">
      <c r="B1956" s="459"/>
      <c r="C1956" s="16" t="s">
        <v>3065</v>
      </c>
      <c r="D1956" s="461"/>
      <c r="E1956" s="349">
        <v>50.4</v>
      </c>
      <c r="F1956" s="349">
        <v>39.74</v>
      </c>
      <c r="G1956" s="349">
        <v>33.4</v>
      </c>
      <c r="H1956" s="350"/>
      <c r="I1956" s="350"/>
      <c r="J1956" s="352"/>
      <c r="K1956" s="352"/>
      <c r="L1956" s="462"/>
      <c r="M1956" s="462"/>
      <c r="N1956" s="520">
        <v>1500</v>
      </c>
      <c r="O1956" s="500">
        <v>0</v>
      </c>
      <c r="P1956" s="489"/>
      <c r="Q1956" s="489"/>
    </row>
    <row r="1957" spans="2:17">
      <c r="B1957" s="459"/>
      <c r="C1957" s="16" t="s">
        <v>3059</v>
      </c>
      <c r="D1957" s="461"/>
      <c r="E1957" s="349">
        <v>85.68</v>
      </c>
      <c r="F1957" s="349">
        <v>67.56</v>
      </c>
      <c r="G1957" s="349">
        <v>56.78</v>
      </c>
      <c r="H1957" s="350"/>
      <c r="I1957" s="350"/>
      <c r="J1957" s="352"/>
      <c r="K1957" s="352"/>
      <c r="L1957" s="462"/>
      <c r="M1957" s="462"/>
      <c r="N1957" s="520">
        <v>2550</v>
      </c>
      <c r="O1957" s="500">
        <v>0</v>
      </c>
      <c r="P1957" s="489"/>
      <c r="Q1957" s="489"/>
    </row>
    <row r="1958" spans="2:17">
      <c r="B1958" s="459"/>
      <c r="C1958" s="16" t="s">
        <v>3060</v>
      </c>
      <c r="D1958" s="461"/>
      <c r="E1958" s="349">
        <v>13.3</v>
      </c>
      <c r="F1958" s="349">
        <v>10.49</v>
      </c>
      <c r="G1958" s="349">
        <v>8.82</v>
      </c>
      <c r="H1958" s="350"/>
      <c r="I1958" s="350"/>
      <c r="J1958" s="352"/>
      <c r="K1958" s="352"/>
      <c r="L1958" s="462"/>
      <c r="M1958" s="462"/>
      <c r="N1958" s="520">
        <v>396</v>
      </c>
      <c r="O1958" s="500">
        <v>0</v>
      </c>
      <c r="P1958" s="489"/>
      <c r="Q1958" s="489"/>
    </row>
    <row r="1959" spans="2:17">
      <c r="B1959" s="459"/>
      <c r="C1959" s="16" t="s">
        <v>3061</v>
      </c>
      <c r="D1959" s="461"/>
      <c r="E1959" s="349">
        <v>72.58</v>
      </c>
      <c r="F1959" s="349">
        <v>57.23</v>
      </c>
      <c r="G1959" s="349">
        <v>48.1</v>
      </c>
      <c r="H1959" s="350"/>
      <c r="I1959" s="350"/>
      <c r="J1959" s="352"/>
      <c r="K1959" s="352"/>
      <c r="L1959" s="462"/>
      <c r="M1959" s="462"/>
      <c r="N1959" s="520">
        <v>2160</v>
      </c>
      <c r="O1959" s="500">
        <v>0</v>
      </c>
      <c r="P1959" s="489"/>
      <c r="Q1959" s="489"/>
    </row>
    <row r="1960" spans="2:17">
      <c r="B1960" s="459"/>
      <c r="C1960" s="16"/>
      <c r="D1960" s="461"/>
      <c r="E1960" s="349"/>
      <c r="F1960" s="349"/>
      <c r="G1960" s="349"/>
      <c r="H1960" s="350"/>
      <c r="I1960" s="350"/>
      <c r="J1960" s="352"/>
      <c r="K1960" s="352"/>
      <c r="L1960" s="462"/>
      <c r="M1960" s="462"/>
      <c r="N1960" s="489"/>
      <c r="O1960" s="489"/>
      <c r="P1960" s="489"/>
      <c r="Q1960" s="489"/>
    </row>
    <row r="1961" spans="2:17" ht="26.4">
      <c r="B1961" s="443" t="s">
        <v>4704</v>
      </c>
      <c r="C1961" s="444" t="s">
        <v>4705</v>
      </c>
      <c r="D1961" s="445" t="s">
        <v>3057</v>
      </c>
      <c r="E1961" s="342">
        <v>372.72</v>
      </c>
      <c r="F1961" s="342">
        <v>294.13</v>
      </c>
      <c r="G1961" s="342">
        <v>247.34</v>
      </c>
      <c r="H1961" s="343">
        <v>0</v>
      </c>
      <c r="I1961" s="343">
        <v>0</v>
      </c>
      <c r="J1961" s="344">
        <v>0</v>
      </c>
      <c r="K1961" s="345" t="s">
        <v>2741</v>
      </c>
      <c r="L1961" s="446" t="s">
        <v>2721</v>
      </c>
      <c r="M1961" s="446" t="s">
        <v>2742</v>
      </c>
      <c r="N1961" s="521">
        <v>10454</v>
      </c>
      <c r="O1961" s="499">
        <v>1</v>
      </c>
      <c r="P1961" s="496">
        <v>0</v>
      </c>
      <c r="Q1961" s="496" t="s">
        <v>2741</v>
      </c>
    </row>
    <row r="1962" spans="2:17">
      <c r="B1962" s="459"/>
      <c r="C1962" s="16" t="s">
        <v>3065</v>
      </c>
      <c r="D1962" s="461"/>
      <c r="E1962" s="349">
        <v>50.4</v>
      </c>
      <c r="F1962" s="349">
        <v>39.74</v>
      </c>
      <c r="G1962" s="349">
        <v>33.4</v>
      </c>
      <c r="H1962" s="350"/>
      <c r="I1962" s="350"/>
      <c r="J1962" s="352"/>
      <c r="K1962" s="352"/>
      <c r="L1962" s="462"/>
      <c r="M1962" s="462"/>
      <c r="N1962" s="520">
        <v>1500</v>
      </c>
      <c r="O1962" s="500">
        <v>0</v>
      </c>
      <c r="P1962" s="489"/>
      <c r="Q1962" s="489"/>
    </row>
    <row r="1963" spans="2:17">
      <c r="B1963" s="459"/>
      <c r="C1963" s="16" t="s">
        <v>3066</v>
      </c>
      <c r="D1963" s="461"/>
      <c r="E1963" s="349">
        <v>134.4</v>
      </c>
      <c r="F1963" s="349">
        <v>105.98</v>
      </c>
      <c r="G1963" s="349">
        <v>89.07</v>
      </c>
      <c r="H1963" s="350"/>
      <c r="I1963" s="350"/>
      <c r="J1963" s="352"/>
      <c r="K1963" s="352"/>
      <c r="L1963" s="462"/>
      <c r="M1963" s="462"/>
      <c r="N1963" s="520">
        <v>4000</v>
      </c>
      <c r="O1963" s="500">
        <v>0</v>
      </c>
      <c r="P1963" s="489"/>
      <c r="Q1963" s="489"/>
    </row>
    <row r="1964" spans="2:17">
      <c r="B1964" s="459"/>
      <c r="C1964" s="16" t="s">
        <v>3067</v>
      </c>
      <c r="D1964" s="461"/>
      <c r="E1964" s="349">
        <v>33.43</v>
      </c>
      <c r="F1964" s="349">
        <v>26.36</v>
      </c>
      <c r="G1964" s="349">
        <v>22.15</v>
      </c>
      <c r="H1964" s="350"/>
      <c r="I1964" s="350"/>
      <c r="J1964" s="352"/>
      <c r="K1964" s="352"/>
      <c r="L1964" s="462"/>
      <c r="M1964" s="462"/>
      <c r="N1964" s="520">
        <v>995</v>
      </c>
      <c r="O1964" s="500">
        <v>0</v>
      </c>
      <c r="P1964" s="489"/>
      <c r="Q1964" s="489"/>
    </row>
    <row r="1965" spans="2:17">
      <c r="B1965" s="459"/>
      <c r="C1965" s="16" t="s">
        <v>3059</v>
      </c>
      <c r="D1965" s="461"/>
      <c r="E1965" s="349">
        <v>85.68</v>
      </c>
      <c r="F1965" s="349">
        <v>67.56</v>
      </c>
      <c r="G1965" s="349">
        <v>56.78</v>
      </c>
      <c r="H1965" s="350"/>
      <c r="I1965" s="350"/>
      <c r="J1965" s="352"/>
      <c r="K1965" s="352"/>
      <c r="L1965" s="462"/>
      <c r="M1965" s="462"/>
      <c r="N1965" s="520">
        <v>2550</v>
      </c>
      <c r="O1965" s="500">
        <v>0</v>
      </c>
      <c r="P1965" s="489"/>
      <c r="Q1965" s="489"/>
    </row>
    <row r="1966" spans="2:17">
      <c r="B1966" s="459"/>
      <c r="C1966" s="16" t="s">
        <v>3068</v>
      </c>
      <c r="D1966" s="461"/>
      <c r="E1966" s="349">
        <v>166.65</v>
      </c>
      <c r="F1966" s="349">
        <v>131.41999999999999</v>
      </c>
      <c r="G1966" s="349">
        <v>110.44</v>
      </c>
      <c r="H1966" s="350"/>
      <c r="I1966" s="350"/>
      <c r="J1966" s="352"/>
      <c r="K1966" s="352"/>
      <c r="L1966" s="462"/>
      <c r="M1966" s="462"/>
      <c r="N1966" s="520">
        <v>4960</v>
      </c>
      <c r="O1966" s="500">
        <v>0</v>
      </c>
      <c r="P1966" s="489"/>
      <c r="Q1966" s="489"/>
    </row>
    <row r="1967" spans="2:17">
      <c r="B1967" s="459"/>
      <c r="C1967" s="16" t="s">
        <v>3060</v>
      </c>
      <c r="D1967" s="461"/>
      <c r="E1967" s="349">
        <v>13.3</v>
      </c>
      <c r="F1967" s="349">
        <v>10.49</v>
      </c>
      <c r="G1967" s="349">
        <v>8.82</v>
      </c>
      <c r="H1967" s="350"/>
      <c r="I1967" s="350"/>
      <c r="J1967" s="352"/>
      <c r="K1967" s="352"/>
      <c r="L1967" s="462"/>
      <c r="M1967" s="462"/>
      <c r="N1967" s="520">
        <v>396</v>
      </c>
      <c r="O1967" s="500">
        <v>0</v>
      </c>
      <c r="P1967" s="489"/>
      <c r="Q1967" s="489"/>
    </row>
    <row r="1968" spans="2:17">
      <c r="B1968" s="459"/>
      <c r="C1968" s="16" t="s">
        <v>3061</v>
      </c>
      <c r="D1968" s="461"/>
      <c r="E1968" s="349">
        <v>72.58</v>
      </c>
      <c r="F1968" s="349">
        <v>57.23</v>
      </c>
      <c r="G1968" s="349">
        <v>48.1</v>
      </c>
      <c r="H1968" s="350"/>
      <c r="I1968" s="350"/>
      <c r="J1968" s="352"/>
      <c r="K1968" s="352"/>
      <c r="L1968" s="462"/>
      <c r="M1968" s="462"/>
      <c r="N1968" s="520">
        <v>2160</v>
      </c>
      <c r="O1968" s="500">
        <v>0</v>
      </c>
      <c r="P1968" s="489"/>
      <c r="Q1968" s="489"/>
    </row>
    <row r="1969" spans="2:17">
      <c r="N1969" s="488"/>
      <c r="O1969" s="489"/>
      <c r="P1969" s="489"/>
      <c r="Q1969" s="489"/>
    </row>
    <row r="1970" spans="2:17">
      <c r="N1970" s="488"/>
      <c r="O1970" s="489"/>
      <c r="P1970" s="489"/>
      <c r="Q1970" s="489"/>
    </row>
    <row r="1971" spans="2:17" ht="79.2">
      <c r="B1971" s="443" t="s">
        <v>4706</v>
      </c>
      <c r="C1971" s="444" t="s">
        <v>4707</v>
      </c>
      <c r="D1971" s="445">
        <v>25</v>
      </c>
      <c r="E1971" s="342">
        <v>42.32</v>
      </c>
      <c r="F1971" s="342">
        <v>33.369999999999997</v>
      </c>
      <c r="G1971" s="342">
        <v>28.03</v>
      </c>
      <c r="H1971" s="343">
        <v>0</v>
      </c>
      <c r="I1971" s="343">
        <v>0</v>
      </c>
      <c r="J1971" s="344">
        <v>6.1999999999999998E-3</v>
      </c>
      <c r="K1971" s="345" t="s">
        <v>2741</v>
      </c>
      <c r="L1971" s="446" t="s">
        <v>2721</v>
      </c>
      <c r="M1971" s="446" t="s">
        <v>2742</v>
      </c>
      <c r="N1971" s="516">
        <v>1100</v>
      </c>
      <c r="O1971" s="496">
        <v>0</v>
      </c>
      <c r="P1971" s="497">
        <v>6.1999999999999998E-3</v>
      </c>
      <c r="Q1971" s="496" t="s">
        <v>2741</v>
      </c>
    </row>
    <row r="1972" spans="2:17">
      <c r="B1972" s="459"/>
      <c r="C1972" s="460" t="s">
        <v>2780</v>
      </c>
      <c r="D1972" s="461"/>
      <c r="E1972" s="349" t="s">
        <v>2744</v>
      </c>
      <c r="F1972" s="349" t="s">
        <v>2744</v>
      </c>
      <c r="G1972" s="349" t="s">
        <v>2744</v>
      </c>
      <c r="H1972" s="350"/>
      <c r="I1972" s="350"/>
      <c r="J1972" s="352"/>
      <c r="K1972" s="352"/>
      <c r="L1972" s="462"/>
      <c r="M1972" s="462"/>
      <c r="N1972" s="522"/>
      <c r="O1972" s="515"/>
      <c r="P1972" s="489"/>
      <c r="Q1972" s="489"/>
    </row>
    <row r="1973" spans="2:17">
      <c r="B1973" s="459"/>
      <c r="C1973" s="16" t="s">
        <v>2781</v>
      </c>
      <c r="D1973" s="461"/>
      <c r="E1973" s="349">
        <v>0</v>
      </c>
      <c r="F1973" s="349">
        <v>0</v>
      </c>
      <c r="G1973" s="349">
        <v>0</v>
      </c>
      <c r="H1973" s="350"/>
      <c r="I1973" s="350"/>
      <c r="J1973" s="352"/>
      <c r="K1973" s="352"/>
      <c r="L1973" s="462"/>
      <c r="M1973" s="462"/>
      <c r="N1973" s="522">
        <v>0</v>
      </c>
      <c r="O1973" s="515"/>
      <c r="P1973" s="489"/>
      <c r="Q1973" s="489"/>
    </row>
    <row r="1974" spans="2:17">
      <c r="B1974" s="459"/>
      <c r="C1974" s="16" t="s">
        <v>4708</v>
      </c>
      <c r="D1974" s="461"/>
      <c r="E1974" s="349">
        <v>10.88</v>
      </c>
      <c r="F1974" s="349">
        <v>8.58</v>
      </c>
      <c r="G1974" s="349">
        <v>7.21</v>
      </c>
      <c r="H1974" s="350"/>
      <c r="I1974" s="350"/>
      <c r="J1974" s="352"/>
      <c r="K1974" s="352"/>
      <c r="L1974" s="462"/>
      <c r="M1974" s="462"/>
      <c r="N1974" s="522">
        <v>324</v>
      </c>
      <c r="O1974" s="515"/>
      <c r="P1974" s="489"/>
      <c r="Q1974" s="489"/>
    </row>
    <row r="1975" spans="2:17">
      <c r="B1975" s="459"/>
      <c r="C1975" s="16" t="s">
        <v>4515</v>
      </c>
      <c r="D1975" s="461"/>
      <c r="E1975" s="349" t="s">
        <v>2744</v>
      </c>
      <c r="F1975" s="349" t="s">
        <v>2744</v>
      </c>
      <c r="G1975" s="349" t="s">
        <v>2744</v>
      </c>
      <c r="H1975" s="350"/>
      <c r="I1975" s="350"/>
      <c r="J1975" s="352"/>
      <c r="K1975" s="352"/>
      <c r="L1975" s="462"/>
      <c r="M1975" s="462"/>
      <c r="N1975" s="522"/>
      <c r="O1975" s="515"/>
      <c r="P1975" s="489"/>
      <c r="Q1975" s="489"/>
    </row>
    <row r="1976" spans="2:17">
      <c r="B1976" s="459"/>
      <c r="C1976" s="16" t="s">
        <v>2786</v>
      </c>
      <c r="D1976" s="461"/>
      <c r="E1976" s="349">
        <v>14.48</v>
      </c>
      <c r="F1976" s="349">
        <v>11.42</v>
      </c>
      <c r="G1976" s="349">
        <v>9.59</v>
      </c>
      <c r="H1976" s="350"/>
      <c r="I1976" s="350"/>
      <c r="J1976" s="352"/>
      <c r="K1976" s="352"/>
      <c r="L1976" s="462"/>
      <c r="M1976" s="462"/>
      <c r="N1976" s="522">
        <v>431</v>
      </c>
      <c r="O1976" s="515"/>
      <c r="P1976" s="489"/>
      <c r="Q1976" s="489"/>
    </row>
    <row r="1977" spans="2:17">
      <c r="B1977" s="459"/>
      <c r="C1977" s="16" t="s">
        <v>2787</v>
      </c>
      <c r="D1977" s="461"/>
      <c r="E1977" s="349">
        <v>30.2</v>
      </c>
      <c r="F1977" s="349">
        <v>23.82</v>
      </c>
      <c r="G1977" s="349">
        <v>20.02</v>
      </c>
      <c r="H1977" s="350"/>
      <c r="I1977" s="350"/>
      <c r="J1977" s="352"/>
      <c r="K1977" s="352"/>
      <c r="L1977" s="462"/>
      <c r="M1977" s="462"/>
      <c r="N1977" s="522">
        <v>899</v>
      </c>
      <c r="O1977" s="515"/>
      <c r="P1977" s="489"/>
      <c r="Q1977" s="489"/>
    </row>
    <row r="1978" spans="2:17">
      <c r="B1978" s="459"/>
      <c r="C1978" s="16" t="s">
        <v>4709</v>
      </c>
      <c r="D1978" s="461"/>
      <c r="E1978" s="349">
        <v>21.63</v>
      </c>
      <c r="F1978" s="349">
        <v>17.059999999999999</v>
      </c>
      <c r="G1978" s="349">
        <v>14.34</v>
      </c>
      <c r="H1978" s="350"/>
      <c r="I1978" s="350"/>
      <c r="J1978" s="352"/>
      <c r="K1978" s="352"/>
      <c r="L1978" s="462"/>
      <c r="M1978" s="462"/>
      <c r="N1978" s="522">
        <v>644</v>
      </c>
      <c r="O1978" s="515"/>
      <c r="P1978" s="489"/>
      <c r="Q1978" s="489"/>
    </row>
    <row r="1979" spans="2:17">
      <c r="B1979" s="459"/>
      <c r="C1979" s="460" t="s">
        <v>2743</v>
      </c>
      <c r="D1979" s="461"/>
      <c r="E1979" s="349" t="s">
        <v>2744</v>
      </c>
      <c r="F1979" s="349" t="s">
        <v>2744</v>
      </c>
      <c r="G1979" s="349" t="s">
        <v>2744</v>
      </c>
      <c r="H1979" s="350"/>
      <c r="I1979" s="350"/>
      <c r="J1979" s="352"/>
      <c r="K1979" s="352"/>
      <c r="L1979" s="462"/>
      <c r="M1979" s="462"/>
      <c r="N1979" s="522"/>
      <c r="O1979" s="515"/>
      <c r="P1979" s="489"/>
      <c r="Q1979" s="489"/>
    </row>
    <row r="1980" spans="2:17">
      <c r="B1980" s="459"/>
      <c r="C1980" s="16" t="s">
        <v>2784</v>
      </c>
      <c r="D1980" s="461"/>
      <c r="E1980" s="349">
        <v>3.36</v>
      </c>
      <c r="F1980" s="349">
        <v>2.65</v>
      </c>
      <c r="G1980" s="349">
        <v>2.23</v>
      </c>
      <c r="H1980" s="350"/>
      <c r="I1980" s="350"/>
      <c r="J1980" s="352"/>
      <c r="K1980" s="352"/>
      <c r="L1980" s="462"/>
      <c r="M1980" s="462"/>
      <c r="N1980" s="522">
        <v>100</v>
      </c>
      <c r="O1980" s="515"/>
      <c r="P1980" s="489"/>
      <c r="Q1980" s="489"/>
    </row>
    <row r="1981" spans="2:17">
      <c r="B1981" s="459"/>
      <c r="C1981" s="16" t="s">
        <v>4710</v>
      </c>
      <c r="D1981" s="461"/>
      <c r="E1981" s="349">
        <v>18.14</v>
      </c>
      <c r="F1981" s="349">
        <v>14.31</v>
      </c>
      <c r="G1981" s="349">
        <v>12.03</v>
      </c>
      <c r="H1981" s="350"/>
      <c r="I1981" s="350"/>
      <c r="J1981" s="352"/>
      <c r="K1981" s="352"/>
      <c r="L1981" s="462"/>
      <c r="M1981" s="462"/>
      <c r="N1981" s="522">
        <v>540</v>
      </c>
      <c r="O1981" s="515"/>
      <c r="P1981" s="489"/>
      <c r="Q1981" s="489"/>
    </row>
    <row r="1982" spans="2:17">
      <c r="B1982" s="459"/>
      <c r="C1982" s="460" t="s">
        <v>2743</v>
      </c>
      <c r="D1982" s="461"/>
      <c r="E1982" s="349" t="s">
        <v>2744</v>
      </c>
      <c r="F1982" s="349" t="s">
        <v>2744</v>
      </c>
      <c r="G1982" s="349" t="s">
        <v>2744</v>
      </c>
      <c r="H1982" s="350"/>
      <c r="I1982" s="350"/>
      <c r="J1982" s="352"/>
      <c r="K1982" s="352"/>
      <c r="L1982" s="462"/>
      <c r="M1982" s="462"/>
      <c r="N1982" s="522"/>
      <c r="O1982" s="515"/>
      <c r="P1982" s="489"/>
      <c r="Q1982" s="489"/>
    </row>
    <row r="1983" spans="2:17">
      <c r="B1983" s="459"/>
      <c r="C1983" s="16" t="s">
        <v>4711</v>
      </c>
      <c r="D1983" s="461"/>
      <c r="E1983" s="349">
        <v>1.98</v>
      </c>
      <c r="F1983" s="349">
        <v>1.56</v>
      </c>
      <c r="G1983" s="349">
        <v>1.31</v>
      </c>
      <c r="H1983" s="350"/>
      <c r="I1983" s="350"/>
      <c r="J1983" s="352"/>
      <c r="K1983" s="352"/>
      <c r="L1983" s="462"/>
      <c r="M1983" s="462"/>
      <c r="N1983" s="522">
        <v>59</v>
      </c>
      <c r="O1983" s="515"/>
      <c r="P1983" s="489"/>
      <c r="Q1983" s="489"/>
    </row>
    <row r="1984" spans="2:17">
      <c r="B1984" s="459"/>
      <c r="C1984" s="16" t="s">
        <v>2764</v>
      </c>
      <c r="D1984" s="461"/>
      <c r="E1984" s="349">
        <v>10.36</v>
      </c>
      <c r="F1984" s="349">
        <v>8.8000000000000007</v>
      </c>
      <c r="G1984" s="349">
        <v>7.88</v>
      </c>
      <c r="H1984" s="350"/>
      <c r="I1984" s="350"/>
      <c r="J1984" s="352"/>
      <c r="K1984" s="352"/>
      <c r="L1984" s="462"/>
      <c r="M1984" s="462"/>
      <c r="N1984" s="522">
        <v>219</v>
      </c>
      <c r="O1984" s="515"/>
      <c r="P1984" s="489"/>
      <c r="Q1984" s="489"/>
    </row>
    <row r="1985" spans="2:17">
      <c r="B1985" s="459"/>
      <c r="C1985" s="16" t="s">
        <v>4483</v>
      </c>
      <c r="D1985" s="461"/>
      <c r="E1985" s="349">
        <v>8.3699999999999992</v>
      </c>
      <c r="F1985" s="349">
        <v>6.6</v>
      </c>
      <c r="G1985" s="349">
        <v>5.55</v>
      </c>
      <c r="H1985" s="350"/>
      <c r="I1985" s="350"/>
      <c r="J1985" s="352"/>
      <c r="K1985" s="352"/>
      <c r="L1985" s="462"/>
      <c r="M1985" s="462"/>
      <c r="N1985" s="522">
        <v>249</v>
      </c>
      <c r="O1985" s="515"/>
      <c r="P1985" s="489"/>
      <c r="Q1985" s="489"/>
    </row>
    <row r="1986" spans="2:17">
      <c r="B1986" s="459"/>
      <c r="C1986" s="16" t="s">
        <v>4518</v>
      </c>
      <c r="D1986" s="461"/>
      <c r="E1986" s="349" t="s">
        <v>2744</v>
      </c>
      <c r="F1986" s="349" t="s">
        <v>2744</v>
      </c>
      <c r="G1986" s="349" t="s">
        <v>2744</v>
      </c>
      <c r="H1986" s="350"/>
      <c r="I1986" s="350"/>
      <c r="J1986" s="352"/>
      <c r="K1986" s="352"/>
      <c r="L1986" s="462"/>
      <c r="M1986" s="462"/>
      <c r="N1986" s="522"/>
      <c r="O1986" s="515"/>
      <c r="P1986" s="489"/>
      <c r="Q1986" s="489"/>
    </row>
    <row r="1987" spans="2:17">
      <c r="B1987" s="459"/>
      <c r="C1987" s="16" t="s">
        <v>2790</v>
      </c>
      <c r="D1987" s="461"/>
      <c r="E1987" s="349">
        <v>10.08</v>
      </c>
      <c r="F1987" s="349">
        <v>7.95</v>
      </c>
      <c r="G1987" s="349">
        <v>6.68</v>
      </c>
      <c r="H1987" s="350"/>
      <c r="I1987" s="350"/>
      <c r="J1987" s="352"/>
      <c r="K1987" s="352"/>
      <c r="L1987" s="462"/>
      <c r="M1987" s="462"/>
      <c r="N1987" s="522">
        <v>300</v>
      </c>
      <c r="O1987" s="515"/>
      <c r="P1987" s="489"/>
      <c r="Q1987" s="489"/>
    </row>
    <row r="1988" spans="2:17" ht="28.8">
      <c r="B1988" s="459"/>
      <c r="C1988" s="16" t="s">
        <v>4712</v>
      </c>
      <c r="D1988" s="461"/>
      <c r="E1988" s="349">
        <v>9.0399999999999991</v>
      </c>
      <c r="F1988" s="349">
        <v>7.12</v>
      </c>
      <c r="G1988" s="349">
        <v>5.99</v>
      </c>
      <c r="H1988" s="350"/>
      <c r="I1988" s="350"/>
      <c r="J1988" s="352"/>
      <c r="K1988" s="352"/>
      <c r="L1988" s="462"/>
      <c r="M1988" s="462"/>
      <c r="N1988" s="522">
        <v>269</v>
      </c>
      <c r="O1988" s="515"/>
      <c r="P1988" s="489"/>
      <c r="Q1988" s="489"/>
    </row>
    <row r="1989" spans="2:17">
      <c r="B1989" s="459"/>
      <c r="C1989" s="16" t="s">
        <v>2793</v>
      </c>
      <c r="D1989" s="461"/>
      <c r="E1989" s="349">
        <v>7.23</v>
      </c>
      <c r="F1989" s="349">
        <v>5.7</v>
      </c>
      <c r="G1989" s="349">
        <v>4.78</v>
      </c>
      <c r="H1989" s="350"/>
      <c r="I1989" s="350"/>
      <c r="J1989" s="352"/>
      <c r="K1989" s="352"/>
      <c r="L1989" s="462"/>
      <c r="M1989" s="462"/>
      <c r="N1989" s="522">
        <v>215</v>
      </c>
      <c r="O1989" s="515"/>
      <c r="P1989" s="489"/>
      <c r="Q1989" s="489"/>
    </row>
    <row r="1990" spans="2:17">
      <c r="B1990" s="459"/>
      <c r="C1990" s="16" t="s">
        <v>4713</v>
      </c>
      <c r="D1990" s="461"/>
      <c r="E1990" s="349">
        <v>7.55</v>
      </c>
      <c r="F1990" s="349">
        <v>5.96</v>
      </c>
      <c r="G1990" s="349">
        <v>5.01</v>
      </c>
      <c r="H1990" s="350"/>
      <c r="I1990" s="350"/>
      <c r="J1990" s="352"/>
      <c r="K1990" s="352"/>
      <c r="L1990" s="462"/>
      <c r="M1990" s="462"/>
      <c r="N1990" s="522">
        <v>225</v>
      </c>
      <c r="O1990" s="515"/>
      <c r="P1990" s="489"/>
      <c r="Q1990" s="489"/>
    </row>
    <row r="1991" spans="2:17">
      <c r="B1991" s="459"/>
      <c r="C1991" s="16" t="s">
        <v>2763</v>
      </c>
      <c r="D1991" s="461"/>
      <c r="E1991" s="349">
        <v>15.41</v>
      </c>
      <c r="F1991" s="349">
        <v>12.57</v>
      </c>
      <c r="G1991" s="349">
        <v>10.88</v>
      </c>
      <c r="H1991" s="350"/>
      <c r="I1991" s="350"/>
      <c r="J1991" s="352"/>
      <c r="K1991" s="352"/>
      <c r="L1991" s="462"/>
      <c r="M1991" s="462"/>
      <c r="N1991" s="522">
        <v>399</v>
      </c>
      <c r="O1991" s="515"/>
      <c r="P1991" s="489"/>
      <c r="Q1991" s="489"/>
    </row>
    <row r="1992" spans="2:17">
      <c r="B1992" s="459"/>
      <c r="C1992" s="16" t="s">
        <v>4714</v>
      </c>
      <c r="D1992" s="461"/>
      <c r="E1992" s="349">
        <v>13.44</v>
      </c>
      <c r="F1992" s="349">
        <v>10.59</v>
      </c>
      <c r="G1992" s="349">
        <v>8.9</v>
      </c>
      <c r="H1992" s="350"/>
      <c r="I1992" s="350"/>
      <c r="J1992" s="352"/>
      <c r="K1992" s="352"/>
      <c r="L1992" s="462"/>
      <c r="M1992" s="462"/>
      <c r="N1992" s="522">
        <v>400</v>
      </c>
      <c r="O1992" s="515"/>
      <c r="P1992" s="489"/>
      <c r="Q1992" s="489"/>
    </row>
    <row r="1993" spans="2:17">
      <c r="B1993" s="459"/>
      <c r="C1993" s="16" t="s">
        <v>2767</v>
      </c>
      <c r="D1993" s="461"/>
      <c r="E1993" s="349">
        <v>6.42</v>
      </c>
      <c r="F1993" s="349">
        <v>5.0599999999999996</v>
      </c>
      <c r="G1993" s="349">
        <v>4.25</v>
      </c>
      <c r="H1993" s="350"/>
      <c r="I1993" s="350"/>
      <c r="J1993" s="352"/>
      <c r="K1993" s="352"/>
      <c r="L1993" s="462"/>
      <c r="M1993" s="462"/>
      <c r="N1993" s="522">
        <v>191</v>
      </c>
      <c r="O1993" s="515"/>
      <c r="P1993" s="489"/>
      <c r="Q1993" s="489"/>
    </row>
    <row r="1994" spans="2:17">
      <c r="B1994" s="459"/>
      <c r="C1994" s="16" t="s">
        <v>4715</v>
      </c>
      <c r="D1994" s="461"/>
      <c r="E1994" s="349">
        <v>1.64</v>
      </c>
      <c r="F1994" s="349">
        <v>1.3</v>
      </c>
      <c r="G1994" s="349">
        <v>1.0900000000000001</v>
      </c>
      <c r="H1994" s="350"/>
      <c r="I1994" s="350"/>
      <c r="J1994" s="352"/>
      <c r="K1994" s="352"/>
      <c r="L1994" s="462"/>
      <c r="M1994" s="462"/>
      <c r="N1994" s="522">
        <v>49</v>
      </c>
      <c r="O1994" s="515"/>
      <c r="P1994" s="489"/>
      <c r="Q1994" s="489"/>
    </row>
    <row r="1995" spans="2:17">
      <c r="B1995" s="459"/>
      <c r="C1995" s="16"/>
      <c r="D1995" s="461"/>
      <c r="E1995" s="349"/>
      <c r="F1995" s="349"/>
      <c r="G1995" s="349"/>
      <c r="H1995" s="350"/>
      <c r="I1995" s="350"/>
      <c r="J1995" s="352"/>
      <c r="K1995" s="352"/>
      <c r="L1995" s="462"/>
      <c r="M1995" s="462"/>
      <c r="N1995" s="522"/>
      <c r="O1995" s="515"/>
      <c r="P1995" s="489"/>
      <c r="Q1995" s="489"/>
    </row>
    <row r="1996" spans="2:17" ht="92.4">
      <c r="B1996" s="443" t="s">
        <v>4716</v>
      </c>
      <c r="C1996" s="444" t="s">
        <v>4717</v>
      </c>
      <c r="D1996" s="445">
        <v>25</v>
      </c>
      <c r="E1996" s="342">
        <v>66.64</v>
      </c>
      <c r="F1996" s="342">
        <v>52.55</v>
      </c>
      <c r="G1996" s="342">
        <v>44.16</v>
      </c>
      <c r="H1996" s="343">
        <v>0</v>
      </c>
      <c r="I1996" s="343">
        <v>0</v>
      </c>
      <c r="J1996" s="344">
        <v>6.1999999999999998E-3</v>
      </c>
      <c r="K1996" s="345" t="s">
        <v>2741</v>
      </c>
      <c r="L1996" s="446" t="s">
        <v>2721</v>
      </c>
      <c r="M1996" s="446" t="s">
        <v>2742</v>
      </c>
      <c r="N1996" s="516">
        <v>1825</v>
      </c>
      <c r="O1996" s="496"/>
      <c r="P1996" s="497">
        <v>6.1999999999999998E-3</v>
      </c>
      <c r="Q1996" s="496" t="s">
        <v>2741</v>
      </c>
    </row>
    <row r="1997" spans="2:17">
      <c r="B1997" s="459"/>
      <c r="C1997" s="16" t="s">
        <v>2781</v>
      </c>
      <c r="D1997" s="461"/>
      <c r="E1997" s="349">
        <v>0</v>
      </c>
      <c r="F1997" s="349">
        <v>0</v>
      </c>
      <c r="G1997" s="349">
        <v>0</v>
      </c>
      <c r="H1997" s="350"/>
      <c r="I1997" s="350"/>
      <c r="J1997" s="352"/>
      <c r="K1997" s="352"/>
      <c r="L1997" s="462"/>
      <c r="M1997" s="462"/>
      <c r="N1997" s="522">
        <v>0</v>
      </c>
      <c r="O1997" s="515"/>
      <c r="P1997" s="489"/>
      <c r="Q1997" s="489"/>
    </row>
    <row r="1998" spans="2:17">
      <c r="B1998" s="459"/>
      <c r="C1998" s="16" t="s">
        <v>4708</v>
      </c>
      <c r="D1998" s="461"/>
      <c r="E1998" s="349">
        <v>10.88</v>
      </c>
      <c r="F1998" s="349">
        <v>8.58</v>
      </c>
      <c r="G1998" s="349">
        <v>7.21</v>
      </c>
      <c r="H1998" s="350"/>
      <c r="I1998" s="350"/>
      <c r="J1998" s="352"/>
      <c r="K1998" s="352"/>
      <c r="L1998" s="462"/>
      <c r="M1998" s="462"/>
      <c r="N1998" s="522">
        <v>324</v>
      </c>
      <c r="O1998" s="515"/>
      <c r="P1998" s="489"/>
      <c r="Q1998" s="489"/>
    </row>
    <row r="1999" spans="2:17">
      <c r="B1999" s="459"/>
      <c r="C1999" s="16" t="s">
        <v>4515</v>
      </c>
      <c r="D1999" s="461"/>
      <c r="E1999" s="349" t="s">
        <v>2744</v>
      </c>
      <c r="F1999" s="349" t="s">
        <v>2744</v>
      </c>
      <c r="G1999" s="349" t="s">
        <v>2744</v>
      </c>
      <c r="H1999" s="350"/>
      <c r="I1999" s="350"/>
      <c r="J1999" s="352"/>
      <c r="K1999" s="352"/>
      <c r="L1999" s="462"/>
      <c r="M1999" s="462"/>
      <c r="N1999" s="522"/>
      <c r="O1999" s="515"/>
      <c r="P1999" s="489"/>
      <c r="Q1999" s="489"/>
    </row>
    <row r="2000" spans="2:17">
      <c r="B2000" s="459"/>
      <c r="C2000" s="460" t="s">
        <v>2780</v>
      </c>
      <c r="D2000" s="461"/>
      <c r="E2000" s="349" t="s">
        <v>2744</v>
      </c>
      <c r="F2000" s="349" t="s">
        <v>2744</v>
      </c>
      <c r="G2000" s="349" t="s">
        <v>2744</v>
      </c>
      <c r="H2000" s="350"/>
      <c r="I2000" s="350"/>
      <c r="J2000" s="352"/>
      <c r="K2000" s="352"/>
      <c r="L2000" s="462"/>
      <c r="M2000" s="462"/>
      <c r="N2000" s="522"/>
      <c r="O2000" s="515"/>
      <c r="P2000" s="489"/>
      <c r="Q2000" s="489"/>
    </row>
    <row r="2001" spans="2:17">
      <c r="B2001" s="459"/>
      <c r="C2001" s="16" t="s">
        <v>2786</v>
      </c>
      <c r="D2001" s="461"/>
      <c r="E2001" s="349">
        <v>14.48</v>
      </c>
      <c r="F2001" s="349">
        <v>11.42</v>
      </c>
      <c r="G2001" s="349">
        <v>9.59</v>
      </c>
      <c r="H2001" s="350"/>
      <c r="I2001" s="350"/>
      <c r="J2001" s="352"/>
      <c r="K2001" s="352"/>
      <c r="L2001" s="462"/>
      <c r="M2001" s="462"/>
      <c r="N2001" s="522">
        <v>431</v>
      </c>
      <c r="O2001" s="515"/>
      <c r="P2001" s="489"/>
      <c r="Q2001" s="489"/>
    </row>
    <row r="2002" spans="2:17">
      <c r="B2002" s="459"/>
      <c r="C2002" s="16" t="s">
        <v>2787</v>
      </c>
      <c r="D2002" s="461"/>
      <c r="E2002" s="349">
        <v>30.2</v>
      </c>
      <c r="F2002" s="349">
        <v>23.82</v>
      </c>
      <c r="G2002" s="349">
        <v>20.02</v>
      </c>
      <c r="H2002" s="350"/>
      <c r="I2002" s="350"/>
      <c r="J2002" s="352"/>
      <c r="K2002" s="352"/>
      <c r="L2002" s="462"/>
      <c r="M2002" s="462"/>
      <c r="N2002" s="522">
        <v>899</v>
      </c>
      <c r="O2002" s="515"/>
      <c r="P2002" s="489"/>
      <c r="Q2002" s="489"/>
    </row>
    <row r="2003" spans="2:17">
      <c r="B2003" s="459"/>
      <c r="C2003" s="16" t="s">
        <v>4709</v>
      </c>
      <c r="D2003" s="461"/>
      <c r="E2003" s="349">
        <v>21.63</v>
      </c>
      <c r="F2003" s="349">
        <v>17.059999999999999</v>
      </c>
      <c r="G2003" s="349">
        <v>14.34</v>
      </c>
      <c r="H2003" s="350"/>
      <c r="I2003" s="350"/>
      <c r="J2003" s="352"/>
      <c r="K2003" s="352"/>
      <c r="L2003" s="462"/>
      <c r="M2003" s="462"/>
      <c r="N2003" s="522">
        <v>644</v>
      </c>
      <c r="O2003" s="515"/>
      <c r="P2003" s="489"/>
      <c r="Q2003" s="489"/>
    </row>
    <row r="2004" spans="2:17">
      <c r="B2004" s="459"/>
      <c r="C2004" s="460" t="s">
        <v>2743</v>
      </c>
      <c r="D2004" s="461"/>
      <c r="E2004" s="349" t="s">
        <v>2744</v>
      </c>
      <c r="F2004" s="349" t="s">
        <v>2744</v>
      </c>
      <c r="G2004" s="349" t="s">
        <v>2744</v>
      </c>
      <c r="H2004" s="350"/>
      <c r="I2004" s="350"/>
      <c r="J2004" s="352"/>
      <c r="K2004" s="352"/>
      <c r="L2004" s="462"/>
      <c r="M2004" s="462"/>
      <c r="N2004" s="522"/>
      <c r="O2004" s="515"/>
      <c r="P2004" s="489"/>
      <c r="Q2004" s="489"/>
    </row>
    <row r="2005" spans="2:17">
      <c r="B2005" s="459"/>
      <c r="C2005" s="16" t="s">
        <v>4710</v>
      </c>
      <c r="D2005" s="461"/>
      <c r="E2005" s="349">
        <v>18.14</v>
      </c>
      <c r="F2005" s="349">
        <v>14.31</v>
      </c>
      <c r="G2005" s="349">
        <v>12.03</v>
      </c>
      <c r="H2005" s="350"/>
      <c r="I2005" s="350"/>
      <c r="J2005" s="352"/>
      <c r="K2005" s="352"/>
      <c r="L2005" s="462"/>
      <c r="M2005" s="462"/>
      <c r="N2005" s="522">
        <v>540</v>
      </c>
      <c r="O2005" s="515"/>
      <c r="P2005" s="489"/>
      <c r="Q2005" s="489"/>
    </row>
    <row r="2006" spans="2:17">
      <c r="B2006" s="459"/>
      <c r="C2006" s="16" t="s">
        <v>4718</v>
      </c>
      <c r="D2006" s="461"/>
      <c r="E2006" s="349">
        <v>20.43</v>
      </c>
      <c r="F2006" s="349">
        <v>16.11</v>
      </c>
      <c r="G2006" s="349">
        <v>13.54</v>
      </c>
      <c r="H2006" s="350"/>
      <c r="I2006" s="350"/>
      <c r="J2006" s="352"/>
      <c r="K2006" s="352"/>
      <c r="L2006" s="462"/>
      <c r="M2006" s="462"/>
      <c r="N2006" s="522">
        <v>608</v>
      </c>
      <c r="O2006" s="515"/>
      <c r="P2006" s="489"/>
      <c r="Q2006" s="489"/>
    </row>
    <row r="2007" spans="2:17">
      <c r="B2007" s="459"/>
      <c r="C2007" s="460" t="s">
        <v>2743</v>
      </c>
      <c r="D2007" s="461"/>
      <c r="E2007" s="349" t="s">
        <v>2744</v>
      </c>
      <c r="F2007" s="349" t="s">
        <v>2744</v>
      </c>
      <c r="G2007" s="349" t="s">
        <v>2744</v>
      </c>
      <c r="H2007" s="350"/>
      <c r="I2007" s="350"/>
      <c r="J2007" s="352"/>
      <c r="K2007" s="352"/>
      <c r="L2007" s="462"/>
      <c r="M2007" s="462"/>
      <c r="N2007" s="522"/>
      <c r="O2007" s="515"/>
      <c r="P2007" s="489"/>
      <c r="Q2007" s="489"/>
    </row>
    <row r="2008" spans="2:17">
      <c r="B2008" s="459"/>
      <c r="C2008" s="16" t="s">
        <v>4711</v>
      </c>
      <c r="D2008" s="461"/>
      <c r="E2008" s="349">
        <v>1.98</v>
      </c>
      <c r="F2008" s="349">
        <v>1.56</v>
      </c>
      <c r="G2008" s="349">
        <v>1.31</v>
      </c>
      <c r="H2008" s="350"/>
      <c r="I2008" s="350"/>
      <c r="J2008" s="352"/>
      <c r="K2008" s="352"/>
      <c r="L2008" s="462"/>
      <c r="M2008" s="462"/>
      <c r="N2008" s="522">
        <v>59</v>
      </c>
      <c r="O2008" s="515"/>
      <c r="P2008" s="489"/>
      <c r="Q2008" s="489"/>
    </row>
    <row r="2009" spans="2:17">
      <c r="B2009" s="459"/>
      <c r="C2009" s="16" t="s">
        <v>2764</v>
      </c>
      <c r="D2009" s="461"/>
      <c r="E2009" s="349">
        <v>10.36</v>
      </c>
      <c r="F2009" s="349">
        <v>8.8000000000000007</v>
      </c>
      <c r="G2009" s="349">
        <v>7.88</v>
      </c>
      <c r="H2009" s="350"/>
      <c r="I2009" s="350"/>
      <c r="J2009" s="352"/>
      <c r="K2009" s="352"/>
      <c r="L2009" s="462"/>
      <c r="M2009" s="462"/>
      <c r="N2009" s="522">
        <v>219</v>
      </c>
      <c r="O2009" s="515"/>
      <c r="P2009" s="489"/>
      <c r="Q2009" s="489"/>
    </row>
    <row r="2010" spans="2:17">
      <c r="B2010" s="459"/>
      <c r="C2010" s="16" t="s">
        <v>4483</v>
      </c>
      <c r="D2010" s="461"/>
      <c r="E2010" s="349">
        <v>8.3699999999999992</v>
      </c>
      <c r="F2010" s="349">
        <v>6.6</v>
      </c>
      <c r="G2010" s="349">
        <v>5.55</v>
      </c>
      <c r="H2010" s="350"/>
      <c r="I2010" s="350"/>
      <c r="J2010" s="352"/>
      <c r="K2010" s="352"/>
      <c r="L2010" s="462"/>
      <c r="M2010" s="462"/>
      <c r="N2010" s="522">
        <v>249</v>
      </c>
      <c r="O2010" s="515"/>
      <c r="P2010" s="489"/>
      <c r="Q2010" s="489"/>
    </row>
    <row r="2011" spans="2:17">
      <c r="B2011" s="459"/>
      <c r="C2011" s="16" t="s">
        <v>4518</v>
      </c>
      <c r="D2011" s="461"/>
      <c r="E2011" s="349" t="s">
        <v>2744</v>
      </c>
      <c r="F2011" s="349" t="s">
        <v>2744</v>
      </c>
      <c r="G2011" s="349" t="s">
        <v>2744</v>
      </c>
      <c r="H2011" s="350"/>
      <c r="I2011" s="350"/>
      <c r="J2011" s="352"/>
      <c r="K2011" s="352"/>
      <c r="L2011" s="462"/>
      <c r="M2011" s="462"/>
      <c r="N2011" s="522"/>
      <c r="O2011" s="515"/>
      <c r="P2011" s="489"/>
      <c r="Q2011" s="489"/>
    </row>
    <row r="2012" spans="2:17" ht="28.8">
      <c r="B2012" s="459"/>
      <c r="C2012" s="16" t="s">
        <v>4712</v>
      </c>
      <c r="D2012" s="461"/>
      <c r="E2012" s="349">
        <v>9.0399999999999991</v>
      </c>
      <c r="F2012" s="349">
        <v>7.12</v>
      </c>
      <c r="G2012" s="349">
        <v>5.99</v>
      </c>
      <c r="H2012" s="350"/>
      <c r="I2012" s="350"/>
      <c r="J2012" s="352"/>
      <c r="K2012" s="352"/>
      <c r="L2012" s="462"/>
      <c r="M2012" s="462"/>
      <c r="N2012" s="522">
        <v>269</v>
      </c>
      <c r="O2012" s="515"/>
      <c r="P2012" s="489"/>
      <c r="Q2012" s="489"/>
    </row>
    <row r="2013" spans="2:17">
      <c r="B2013" s="459"/>
      <c r="C2013" s="16" t="s">
        <v>2793</v>
      </c>
      <c r="D2013" s="461"/>
      <c r="E2013" s="349">
        <v>7.23</v>
      </c>
      <c r="F2013" s="349">
        <v>5.7</v>
      </c>
      <c r="G2013" s="349">
        <v>4.78</v>
      </c>
      <c r="H2013" s="350"/>
      <c r="I2013" s="350"/>
      <c r="J2013" s="352"/>
      <c r="K2013" s="352"/>
      <c r="L2013" s="462"/>
      <c r="M2013" s="462"/>
      <c r="N2013" s="522">
        <v>215</v>
      </c>
      <c r="O2013" s="515"/>
      <c r="P2013" s="489"/>
      <c r="Q2013" s="489"/>
    </row>
    <row r="2014" spans="2:17">
      <c r="B2014" s="459"/>
      <c r="C2014" s="16" t="s">
        <v>4713</v>
      </c>
      <c r="D2014" s="461"/>
      <c r="E2014" s="349">
        <v>7.55</v>
      </c>
      <c r="F2014" s="349">
        <v>5.96</v>
      </c>
      <c r="G2014" s="349">
        <v>5.01</v>
      </c>
      <c r="H2014" s="350"/>
      <c r="I2014" s="350"/>
      <c r="J2014" s="352"/>
      <c r="K2014" s="352"/>
      <c r="L2014" s="462"/>
      <c r="M2014" s="462"/>
      <c r="N2014" s="522">
        <v>225</v>
      </c>
      <c r="O2014" s="515"/>
      <c r="P2014" s="489"/>
      <c r="Q2014" s="489"/>
    </row>
    <row r="2015" spans="2:17">
      <c r="B2015" s="459"/>
      <c r="C2015" s="16" t="s">
        <v>2802</v>
      </c>
      <c r="D2015" s="461"/>
      <c r="E2015" s="349">
        <v>17.21</v>
      </c>
      <c r="F2015" s="349">
        <v>13.57</v>
      </c>
      <c r="G2015" s="349">
        <v>11.4</v>
      </c>
      <c r="H2015" s="350"/>
      <c r="I2015" s="350"/>
      <c r="J2015" s="352"/>
      <c r="K2015" s="352"/>
      <c r="L2015" s="462"/>
      <c r="M2015" s="462"/>
      <c r="N2015" s="522">
        <v>512</v>
      </c>
      <c r="O2015" s="515"/>
      <c r="P2015" s="489"/>
      <c r="Q2015" s="489"/>
    </row>
    <row r="2016" spans="2:17">
      <c r="B2016" s="459"/>
      <c r="C2016" s="16" t="s">
        <v>2763</v>
      </c>
      <c r="D2016" s="461"/>
      <c r="E2016" s="349">
        <v>15.41</v>
      </c>
      <c r="F2016" s="349">
        <v>12.57</v>
      </c>
      <c r="G2016" s="349">
        <v>10.88</v>
      </c>
      <c r="H2016" s="350"/>
      <c r="I2016" s="350"/>
      <c r="J2016" s="352"/>
      <c r="K2016" s="352"/>
      <c r="L2016" s="462"/>
      <c r="M2016" s="462"/>
      <c r="N2016" s="522">
        <v>399</v>
      </c>
      <c r="O2016" s="515"/>
      <c r="P2016" s="489"/>
      <c r="Q2016" s="489"/>
    </row>
    <row r="2017" spans="2:17">
      <c r="B2017" s="459"/>
      <c r="C2017" s="16" t="s">
        <v>4525</v>
      </c>
      <c r="D2017" s="461"/>
      <c r="E2017" s="349">
        <v>17.16</v>
      </c>
      <c r="F2017" s="349">
        <v>13.54</v>
      </c>
      <c r="G2017" s="349">
        <v>11.38</v>
      </c>
      <c r="H2017" s="350"/>
      <c r="I2017" s="350"/>
      <c r="J2017" s="352"/>
      <c r="K2017" s="352"/>
      <c r="L2017" s="462"/>
      <c r="M2017" s="462"/>
      <c r="N2017" s="522">
        <v>511</v>
      </c>
      <c r="O2017" s="515"/>
      <c r="P2017" s="489"/>
      <c r="Q2017" s="489"/>
    </row>
    <row r="2018" spans="2:17">
      <c r="B2018" s="459"/>
      <c r="C2018" s="16" t="s">
        <v>4526</v>
      </c>
      <c r="D2018" s="461"/>
      <c r="E2018" s="349">
        <v>5.37</v>
      </c>
      <c r="F2018" s="349">
        <v>4.24</v>
      </c>
      <c r="G2018" s="349">
        <v>3.56</v>
      </c>
      <c r="H2018" s="350"/>
      <c r="I2018" s="350"/>
      <c r="J2018" s="352"/>
      <c r="K2018" s="352"/>
      <c r="L2018" s="462"/>
      <c r="M2018" s="462"/>
      <c r="N2018" s="522">
        <v>160</v>
      </c>
      <c r="O2018" s="515"/>
      <c r="P2018" s="489"/>
      <c r="Q2018" s="489"/>
    </row>
    <row r="2019" spans="2:17">
      <c r="B2019" s="459"/>
      <c r="C2019" s="16" t="s">
        <v>2767</v>
      </c>
      <c r="D2019" s="461"/>
      <c r="E2019" s="349">
        <v>6.42</v>
      </c>
      <c r="F2019" s="349">
        <v>5.0599999999999996</v>
      </c>
      <c r="G2019" s="349">
        <v>4.25</v>
      </c>
      <c r="H2019" s="350"/>
      <c r="I2019" s="350"/>
      <c r="J2019" s="352"/>
      <c r="K2019" s="352"/>
      <c r="L2019" s="462"/>
      <c r="M2019" s="462"/>
      <c r="N2019" s="522">
        <v>191</v>
      </c>
      <c r="O2019" s="515"/>
      <c r="P2019" s="489"/>
      <c r="Q2019" s="489"/>
    </row>
    <row r="2020" spans="2:17">
      <c r="B2020" s="459"/>
      <c r="C2020" s="16" t="s">
        <v>4715</v>
      </c>
      <c r="D2020" s="461"/>
      <c r="E2020" s="349">
        <v>1.64</v>
      </c>
      <c r="F2020" s="349">
        <v>1.3</v>
      </c>
      <c r="G2020" s="349">
        <v>1.0900000000000001</v>
      </c>
      <c r="H2020" s="350"/>
      <c r="I2020" s="350"/>
      <c r="J2020" s="352"/>
      <c r="K2020" s="352"/>
      <c r="L2020" s="462"/>
      <c r="M2020" s="462"/>
      <c r="N2020" s="522">
        <v>49</v>
      </c>
      <c r="O2020" s="515"/>
      <c r="P2020" s="489"/>
      <c r="Q2020" s="489"/>
    </row>
    <row r="2021" spans="2:17">
      <c r="B2021" s="459"/>
      <c r="C2021" s="16"/>
      <c r="D2021" s="461"/>
      <c r="E2021" s="349"/>
      <c r="F2021" s="349"/>
      <c r="G2021" s="349"/>
      <c r="H2021" s="350"/>
      <c r="I2021" s="350"/>
      <c r="J2021" s="352"/>
      <c r="K2021" s="352"/>
      <c r="L2021" s="462"/>
      <c r="M2021" s="462"/>
      <c r="N2021" s="522"/>
      <c r="O2021" s="515"/>
      <c r="P2021" s="489"/>
      <c r="Q2021" s="489"/>
    </row>
    <row r="2022" spans="2:17" ht="92.4">
      <c r="B2022" s="443" t="s">
        <v>4719</v>
      </c>
      <c r="C2022" s="444" t="s">
        <v>4720</v>
      </c>
      <c r="D2022" s="445">
        <v>25</v>
      </c>
      <c r="E2022" s="342">
        <v>59.12</v>
      </c>
      <c r="F2022" s="342">
        <v>46.61</v>
      </c>
      <c r="G2022" s="342">
        <v>39.17</v>
      </c>
      <c r="H2022" s="343">
        <v>0</v>
      </c>
      <c r="I2022" s="343">
        <v>0</v>
      </c>
      <c r="J2022" s="344">
        <v>6.1999999999999998E-3</v>
      </c>
      <c r="K2022" s="345" t="s">
        <v>2741</v>
      </c>
      <c r="L2022" s="446" t="s">
        <v>2721</v>
      </c>
      <c r="M2022" s="446" t="s">
        <v>2742</v>
      </c>
      <c r="N2022" s="516">
        <v>1650</v>
      </c>
      <c r="O2022" s="496"/>
      <c r="P2022" s="497">
        <v>6.1999999999999998E-3</v>
      </c>
      <c r="Q2022" s="496" t="s">
        <v>2741</v>
      </c>
    </row>
    <row r="2023" spans="2:17">
      <c r="B2023" s="459"/>
      <c r="C2023" s="460" t="s">
        <v>2780</v>
      </c>
      <c r="D2023" s="461"/>
      <c r="E2023" s="349" t="s">
        <v>2744</v>
      </c>
      <c r="F2023" s="349" t="s">
        <v>2744</v>
      </c>
      <c r="G2023" s="349" t="s">
        <v>2744</v>
      </c>
      <c r="H2023" s="350"/>
      <c r="I2023" s="350"/>
      <c r="J2023" s="352"/>
      <c r="K2023" s="352"/>
      <c r="L2023" s="462"/>
      <c r="M2023" s="462"/>
      <c r="N2023" s="522"/>
      <c r="O2023" s="515"/>
      <c r="P2023" s="489"/>
      <c r="Q2023" s="489"/>
    </row>
    <row r="2024" spans="2:17">
      <c r="B2024" s="459"/>
      <c r="C2024" s="16" t="s">
        <v>2781</v>
      </c>
      <c r="D2024" s="461"/>
      <c r="E2024" s="349">
        <v>0</v>
      </c>
      <c r="F2024" s="349">
        <v>0</v>
      </c>
      <c r="G2024" s="349">
        <v>0</v>
      </c>
      <c r="H2024" s="350"/>
      <c r="I2024" s="350"/>
      <c r="J2024" s="352"/>
      <c r="K2024" s="352"/>
      <c r="L2024" s="462"/>
      <c r="M2024" s="462"/>
      <c r="N2024" s="522">
        <v>0</v>
      </c>
      <c r="O2024" s="515"/>
      <c r="P2024" s="489"/>
      <c r="Q2024" s="489"/>
    </row>
    <row r="2025" spans="2:17">
      <c r="B2025" s="459"/>
      <c r="C2025" s="16" t="s">
        <v>4708</v>
      </c>
      <c r="D2025" s="461"/>
      <c r="E2025" s="349">
        <v>10.88</v>
      </c>
      <c r="F2025" s="349">
        <v>8.58</v>
      </c>
      <c r="G2025" s="349">
        <v>7.21</v>
      </c>
      <c r="H2025" s="350"/>
      <c r="I2025" s="350"/>
      <c r="J2025" s="352"/>
      <c r="K2025" s="352"/>
      <c r="L2025" s="462"/>
      <c r="M2025" s="462"/>
      <c r="N2025" s="522">
        <v>324</v>
      </c>
      <c r="O2025" s="515"/>
      <c r="P2025" s="489"/>
      <c r="Q2025" s="489"/>
    </row>
    <row r="2026" spans="2:17">
      <c r="B2026" s="459"/>
      <c r="C2026" s="16" t="s">
        <v>4515</v>
      </c>
      <c r="D2026" s="461"/>
      <c r="E2026" s="349" t="s">
        <v>2744</v>
      </c>
      <c r="F2026" s="349" t="s">
        <v>2744</v>
      </c>
      <c r="G2026" s="349" t="s">
        <v>2744</v>
      </c>
      <c r="H2026" s="350"/>
      <c r="I2026" s="350"/>
      <c r="J2026" s="352"/>
      <c r="K2026" s="352"/>
      <c r="L2026" s="462"/>
      <c r="M2026" s="462"/>
      <c r="N2026" s="522"/>
      <c r="O2026" s="515"/>
      <c r="P2026" s="489"/>
      <c r="Q2026" s="489"/>
    </row>
    <row r="2027" spans="2:17">
      <c r="B2027" s="459"/>
      <c r="C2027" s="16" t="s">
        <v>2786</v>
      </c>
      <c r="D2027" s="461"/>
      <c r="E2027" s="349">
        <v>14.48</v>
      </c>
      <c r="F2027" s="349">
        <v>11.42</v>
      </c>
      <c r="G2027" s="349">
        <v>9.59</v>
      </c>
      <c r="H2027" s="350"/>
      <c r="I2027" s="350"/>
      <c r="J2027" s="352"/>
      <c r="K2027" s="352"/>
      <c r="L2027" s="462"/>
      <c r="M2027" s="462"/>
      <c r="N2027" s="522">
        <v>431</v>
      </c>
      <c r="O2027" s="515"/>
      <c r="P2027" s="489"/>
      <c r="Q2027" s="489"/>
    </row>
    <row r="2028" spans="2:17">
      <c r="B2028" s="459"/>
      <c r="C2028" s="16" t="s">
        <v>2787</v>
      </c>
      <c r="D2028" s="461"/>
      <c r="E2028" s="349">
        <v>30.2</v>
      </c>
      <c r="F2028" s="349">
        <v>23.82</v>
      </c>
      <c r="G2028" s="349">
        <v>20.02</v>
      </c>
      <c r="H2028" s="350"/>
      <c r="I2028" s="350"/>
      <c r="J2028" s="352"/>
      <c r="K2028" s="352"/>
      <c r="L2028" s="462"/>
      <c r="M2028" s="462"/>
      <c r="N2028" s="522">
        <v>899</v>
      </c>
      <c r="O2028" s="515"/>
      <c r="P2028" s="489"/>
      <c r="Q2028" s="489"/>
    </row>
    <row r="2029" spans="2:17">
      <c r="B2029" s="459"/>
      <c r="C2029" s="16" t="s">
        <v>4709</v>
      </c>
      <c r="D2029" s="461"/>
      <c r="E2029" s="349">
        <v>21.63</v>
      </c>
      <c r="F2029" s="349">
        <v>17.059999999999999</v>
      </c>
      <c r="G2029" s="349">
        <v>14.34</v>
      </c>
      <c r="H2029" s="350"/>
      <c r="I2029" s="350"/>
      <c r="J2029" s="352"/>
      <c r="K2029" s="352"/>
      <c r="L2029" s="462"/>
      <c r="M2029" s="462"/>
      <c r="N2029" s="522">
        <v>644</v>
      </c>
      <c r="O2029" s="515"/>
      <c r="P2029" s="489"/>
      <c r="Q2029" s="489"/>
    </row>
    <row r="2030" spans="2:17">
      <c r="B2030" s="459"/>
      <c r="C2030" s="460" t="s">
        <v>2743</v>
      </c>
      <c r="D2030" s="461"/>
      <c r="E2030" s="349" t="s">
        <v>2744</v>
      </c>
      <c r="F2030" s="349" t="s">
        <v>2744</v>
      </c>
      <c r="G2030" s="349" t="s">
        <v>2744</v>
      </c>
      <c r="H2030" s="350"/>
      <c r="I2030" s="350"/>
      <c r="J2030" s="352"/>
      <c r="K2030" s="352"/>
      <c r="L2030" s="462"/>
      <c r="M2030" s="462"/>
      <c r="N2030" s="522"/>
      <c r="O2030" s="515"/>
      <c r="P2030" s="489"/>
      <c r="Q2030" s="489"/>
    </row>
    <row r="2031" spans="2:17">
      <c r="B2031" s="459"/>
      <c r="C2031" s="16" t="s">
        <v>4710</v>
      </c>
      <c r="D2031" s="461"/>
      <c r="E2031" s="349">
        <v>18.14</v>
      </c>
      <c r="F2031" s="349">
        <v>14.31</v>
      </c>
      <c r="G2031" s="349">
        <v>12.03</v>
      </c>
      <c r="H2031" s="350"/>
      <c r="I2031" s="350"/>
      <c r="J2031" s="352"/>
      <c r="K2031" s="352"/>
      <c r="L2031" s="462"/>
      <c r="M2031" s="462"/>
      <c r="N2031" s="522">
        <v>540</v>
      </c>
      <c r="O2031" s="515"/>
      <c r="P2031" s="489"/>
      <c r="Q2031" s="489"/>
    </row>
    <row r="2032" spans="2:17">
      <c r="B2032" s="459"/>
      <c r="C2032" s="16" t="s">
        <v>4718</v>
      </c>
      <c r="D2032" s="461"/>
      <c r="E2032" s="349">
        <v>20.43</v>
      </c>
      <c r="F2032" s="349">
        <v>16.11</v>
      </c>
      <c r="G2032" s="349">
        <v>13.54</v>
      </c>
      <c r="H2032" s="350"/>
      <c r="I2032" s="350"/>
      <c r="J2032" s="352"/>
      <c r="K2032" s="352"/>
      <c r="L2032" s="462"/>
      <c r="M2032" s="462"/>
      <c r="N2032" s="522">
        <v>608</v>
      </c>
      <c r="O2032" s="515"/>
      <c r="P2032" s="489"/>
      <c r="Q2032" s="489"/>
    </row>
    <row r="2033" spans="2:17">
      <c r="B2033" s="459"/>
      <c r="C2033" s="460" t="s">
        <v>2743</v>
      </c>
      <c r="D2033" s="461"/>
      <c r="E2033" s="349" t="s">
        <v>2744</v>
      </c>
      <c r="F2033" s="349" t="s">
        <v>2744</v>
      </c>
      <c r="G2033" s="349" t="s">
        <v>2744</v>
      </c>
      <c r="H2033" s="350"/>
      <c r="I2033" s="350"/>
      <c r="J2033" s="352"/>
      <c r="K2033" s="352"/>
      <c r="L2033" s="462"/>
      <c r="M2033" s="462"/>
      <c r="N2033" s="522"/>
      <c r="O2033" s="515"/>
      <c r="P2033" s="489"/>
      <c r="Q2033" s="489"/>
    </row>
    <row r="2034" spans="2:17">
      <c r="B2034" s="459"/>
      <c r="C2034" s="16" t="s">
        <v>4711</v>
      </c>
      <c r="D2034" s="461"/>
      <c r="E2034" s="349">
        <v>1.98</v>
      </c>
      <c r="F2034" s="349">
        <v>1.56</v>
      </c>
      <c r="G2034" s="349">
        <v>1.31</v>
      </c>
      <c r="H2034" s="350"/>
      <c r="I2034" s="350"/>
      <c r="J2034" s="352"/>
      <c r="K2034" s="352"/>
      <c r="L2034" s="462"/>
      <c r="M2034" s="462"/>
      <c r="N2034" s="522">
        <v>59</v>
      </c>
      <c r="O2034" s="515"/>
      <c r="P2034" s="489"/>
      <c r="Q2034" s="489"/>
    </row>
    <row r="2035" spans="2:17">
      <c r="B2035" s="459"/>
      <c r="C2035" s="16" t="s">
        <v>2764</v>
      </c>
      <c r="D2035" s="461"/>
      <c r="E2035" s="349">
        <v>10.36</v>
      </c>
      <c r="F2035" s="349">
        <v>8.8000000000000007</v>
      </c>
      <c r="G2035" s="349">
        <v>7.88</v>
      </c>
      <c r="H2035" s="350"/>
      <c r="I2035" s="350"/>
      <c r="J2035" s="352"/>
      <c r="K2035" s="352"/>
      <c r="L2035" s="462"/>
      <c r="M2035" s="462"/>
      <c r="N2035" s="522">
        <v>219</v>
      </c>
      <c r="O2035" s="515"/>
      <c r="P2035" s="489"/>
      <c r="Q2035" s="489"/>
    </row>
    <row r="2036" spans="2:17">
      <c r="B2036" s="459"/>
      <c r="C2036" s="16" t="s">
        <v>4483</v>
      </c>
      <c r="D2036" s="461"/>
      <c r="E2036" s="349">
        <v>8.3699999999999992</v>
      </c>
      <c r="F2036" s="349">
        <v>6.6</v>
      </c>
      <c r="G2036" s="349">
        <v>5.55</v>
      </c>
      <c r="H2036" s="350"/>
      <c r="I2036" s="350"/>
      <c r="J2036" s="352"/>
      <c r="K2036" s="352"/>
      <c r="L2036" s="462"/>
      <c r="M2036" s="462"/>
      <c r="N2036" s="522">
        <v>249</v>
      </c>
      <c r="O2036" s="515"/>
      <c r="P2036" s="489"/>
      <c r="Q2036" s="489"/>
    </row>
    <row r="2037" spans="2:17">
      <c r="B2037" s="459"/>
      <c r="C2037" s="16" t="s">
        <v>4518</v>
      </c>
      <c r="D2037" s="461"/>
      <c r="E2037" s="349" t="s">
        <v>2744</v>
      </c>
      <c r="F2037" s="349" t="s">
        <v>2744</v>
      </c>
      <c r="G2037" s="349" t="s">
        <v>2744</v>
      </c>
      <c r="H2037" s="350"/>
      <c r="I2037" s="350"/>
      <c r="J2037" s="352"/>
      <c r="K2037" s="352"/>
      <c r="L2037" s="462"/>
      <c r="M2037" s="462"/>
      <c r="N2037" s="522"/>
      <c r="O2037" s="515"/>
      <c r="P2037" s="489"/>
      <c r="Q2037" s="489"/>
    </row>
    <row r="2038" spans="2:17" ht="28.8">
      <c r="B2038" s="459"/>
      <c r="C2038" s="16" t="s">
        <v>4712</v>
      </c>
      <c r="D2038" s="461"/>
      <c r="E2038" s="349">
        <v>9.0399999999999991</v>
      </c>
      <c r="F2038" s="349">
        <v>7.12</v>
      </c>
      <c r="G2038" s="349">
        <v>5.99</v>
      </c>
      <c r="H2038" s="350"/>
      <c r="I2038" s="350"/>
      <c r="J2038" s="352"/>
      <c r="K2038" s="352"/>
      <c r="L2038" s="462"/>
      <c r="M2038" s="462"/>
      <c r="N2038" s="522">
        <v>269</v>
      </c>
      <c r="O2038" s="515"/>
      <c r="P2038" s="489"/>
      <c r="Q2038" s="489"/>
    </row>
    <row r="2039" spans="2:17">
      <c r="B2039" s="459"/>
      <c r="C2039" s="16" t="s">
        <v>2793</v>
      </c>
      <c r="D2039" s="461"/>
      <c r="E2039" s="349">
        <v>7.23</v>
      </c>
      <c r="F2039" s="349">
        <v>5.7</v>
      </c>
      <c r="G2039" s="349">
        <v>4.78</v>
      </c>
      <c r="H2039" s="350"/>
      <c r="I2039" s="350"/>
      <c r="J2039" s="352"/>
      <c r="K2039" s="352"/>
      <c r="L2039" s="462"/>
      <c r="M2039" s="462"/>
      <c r="N2039" s="522">
        <v>215</v>
      </c>
      <c r="O2039" s="515"/>
      <c r="P2039" s="489"/>
      <c r="Q2039" s="489"/>
    </row>
    <row r="2040" spans="2:17">
      <c r="B2040" s="459"/>
      <c r="C2040" s="16" t="s">
        <v>4713</v>
      </c>
      <c r="D2040" s="461"/>
      <c r="E2040" s="349">
        <v>7.55</v>
      </c>
      <c r="F2040" s="349">
        <v>5.96</v>
      </c>
      <c r="G2040" s="349">
        <v>5.01</v>
      </c>
      <c r="H2040" s="350"/>
      <c r="I2040" s="350"/>
      <c r="J2040" s="352"/>
      <c r="K2040" s="352"/>
      <c r="L2040" s="462"/>
      <c r="M2040" s="462"/>
      <c r="N2040" s="522">
        <v>225</v>
      </c>
      <c r="O2040" s="515"/>
      <c r="P2040" s="489"/>
      <c r="Q2040" s="489"/>
    </row>
    <row r="2041" spans="2:17">
      <c r="B2041" s="459"/>
      <c r="C2041" s="16" t="s">
        <v>2802</v>
      </c>
      <c r="D2041" s="461"/>
      <c r="E2041" s="349">
        <v>17.21</v>
      </c>
      <c r="F2041" s="349">
        <v>13.57</v>
      </c>
      <c r="G2041" s="349">
        <v>11.4</v>
      </c>
      <c r="H2041" s="350"/>
      <c r="I2041" s="350"/>
      <c r="J2041" s="352"/>
      <c r="K2041" s="352"/>
      <c r="L2041" s="462"/>
      <c r="M2041" s="462"/>
      <c r="N2041" s="522">
        <v>512</v>
      </c>
      <c r="O2041" s="515"/>
      <c r="P2041" s="489"/>
      <c r="Q2041" s="489"/>
    </row>
    <row r="2042" spans="2:17">
      <c r="B2042" s="459"/>
      <c r="C2042" s="16" t="s">
        <v>2763</v>
      </c>
      <c r="D2042" s="461"/>
      <c r="E2042" s="349">
        <v>15.41</v>
      </c>
      <c r="F2042" s="349">
        <v>12.57</v>
      </c>
      <c r="G2042" s="349">
        <v>10.88</v>
      </c>
      <c r="H2042" s="350"/>
      <c r="I2042" s="350"/>
      <c r="J2042" s="352"/>
      <c r="K2042" s="352"/>
      <c r="L2042" s="462"/>
      <c r="M2042" s="462"/>
      <c r="N2042" s="522">
        <v>399</v>
      </c>
      <c r="O2042" s="515"/>
      <c r="P2042" s="489"/>
      <c r="Q2042" s="489"/>
    </row>
    <row r="2043" spans="2:17">
      <c r="B2043" s="459"/>
      <c r="C2043" s="16" t="s">
        <v>4525</v>
      </c>
      <c r="D2043" s="461"/>
      <c r="E2043" s="349">
        <v>17.16</v>
      </c>
      <c r="F2043" s="349">
        <v>13.54</v>
      </c>
      <c r="G2043" s="349">
        <v>11.38</v>
      </c>
      <c r="H2043" s="350"/>
      <c r="I2043" s="350"/>
      <c r="J2043" s="352"/>
      <c r="K2043" s="352"/>
      <c r="L2043" s="462"/>
      <c r="M2043" s="462"/>
      <c r="N2043" s="522">
        <v>511</v>
      </c>
      <c r="O2043" s="515"/>
      <c r="P2043" s="489"/>
      <c r="Q2043" s="489"/>
    </row>
    <row r="2044" spans="2:17">
      <c r="B2044" s="459"/>
      <c r="C2044" s="16" t="s">
        <v>4526</v>
      </c>
      <c r="D2044" s="461"/>
      <c r="E2044" s="349">
        <v>5.37</v>
      </c>
      <c r="F2044" s="349">
        <v>4.24</v>
      </c>
      <c r="G2044" s="349">
        <v>3.56</v>
      </c>
      <c r="H2044" s="350"/>
      <c r="I2044" s="350"/>
      <c r="J2044" s="352"/>
      <c r="K2044" s="352"/>
      <c r="L2044" s="462"/>
      <c r="M2044" s="462"/>
      <c r="N2044" s="522">
        <v>160</v>
      </c>
      <c r="O2044" s="515"/>
      <c r="P2044" s="489"/>
      <c r="Q2044" s="489"/>
    </row>
    <row r="2045" spans="2:17">
      <c r="B2045" s="459"/>
      <c r="C2045" s="16" t="s">
        <v>2767</v>
      </c>
      <c r="D2045" s="461"/>
      <c r="E2045" s="349">
        <v>6.42</v>
      </c>
      <c r="F2045" s="349">
        <v>5.0599999999999996</v>
      </c>
      <c r="G2045" s="349">
        <v>4.25</v>
      </c>
      <c r="H2045" s="350"/>
      <c r="I2045" s="350"/>
      <c r="J2045" s="352"/>
      <c r="K2045" s="352"/>
      <c r="L2045" s="462"/>
      <c r="M2045" s="462"/>
      <c r="N2045" s="522">
        <v>191</v>
      </c>
      <c r="O2045" s="515"/>
      <c r="P2045" s="489"/>
      <c r="Q2045" s="489"/>
    </row>
    <row r="2046" spans="2:17">
      <c r="B2046" s="459"/>
      <c r="C2046" s="16" t="s">
        <v>4715</v>
      </c>
      <c r="D2046" s="461"/>
      <c r="E2046" s="349">
        <v>1.64</v>
      </c>
      <c r="F2046" s="349">
        <v>1.3</v>
      </c>
      <c r="G2046" s="349">
        <v>1.0900000000000001</v>
      </c>
      <c r="H2046" s="350"/>
      <c r="I2046" s="350"/>
      <c r="J2046" s="352"/>
      <c r="K2046" s="352"/>
      <c r="L2046" s="462"/>
      <c r="M2046" s="462"/>
      <c r="N2046" s="522">
        <v>49</v>
      </c>
      <c r="O2046" s="515"/>
      <c r="P2046" s="489"/>
      <c r="Q2046" s="489"/>
    </row>
    <row r="2047" spans="2:17">
      <c r="B2047" s="459"/>
      <c r="C2047" s="16"/>
      <c r="D2047" s="461"/>
      <c r="E2047" s="349"/>
      <c r="F2047" s="349"/>
      <c r="G2047" s="349"/>
      <c r="H2047" s="350"/>
      <c r="I2047" s="350"/>
      <c r="J2047" s="352"/>
      <c r="K2047" s="352"/>
      <c r="L2047" s="462"/>
      <c r="M2047" s="462"/>
      <c r="N2047" s="522"/>
      <c r="O2047" s="515"/>
      <c r="P2047" s="489"/>
      <c r="Q2047" s="489"/>
    </row>
    <row r="2048" spans="2:17" ht="79.2">
      <c r="B2048" s="443" t="s">
        <v>4721</v>
      </c>
      <c r="C2048" s="444" t="s">
        <v>4722</v>
      </c>
      <c r="D2048" s="445">
        <v>30</v>
      </c>
      <c r="E2048" s="342">
        <v>51.05</v>
      </c>
      <c r="F2048" s="342">
        <v>40.26</v>
      </c>
      <c r="G2048" s="342">
        <v>33.82</v>
      </c>
      <c r="H2048" s="343">
        <v>0</v>
      </c>
      <c r="I2048" s="343">
        <v>0</v>
      </c>
      <c r="J2048" s="344">
        <v>6.1999999999999998E-3</v>
      </c>
      <c r="K2048" s="345" t="s">
        <v>2741</v>
      </c>
      <c r="L2048" s="446" t="s">
        <v>2721</v>
      </c>
      <c r="M2048" s="446" t="s">
        <v>2742</v>
      </c>
      <c r="N2048" s="516">
        <v>1386</v>
      </c>
      <c r="O2048" s="496"/>
      <c r="P2048" s="497">
        <v>6.1999999999999998E-3</v>
      </c>
      <c r="Q2048" s="496" t="s">
        <v>2741</v>
      </c>
    </row>
    <row r="2049" spans="2:17">
      <c r="B2049" s="459"/>
      <c r="C2049" s="460" t="s">
        <v>2780</v>
      </c>
      <c r="D2049" s="461"/>
      <c r="E2049" s="349" t="s">
        <v>2744</v>
      </c>
      <c r="F2049" s="349" t="s">
        <v>2744</v>
      </c>
      <c r="G2049" s="349" t="s">
        <v>2744</v>
      </c>
      <c r="H2049" s="350"/>
      <c r="I2049" s="350"/>
      <c r="J2049" s="352"/>
      <c r="K2049" s="352"/>
      <c r="L2049" s="462"/>
      <c r="M2049" s="462"/>
      <c r="N2049" s="522"/>
      <c r="O2049" s="515"/>
      <c r="P2049" s="489"/>
      <c r="Q2049" s="489"/>
    </row>
    <row r="2050" spans="2:17">
      <c r="B2050" s="459"/>
      <c r="C2050" s="16" t="s">
        <v>2781</v>
      </c>
      <c r="D2050" s="461"/>
      <c r="E2050" s="349">
        <v>0</v>
      </c>
      <c r="F2050" s="349">
        <v>0</v>
      </c>
      <c r="G2050" s="349">
        <v>0</v>
      </c>
      <c r="H2050" s="350"/>
      <c r="I2050" s="350"/>
      <c r="J2050" s="352"/>
      <c r="K2050" s="352"/>
      <c r="L2050" s="462"/>
      <c r="M2050" s="462"/>
      <c r="N2050" s="522">
        <v>0</v>
      </c>
      <c r="O2050" s="515"/>
      <c r="P2050" s="489"/>
      <c r="Q2050" s="489"/>
    </row>
    <row r="2051" spans="2:17">
      <c r="B2051" s="459"/>
      <c r="C2051" s="16" t="s">
        <v>4708</v>
      </c>
      <c r="D2051" s="461"/>
      <c r="E2051" s="349">
        <v>10.88</v>
      </c>
      <c r="F2051" s="349">
        <v>8.58</v>
      </c>
      <c r="G2051" s="349">
        <v>7.21</v>
      </c>
      <c r="H2051" s="350"/>
      <c r="I2051" s="350"/>
      <c r="J2051" s="352"/>
      <c r="K2051" s="352"/>
      <c r="L2051" s="462"/>
      <c r="M2051" s="462"/>
      <c r="N2051" s="522">
        <v>324</v>
      </c>
      <c r="O2051" s="515"/>
      <c r="P2051" s="489"/>
      <c r="Q2051" s="489"/>
    </row>
    <row r="2052" spans="2:17">
      <c r="B2052" s="459"/>
      <c r="C2052" s="460" t="s">
        <v>2743</v>
      </c>
      <c r="D2052" s="461"/>
      <c r="E2052" s="349" t="s">
        <v>2744</v>
      </c>
      <c r="F2052" s="349" t="s">
        <v>2744</v>
      </c>
      <c r="G2052" s="349" t="s">
        <v>2744</v>
      </c>
      <c r="H2052" s="350"/>
      <c r="I2052" s="350"/>
      <c r="J2052" s="352"/>
      <c r="K2052" s="352"/>
      <c r="L2052" s="462"/>
      <c r="M2052" s="462"/>
      <c r="N2052" s="522"/>
      <c r="O2052" s="515"/>
      <c r="P2052" s="489"/>
      <c r="Q2052" s="489"/>
    </row>
    <row r="2053" spans="2:17">
      <c r="B2053" s="459"/>
      <c r="C2053" s="16" t="s">
        <v>2786</v>
      </c>
      <c r="D2053" s="461"/>
      <c r="E2053" s="349">
        <v>14.48</v>
      </c>
      <c r="F2053" s="349">
        <v>11.42</v>
      </c>
      <c r="G2053" s="349">
        <v>9.59</v>
      </c>
      <c r="H2053" s="350"/>
      <c r="I2053" s="350"/>
      <c r="J2053" s="352"/>
      <c r="K2053" s="352"/>
      <c r="L2053" s="462"/>
      <c r="M2053" s="462"/>
      <c r="N2053" s="522">
        <v>431</v>
      </c>
      <c r="O2053" s="515"/>
      <c r="P2053" s="489"/>
      <c r="Q2053" s="489"/>
    </row>
    <row r="2054" spans="2:17">
      <c r="B2054" s="459"/>
      <c r="C2054" s="16" t="s">
        <v>2787</v>
      </c>
      <c r="D2054" s="461"/>
      <c r="E2054" s="349">
        <v>30.2</v>
      </c>
      <c r="F2054" s="349">
        <v>23.82</v>
      </c>
      <c r="G2054" s="349">
        <v>20.02</v>
      </c>
      <c r="H2054" s="350"/>
      <c r="I2054" s="350"/>
      <c r="J2054" s="352"/>
      <c r="K2054" s="352"/>
      <c r="L2054" s="462"/>
      <c r="M2054" s="462"/>
      <c r="N2054" s="522">
        <v>899</v>
      </c>
      <c r="O2054" s="515"/>
      <c r="P2054" s="489"/>
      <c r="Q2054" s="489"/>
    </row>
    <row r="2055" spans="2:17">
      <c r="B2055" s="459"/>
      <c r="C2055" s="16" t="s">
        <v>4709</v>
      </c>
      <c r="D2055" s="461"/>
      <c r="E2055" s="349">
        <v>21.63</v>
      </c>
      <c r="F2055" s="349">
        <v>17.059999999999999</v>
      </c>
      <c r="G2055" s="349">
        <v>14.34</v>
      </c>
      <c r="H2055" s="350"/>
      <c r="I2055" s="350"/>
      <c r="J2055" s="352"/>
      <c r="K2055" s="352"/>
      <c r="L2055" s="462"/>
      <c r="M2055" s="462"/>
      <c r="N2055" s="522">
        <v>644</v>
      </c>
      <c r="O2055" s="515"/>
      <c r="P2055" s="489"/>
      <c r="Q2055" s="489"/>
    </row>
    <row r="2056" spans="2:17">
      <c r="B2056" s="459"/>
      <c r="C2056" s="460" t="s">
        <v>2743</v>
      </c>
      <c r="D2056" s="461"/>
      <c r="E2056" s="349" t="s">
        <v>2744</v>
      </c>
      <c r="F2056" s="349" t="s">
        <v>2744</v>
      </c>
      <c r="G2056" s="349" t="s">
        <v>2744</v>
      </c>
      <c r="H2056" s="350"/>
      <c r="I2056" s="350"/>
      <c r="J2056" s="352"/>
      <c r="K2056" s="352"/>
      <c r="L2056" s="462"/>
      <c r="M2056" s="462"/>
      <c r="N2056" s="522"/>
      <c r="O2056" s="515"/>
      <c r="P2056" s="489"/>
      <c r="Q2056" s="489"/>
    </row>
    <row r="2057" spans="2:17">
      <c r="B2057" s="459"/>
      <c r="C2057" s="16" t="s">
        <v>2784</v>
      </c>
      <c r="D2057" s="461"/>
      <c r="E2057" s="349">
        <v>3.36</v>
      </c>
      <c r="F2057" s="349">
        <v>2.65</v>
      </c>
      <c r="G2057" s="349">
        <v>2.23</v>
      </c>
      <c r="H2057" s="350"/>
      <c r="I2057" s="350"/>
      <c r="J2057" s="352"/>
      <c r="K2057" s="352"/>
      <c r="L2057" s="462"/>
      <c r="M2057" s="462"/>
      <c r="N2057" s="522">
        <v>100</v>
      </c>
      <c r="O2057" s="515"/>
      <c r="P2057" s="489"/>
      <c r="Q2057" s="489"/>
    </row>
    <row r="2058" spans="2:17">
      <c r="B2058" s="459"/>
      <c r="C2058" s="16" t="s">
        <v>4710</v>
      </c>
      <c r="D2058" s="461"/>
      <c r="E2058" s="349">
        <v>18.14</v>
      </c>
      <c r="F2058" s="349">
        <v>14.31</v>
      </c>
      <c r="G2058" s="349">
        <v>12.03</v>
      </c>
      <c r="H2058" s="350"/>
      <c r="I2058" s="350"/>
      <c r="J2058" s="352"/>
      <c r="K2058" s="352"/>
      <c r="L2058" s="462"/>
      <c r="M2058" s="462"/>
      <c r="N2058" s="522">
        <v>540</v>
      </c>
      <c r="O2058" s="515"/>
      <c r="P2058" s="489"/>
      <c r="Q2058" s="489"/>
    </row>
    <row r="2059" spans="2:17">
      <c r="B2059" s="459"/>
      <c r="C2059" s="460" t="s">
        <v>2743</v>
      </c>
      <c r="D2059" s="461"/>
      <c r="E2059" s="349" t="s">
        <v>2744</v>
      </c>
      <c r="F2059" s="349" t="s">
        <v>2744</v>
      </c>
      <c r="G2059" s="349" t="s">
        <v>2744</v>
      </c>
      <c r="H2059" s="350"/>
      <c r="I2059" s="350"/>
      <c r="J2059" s="352"/>
      <c r="K2059" s="352"/>
      <c r="L2059" s="462"/>
      <c r="M2059" s="462"/>
      <c r="N2059" s="522"/>
      <c r="O2059" s="515"/>
      <c r="P2059" s="489"/>
      <c r="Q2059" s="489"/>
    </row>
    <row r="2060" spans="2:17">
      <c r="B2060" s="459"/>
      <c r="C2060" s="16" t="s">
        <v>4711</v>
      </c>
      <c r="D2060" s="461"/>
      <c r="E2060" s="349">
        <v>1.98</v>
      </c>
      <c r="F2060" s="349">
        <v>1.56</v>
      </c>
      <c r="G2060" s="349">
        <v>1.31</v>
      </c>
      <c r="H2060" s="350"/>
      <c r="I2060" s="350"/>
      <c r="J2060" s="352"/>
      <c r="K2060" s="352"/>
      <c r="L2060" s="462"/>
      <c r="M2060" s="462"/>
      <c r="N2060" s="522">
        <v>59</v>
      </c>
      <c r="O2060" s="515"/>
      <c r="P2060" s="489"/>
      <c r="Q2060" s="489"/>
    </row>
    <row r="2061" spans="2:17">
      <c r="B2061" s="459"/>
      <c r="C2061" s="16" t="s">
        <v>2764</v>
      </c>
      <c r="D2061" s="461"/>
      <c r="E2061" s="349">
        <v>10.36</v>
      </c>
      <c r="F2061" s="349">
        <v>8.8000000000000007</v>
      </c>
      <c r="G2061" s="349">
        <v>7.88</v>
      </c>
      <c r="H2061" s="350"/>
      <c r="I2061" s="350"/>
      <c r="J2061" s="352"/>
      <c r="K2061" s="352"/>
      <c r="L2061" s="462"/>
      <c r="M2061" s="462"/>
      <c r="N2061" s="522">
        <v>219</v>
      </c>
      <c r="O2061" s="515"/>
      <c r="P2061" s="489"/>
      <c r="Q2061" s="489"/>
    </row>
    <row r="2062" spans="2:17">
      <c r="B2062" s="459"/>
      <c r="C2062" s="16" t="s">
        <v>4483</v>
      </c>
      <c r="D2062" s="461"/>
      <c r="E2062" s="349">
        <v>8.3699999999999992</v>
      </c>
      <c r="F2062" s="349">
        <v>6.6</v>
      </c>
      <c r="G2062" s="349">
        <v>5.55</v>
      </c>
      <c r="H2062" s="350"/>
      <c r="I2062" s="350"/>
      <c r="J2062" s="352"/>
      <c r="K2062" s="352"/>
      <c r="L2062" s="462"/>
      <c r="M2062" s="462"/>
      <c r="N2062" s="522">
        <v>249</v>
      </c>
      <c r="O2062" s="515"/>
      <c r="P2062" s="489"/>
      <c r="Q2062" s="489"/>
    </row>
    <row r="2063" spans="2:17">
      <c r="B2063" s="459"/>
      <c r="C2063" s="16" t="s">
        <v>4518</v>
      </c>
      <c r="D2063" s="461"/>
      <c r="E2063" s="349" t="s">
        <v>2744</v>
      </c>
      <c r="F2063" s="349" t="s">
        <v>2744</v>
      </c>
      <c r="G2063" s="349" t="s">
        <v>2744</v>
      </c>
      <c r="H2063" s="350"/>
      <c r="I2063" s="350"/>
      <c r="J2063" s="352"/>
      <c r="K2063" s="352"/>
      <c r="L2063" s="462"/>
      <c r="M2063" s="462"/>
      <c r="N2063" s="522"/>
      <c r="O2063" s="515"/>
      <c r="P2063" s="489"/>
      <c r="Q2063" s="489"/>
    </row>
    <row r="2064" spans="2:17">
      <c r="B2064" s="459"/>
      <c r="C2064" s="16" t="s">
        <v>2790</v>
      </c>
      <c r="D2064" s="461"/>
      <c r="E2064" s="349">
        <v>10.08</v>
      </c>
      <c r="F2064" s="349">
        <v>7.95</v>
      </c>
      <c r="G2064" s="349">
        <v>6.68</v>
      </c>
      <c r="H2064" s="350"/>
      <c r="I2064" s="350"/>
      <c r="J2064" s="352"/>
      <c r="K2064" s="352"/>
      <c r="L2064" s="462"/>
      <c r="M2064" s="462"/>
      <c r="N2064" s="522">
        <v>300</v>
      </c>
      <c r="O2064" s="515"/>
      <c r="P2064" s="489"/>
      <c r="Q2064" s="489"/>
    </row>
    <row r="2065" spans="2:17" ht="28.8">
      <c r="B2065" s="459"/>
      <c r="C2065" s="16" t="s">
        <v>4712</v>
      </c>
      <c r="D2065" s="461"/>
      <c r="E2065" s="349">
        <v>9.0399999999999991</v>
      </c>
      <c r="F2065" s="349">
        <v>7.12</v>
      </c>
      <c r="G2065" s="349">
        <v>5.99</v>
      </c>
      <c r="H2065" s="350"/>
      <c r="I2065" s="350"/>
      <c r="J2065" s="352"/>
      <c r="K2065" s="352"/>
      <c r="L2065" s="462"/>
      <c r="M2065" s="462"/>
      <c r="N2065" s="522">
        <v>269</v>
      </c>
      <c r="O2065" s="515"/>
      <c r="P2065" s="489"/>
      <c r="Q2065" s="489"/>
    </row>
    <row r="2066" spans="2:17">
      <c r="B2066" s="459"/>
      <c r="C2066" s="16" t="s">
        <v>2793</v>
      </c>
      <c r="D2066" s="461"/>
      <c r="E2066" s="349">
        <v>7.23</v>
      </c>
      <c r="F2066" s="349">
        <v>5.7</v>
      </c>
      <c r="G2066" s="349">
        <v>4.78</v>
      </c>
      <c r="H2066" s="350"/>
      <c r="I2066" s="350"/>
      <c r="J2066" s="352"/>
      <c r="K2066" s="352"/>
      <c r="L2066" s="462"/>
      <c r="M2066" s="462"/>
      <c r="N2066" s="522">
        <v>215</v>
      </c>
      <c r="O2066" s="515"/>
      <c r="P2066" s="489"/>
      <c r="Q2066" s="489"/>
    </row>
    <row r="2067" spans="2:17">
      <c r="B2067" s="459"/>
      <c r="C2067" s="16" t="s">
        <v>4713</v>
      </c>
      <c r="D2067" s="461"/>
      <c r="E2067" s="349">
        <v>7.55</v>
      </c>
      <c r="F2067" s="349">
        <v>5.96</v>
      </c>
      <c r="G2067" s="349">
        <v>5.01</v>
      </c>
      <c r="H2067" s="350"/>
      <c r="I2067" s="350"/>
      <c r="J2067" s="352"/>
      <c r="K2067" s="352"/>
      <c r="L2067" s="462"/>
      <c r="M2067" s="462"/>
      <c r="N2067" s="522">
        <v>225</v>
      </c>
      <c r="O2067" s="515"/>
      <c r="P2067" s="489"/>
      <c r="Q2067" s="489"/>
    </row>
    <row r="2068" spans="2:17">
      <c r="B2068" s="459"/>
      <c r="C2068" s="16" t="s">
        <v>2763</v>
      </c>
      <c r="D2068" s="461"/>
      <c r="E2068" s="349">
        <v>15.41</v>
      </c>
      <c r="F2068" s="349">
        <v>12.57</v>
      </c>
      <c r="G2068" s="349">
        <v>10.88</v>
      </c>
      <c r="H2068" s="350"/>
      <c r="I2068" s="350"/>
      <c r="J2068" s="352"/>
      <c r="K2068" s="352"/>
      <c r="L2068" s="462"/>
      <c r="M2068" s="462"/>
      <c r="N2068" s="522">
        <v>399</v>
      </c>
      <c r="O2068" s="515"/>
      <c r="P2068" s="489"/>
      <c r="Q2068" s="489"/>
    </row>
    <row r="2069" spans="2:17">
      <c r="B2069" s="459"/>
      <c r="C2069" s="16" t="s">
        <v>4714</v>
      </c>
      <c r="D2069" s="461"/>
      <c r="E2069" s="349">
        <v>13.44</v>
      </c>
      <c r="F2069" s="349">
        <v>10.59</v>
      </c>
      <c r="G2069" s="349">
        <v>8.9</v>
      </c>
      <c r="H2069" s="350"/>
      <c r="I2069" s="350"/>
      <c r="J2069" s="352"/>
      <c r="K2069" s="352"/>
      <c r="L2069" s="462"/>
      <c r="M2069" s="462"/>
      <c r="N2069" s="522">
        <v>400</v>
      </c>
      <c r="O2069" s="515"/>
      <c r="P2069" s="489"/>
      <c r="Q2069" s="489"/>
    </row>
    <row r="2070" spans="2:17">
      <c r="B2070" s="459"/>
      <c r="C2070" s="16" t="s">
        <v>2767</v>
      </c>
      <c r="D2070" s="461"/>
      <c r="E2070" s="349">
        <v>6.42</v>
      </c>
      <c r="F2070" s="349">
        <v>5.0599999999999996</v>
      </c>
      <c r="G2070" s="349">
        <v>4.25</v>
      </c>
      <c r="H2070" s="350"/>
      <c r="I2070" s="350"/>
      <c r="J2070" s="352"/>
      <c r="K2070" s="352"/>
      <c r="L2070" s="462"/>
      <c r="M2070" s="462"/>
      <c r="N2070" s="522">
        <v>191</v>
      </c>
      <c r="O2070" s="515"/>
      <c r="P2070" s="489"/>
      <c r="Q2070" s="489"/>
    </row>
    <row r="2071" spans="2:17">
      <c r="B2071" s="459"/>
      <c r="C2071" s="16" t="s">
        <v>4715</v>
      </c>
      <c r="D2071" s="461"/>
      <c r="E2071" s="349">
        <v>1.64</v>
      </c>
      <c r="F2071" s="349">
        <v>1.3</v>
      </c>
      <c r="G2071" s="349">
        <v>1.0900000000000001</v>
      </c>
      <c r="H2071" s="350"/>
      <c r="I2071" s="350"/>
      <c r="J2071" s="352"/>
      <c r="K2071" s="352"/>
      <c r="L2071" s="462"/>
      <c r="M2071" s="462"/>
      <c r="N2071" s="522">
        <v>49</v>
      </c>
      <c r="O2071" s="515"/>
      <c r="P2071" s="489"/>
      <c r="Q2071" s="489"/>
    </row>
    <row r="2072" spans="2:17">
      <c r="B2072" s="459"/>
      <c r="C2072" s="16"/>
      <c r="D2072" s="461"/>
      <c r="E2072" s="349"/>
      <c r="F2072" s="349"/>
      <c r="G2072" s="349"/>
      <c r="H2072" s="350"/>
      <c r="I2072" s="350"/>
      <c r="J2072" s="352"/>
      <c r="K2072" s="352"/>
      <c r="L2072" s="462"/>
      <c r="M2072" s="462"/>
      <c r="N2072" s="522"/>
      <c r="O2072" s="515"/>
      <c r="P2072" s="489"/>
      <c r="Q2072" s="489"/>
    </row>
    <row r="2073" spans="2:17" ht="92.4">
      <c r="B2073" s="443" t="s">
        <v>4723</v>
      </c>
      <c r="C2073" s="444" t="s">
        <v>4724</v>
      </c>
      <c r="D2073" s="445">
        <v>30</v>
      </c>
      <c r="E2073" s="342">
        <v>84.31</v>
      </c>
      <c r="F2073" s="342">
        <v>66.48</v>
      </c>
      <c r="G2073" s="342">
        <v>55.87</v>
      </c>
      <c r="H2073" s="343">
        <v>0</v>
      </c>
      <c r="I2073" s="343">
        <v>0</v>
      </c>
      <c r="J2073" s="344">
        <v>6.1999999999999998E-3</v>
      </c>
      <c r="K2073" s="345" t="s">
        <v>2741</v>
      </c>
      <c r="L2073" s="446" t="s">
        <v>2721</v>
      </c>
      <c r="M2073" s="446" t="s">
        <v>2742</v>
      </c>
      <c r="N2073" s="516">
        <v>2475</v>
      </c>
      <c r="O2073" s="496"/>
      <c r="P2073" s="497">
        <v>6.1999999999999998E-3</v>
      </c>
      <c r="Q2073" s="496" t="s">
        <v>2741</v>
      </c>
    </row>
    <row r="2074" spans="2:17">
      <c r="B2074" s="459"/>
      <c r="C2074" s="460" t="s">
        <v>2780</v>
      </c>
      <c r="D2074" s="461"/>
      <c r="E2074" s="349" t="s">
        <v>2744</v>
      </c>
      <c r="F2074" s="349" t="s">
        <v>2744</v>
      </c>
      <c r="G2074" s="349" t="s">
        <v>2744</v>
      </c>
      <c r="H2074" s="350"/>
      <c r="I2074" s="350"/>
      <c r="J2074" s="352"/>
      <c r="K2074" s="352"/>
      <c r="L2074" s="462"/>
      <c r="M2074" s="462"/>
      <c r="N2074" s="522"/>
      <c r="O2074" s="515"/>
      <c r="P2074" s="489"/>
      <c r="Q2074" s="489"/>
    </row>
    <row r="2075" spans="2:17">
      <c r="B2075" s="459"/>
      <c r="C2075" s="16" t="s">
        <v>2781</v>
      </c>
      <c r="D2075" s="461"/>
      <c r="E2075" s="349">
        <v>0</v>
      </c>
      <c r="F2075" s="349">
        <v>0</v>
      </c>
      <c r="G2075" s="349">
        <v>0</v>
      </c>
      <c r="H2075" s="350"/>
      <c r="I2075" s="350"/>
      <c r="J2075" s="352"/>
      <c r="K2075" s="352"/>
      <c r="L2075" s="462"/>
      <c r="M2075" s="462"/>
      <c r="N2075" s="522">
        <v>0</v>
      </c>
      <c r="O2075" s="515"/>
      <c r="P2075" s="489"/>
      <c r="Q2075" s="489"/>
    </row>
    <row r="2076" spans="2:17">
      <c r="B2076" s="459"/>
      <c r="C2076" s="16" t="s">
        <v>4708</v>
      </c>
      <c r="D2076" s="461"/>
      <c r="E2076" s="349">
        <v>10.88</v>
      </c>
      <c r="F2076" s="349">
        <v>8.58</v>
      </c>
      <c r="G2076" s="349">
        <v>7.21</v>
      </c>
      <c r="H2076" s="350"/>
      <c r="I2076" s="350"/>
      <c r="J2076" s="352"/>
      <c r="K2076" s="352"/>
      <c r="L2076" s="462"/>
      <c r="M2076" s="462"/>
      <c r="N2076" s="522">
        <v>324</v>
      </c>
      <c r="O2076" s="515"/>
      <c r="P2076" s="489"/>
      <c r="Q2076" s="489"/>
    </row>
    <row r="2077" spans="2:17">
      <c r="B2077" s="459"/>
      <c r="C2077" s="460" t="s">
        <v>2743</v>
      </c>
      <c r="D2077" s="461"/>
      <c r="E2077" s="349" t="s">
        <v>2744</v>
      </c>
      <c r="F2077" s="349" t="s">
        <v>2744</v>
      </c>
      <c r="G2077" s="349" t="s">
        <v>2744</v>
      </c>
      <c r="H2077" s="350"/>
      <c r="I2077" s="350"/>
      <c r="J2077" s="352"/>
      <c r="K2077" s="352"/>
      <c r="L2077" s="462"/>
      <c r="M2077" s="462"/>
      <c r="N2077" s="522"/>
      <c r="O2077" s="515"/>
      <c r="P2077" s="489"/>
      <c r="Q2077" s="489"/>
    </row>
    <row r="2078" spans="2:17">
      <c r="B2078" s="459"/>
      <c r="C2078" s="16" t="s">
        <v>2786</v>
      </c>
      <c r="D2078" s="461"/>
      <c r="E2078" s="349">
        <v>14.48</v>
      </c>
      <c r="F2078" s="349">
        <v>11.42</v>
      </c>
      <c r="G2078" s="349">
        <v>9.59</v>
      </c>
      <c r="H2078" s="350"/>
      <c r="I2078" s="350"/>
      <c r="J2078" s="352"/>
      <c r="K2078" s="352"/>
      <c r="L2078" s="462"/>
      <c r="M2078" s="462"/>
      <c r="N2078" s="522">
        <v>431</v>
      </c>
      <c r="O2078" s="515"/>
      <c r="P2078" s="489"/>
      <c r="Q2078" s="489"/>
    </row>
    <row r="2079" spans="2:17">
      <c r="B2079" s="459"/>
      <c r="C2079" s="16" t="s">
        <v>2787</v>
      </c>
      <c r="D2079" s="461"/>
      <c r="E2079" s="349">
        <v>30.2</v>
      </c>
      <c r="F2079" s="349">
        <v>23.82</v>
      </c>
      <c r="G2079" s="349">
        <v>20.02</v>
      </c>
      <c r="H2079" s="350"/>
      <c r="I2079" s="350"/>
      <c r="J2079" s="352"/>
      <c r="K2079" s="352"/>
      <c r="L2079" s="462"/>
      <c r="M2079" s="462"/>
      <c r="N2079" s="522">
        <v>899</v>
      </c>
      <c r="O2079" s="515"/>
      <c r="P2079" s="489"/>
      <c r="Q2079" s="489"/>
    </row>
    <row r="2080" spans="2:17">
      <c r="B2080" s="459"/>
      <c r="C2080" s="16" t="s">
        <v>4709</v>
      </c>
      <c r="D2080" s="461"/>
      <c r="E2080" s="349">
        <v>21.63</v>
      </c>
      <c r="F2080" s="349">
        <v>17.059999999999999</v>
      </c>
      <c r="G2080" s="349">
        <v>14.34</v>
      </c>
      <c r="H2080" s="350"/>
      <c r="I2080" s="350"/>
      <c r="J2080" s="352"/>
      <c r="K2080" s="352"/>
      <c r="L2080" s="462"/>
      <c r="M2080" s="462"/>
      <c r="N2080" s="522">
        <v>644</v>
      </c>
      <c r="O2080" s="515"/>
      <c r="P2080" s="489"/>
      <c r="Q2080" s="489"/>
    </row>
    <row r="2081" spans="2:17">
      <c r="B2081" s="459"/>
      <c r="C2081" s="460" t="s">
        <v>2743</v>
      </c>
      <c r="D2081" s="461"/>
      <c r="E2081" s="349" t="s">
        <v>2744</v>
      </c>
      <c r="F2081" s="349" t="s">
        <v>2744</v>
      </c>
      <c r="G2081" s="349" t="s">
        <v>2744</v>
      </c>
      <c r="H2081" s="350"/>
      <c r="I2081" s="350"/>
      <c r="J2081" s="352"/>
      <c r="K2081" s="352"/>
      <c r="L2081" s="462"/>
      <c r="M2081" s="462"/>
      <c r="N2081" s="522"/>
      <c r="O2081" s="515"/>
      <c r="P2081" s="489"/>
      <c r="Q2081" s="489"/>
    </row>
    <row r="2082" spans="2:17">
      <c r="B2082" s="459"/>
      <c r="C2082" s="16" t="s">
        <v>4710</v>
      </c>
      <c r="D2082" s="461"/>
      <c r="E2082" s="349">
        <v>18.14</v>
      </c>
      <c r="F2082" s="349">
        <v>14.31</v>
      </c>
      <c r="G2082" s="349">
        <v>12.03</v>
      </c>
      <c r="H2082" s="350"/>
      <c r="I2082" s="350"/>
      <c r="J2082" s="352"/>
      <c r="K2082" s="352"/>
      <c r="L2082" s="462"/>
      <c r="M2082" s="462"/>
      <c r="N2082" s="522">
        <v>540</v>
      </c>
      <c r="O2082" s="515"/>
      <c r="P2082" s="489"/>
      <c r="Q2082" s="489"/>
    </row>
    <row r="2083" spans="2:17">
      <c r="B2083" s="459"/>
      <c r="C2083" s="16" t="s">
        <v>4718</v>
      </c>
      <c r="D2083" s="461"/>
      <c r="E2083" s="349">
        <v>20.43</v>
      </c>
      <c r="F2083" s="349">
        <v>16.11</v>
      </c>
      <c r="G2083" s="349">
        <v>13.54</v>
      </c>
      <c r="H2083" s="350"/>
      <c r="I2083" s="350"/>
      <c r="J2083" s="352"/>
      <c r="K2083" s="352"/>
      <c r="L2083" s="462"/>
      <c r="M2083" s="462"/>
      <c r="N2083" s="522">
        <v>608</v>
      </c>
      <c r="O2083" s="515"/>
      <c r="P2083" s="489"/>
      <c r="Q2083" s="489"/>
    </row>
    <row r="2084" spans="2:17">
      <c r="B2084" s="459"/>
      <c r="C2084" s="460" t="s">
        <v>2743</v>
      </c>
      <c r="D2084" s="461"/>
      <c r="E2084" s="349" t="s">
        <v>2744</v>
      </c>
      <c r="F2084" s="349" t="s">
        <v>2744</v>
      </c>
      <c r="G2084" s="349" t="s">
        <v>2744</v>
      </c>
      <c r="H2084" s="350"/>
      <c r="I2084" s="350"/>
      <c r="J2084" s="352"/>
      <c r="K2084" s="352"/>
      <c r="L2084" s="462"/>
      <c r="M2084" s="462"/>
      <c r="N2084" s="522"/>
      <c r="O2084" s="515"/>
      <c r="P2084" s="489"/>
      <c r="Q2084" s="489"/>
    </row>
    <row r="2085" spans="2:17">
      <c r="B2085" s="459"/>
      <c r="C2085" s="16" t="s">
        <v>4711</v>
      </c>
      <c r="D2085" s="461"/>
      <c r="E2085" s="349">
        <v>1.98</v>
      </c>
      <c r="F2085" s="349">
        <v>1.56</v>
      </c>
      <c r="G2085" s="349">
        <v>1.31</v>
      </c>
      <c r="H2085" s="350"/>
      <c r="I2085" s="350"/>
      <c r="J2085" s="352"/>
      <c r="K2085" s="352"/>
      <c r="L2085" s="462"/>
      <c r="M2085" s="462"/>
      <c r="N2085" s="522">
        <v>59</v>
      </c>
      <c r="O2085" s="515"/>
      <c r="P2085" s="489"/>
      <c r="Q2085" s="489"/>
    </row>
    <row r="2086" spans="2:17">
      <c r="B2086" s="459"/>
      <c r="C2086" s="16" t="s">
        <v>2764</v>
      </c>
      <c r="D2086" s="461"/>
      <c r="E2086" s="349">
        <v>10.36</v>
      </c>
      <c r="F2086" s="349">
        <v>8.8000000000000007</v>
      </c>
      <c r="G2086" s="349">
        <v>7.88</v>
      </c>
      <c r="H2086" s="350"/>
      <c r="I2086" s="350"/>
      <c r="J2086" s="352"/>
      <c r="K2086" s="352"/>
      <c r="L2086" s="462"/>
      <c r="M2086" s="462"/>
      <c r="N2086" s="522">
        <v>219</v>
      </c>
      <c r="O2086" s="515"/>
      <c r="P2086" s="489"/>
      <c r="Q2086" s="489"/>
    </row>
    <row r="2087" spans="2:17">
      <c r="B2087" s="459"/>
      <c r="C2087" s="16" t="s">
        <v>4483</v>
      </c>
      <c r="D2087" s="461"/>
      <c r="E2087" s="349">
        <v>8.3699999999999992</v>
      </c>
      <c r="F2087" s="349">
        <v>6.6</v>
      </c>
      <c r="G2087" s="349">
        <v>5.55</v>
      </c>
      <c r="H2087" s="350"/>
      <c r="I2087" s="350"/>
      <c r="J2087" s="352"/>
      <c r="K2087" s="352"/>
      <c r="L2087" s="462"/>
      <c r="M2087" s="462"/>
      <c r="N2087" s="522">
        <v>249</v>
      </c>
      <c r="O2087" s="515"/>
      <c r="P2087" s="489"/>
      <c r="Q2087" s="489"/>
    </row>
    <row r="2088" spans="2:17">
      <c r="B2088" s="459"/>
      <c r="C2088" s="16" t="s">
        <v>4518</v>
      </c>
      <c r="D2088" s="461"/>
      <c r="E2088" s="349" t="s">
        <v>2744</v>
      </c>
      <c r="F2088" s="349" t="s">
        <v>2744</v>
      </c>
      <c r="G2088" s="349" t="s">
        <v>2744</v>
      </c>
      <c r="H2088" s="350"/>
      <c r="I2088" s="350"/>
      <c r="J2088" s="352"/>
      <c r="K2088" s="352"/>
      <c r="L2088" s="462"/>
      <c r="M2088" s="462"/>
      <c r="N2088" s="522"/>
      <c r="O2088" s="515"/>
      <c r="P2088" s="489"/>
      <c r="Q2088" s="489"/>
    </row>
    <row r="2089" spans="2:17" ht="28.8">
      <c r="B2089" s="459"/>
      <c r="C2089" s="16" t="s">
        <v>4712</v>
      </c>
      <c r="D2089" s="461"/>
      <c r="E2089" s="349">
        <v>9.0399999999999991</v>
      </c>
      <c r="F2089" s="349">
        <v>7.12</v>
      </c>
      <c r="G2089" s="349">
        <v>5.99</v>
      </c>
      <c r="H2089" s="350"/>
      <c r="I2089" s="350"/>
      <c r="J2089" s="352"/>
      <c r="K2089" s="352"/>
      <c r="L2089" s="462"/>
      <c r="M2089" s="462"/>
      <c r="N2089" s="522">
        <v>269</v>
      </c>
      <c r="O2089" s="515"/>
      <c r="P2089" s="489"/>
      <c r="Q2089" s="489"/>
    </row>
    <row r="2090" spans="2:17">
      <c r="B2090" s="459"/>
      <c r="C2090" s="16" t="s">
        <v>2793</v>
      </c>
      <c r="D2090" s="461"/>
      <c r="E2090" s="349">
        <v>7.23</v>
      </c>
      <c r="F2090" s="349">
        <v>5.7</v>
      </c>
      <c r="G2090" s="349">
        <v>4.78</v>
      </c>
      <c r="H2090" s="350"/>
      <c r="I2090" s="350"/>
      <c r="J2090" s="352"/>
      <c r="K2090" s="352"/>
      <c r="L2090" s="462"/>
      <c r="M2090" s="462"/>
      <c r="N2090" s="522">
        <v>215</v>
      </c>
      <c r="O2090" s="515"/>
      <c r="P2090" s="489"/>
      <c r="Q2090" s="489"/>
    </row>
    <row r="2091" spans="2:17">
      <c r="B2091" s="459"/>
      <c r="C2091" s="16" t="s">
        <v>4713</v>
      </c>
      <c r="D2091" s="461"/>
      <c r="E2091" s="349">
        <v>7.55</v>
      </c>
      <c r="F2091" s="349">
        <v>5.96</v>
      </c>
      <c r="G2091" s="349">
        <v>5.01</v>
      </c>
      <c r="H2091" s="350"/>
      <c r="I2091" s="350"/>
      <c r="J2091" s="352"/>
      <c r="K2091" s="352"/>
      <c r="L2091" s="462"/>
      <c r="M2091" s="462"/>
      <c r="N2091" s="522">
        <v>225</v>
      </c>
      <c r="O2091" s="515"/>
      <c r="P2091" s="489"/>
      <c r="Q2091" s="489"/>
    </row>
    <row r="2092" spans="2:17">
      <c r="B2092" s="459"/>
      <c r="C2092" s="16" t="s">
        <v>2802</v>
      </c>
      <c r="D2092" s="461"/>
      <c r="E2092" s="349">
        <v>17.21</v>
      </c>
      <c r="F2092" s="349">
        <v>13.57</v>
      </c>
      <c r="G2092" s="349">
        <v>11.4</v>
      </c>
      <c r="H2092" s="350"/>
      <c r="I2092" s="350"/>
      <c r="J2092" s="352"/>
      <c r="K2092" s="352"/>
      <c r="L2092" s="462"/>
      <c r="M2092" s="462"/>
      <c r="N2092" s="522">
        <v>512</v>
      </c>
      <c r="O2092" s="515"/>
      <c r="P2092" s="489"/>
      <c r="Q2092" s="489"/>
    </row>
    <row r="2093" spans="2:17">
      <c r="B2093" s="459"/>
      <c r="C2093" s="16" t="s">
        <v>2763</v>
      </c>
      <c r="D2093" s="461"/>
      <c r="E2093" s="349">
        <v>15.41</v>
      </c>
      <c r="F2093" s="349">
        <v>12.57</v>
      </c>
      <c r="G2093" s="349">
        <v>10.88</v>
      </c>
      <c r="H2093" s="350"/>
      <c r="I2093" s="350"/>
      <c r="J2093" s="352"/>
      <c r="K2093" s="352"/>
      <c r="L2093" s="462"/>
      <c r="M2093" s="462"/>
      <c r="N2093" s="522">
        <v>399</v>
      </c>
      <c r="O2093" s="515"/>
      <c r="P2093" s="489"/>
      <c r="Q2093" s="489"/>
    </row>
    <row r="2094" spans="2:17">
      <c r="B2094" s="459"/>
      <c r="C2094" s="16" t="s">
        <v>4525</v>
      </c>
      <c r="D2094" s="461"/>
      <c r="E2094" s="349">
        <v>17.16</v>
      </c>
      <c r="F2094" s="349">
        <v>13.54</v>
      </c>
      <c r="G2094" s="349">
        <v>11.38</v>
      </c>
      <c r="H2094" s="350"/>
      <c r="I2094" s="350"/>
      <c r="J2094" s="352"/>
      <c r="K2094" s="352"/>
      <c r="L2094" s="462"/>
      <c r="M2094" s="462"/>
      <c r="N2094" s="522">
        <v>511</v>
      </c>
      <c r="O2094" s="515"/>
      <c r="P2094" s="489"/>
      <c r="Q2094" s="489"/>
    </row>
    <row r="2095" spans="2:17">
      <c r="B2095" s="459"/>
      <c r="C2095" s="16" t="s">
        <v>4526</v>
      </c>
      <c r="D2095" s="461"/>
      <c r="E2095" s="349">
        <v>5.37</v>
      </c>
      <c r="F2095" s="349">
        <v>4.24</v>
      </c>
      <c r="G2095" s="349">
        <v>3.56</v>
      </c>
      <c r="H2095" s="350"/>
      <c r="I2095" s="350"/>
      <c r="J2095" s="352"/>
      <c r="K2095" s="352"/>
      <c r="L2095" s="462"/>
      <c r="M2095" s="462"/>
      <c r="N2095" s="522">
        <v>160</v>
      </c>
      <c r="O2095" s="515"/>
      <c r="P2095" s="489"/>
      <c r="Q2095" s="489"/>
    </row>
    <row r="2096" spans="2:17">
      <c r="B2096" s="459"/>
      <c r="C2096" s="16" t="s">
        <v>2767</v>
      </c>
      <c r="D2096" s="461"/>
      <c r="E2096" s="349">
        <v>6.42</v>
      </c>
      <c r="F2096" s="349">
        <v>5.0599999999999996</v>
      </c>
      <c r="G2096" s="349">
        <v>4.25</v>
      </c>
      <c r="H2096" s="350"/>
      <c r="I2096" s="350"/>
      <c r="J2096" s="352"/>
      <c r="K2096" s="352"/>
      <c r="L2096" s="462"/>
      <c r="M2096" s="462"/>
      <c r="N2096" s="522">
        <v>191</v>
      </c>
      <c r="O2096" s="515"/>
      <c r="P2096" s="489"/>
      <c r="Q2096" s="489"/>
    </row>
    <row r="2097" spans="2:17">
      <c r="B2097" s="459"/>
      <c r="C2097" s="16" t="s">
        <v>4715</v>
      </c>
      <c r="D2097" s="461"/>
      <c r="E2097" s="349">
        <v>1.64</v>
      </c>
      <c r="F2097" s="349">
        <v>1.3</v>
      </c>
      <c r="G2097" s="349">
        <v>1.0900000000000001</v>
      </c>
      <c r="H2097" s="350"/>
      <c r="I2097" s="350"/>
      <c r="J2097" s="352"/>
      <c r="K2097" s="352"/>
      <c r="L2097" s="462"/>
      <c r="M2097" s="462"/>
      <c r="N2097" s="522">
        <v>49</v>
      </c>
      <c r="O2097" s="515"/>
      <c r="P2097" s="489"/>
      <c r="Q2097" s="489"/>
    </row>
    <row r="2098" spans="2:17">
      <c r="B2098" s="459"/>
      <c r="C2098" s="16"/>
      <c r="D2098" s="461"/>
      <c r="E2098" s="349"/>
      <c r="F2098" s="349"/>
      <c r="G2098" s="349"/>
      <c r="H2098" s="350"/>
      <c r="I2098" s="350"/>
      <c r="J2098" s="352"/>
      <c r="K2098" s="352"/>
      <c r="L2098" s="462"/>
      <c r="M2098" s="462"/>
      <c r="N2098" s="522"/>
      <c r="O2098" s="515"/>
      <c r="P2098" s="489"/>
      <c r="Q2098" s="489"/>
    </row>
    <row r="2099" spans="2:17" ht="92.4">
      <c r="B2099" s="443" t="s">
        <v>4725</v>
      </c>
      <c r="C2099" s="444" t="s">
        <v>4726</v>
      </c>
      <c r="D2099" s="445">
        <v>30</v>
      </c>
      <c r="E2099" s="342">
        <v>74.23</v>
      </c>
      <c r="F2099" s="342">
        <v>58.54</v>
      </c>
      <c r="G2099" s="342">
        <v>49.19</v>
      </c>
      <c r="H2099" s="343">
        <v>0</v>
      </c>
      <c r="I2099" s="343">
        <v>0</v>
      </c>
      <c r="J2099" s="344">
        <v>6.1999999999999998E-3</v>
      </c>
      <c r="K2099" s="345" t="s">
        <v>2741</v>
      </c>
      <c r="L2099" s="446" t="s">
        <v>2721</v>
      </c>
      <c r="M2099" s="446" t="s">
        <v>2742</v>
      </c>
      <c r="N2099" s="516">
        <v>2145</v>
      </c>
      <c r="O2099" s="496"/>
      <c r="P2099" s="497">
        <v>6.1999999999999998E-3</v>
      </c>
      <c r="Q2099" s="496" t="s">
        <v>2741</v>
      </c>
    </row>
    <row r="2100" spans="2:17">
      <c r="B2100" s="459"/>
      <c r="C2100" s="460" t="s">
        <v>2780</v>
      </c>
      <c r="D2100" s="461"/>
      <c r="E2100" s="349" t="s">
        <v>2744</v>
      </c>
      <c r="F2100" s="349" t="s">
        <v>2744</v>
      </c>
      <c r="G2100" s="349" t="s">
        <v>2744</v>
      </c>
      <c r="H2100" s="350"/>
      <c r="I2100" s="350"/>
      <c r="J2100" s="352"/>
      <c r="K2100" s="352"/>
      <c r="L2100" s="462"/>
      <c r="M2100" s="462"/>
      <c r="N2100" s="522"/>
      <c r="O2100" s="515"/>
      <c r="P2100" s="489"/>
      <c r="Q2100" s="489"/>
    </row>
    <row r="2101" spans="2:17">
      <c r="B2101" s="459"/>
      <c r="C2101" s="16" t="s">
        <v>2781</v>
      </c>
      <c r="D2101" s="461"/>
      <c r="E2101" s="349">
        <v>0</v>
      </c>
      <c r="F2101" s="349">
        <v>0</v>
      </c>
      <c r="G2101" s="349">
        <v>0</v>
      </c>
      <c r="H2101" s="350"/>
      <c r="I2101" s="350"/>
      <c r="J2101" s="352"/>
      <c r="K2101" s="352"/>
      <c r="L2101" s="462"/>
      <c r="M2101" s="462"/>
      <c r="N2101" s="522">
        <v>0</v>
      </c>
      <c r="O2101" s="515"/>
      <c r="P2101" s="489"/>
      <c r="Q2101" s="489"/>
    </row>
    <row r="2102" spans="2:17">
      <c r="B2102" s="459"/>
      <c r="C2102" s="16" t="s">
        <v>4708</v>
      </c>
      <c r="D2102" s="461"/>
      <c r="E2102" s="349">
        <v>10.88</v>
      </c>
      <c r="F2102" s="349">
        <v>8.58</v>
      </c>
      <c r="G2102" s="349">
        <v>7.21</v>
      </c>
      <c r="H2102" s="350"/>
      <c r="I2102" s="350"/>
      <c r="J2102" s="352"/>
      <c r="K2102" s="352"/>
      <c r="L2102" s="462"/>
      <c r="M2102" s="462"/>
      <c r="N2102" s="522">
        <v>324</v>
      </c>
      <c r="O2102" s="515"/>
      <c r="P2102" s="489"/>
      <c r="Q2102" s="489"/>
    </row>
    <row r="2103" spans="2:17">
      <c r="B2103" s="459"/>
      <c r="C2103" s="460" t="s">
        <v>2743</v>
      </c>
      <c r="D2103" s="461"/>
      <c r="E2103" s="349" t="s">
        <v>2744</v>
      </c>
      <c r="F2103" s="349" t="s">
        <v>2744</v>
      </c>
      <c r="G2103" s="349" t="s">
        <v>2744</v>
      </c>
      <c r="H2103" s="350"/>
      <c r="I2103" s="350"/>
      <c r="J2103" s="352"/>
      <c r="K2103" s="352"/>
      <c r="L2103" s="462"/>
      <c r="M2103" s="462"/>
      <c r="N2103" s="522"/>
      <c r="O2103" s="515"/>
      <c r="P2103" s="489"/>
      <c r="Q2103" s="489"/>
    </row>
    <row r="2104" spans="2:17">
      <c r="B2104" s="459"/>
      <c r="C2104" s="16" t="s">
        <v>2786</v>
      </c>
      <c r="D2104" s="461"/>
      <c r="E2104" s="349">
        <v>14.48</v>
      </c>
      <c r="F2104" s="349">
        <v>11.42</v>
      </c>
      <c r="G2104" s="349">
        <v>9.59</v>
      </c>
      <c r="H2104" s="350"/>
      <c r="I2104" s="350"/>
      <c r="J2104" s="352"/>
      <c r="K2104" s="352"/>
      <c r="L2104" s="462"/>
      <c r="M2104" s="462"/>
      <c r="N2104" s="522">
        <v>431</v>
      </c>
      <c r="O2104" s="515"/>
      <c r="P2104" s="489"/>
      <c r="Q2104" s="489"/>
    </row>
    <row r="2105" spans="2:17">
      <c r="B2105" s="459"/>
      <c r="C2105" s="16" t="s">
        <v>2787</v>
      </c>
      <c r="D2105" s="461"/>
      <c r="E2105" s="349">
        <v>30.2</v>
      </c>
      <c r="F2105" s="349">
        <v>23.82</v>
      </c>
      <c r="G2105" s="349">
        <v>20.02</v>
      </c>
      <c r="H2105" s="350"/>
      <c r="I2105" s="350"/>
      <c r="J2105" s="352"/>
      <c r="K2105" s="352"/>
      <c r="L2105" s="462"/>
      <c r="M2105" s="462"/>
      <c r="N2105" s="522">
        <v>899</v>
      </c>
      <c r="O2105" s="515"/>
      <c r="P2105" s="489"/>
      <c r="Q2105" s="489"/>
    </row>
    <row r="2106" spans="2:17">
      <c r="B2106" s="459"/>
      <c r="C2106" s="16" t="s">
        <v>4709</v>
      </c>
      <c r="D2106" s="461"/>
      <c r="E2106" s="349">
        <v>21.63</v>
      </c>
      <c r="F2106" s="349">
        <v>17.059999999999999</v>
      </c>
      <c r="G2106" s="349">
        <v>14.34</v>
      </c>
      <c r="H2106" s="350"/>
      <c r="I2106" s="350"/>
      <c r="J2106" s="352"/>
      <c r="K2106" s="352"/>
      <c r="L2106" s="462"/>
      <c r="M2106" s="462"/>
      <c r="N2106" s="522">
        <v>644</v>
      </c>
      <c r="O2106" s="515"/>
      <c r="P2106" s="489"/>
      <c r="Q2106" s="489"/>
    </row>
    <row r="2107" spans="2:17">
      <c r="B2107" s="459"/>
      <c r="C2107" s="460" t="s">
        <v>2743</v>
      </c>
      <c r="D2107" s="461"/>
      <c r="E2107" s="349" t="s">
        <v>2744</v>
      </c>
      <c r="F2107" s="349" t="s">
        <v>2744</v>
      </c>
      <c r="G2107" s="349" t="s">
        <v>2744</v>
      </c>
      <c r="H2107" s="350"/>
      <c r="I2107" s="350"/>
      <c r="J2107" s="352"/>
      <c r="K2107" s="352"/>
      <c r="L2107" s="462"/>
      <c r="M2107" s="462"/>
      <c r="N2107" s="522"/>
      <c r="O2107" s="515"/>
      <c r="P2107" s="489"/>
      <c r="Q2107" s="489"/>
    </row>
    <row r="2108" spans="2:17">
      <c r="B2108" s="459"/>
      <c r="C2108" s="16" t="s">
        <v>4710</v>
      </c>
      <c r="D2108" s="461"/>
      <c r="E2108" s="349">
        <v>18.14</v>
      </c>
      <c r="F2108" s="349">
        <v>14.31</v>
      </c>
      <c r="G2108" s="349">
        <v>12.03</v>
      </c>
      <c r="H2108" s="350"/>
      <c r="I2108" s="350"/>
      <c r="J2108" s="352"/>
      <c r="K2108" s="352"/>
      <c r="L2108" s="462"/>
      <c r="M2108" s="462"/>
      <c r="N2108" s="522">
        <v>540</v>
      </c>
      <c r="O2108" s="515"/>
      <c r="P2108" s="489"/>
      <c r="Q2108" s="489"/>
    </row>
    <row r="2109" spans="2:17">
      <c r="B2109" s="459"/>
      <c r="C2109" s="16" t="s">
        <v>4718</v>
      </c>
      <c r="D2109" s="461"/>
      <c r="E2109" s="349">
        <v>20.43</v>
      </c>
      <c r="F2109" s="349">
        <v>16.11</v>
      </c>
      <c r="G2109" s="349">
        <v>13.54</v>
      </c>
      <c r="H2109" s="350"/>
      <c r="I2109" s="350"/>
      <c r="J2109" s="352"/>
      <c r="K2109" s="352"/>
      <c r="L2109" s="462"/>
      <c r="M2109" s="462"/>
      <c r="N2109" s="522">
        <v>608</v>
      </c>
      <c r="O2109" s="515"/>
      <c r="P2109" s="489"/>
      <c r="Q2109" s="489"/>
    </row>
    <row r="2110" spans="2:17">
      <c r="B2110" s="459"/>
      <c r="C2110" s="460" t="s">
        <v>2743</v>
      </c>
      <c r="D2110" s="461"/>
      <c r="E2110" s="349" t="s">
        <v>2744</v>
      </c>
      <c r="F2110" s="349" t="s">
        <v>2744</v>
      </c>
      <c r="G2110" s="349" t="s">
        <v>2744</v>
      </c>
      <c r="H2110" s="350"/>
      <c r="I2110" s="350"/>
      <c r="J2110" s="352"/>
      <c r="K2110" s="352"/>
      <c r="L2110" s="462"/>
      <c r="M2110" s="462"/>
      <c r="N2110" s="522"/>
      <c r="O2110" s="515"/>
      <c r="P2110" s="489"/>
      <c r="Q2110" s="489"/>
    </row>
    <row r="2111" spans="2:17">
      <c r="B2111" s="459"/>
      <c r="C2111" s="16" t="s">
        <v>4711</v>
      </c>
      <c r="D2111" s="461"/>
      <c r="E2111" s="349">
        <v>1.98</v>
      </c>
      <c r="F2111" s="349">
        <v>1.56</v>
      </c>
      <c r="G2111" s="349">
        <v>1.31</v>
      </c>
      <c r="H2111" s="350"/>
      <c r="I2111" s="350"/>
      <c r="J2111" s="352"/>
      <c r="K2111" s="352"/>
      <c r="L2111" s="462"/>
      <c r="M2111" s="462"/>
      <c r="N2111" s="522">
        <v>59</v>
      </c>
      <c r="O2111" s="515"/>
      <c r="P2111" s="489"/>
      <c r="Q2111" s="489"/>
    </row>
    <row r="2112" spans="2:17">
      <c r="B2112" s="459"/>
      <c r="C2112" s="16" t="s">
        <v>2764</v>
      </c>
      <c r="D2112" s="461"/>
      <c r="E2112" s="349">
        <v>10.36</v>
      </c>
      <c r="F2112" s="349">
        <v>8.8000000000000007</v>
      </c>
      <c r="G2112" s="349">
        <v>7.88</v>
      </c>
      <c r="H2112" s="350"/>
      <c r="I2112" s="350"/>
      <c r="J2112" s="352"/>
      <c r="K2112" s="352"/>
      <c r="L2112" s="462"/>
      <c r="M2112" s="462"/>
      <c r="N2112" s="522">
        <v>219</v>
      </c>
      <c r="O2112" s="515"/>
      <c r="P2112" s="489"/>
      <c r="Q2112" s="489"/>
    </row>
    <row r="2113" spans="2:17">
      <c r="B2113" s="459"/>
      <c r="C2113" s="16" t="s">
        <v>4483</v>
      </c>
      <c r="D2113" s="461"/>
      <c r="E2113" s="349">
        <v>8.3699999999999992</v>
      </c>
      <c r="F2113" s="349">
        <v>6.6</v>
      </c>
      <c r="G2113" s="349">
        <v>5.55</v>
      </c>
      <c r="H2113" s="350"/>
      <c r="I2113" s="350"/>
      <c r="J2113" s="352"/>
      <c r="K2113" s="352"/>
      <c r="L2113" s="462"/>
      <c r="M2113" s="462"/>
      <c r="N2113" s="522">
        <v>249</v>
      </c>
      <c r="O2113" s="515"/>
      <c r="P2113" s="489"/>
      <c r="Q2113" s="489"/>
    </row>
    <row r="2114" spans="2:17">
      <c r="B2114" s="459"/>
      <c r="C2114" s="16" t="s">
        <v>4518</v>
      </c>
      <c r="D2114" s="461"/>
      <c r="E2114" s="349" t="s">
        <v>2744</v>
      </c>
      <c r="F2114" s="349" t="s">
        <v>2744</v>
      </c>
      <c r="G2114" s="349" t="s">
        <v>2744</v>
      </c>
      <c r="H2114" s="350"/>
      <c r="I2114" s="350"/>
      <c r="J2114" s="352"/>
      <c r="K2114" s="352"/>
      <c r="L2114" s="462"/>
      <c r="M2114" s="462"/>
      <c r="N2114" s="522"/>
      <c r="O2114" s="515"/>
      <c r="P2114" s="489"/>
      <c r="Q2114" s="489"/>
    </row>
    <row r="2115" spans="2:17" ht="28.8">
      <c r="B2115" s="459"/>
      <c r="C2115" s="16" t="s">
        <v>4712</v>
      </c>
      <c r="D2115" s="461"/>
      <c r="E2115" s="349">
        <v>9.0399999999999991</v>
      </c>
      <c r="F2115" s="349">
        <v>7.12</v>
      </c>
      <c r="G2115" s="349">
        <v>5.99</v>
      </c>
      <c r="H2115" s="350"/>
      <c r="I2115" s="350"/>
      <c r="J2115" s="352"/>
      <c r="K2115" s="352"/>
      <c r="L2115" s="462"/>
      <c r="M2115" s="462"/>
      <c r="N2115" s="522">
        <v>269</v>
      </c>
      <c r="O2115" s="515"/>
      <c r="P2115" s="489"/>
      <c r="Q2115" s="489"/>
    </row>
    <row r="2116" spans="2:17">
      <c r="B2116" s="459"/>
      <c r="C2116" s="16" t="s">
        <v>2793</v>
      </c>
      <c r="D2116" s="461"/>
      <c r="E2116" s="349">
        <v>7.23</v>
      </c>
      <c r="F2116" s="349">
        <v>5.7</v>
      </c>
      <c r="G2116" s="349">
        <v>4.78</v>
      </c>
      <c r="H2116" s="350"/>
      <c r="I2116" s="350"/>
      <c r="J2116" s="352"/>
      <c r="K2116" s="352"/>
      <c r="L2116" s="462"/>
      <c r="M2116" s="462"/>
      <c r="N2116" s="522">
        <v>215</v>
      </c>
      <c r="O2116" s="515"/>
      <c r="P2116" s="489"/>
      <c r="Q2116" s="489"/>
    </row>
    <row r="2117" spans="2:17">
      <c r="B2117" s="459"/>
      <c r="C2117" s="16" t="s">
        <v>4713</v>
      </c>
      <c r="D2117" s="461"/>
      <c r="E2117" s="349">
        <v>7.55</v>
      </c>
      <c r="F2117" s="349">
        <v>5.96</v>
      </c>
      <c r="G2117" s="349">
        <v>5.01</v>
      </c>
      <c r="H2117" s="350"/>
      <c r="I2117" s="350"/>
      <c r="J2117" s="352"/>
      <c r="K2117" s="352"/>
      <c r="L2117" s="462"/>
      <c r="M2117" s="462"/>
      <c r="N2117" s="522">
        <v>225</v>
      </c>
      <c r="O2117" s="515"/>
      <c r="P2117" s="489"/>
      <c r="Q2117" s="489"/>
    </row>
    <row r="2118" spans="2:17">
      <c r="B2118" s="459"/>
      <c r="C2118" s="16" t="s">
        <v>2802</v>
      </c>
      <c r="D2118" s="461"/>
      <c r="E2118" s="349">
        <v>17.21</v>
      </c>
      <c r="F2118" s="349">
        <v>13.57</v>
      </c>
      <c r="G2118" s="349">
        <v>11.4</v>
      </c>
      <c r="H2118" s="350"/>
      <c r="I2118" s="350"/>
      <c r="J2118" s="352"/>
      <c r="K2118" s="352"/>
      <c r="L2118" s="462"/>
      <c r="M2118" s="462"/>
      <c r="N2118" s="522">
        <v>512</v>
      </c>
      <c r="O2118" s="515"/>
      <c r="P2118" s="489"/>
      <c r="Q2118" s="489"/>
    </row>
    <row r="2119" spans="2:17">
      <c r="B2119" s="459"/>
      <c r="C2119" s="16" t="s">
        <v>2763</v>
      </c>
      <c r="D2119" s="461"/>
      <c r="E2119" s="349">
        <v>15.41</v>
      </c>
      <c r="F2119" s="349">
        <v>12.57</v>
      </c>
      <c r="G2119" s="349">
        <v>10.88</v>
      </c>
      <c r="H2119" s="350"/>
      <c r="I2119" s="350"/>
      <c r="J2119" s="352"/>
      <c r="K2119" s="352"/>
      <c r="L2119" s="462"/>
      <c r="M2119" s="462"/>
      <c r="N2119" s="522">
        <v>399</v>
      </c>
      <c r="O2119" s="515"/>
      <c r="P2119" s="489"/>
      <c r="Q2119" s="489"/>
    </row>
    <row r="2120" spans="2:17">
      <c r="B2120" s="459"/>
      <c r="C2120" s="16" t="s">
        <v>4525</v>
      </c>
      <c r="D2120" s="461"/>
      <c r="E2120" s="349">
        <v>17.16</v>
      </c>
      <c r="F2120" s="349">
        <v>13.54</v>
      </c>
      <c r="G2120" s="349">
        <v>11.38</v>
      </c>
      <c r="H2120" s="350"/>
      <c r="I2120" s="350"/>
      <c r="J2120" s="352"/>
      <c r="K2120" s="352"/>
      <c r="L2120" s="462"/>
      <c r="M2120" s="462"/>
      <c r="N2120" s="522">
        <v>511</v>
      </c>
      <c r="O2120" s="515"/>
      <c r="P2120" s="489"/>
      <c r="Q2120" s="489"/>
    </row>
    <row r="2121" spans="2:17">
      <c r="B2121" s="459"/>
      <c r="C2121" s="16" t="s">
        <v>4526</v>
      </c>
      <c r="D2121" s="461"/>
      <c r="E2121" s="349">
        <v>5.37</v>
      </c>
      <c r="F2121" s="349">
        <v>4.24</v>
      </c>
      <c r="G2121" s="349">
        <v>3.56</v>
      </c>
      <c r="H2121" s="350"/>
      <c r="I2121" s="350"/>
      <c r="J2121" s="352"/>
      <c r="K2121" s="352"/>
      <c r="L2121" s="462"/>
      <c r="M2121" s="462"/>
      <c r="N2121" s="522">
        <v>160</v>
      </c>
      <c r="O2121" s="515"/>
      <c r="P2121" s="489"/>
      <c r="Q2121" s="489"/>
    </row>
    <row r="2122" spans="2:17">
      <c r="B2122" s="459"/>
      <c r="C2122" s="16" t="s">
        <v>2767</v>
      </c>
      <c r="D2122" s="461"/>
      <c r="E2122" s="349">
        <v>6.42</v>
      </c>
      <c r="F2122" s="349">
        <v>5.0599999999999996</v>
      </c>
      <c r="G2122" s="349">
        <v>4.25</v>
      </c>
      <c r="H2122" s="350"/>
      <c r="I2122" s="350"/>
      <c r="J2122" s="352"/>
      <c r="K2122" s="352"/>
      <c r="L2122" s="462"/>
      <c r="M2122" s="462"/>
      <c r="N2122" s="522">
        <v>191</v>
      </c>
      <c r="O2122" s="515"/>
      <c r="P2122" s="489"/>
      <c r="Q2122" s="489"/>
    </row>
    <row r="2123" spans="2:17">
      <c r="B2123" s="459"/>
      <c r="C2123" s="16" t="s">
        <v>4715</v>
      </c>
      <c r="D2123" s="461"/>
      <c r="E2123" s="349">
        <v>1.64</v>
      </c>
      <c r="F2123" s="349">
        <v>1.3</v>
      </c>
      <c r="G2123" s="349">
        <v>1.0900000000000001</v>
      </c>
      <c r="H2123" s="350"/>
      <c r="I2123" s="350"/>
      <c r="J2123" s="352"/>
      <c r="K2123" s="352"/>
      <c r="L2123" s="462"/>
      <c r="M2123" s="462"/>
      <c r="N2123" s="522">
        <v>49</v>
      </c>
      <c r="O2123" s="515"/>
      <c r="P2123" s="489"/>
      <c r="Q2123" s="489"/>
    </row>
    <row r="2124" spans="2:17">
      <c r="B2124" s="459"/>
      <c r="C2124" s="16"/>
      <c r="D2124" s="461"/>
      <c r="E2124" s="349"/>
      <c r="F2124" s="349"/>
      <c r="G2124" s="349"/>
      <c r="H2124" s="350"/>
      <c r="I2124" s="350"/>
      <c r="J2124" s="352"/>
      <c r="K2124" s="352"/>
      <c r="L2124" s="462"/>
      <c r="M2124" s="462"/>
      <c r="N2124" s="522"/>
      <c r="O2124" s="515"/>
      <c r="P2124" s="489"/>
      <c r="Q2124" s="489"/>
    </row>
    <row r="2125" spans="2:17" ht="79.2">
      <c r="B2125" s="443" t="s">
        <v>4727</v>
      </c>
      <c r="C2125" s="444" t="s">
        <v>4728</v>
      </c>
      <c r="D2125" s="445">
        <v>35</v>
      </c>
      <c r="E2125" s="342">
        <v>66</v>
      </c>
      <c r="F2125" s="342">
        <v>52.04</v>
      </c>
      <c r="G2125" s="342">
        <v>43.73</v>
      </c>
      <c r="H2125" s="343">
        <v>0</v>
      </c>
      <c r="I2125" s="343">
        <v>0</v>
      </c>
      <c r="J2125" s="344">
        <v>6.1999999999999998E-3</v>
      </c>
      <c r="K2125" s="345" t="s">
        <v>2741</v>
      </c>
      <c r="L2125" s="446" t="s">
        <v>2721</v>
      </c>
      <c r="M2125" s="446" t="s">
        <v>2742</v>
      </c>
      <c r="N2125" s="516">
        <v>1876</v>
      </c>
      <c r="O2125" s="496"/>
      <c r="P2125" s="497">
        <v>6.1999999999999998E-3</v>
      </c>
      <c r="Q2125" s="496" t="s">
        <v>2741</v>
      </c>
    </row>
    <row r="2126" spans="2:17">
      <c r="B2126" s="459"/>
      <c r="C2126" s="460" t="s">
        <v>2780</v>
      </c>
      <c r="D2126" s="461"/>
      <c r="E2126" s="349" t="s">
        <v>2744</v>
      </c>
      <c r="F2126" s="349" t="s">
        <v>2744</v>
      </c>
      <c r="G2126" s="349" t="s">
        <v>2744</v>
      </c>
      <c r="H2126" s="350"/>
      <c r="I2126" s="350"/>
      <c r="J2126" s="352"/>
      <c r="K2126" s="352"/>
      <c r="L2126" s="462"/>
      <c r="M2126" s="462"/>
      <c r="N2126" s="522"/>
      <c r="O2126" s="515"/>
      <c r="P2126" s="489"/>
      <c r="Q2126" s="489"/>
    </row>
    <row r="2127" spans="2:17">
      <c r="B2127" s="459"/>
      <c r="C2127" s="16" t="s">
        <v>2781</v>
      </c>
      <c r="D2127" s="461"/>
      <c r="E2127" s="349">
        <v>0</v>
      </c>
      <c r="F2127" s="349">
        <v>0</v>
      </c>
      <c r="G2127" s="349">
        <v>0</v>
      </c>
      <c r="H2127" s="350"/>
      <c r="I2127" s="350"/>
      <c r="J2127" s="352"/>
      <c r="K2127" s="352"/>
      <c r="L2127" s="462"/>
      <c r="M2127" s="462"/>
      <c r="N2127" s="522">
        <v>0</v>
      </c>
      <c r="O2127" s="515"/>
      <c r="P2127" s="489"/>
      <c r="Q2127" s="489"/>
    </row>
    <row r="2128" spans="2:17">
      <c r="B2128" s="459"/>
      <c r="C2128" s="16" t="s">
        <v>4708</v>
      </c>
      <c r="D2128" s="461"/>
      <c r="E2128" s="349">
        <v>10.88</v>
      </c>
      <c r="F2128" s="349">
        <v>8.58</v>
      </c>
      <c r="G2128" s="349">
        <v>7.21</v>
      </c>
      <c r="H2128" s="350"/>
      <c r="I2128" s="350"/>
      <c r="J2128" s="352"/>
      <c r="K2128" s="352"/>
      <c r="L2128" s="462"/>
      <c r="M2128" s="462"/>
      <c r="N2128" s="522">
        <v>324</v>
      </c>
      <c r="O2128" s="515"/>
      <c r="P2128" s="489"/>
      <c r="Q2128" s="489"/>
    </row>
    <row r="2129" spans="2:17">
      <c r="B2129" s="459"/>
      <c r="C2129" s="460" t="s">
        <v>2743</v>
      </c>
      <c r="D2129" s="461"/>
      <c r="E2129" s="349" t="s">
        <v>2744</v>
      </c>
      <c r="F2129" s="349" t="s">
        <v>2744</v>
      </c>
      <c r="G2129" s="349" t="s">
        <v>2744</v>
      </c>
      <c r="H2129" s="350"/>
      <c r="I2129" s="350"/>
      <c r="J2129" s="352"/>
      <c r="K2129" s="352"/>
      <c r="L2129" s="462"/>
      <c r="M2129" s="462"/>
      <c r="N2129" s="522"/>
      <c r="O2129" s="515"/>
      <c r="P2129" s="489"/>
      <c r="Q2129" s="489"/>
    </row>
    <row r="2130" spans="2:17">
      <c r="B2130" s="459"/>
      <c r="C2130" s="16" t="s">
        <v>2786</v>
      </c>
      <c r="D2130" s="461"/>
      <c r="E2130" s="349">
        <v>14.48</v>
      </c>
      <c r="F2130" s="349">
        <v>11.42</v>
      </c>
      <c r="G2130" s="349">
        <v>9.59</v>
      </c>
      <c r="H2130" s="350"/>
      <c r="I2130" s="350"/>
      <c r="J2130" s="352"/>
      <c r="K2130" s="352"/>
      <c r="L2130" s="462"/>
      <c r="M2130" s="462"/>
      <c r="N2130" s="522">
        <v>431</v>
      </c>
      <c r="O2130" s="515"/>
      <c r="P2130" s="489"/>
      <c r="Q2130" s="489"/>
    </row>
    <row r="2131" spans="2:17">
      <c r="B2131" s="459"/>
      <c r="C2131" s="16" t="s">
        <v>2787</v>
      </c>
      <c r="D2131" s="461"/>
      <c r="E2131" s="349">
        <v>30.2</v>
      </c>
      <c r="F2131" s="349">
        <v>23.82</v>
      </c>
      <c r="G2131" s="349">
        <v>20.02</v>
      </c>
      <c r="H2131" s="350"/>
      <c r="I2131" s="350"/>
      <c r="J2131" s="352"/>
      <c r="K2131" s="352"/>
      <c r="L2131" s="462"/>
      <c r="M2131" s="462"/>
      <c r="N2131" s="522">
        <v>899</v>
      </c>
      <c r="O2131" s="515"/>
      <c r="P2131" s="489"/>
      <c r="Q2131" s="489"/>
    </row>
    <row r="2132" spans="2:17">
      <c r="B2132" s="459"/>
      <c r="C2132" s="16" t="s">
        <v>4709</v>
      </c>
      <c r="D2132" s="461"/>
      <c r="E2132" s="349">
        <v>21.63</v>
      </c>
      <c r="F2132" s="349">
        <v>17.059999999999999</v>
      </c>
      <c r="G2132" s="349">
        <v>14.34</v>
      </c>
      <c r="H2132" s="350"/>
      <c r="I2132" s="350"/>
      <c r="J2132" s="352"/>
      <c r="K2132" s="352"/>
      <c r="L2132" s="462"/>
      <c r="M2132" s="462"/>
      <c r="N2132" s="522">
        <v>644</v>
      </c>
      <c r="O2132" s="515"/>
      <c r="P2132" s="489"/>
      <c r="Q2132" s="489"/>
    </row>
    <row r="2133" spans="2:17">
      <c r="B2133" s="459"/>
      <c r="C2133" s="460" t="s">
        <v>2743</v>
      </c>
      <c r="D2133" s="461"/>
      <c r="E2133" s="349" t="s">
        <v>2744</v>
      </c>
      <c r="F2133" s="349" t="s">
        <v>2744</v>
      </c>
      <c r="G2133" s="349" t="s">
        <v>2744</v>
      </c>
      <c r="H2133" s="350"/>
      <c r="I2133" s="350"/>
      <c r="J2133" s="352"/>
      <c r="K2133" s="352"/>
      <c r="L2133" s="462"/>
      <c r="M2133" s="462"/>
      <c r="N2133" s="522"/>
      <c r="O2133" s="515"/>
      <c r="P2133" s="489"/>
      <c r="Q2133" s="489"/>
    </row>
    <row r="2134" spans="2:17">
      <c r="B2134" s="459"/>
      <c r="C2134" s="16" t="s">
        <v>2784</v>
      </c>
      <c r="D2134" s="461"/>
      <c r="E2134" s="349">
        <v>3.36</v>
      </c>
      <c r="F2134" s="349">
        <v>2.65</v>
      </c>
      <c r="G2134" s="349">
        <v>2.23</v>
      </c>
      <c r="H2134" s="350"/>
      <c r="I2134" s="350"/>
      <c r="J2134" s="352"/>
      <c r="K2134" s="352"/>
      <c r="L2134" s="462"/>
      <c r="M2134" s="462"/>
      <c r="N2134" s="522">
        <v>100</v>
      </c>
      <c r="O2134" s="515"/>
      <c r="P2134" s="489"/>
      <c r="Q2134" s="489"/>
    </row>
    <row r="2135" spans="2:17">
      <c r="B2135" s="459"/>
      <c r="C2135" s="16" t="s">
        <v>4710</v>
      </c>
      <c r="D2135" s="461"/>
      <c r="E2135" s="349">
        <v>18.14</v>
      </c>
      <c r="F2135" s="349">
        <v>14.31</v>
      </c>
      <c r="G2135" s="349">
        <v>12.03</v>
      </c>
      <c r="H2135" s="350"/>
      <c r="I2135" s="350"/>
      <c r="J2135" s="352"/>
      <c r="K2135" s="352"/>
      <c r="L2135" s="462"/>
      <c r="M2135" s="462"/>
      <c r="N2135" s="522">
        <v>540</v>
      </c>
      <c r="O2135" s="515"/>
      <c r="P2135" s="489"/>
      <c r="Q2135" s="489"/>
    </row>
    <row r="2136" spans="2:17">
      <c r="B2136" s="459"/>
      <c r="C2136" s="460" t="s">
        <v>2743</v>
      </c>
      <c r="D2136" s="461"/>
      <c r="E2136" s="349" t="s">
        <v>2744</v>
      </c>
      <c r="F2136" s="349" t="s">
        <v>2744</v>
      </c>
      <c r="G2136" s="349" t="s">
        <v>2744</v>
      </c>
      <c r="H2136" s="350"/>
      <c r="I2136" s="350"/>
      <c r="J2136" s="352"/>
      <c r="K2136" s="352"/>
      <c r="L2136" s="462"/>
      <c r="M2136" s="462"/>
      <c r="N2136" s="522"/>
      <c r="O2136" s="515"/>
      <c r="P2136" s="489"/>
      <c r="Q2136" s="489"/>
    </row>
    <row r="2137" spans="2:17">
      <c r="B2137" s="459"/>
      <c r="C2137" s="16" t="s">
        <v>4711</v>
      </c>
      <c r="D2137" s="461"/>
      <c r="E2137" s="349">
        <v>1.98</v>
      </c>
      <c r="F2137" s="349">
        <v>1.56</v>
      </c>
      <c r="G2137" s="349">
        <v>1.31</v>
      </c>
      <c r="H2137" s="350"/>
      <c r="I2137" s="350"/>
      <c r="J2137" s="352"/>
      <c r="K2137" s="352"/>
      <c r="L2137" s="462"/>
      <c r="M2137" s="462"/>
      <c r="N2137" s="522">
        <v>59</v>
      </c>
      <c r="O2137" s="515"/>
      <c r="P2137" s="489"/>
      <c r="Q2137" s="489"/>
    </row>
    <row r="2138" spans="2:17">
      <c r="B2138" s="459"/>
      <c r="C2138" s="16" t="s">
        <v>2764</v>
      </c>
      <c r="D2138" s="461"/>
      <c r="E2138" s="349">
        <v>10.36</v>
      </c>
      <c r="F2138" s="349">
        <v>8.8000000000000007</v>
      </c>
      <c r="G2138" s="349">
        <v>7.88</v>
      </c>
      <c r="H2138" s="350"/>
      <c r="I2138" s="350"/>
      <c r="J2138" s="352"/>
      <c r="K2138" s="352"/>
      <c r="L2138" s="462"/>
      <c r="M2138" s="462"/>
      <c r="N2138" s="522">
        <v>219</v>
      </c>
      <c r="O2138" s="515"/>
      <c r="P2138" s="489"/>
      <c r="Q2138" s="489"/>
    </row>
    <row r="2139" spans="2:17">
      <c r="B2139" s="459"/>
      <c r="C2139" s="16" t="s">
        <v>4483</v>
      </c>
      <c r="D2139" s="461"/>
      <c r="E2139" s="349">
        <v>8.3699999999999992</v>
      </c>
      <c r="F2139" s="349">
        <v>6.6</v>
      </c>
      <c r="G2139" s="349">
        <v>5.55</v>
      </c>
      <c r="H2139" s="350"/>
      <c r="I2139" s="350"/>
      <c r="J2139" s="352"/>
      <c r="K2139" s="352"/>
      <c r="L2139" s="462"/>
      <c r="M2139" s="462"/>
      <c r="N2139" s="522">
        <v>249</v>
      </c>
      <c r="O2139" s="515"/>
      <c r="P2139" s="489"/>
      <c r="Q2139" s="489"/>
    </row>
    <row r="2140" spans="2:17">
      <c r="B2140" s="459"/>
      <c r="C2140" s="16" t="s">
        <v>4518</v>
      </c>
      <c r="D2140" s="461"/>
      <c r="E2140" s="349" t="s">
        <v>2744</v>
      </c>
      <c r="F2140" s="349" t="s">
        <v>2744</v>
      </c>
      <c r="G2140" s="349" t="s">
        <v>2744</v>
      </c>
      <c r="H2140" s="350"/>
      <c r="I2140" s="350"/>
      <c r="J2140" s="352"/>
      <c r="K2140" s="352"/>
      <c r="L2140" s="462"/>
      <c r="M2140" s="462"/>
      <c r="N2140" s="522"/>
      <c r="O2140" s="515"/>
      <c r="P2140" s="489"/>
      <c r="Q2140" s="489"/>
    </row>
    <row r="2141" spans="2:17">
      <c r="B2141" s="459"/>
      <c r="C2141" s="16" t="s">
        <v>2790</v>
      </c>
      <c r="D2141" s="461"/>
      <c r="E2141" s="349">
        <v>10.08</v>
      </c>
      <c r="F2141" s="349">
        <v>7.95</v>
      </c>
      <c r="G2141" s="349">
        <v>6.68</v>
      </c>
      <c r="H2141" s="350"/>
      <c r="I2141" s="350"/>
      <c r="J2141" s="352"/>
      <c r="K2141" s="352"/>
      <c r="L2141" s="462"/>
      <c r="M2141" s="462"/>
      <c r="N2141" s="522">
        <v>300</v>
      </c>
      <c r="O2141" s="515"/>
      <c r="P2141" s="489"/>
      <c r="Q2141" s="489"/>
    </row>
    <row r="2142" spans="2:17" ht="28.8">
      <c r="B2142" s="459"/>
      <c r="C2142" s="16" t="s">
        <v>4712</v>
      </c>
      <c r="D2142" s="461"/>
      <c r="E2142" s="349">
        <v>9.0399999999999991</v>
      </c>
      <c r="F2142" s="349">
        <v>7.12</v>
      </c>
      <c r="G2142" s="349">
        <v>5.99</v>
      </c>
      <c r="H2142" s="350"/>
      <c r="I2142" s="350"/>
      <c r="J2142" s="352"/>
      <c r="K2142" s="352"/>
      <c r="L2142" s="462"/>
      <c r="M2142" s="462"/>
      <c r="N2142" s="522">
        <v>269</v>
      </c>
      <c r="O2142" s="515"/>
      <c r="P2142" s="489"/>
      <c r="Q2142" s="489"/>
    </row>
    <row r="2143" spans="2:17">
      <c r="B2143" s="459"/>
      <c r="C2143" s="16" t="s">
        <v>2793</v>
      </c>
      <c r="D2143" s="461"/>
      <c r="E2143" s="349">
        <v>7.23</v>
      </c>
      <c r="F2143" s="349">
        <v>5.7</v>
      </c>
      <c r="G2143" s="349">
        <v>4.78</v>
      </c>
      <c r="H2143" s="350"/>
      <c r="I2143" s="350"/>
      <c r="J2143" s="352"/>
      <c r="K2143" s="352"/>
      <c r="L2143" s="462"/>
      <c r="M2143" s="462"/>
      <c r="N2143" s="522">
        <v>215</v>
      </c>
      <c r="O2143" s="515"/>
      <c r="P2143" s="489"/>
      <c r="Q2143" s="489"/>
    </row>
    <row r="2144" spans="2:17">
      <c r="B2144" s="459"/>
      <c r="C2144" s="16" t="s">
        <v>4713</v>
      </c>
      <c r="D2144" s="461"/>
      <c r="E2144" s="349">
        <v>7.55</v>
      </c>
      <c r="F2144" s="349">
        <v>5.96</v>
      </c>
      <c r="G2144" s="349">
        <v>5.01</v>
      </c>
      <c r="H2144" s="350"/>
      <c r="I2144" s="350"/>
      <c r="J2144" s="352"/>
      <c r="K2144" s="352"/>
      <c r="L2144" s="462"/>
      <c r="M2144" s="462"/>
      <c r="N2144" s="522">
        <v>225</v>
      </c>
      <c r="O2144" s="515"/>
      <c r="P2144" s="489"/>
      <c r="Q2144" s="489"/>
    </row>
    <row r="2145" spans="2:17">
      <c r="B2145" s="459"/>
      <c r="C2145" s="16" t="s">
        <v>2763</v>
      </c>
      <c r="D2145" s="461"/>
      <c r="E2145" s="349">
        <v>15.41</v>
      </c>
      <c r="F2145" s="349">
        <v>12.57</v>
      </c>
      <c r="G2145" s="349">
        <v>10.88</v>
      </c>
      <c r="H2145" s="350"/>
      <c r="I2145" s="350"/>
      <c r="J2145" s="352"/>
      <c r="K2145" s="352"/>
      <c r="L2145" s="462"/>
      <c r="M2145" s="462"/>
      <c r="N2145" s="522">
        <v>399</v>
      </c>
      <c r="O2145" s="515"/>
      <c r="P2145" s="489"/>
      <c r="Q2145" s="489"/>
    </row>
    <row r="2146" spans="2:17">
      <c r="B2146" s="459"/>
      <c r="C2146" s="16" t="s">
        <v>4714</v>
      </c>
      <c r="D2146" s="461"/>
      <c r="E2146" s="349">
        <v>13.44</v>
      </c>
      <c r="F2146" s="349">
        <v>10.59</v>
      </c>
      <c r="G2146" s="349">
        <v>8.9</v>
      </c>
      <c r="H2146" s="350"/>
      <c r="I2146" s="350"/>
      <c r="J2146" s="352"/>
      <c r="K2146" s="352"/>
      <c r="L2146" s="462"/>
      <c r="M2146" s="462"/>
      <c r="N2146" s="522">
        <v>400</v>
      </c>
      <c r="O2146" s="515"/>
      <c r="P2146" s="489"/>
      <c r="Q2146" s="489"/>
    </row>
    <row r="2147" spans="2:17">
      <c r="B2147" s="459"/>
      <c r="C2147" s="16" t="s">
        <v>2767</v>
      </c>
      <c r="D2147" s="461"/>
      <c r="E2147" s="349">
        <v>6.42</v>
      </c>
      <c r="F2147" s="349">
        <v>5.0599999999999996</v>
      </c>
      <c r="G2147" s="349">
        <v>4.25</v>
      </c>
      <c r="H2147" s="350"/>
      <c r="I2147" s="350"/>
      <c r="J2147" s="352"/>
      <c r="K2147" s="352"/>
      <c r="L2147" s="462"/>
      <c r="M2147" s="462"/>
      <c r="N2147" s="522">
        <v>191</v>
      </c>
      <c r="O2147" s="515"/>
      <c r="P2147" s="489"/>
      <c r="Q2147" s="489"/>
    </row>
    <row r="2148" spans="2:17">
      <c r="B2148" s="459"/>
      <c r="C2148" s="16" t="s">
        <v>4715</v>
      </c>
      <c r="D2148" s="461"/>
      <c r="E2148" s="349">
        <v>1.64</v>
      </c>
      <c r="F2148" s="349">
        <v>1.3</v>
      </c>
      <c r="G2148" s="349">
        <v>1.0900000000000001</v>
      </c>
      <c r="H2148" s="350"/>
      <c r="I2148" s="350"/>
      <c r="J2148" s="352"/>
      <c r="K2148" s="352"/>
      <c r="L2148" s="462"/>
      <c r="M2148" s="462"/>
      <c r="N2148" s="522">
        <v>49</v>
      </c>
      <c r="O2148" s="515"/>
      <c r="P2148" s="489"/>
      <c r="Q2148" s="489"/>
    </row>
    <row r="2149" spans="2:17">
      <c r="B2149" s="459"/>
      <c r="C2149" s="16"/>
      <c r="D2149" s="461"/>
      <c r="E2149" s="349"/>
      <c r="F2149" s="349"/>
      <c r="G2149" s="349"/>
      <c r="H2149" s="350"/>
      <c r="I2149" s="350"/>
      <c r="J2149" s="352"/>
      <c r="K2149" s="352"/>
      <c r="L2149" s="462"/>
      <c r="M2149" s="462"/>
      <c r="N2149" s="522"/>
      <c r="O2149" s="515"/>
      <c r="P2149" s="489"/>
      <c r="Q2149" s="489"/>
    </row>
    <row r="2150" spans="2:17" ht="92.4">
      <c r="B2150" s="443" t="s">
        <v>4729</v>
      </c>
      <c r="C2150" s="444" t="s">
        <v>4730</v>
      </c>
      <c r="D2150" s="445">
        <v>35</v>
      </c>
      <c r="E2150" s="342">
        <v>96.4</v>
      </c>
      <c r="F2150" s="342">
        <v>76.03</v>
      </c>
      <c r="G2150" s="342">
        <v>63.89</v>
      </c>
      <c r="H2150" s="343">
        <v>0</v>
      </c>
      <c r="I2150" s="343">
        <v>0</v>
      </c>
      <c r="J2150" s="344">
        <v>6.1999999999999998E-3</v>
      </c>
      <c r="K2150" s="345" t="s">
        <v>2741</v>
      </c>
      <c r="L2150" s="446" t="s">
        <v>2721</v>
      </c>
      <c r="M2150" s="446" t="s">
        <v>2742</v>
      </c>
      <c r="N2150" s="516">
        <v>2871</v>
      </c>
      <c r="O2150" s="496"/>
      <c r="P2150" s="497">
        <v>6.1999999999999998E-3</v>
      </c>
      <c r="Q2150" s="496" t="s">
        <v>2741</v>
      </c>
    </row>
    <row r="2151" spans="2:17">
      <c r="B2151" s="459"/>
      <c r="C2151" s="460" t="s">
        <v>2780</v>
      </c>
      <c r="D2151" s="461"/>
      <c r="E2151" s="349" t="s">
        <v>2744</v>
      </c>
      <c r="F2151" s="349" t="s">
        <v>2744</v>
      </c>
      <c r="G2151" s="349" t="s">
        <v>2744</v>
      </c>
      <c r="H2151" s="350"/>
      <c r="I2151" s="350"/>
      <c r="J2151" s="352"/>
      <c r="K2151" s="352"/>
      <c r="L2151" s="462"/>
      <c r="M2151" s="462"/>
      <c r="N2151" s="522"/>
      <c r="O2151" s="515"/>
      <c r="P2151" s="489"/>
      <c r="Q2151" s="489"/>
    </row>
    <row r="2152" spans="2:17">
      <c r="B2152" s="459"/>
      <c r="C2152" s="16" t="s">
        <v>2781</v>
      </c>
      <c r="D2152" s="461"/>
      <c r="E2152" s="349">
        <v>0</v>
      </c>
      <c r="F2152" s="349">
        <v>0</v>
      </c>
      <c r="G2152" s="349">
        <v>0</v>
      </c>
      <c r="H2152" s="350"/>
      <c r="I2152" s="350"/>
      <c r="J2152" s="352"/>
      <c r="K2152" s="352"/>
      <c r="L2152" s="462"/>
      <c r="M2152" s="462"/>
      <c r="N2152" s="522">
        <v>0</v>
      </c>
      <c r="O2152" s="515"/>
      <c r="P2152" s="489"/>
      <c r="Q2152" s="489"/>
    </row>
    <row r="2153" spans="2:17">
      <c r="B2153" s="459"/>
      <c r="C2153" s="16" t="s">
        <v>4708</v>
      </c>
      <c r="D2153" s="461"/>
      <c r="E2153" s="349">
        <v>10.88</v>
      </c>
      <c r="F2153" s="349">
        <v>8.58</v>
      </c>
      <c r="G2153" s="349">
        <v>7.21</v>
      </c>
      <c r="H2153" s="350"/>
      <c r="I2153" s="350"/>
      <c r="J2153" s="352"/>
      <c r="K2153" s="352"/>
      <c r="L2153" s="462"/>
      <c r="M2153" s="462"/>
      <c r="N2153" s="522">
        <v>324</v>
      </c>
      <c r="O2153" s="515"/>
      <c r="P2153" s="489"/>
      <c r="Q2153" s="489"/>
    </row>
    <row r="2154" spans="2:17">
      <c r="B2154" s="459"/>
      <c r="C2154" s="460" t="s">
        <v>2743</v>
      </c>
      <c r="D2154" s="461"/>
      <c r="E2154" s="349" t="s">
        <v>2744</v>
      </c>
      <c r="F2154" s="349" t="s">
        <v>2744</v>
      </c>
      <c r="G2154" s="349" t="s">
        <v>2744</v>
      </c>
      <c r="H2154" s="350"/>
      <c r="I2154" s="350"/>
      <c r="J2154" s="352"/>
      <c r="K2154" s="352"/>
      <c r="L2154" s="462"/>
      <c r="M2154" s="462"/>
      <c r="N2154" s="522"/>
      <c r="O2154" s="515"/>
      <c r="P2154" s="489"/>
      <c r="Q2154" s="489"/>
    </row>
    <row r="2155" spans="2:17">
      <c r="B2155" s="459"/>
      <c r="C2155" s="16" t="s">
        <v>2786</v>
      </c>
      <c r="D2155" s="461"/>
      <c r="E2155" s="349">
        <v>14.48</v>
      </c>
      <c r="F2155" s="349">
        <v>11.42</v>
      </c>
      <c r="G2155" s="349">
        <v>9.59</v>
      </c>
      <c r="H2155" s="350"/>
      <c r="I2155" s="350"/>
      <c r="J2155" s="352"/>
      <c r="K2155" s="352"/>
      <c r="L2155" s="462"/>
      <c r="M2155" s="462"/>
      <c r="N2155" s="522">
        <v>431</v>
      </c>
      <c r="O2155" s="515"/>
      <c r="P2155" s="489"/>
      <c r="Q2155" s="489"/>
    </row>
    <row r="2156" spans="2:17">
      <c r="B2156" s="459"/>
      <c r="C2156" s="16" t="s">
        <v>2787</v>
      </c>
      <c r="D2156" s="461"/>
      <c r="E2156" s="349">
        <v>30.2</v>
      </c>
      <c r="F2156" s="349">
        <v>23.82</v>
      </c>
      <c r="G2156" s="349">
        <v>20.02</v>
      </c>
      <c r="H2156" s="350"/>
      <c r="I2156" s="350"/>
      <c r="J2156" s="352"/>
      <c r="K2156" s="352"/>
      <c r="L2156" s="462"/>
      <c r="M2156" s="462"/>
      <c r="N2156" s="522">
        <v>899</v>
      </c>
      <c r="O2156" s="515"/>
      <c r="P2156" s="489"/>
      <c r="Q2156" s="489"/>
    </row>
    <row r="2157" spans="2:17">
      <c r="B2157" s="459"/>
      <c r="C2157" s="16" t="s">
        <v>4709</v>
      </c>
      <c r="D2157" s="461"/>
      <c r="E2157" s="349">
        <v>21.63</v>
      </c>
      <c r="F2157" s="349">
        <v>17.059999999999999</v>
      </c>
      <c r="G2157" s="349">
        <v>14.34</v>
      </c>
      <c r="H2157" s="350"/>
      <c r="I2157" s="350"/>
      <c r="J2157" s="352"/>
      <c r="K2157" s="352"/>
      <c r="L2157" s="462"/>
      <c r="M2157" s="462"/>
      <c r="N2157" s="522">
        <v>644</v>
      </c>
      <c r="O2157" s="515"/>
      <c r="P2157" s="489"/>
      <c r="Q2157" s="489"/>
    </row>
    <row r="2158" spans="2:17">
      <c r="B2158" s="459"/>
      <c r="C2158" s="460" t="s">
        <v>2743</v>
      </c>
      <c r="D2158" s="461"/>
      <c r="E2158" s="349" t="s">
        <v>2744</v>
      </c>
      <c r="F2158" s="349" t="s">
        <v>2744</v>
      </c>
      <c r="G2158" s="349" t="s">
        <v>2744</v>
      </c>
      <c r="H2158" s="350"/>
      <c r="I2158" s="350"/>
      <c r="J2158" s="352"/>
      <c r="K2158" s="352"/>
      <c r="L2158" s="462"/>
      <c r="M2158" s="462"/>
      <c r="N2158" s="522"/>
      <c r="O2158" s="515"/>
      <c r="P2158" s="489"/>
      <c r="Q2158" s="489"/>
    </row>
    <row r="2159" spans="2:17">
      <c r="B2159" s="459"/>
      <c r="C2159" s="16" t="s">
        <v>4710</v>
      </c>
      <c r="D2159" s="461"/>
      <c r="E2159" s="349">
        <v>18.14</v>
      </c>
      <c r="F2159" s="349">
        <v>14.31</v>
      </c>
      <c r="G2159" s="349">
        <v>12.03</v>
      </c>
      <c r="H2159" s="350"/>
      <c r="I2159" s="350"/>
      <c r="J2159" s="352"/>
      <c r="K2159" s="352"/>
      <c r="L2159" s="462"/>
      <c r="M2159" s="462"/>
      <c r="N2159" s="522">
        <v>540</v>
      </c>
      <c r="O2159" s="515"/>
      <c r="P2159" s="489"/>
      <c r="Q2159" s="489"/>
    </row>
    <row r="2160" spans="2:17">
      <c r="B2160" s="459"/>
      <c r="C2160" s="16" t="s">
        <v>4718</v>
      </c>
      <c r="D2160" s="461"/>
      <c r="E2160" s="349">
        <v>20.43</v>
      </c>
      <c r="F2160" s="349">
        <v>16.11</v>
      </c>
      <c r="G2160" s="349">
        <v>13.54</v>
      </c>
      <c r="H2160" s="350"/>
      <c r="I2160" s="350"/>
      <c r="J2160" s="352"/>
      <c r="K2160" s="352"/>
      <c r="L2160" s="462"/>
      <c r="M2160" s="462"/>
      <c r="N2160" s="522">
        <v>608</v>
      </c>
      <c r="O2160" s="515"/>
      <c r="P2160" s="489"/>
      <c r="Q2160" s="489"/>
    </row>
    <row r="2161" spans="2:17">
      <c r="B2161" s="459"/>
      <c r="C2161" s="460" t="s">
        <v>2743</v>
      </c>
      <c r="D2161" s="461"/>
      <c r="E2161" s="349" t="s">
        <v>2744</v>
      </c>
      <c r="F2161" s="349" t="s">
        <v>2744</v>
      </c>
      <c r="G2161" s="349" t="s">
        <v>2744</v>
      </c>
      <c r="H2161" s="350"/>
      <c r="I2161" s="350"/>
      <c r="J2161" s="352"/>
      <c r="K2161" s="352"/>
      <c r="L2161" s="462"/>
      <c r="M2161" s="462"/>
      <c r="N2161" s="522"/>
      <c r="O2161" s="515"/>
      <c r="P2161" s="489"/>
      <c r="Q2161" s="489"/>
    </row>
    <row r="2162" spans="2:17">
      <c r="B2162" s="459"/>
      <c r="C2162" s="16" t="s">
        <v>4711</v>
      </c>
      <c r="D2162" s="461"/>
      <c r="E2162" s="349">
        <v>1.98</v>
      </c>
      <c r="F2162" s="349">
        <v>1.56</v>
      </c>
      <c r="G2162" s="349">
        <v>1.31</v>
      </c>
      <c r="H2162" s="350"/>
      <c r="I2162" s="350"/>
      <c r="J2162" s="352"/>
      <c r="K2162" s="352"/>
      <c r="L2162" s="462"/>
      <c r="M2162" s="462"/>
      <c r="N2162" s="522">
        <v>59</v>
      </c>
      <c r="O2162" s="515"/>
      <c r="P2162" s="489"/>
      <c r="Q2162" s="489"/>
    </row>
    <row r="2163" spans="2:17">
      <c r="B2163" s="459"/>
      <c r="C2163" s="16" t="s">
        <v>2764</v>
      </c>
      <c r="D2163" s="461"/>
      <c r="E2163" s="349">
        <v>10.36</v>
      </c>
      <c r="F2163" s="349">
        <v>8.8000000000000007</v>
      </c>
      <c r="G2163" s="349">
        <v>7.88</v>
      </c>
      <c r="H2163" s="350"/>
      <c r="I2163" s="350"/>
      <c r="J2163" s="352"/>
      <c r="K2163" s="352"/>
      <c r="L2163" s="462"/>
      <c r="M2163" s="462"/>
      <c r="N2163" s="522">
        <v>219</v>
      </c>
      <c r="O2163" s="515"/>
      <c r="P2163" s="489"/>
      <c r="Q2163" s="489"/>
    </row>
    <row r="2164" spans="2:17">
      <c r="B2164" s="459"/>
      <c r="C2164" s="16" t="s">
        <v>4483</v>
      </c>
      <c r="D2164" s="461"/>
      <c r="E2164" s="349">
        <v>8.3699999999999992</v>
      </c>
      <c r="F2164" s="349">
        <v>6.6</v>
      </c>
      <c r="G2164" s="349">
        <v>5.55</v>
      </c>
      <c r="H2164" s="350"/>
      <c r="I2164" s="350"/>
      <c r="J2164" s="352"/>
      <c r="K2164" s="352"/>
      <c r="L2164" s="462"/>
      <c r="M2164" s="462"/>
      <c r="N2164" s="522">
        <v>249</v>
      </c>
      <c r="O2164" s="515"/>
      <c r="P2164" s="489"/>
      <c r="Q2164" s="489"/>
    </row>
    <row r="2165" spans="2:17">
      <c r="B2165" s="459"/>
      <c r="C2165" s="16" t="s">
        <v>4518</v>
      </c>
      <c r="D2165" s="461"/>
      <c r="E2165" s="349" t="s">
        <v>2744</v>
      </c>
      <c r="F2165" s="349" t="s">
        <v>2744</v>
      </c>
      <c r="G2165" s="349" t="s">
        <v>2744</v>
      </c>
      <c r="H2165" s="350"/>
      <c r="I2165" s="350"/>
      <c r="J2165" s="352"/>
      <c r="K2165" s="352"/>
      <c r="L2165" s="462"/>
      <c r="M2165" s="462"/>
      <c r="N2165" s="522"/>
      <c r="O2165" s="515"/>
      <c r="P2165" s="489"/>
      <c r="Q2165" s="489"/>
    </row>
    <row r="2166" spans="2:17" ht="28.8">
      <c r="B2166" s="459"/>
      <c r="C2166" s="16" t="s">
        <v>4712</v>
      </c>
      <c r="D2166" s="461"/>
      <c r="E2166" s="349">
        <v>9.0399999999999991</v>
      </c>
      <c r="F2166" s="349">
        <v>7.12</v>
      </c>
      <c r="G2166" s="349">
        <v>5.99</v>
      </c>
      <c r="H2166" s="350"/>
      <c r="I2166" s="350"/>
      <c r="J2166" s="352"/>
      <c r="K2166" s="352"/>
      <c r="L2166" s="462"/>
      <c r="M2166" s="462"/>
      <c r="N2166" s="522">
        <v>269</v>
      </c>
      <c r="O2166" s="515"/>
      <c r="P2166" s="489"/>
      <c r="Q2166" s="489"/>
    </row>
    <row r="2167" spans="2:17">
      <c r="B2167" s="459"/>
      <c r="C2167" s="16" t="s">
        <v>2793</v>
      </c>
      <c r="D2167" s="461"/>
      <c r="E2167" s="349">
        <v>7.23</v>
      </c>
      <c r="F2167" s="349">
        <v>5.7</v>
      </c>
      <c r="G2167" s="349">
        <v>4.78</v>
      </c>
      <c r="H2167" s="350"/>
      <c r="I2167" s="350"/>
      <c r="J2167" s="352"/>
      <c r="K2167" s="352"/>
      <c r="L2167" s="462"/>
      <c r="M2167" s="462"/>
      <c r="N2167" s="522">
        <v>215</v>
      </c>
      <c r="O2167" s="515"/>
      <c r="P2167" s="489"/>
      <c r="Q2167" s="489"/>
    </row>
    <row r="2168" spans="2:17">
      <c r="B2168" s="459"/>
      <c r="C2168" s="16" t="s">
        <v>4713</v>
      </c>
      <c r="D2168" s="461"/>
      <c r="E2168" s="349">
        <v>7.55</v>
      </c>
      <c r="F2168" s="349">
        <v>5.96</v>
      </c>
      <c r="G2168" s="349">
        <v>5.01</v>
      </c>
      <c r="H2168" s="350"/>
      <c r="I2168" s="350"/>
      <c r="J2168" s="352"/>
      <c r="K2168" s="352"/>
      <c r="L2168" s="462"/>
      <c r="M2168" s="462"/>
      <c r="N2168" s="522">
        <v>225</v>
      </c>
      <c r="O2168" s="515"/>
      <c r="P2168" s="489"/>
      <c r="Q2168" s="489"/>
    </row>
    <row r="2169" spans="2:17">
      <c r="B2169" s="459"/>
      <c r="C2169" s="16" t="s">
        <v>2802</v>
      </c>
      <c r="D2169" s="461"/>
      <c r="E2169" s="349">
        <v>17.21</v>
      </c>
      <c r="F2169" s="349">
        <v>13.57</v>
      </c>
      <c r="G2169" s="349">
        <v>11.4</v>
      </c>
      <c r="H2169" s="350"/>
      <c r="I2169" s="350"/>
      <c r="J2169" s="352"/>
      <c r="K2169" s="352"/>
      <c r="L2169" s="462"/>
      <c r="M2169" s="462"/>
      <c r="N2169" s="522">
        <v>512</v>
      </c>
      <c r="O2169" s="515"/>
      <c r="P2169" s="489"/>
      <c r="Q2169" s="489"/>
    </row>
    <row r="2170" spans="2:17">
      <c r="B2170" s="459"/>
      <c r="C2170" s="16" t="s">
        <v>2763</v>
      </c>
      <c r="D2170" s="461"/>
      <c r="E2170" s="349">
        <v>15.41</v>
      </c>
      <c r="F2170" s="349">
        <v>12.57</v>
      </c>
      <c r="G2170" s="349">
        <v>10.88</v>
      </c>
      <c r="H2170" s="350"/>
      <c r="I2170" s="350"/>
      <c r="J2170" s="352"/>
      <c r="K2170" s="352"/>
      <c r="L2170" s="462"/>
      <c r="M2170" s="462"/>
      <c r="N2170" s="522">
        <v>399</v>
      </c>
      <c r="O2170" s="515"/>
      <c r="P2170" s="489"/>
      <c r="Q2170" s="489"/>
    </row>
    <row r="2171" spans="2:17">
      <c r="B2171" s="459"/>
      <c r="C2171" s="16" t="s">
        <v>4525</v>
      </c>
      <c r="D2171" s="461"/>
      <c r="E2171" s="349">
        <v>17.16</v>
      </c>
      <c r="F2171" s="349">
        <v>13.54</v>
      </c>
      <c r="G2171" s="349">
        <v>11.38</v>
      </c>
      <c r="H2171" s="350"/>
      <c r="I2171" s="350"/>
      <c r="J2171" s="352"/>
      <c r="K2171" s="352"/>
      <c r="L2171" s="462"/>
      <c r="M2171" s="462"/>
      <c r="N2171" s="522">
        <v>511</v>
      </c>
      <c r="O2171" s="515"/>
      <c r="P2171" s="489"/>
      <c r="Q2171" s="489"/>
    </row>
    <row r="2172" spans="2:17">
      <c r="B2172" s="459"/>
      <c r="C2172" s="16" t="s">
        <v>4526</v>
      </c>
      <c r="D2172" s="461"/>
      <c r="E2172" s="349">
        <v>5.37</v>
      </c>
      <c r="F2172" s="349">
        <v>4.24</v>
      </c>
      <c r="G2172" s="349">
        <v>3.56</v>
      </c>
      <c r="H2172" s="350"/>
      <c r="I2172" s="350"/>
      <c r="J2172" s="352"/>
      <c r="K2172" s="352"/>
      <c r="L2172" s="462"/>
      <c r="M2172" s="462"/>
      <c r="N2172" s="522">
        <v>160</v>
      </c>
      <c r="O2172" s="515"/>
      <c r="P2172" s="489"/>
      <c r="Q2172" s="489"/>
    </row>
    <row r="2173" spans="2:17">
      <c r="B2173" s="459"/>
      <c r="C2173" s="16" t="s">
        <v>2767</v>
      </c>
      <c r="D2173" s="461"/>
      <c r="E2173" s="349">
        <v>6.42</v>
      </c>
      <c r="F2173" s="349">
        <v>5.0599999999999996</v>
      </c>
      <c r="G2173" s="349">
        <v>4.25</v>
      </c>
      <c r="H2173" s="350"/>
      <c r="I2173" s="350"/>
      <c r="J2173" s="352"/>
      <c r="K2173" s="352"/>
      <c r="L2173" s="462"/>
      <c r="M2173" s="462"/>
      <c r="N2173" s="522">
        <v>191</v>
      </c>
      <c r="O2173" s="515"/>
      <c r="P2173" s="489"/>
      <c r="Q2173" s="489"/>
    </row>
    <row r="2174" spans="2:17">
      <c r="B2174" s="459"/>
      <c r="C2174" s="16" t="s">
        <v>4715</v>
      </c>
      <c r="D2174" s="461"/>
      <c r="E2174" s="349">
        <v>1.64</v>
      </c>
      <c r="F2174" s="349">
        <v>1.3</v>
      </c>
      <c r="G2174" s="349">
        <v>1.0900000000000001</v>
      </c>
      <c r="H2174" s="350"/>
      <c r="I2174" s="350"/>
      <c r="J2174" s="352"/>
      <c r="K2174" s="352"/>
      <c r="L2174" s="462"/>
      <c r="M2174" s="462"/>
      <c r="N2174" s="522">
        <v>49</v>
      </c>
      <c r="O2174" s="515"/>
      <c r="P2174" s="489"/>
      <c r="Q2174" s="489"/>
    </row>
    <row r="2175" spans="2:17">
      <c r="B2175" s="459"/>
      <c r="C2175" s="16"/>
      <c r="D2175" s="461"/>
      <c r="E2175" s="349"/>
      <c r="F2175" s="349"/>
      <c r="G2175" s="349"/>
      <c r="H2175" s="350"/>
      <c r="I2175" s="350"/>
      <c r="J2175" s="352"/>
      <c r="K2175" s="352"/>
      <c r="L2175" s="462"/>
      <c r="M2175" s="462"/>
      <c r="N2175" s="522"/>
      <c r="O2175" s="515"/>
      <c r="P2175" s="489"/>
      <c r="Q2175" s="489"/>
    </row>
    <row r="2176" spans="2:17" ht="92.4">
      <c r="B2176" s="443" t="s">
        <v>4731</v>
      </c>
      <c r="C2176" s="444" t="s">
        <v>4732</v>
      </c>
      <c r="D2176" s="445">
        <v>35</v>
      </c>
      <c r="E2176" s="342">
        <v>87.43</v>
      </c>
      <c r="F2176" s="342">
        <v>68.95</v>
      </c>
      <c r="G2176" s="342">
        <v>57.94</v>
      </c>
      <c r="H2176" s="343">
        <v>0</v>
      </c>
      <c r="I2176" s="343">
        <v>0</v>
      </c>
      <c r="J2176" s="344">
        <v>6.1999999999999998E-3</v>
      </c>
      <c r="K2176" s="345" t="s">
        <v>2741</v>
      </c>
      <c r="L2176" s="446" t="s">
        <v>2721</v>
      </c>
      <c r="M2176" s="446" t="s">
        <v>2742</v>
      </c>
      <c r="N2176" s="516">
        <v>2577</v>
      </c>
      <c r="O2176" s="496"/>
      <c r="P2176" s="497">
        <v>6.1999999999999998E-3</v>
      </c>
      <c r="Q2176" s="496" t="s">
        <v>2741</v>
      </c>
    </row>
    <row r="2177" spans="2:17">
      <c r="B2177" s="459"/>
      <c r="C2177" s="460" t="s">
        <v>2780</v>
      </c>
      <c r="D2177" s="461"/>
      <c r="E2177" s="349" t="s">
        <v>2744</v>
      </c>
      <c r="F2177" s="349" t="s">
        <v>2744</v>
      </c>
      <c r="G2177" s="349" t="s">
        <v>2744</v>
      </c>
      <c r="H2177" s="350"/>
      <c r="I2177" s="350"/>
      <c r="J2177" s="352"/>
      <c r="K2177" s="352"/>
      <c r="L2177" s="462"/>
      <c r="M2177" s="462"/>
      <c r="N2177" s="522"/>
      <c r="O2177" s="515"/>
      <c r="P2177" s="489"/>
      <c r="Q2177" s="489"/>
    </row>
    <row r="2178" spans="2:17">
      <c r="B2178" s="459"/>
      <c r="C2178" s="16" t="s">
        <v>2781</v>
      </c>
      <c r="D2178" s="461"/>
      <c r="E2178" s="349">
        <v>0</v>
      </c>
      <c r="F2178" s="349">
        <v>0</v>
      </c>
      <c r="G2178" s="349">
        <v>0</v>
      </c>
      <c r="H2178" s="350"/>
      <c r="I2178" s="350"/>
      <c r="J2178" s="352"/>
      <c r="K2178" s="352"/>
      <c r="L2178" s="462"/>
      <c r="M2178" s="462"/>
      <c r="N2178" s="522">
        <v>0</v>
      </c>
      <c r="O2178" s="515"/>
      <c r="P2178" s="489"/>
      <c r="Q2178" s="489"/>
    </row>
    <row r="2179" spans="2:17">
      <c r="B2179" s="459"/>
      <c r="C2179" s="16" t="s">
        <v>4708</v>
      </c>
      <c r="D2179" s="461"/>
      <c r="E2179" s="349">
        <v>10.88</v>
      </c>
      <c r="F2179" s="349">
        <v>8.58</v>
      </c>
      <c r="G2179" s="349">
        <v>7.21</v>
      </c>
      <c r="H2179" s="350"/>
      <c r="I2179" s="350"/>
      <c r="J2179" s="352"/>
      <c r="K2179" s="352"/>
      <c r="L2179" s="462"/>
      <c r="M2179" s="462"/>
      <c r="N2179" s="522">
        <v>324</v>
      </c>
      <c r="O2179" s="515"/>
      <c r="P2179" s="489"/>
      <c r="Q2179" s="489"/>
    </row>
    <row r="2180" spans="2:17">
      <c r="B2180" s="459"/>
      <c r="C2180" s="460" t="s">
        <v>2743</v>
      </c>
      <c r="D2180" s="461"/>
      <c r="E2180" s="349" t="s">
        <v>2744</v>
      </c>
      <c r="F2180" s="349" t="s">
        <v>2744</v>
      </c>
      <c r="G2180" s="349" t="s">
        <v>2744</v>
      </c>
      <c r="H2180" s="350"/>
      <c r="I2180" s="350"/>
      <c r="J2180" s="352"/>
      <c r="K2180" s="352"/>
      <c r="L2180" s="462"/>
      <c r="M2180" s="462"/>
      <c r="N2180" s="522"/>
      <c r="O2180" s="515"/>
      <c r="P2180" s="489"/>
      <c r="Q2180" s="489"/>
    </row>
    <row r="2181" spans="2:17">
      <c r="B2181" s="459"/>
      <c r="C2181" s="16" t="s">
        <v>2786</v>
      </c>
      <c r="D2181" s="461"/>
      <c r="E2181" s="349">
        <v>14.48</v>
      </c>
      <c r="F2181" s="349">
        <v>11.42</v>
      </c>
      <c r="G2181" s="349">
        <v>9.59</v>
      </c>
      <c r="H2181" s="350"/>
      <c r="I2181" s="350"/>
      <c r="J2181" s="352"/>
      <c r="K2181" s="352"/>
      <c r="L2181" s="462"/>
      <c r="M2181" s="462"/>
      <c r="N2181" s="522">
        <v>431</v>
      </c>
      <c r="O2181" s="515"/>
      <c r="P2181" s="489"/>
      <c r="Q2181" s="489"/>
    </row>
    <row r="2182" spans="2:17">
      <c r="B2182" s="459"/>
      <c r="C2182" s="16" t="s">
        <v>2787</v>
      </c>
      <c r="D2182" s="461"/>
      <c r="E2182" s="349">
        <v>30.2</v>
      </c>
      <c r="F2182" s="349">
        <v>23.82</v>
      </c>
      <c r="G2182" s="349">
        <v>20.02</v>
      </c>
      <c r="H2182" s="350"/>
      <c r="I2182" s="350"/>
      <c r="J2182" s="352"/>
      <c r="K2182" s="352"/>
      <c r="L2182" s="462"/>
      <c r="M2182" s="462"/>
      <c r="N2182" s="522">
        <v>899</v>
      </c>
      <c r="O2182" s="515"/>
      <c r="P2182" s="489"/>
      <c r="Q2182" s="489"/>
    </row>
    <row r="2183" spans="2:17">
      <c r="B2183" s="459"/>
      <c r="C2183" s="16" t="s">
        <v>4709</v>
      </c>
      <c r="D2183" s="461"/>
      <c r="E2183" s="349">
        <v>21.63</v>
      </c>
      <c r="F2183" s="349">
        <v>17.059999999999999</v>
      </c>
      <c r="G2183" s="349">
        <v>14.34</v>
      </c>
      <c r="H2183" s="350"/>
      <c r="I2183" s="350"/>
      <c r="J2183" s="352"/>
      <c r="K2183" s="352"/>
      <c r="L2183" s="462"/>
      <c r="M2183" s="462"/>
      <c r="N2183" s="522">
        <v>644</v>
      </c>
      <c r="O2183" s="515"/>
      <c r="P2183" s="489"/>
      <c r="Q2183" s="489"/>
    </row>
    <row r="2184" spans="2:17">
      <c r="B2184" s="459"/>
      <c r="C2184" s="460" t="s">
        <v>2743</v>
      </c>
      <c r="D2184" s="461"/>
      <c r="E2184" s="349" t="s">
        <v>2744</v>
      </c>
      <c r="F2184" s="349" t="s">
        <v>2744</v>
      </c>
      <c r="G2184" s="349" t="s">
        <v>2744</v>
      </c>
      <c r="H2184" s="350"/>
      <c r="I2184" s="350"/>
      <c r="J2184" s="352"/>
      <c r="K2184" s="352"/>
      <c r="L2184" s="462"/>
      <c r="M2184" s="462"/>
      <c r="N2184" s="522"/>
      <c r="O2184" s="515"/>
      <c r="P2184" s="489"/>
      <c r="Q2184" s="489"/>
    </row>
    <row r="2185" spans="2:17">
      <c r="B2185" s="459"/>
      <c r="C2185" s="16" t="s">
        <v>4710</v>
      </c>
      <c r="D2185" s="461"/>
      <c r="E2185" s="349">
        <v>18.14</v>
      </c>
      <c r="F2185" s="349">
        <v>14.31</v>
      </c>
      <c r="G2185" s="349">
        <v>12.03</v>
      </c>
      <c r="H2185" s="350"/>
      <c r="I2185" s="350"/>
      <c r="J2185" s="352"/>
      <c r="K2185" s="352"/>
      <c r="L2185" s="462"/>
      <c r="M2185" s="462"/>
      <c r="N2185" s="522">
        <v>540</v>
      </c>
      <c r="O2185" s="515"/>
      <c r="P2185" s="489"/>
      <c r="Q2185" s="489"/>
    </row>
    <row r="2186" spans="2:17">
      <c r="B2186" s="459"/>
      <c r="C2186" s="16" t="s">
        <v>4718</v>
      </c>
      <c r="D2186" s="461"/>
      <c r="E2186" s="349">
        <v>20.43</v>
      </c>
      <c r="F2186" s="349">
        <v>16.11</v>
      </c>
      <c r="G2186" s="349">
        <v>13.54</v>
      </c>
      <c r="H2186" s="350"/>
      <c r="I2186" s="350"/>
      <c r="J2186" s="352"/>
      <c r="K2186" s="352"/>
      <c r="L2186" s="462"/>
      <c r="M2186" s="462"/>
      <c r="N2186" s="522">
        <v>608</v>
      </c>
      <c r="O2186" s="515"/>
      <c r="P2186" s="489"/>
      <c r="Q2186" s="489"/>
    </row>
    <row r="2187" spans="2:17">
      <c r="B2187" s="459"/>
      <c r="C2187" s="460" t="s">
        <v>2743</v>
      </c>
      <c r="D2187" s="461"/>
      <c r="E2187" s="349" t="s">
        <v>2744</v>
      </c>
      <c r="F2187" s="349" t="s">
        <v>2744</v>
      </c>
      <c r="G2187" s="349" t="s">
        <v>2744</v>
      </c>
      <c r="H2187" s="350"/>
      <c r="I2187" s="350"/>
      <c r="J2187" s="352"/>
      <c r="K2187" s="352"/>
      <c r="L2187" s="462"/>
      <c r="M2187" s="462"/>
      <c r="N2187" s="522"/>
      <c r="O2187" s="515"/>
      <c r="P2187" s="489"/>
      <c r="Q2187" s="489"/>
    </row>
    <row r="2188" spans="2:17">
      <c r="B2188" s="459"/>
      <c r="C2188" s="16" t="s">
        <v>4711</v>
      </c>
      <c r="D2188" s="461"/>
      <c r="E2188" s="349">
        <v>1.98</v>
      </c>
      <c r="F2188" s="349">
        <v>1.56</v>
      </c>
      <c r="G2188" s="349">
        <v>1.31</v>
      </c>
      <c r="H2188" s="350"/>
      <c r="I2188" s="350"/>
      <c r="J2188" s="352"/>
      <c r="K2188" s="352"/>
      <c r="L2188" s="462"/>
      <c r="M2188" s="462"/>
      <c r="N2188" s="522">
        <v>59</v>
      </c>
      <c r="O2188" s="515"/>
      <c r="P2188" s="489"/>
      <c r="Q2188" s="489"/>
    </row>
    <row r="2189" spans="2:17">
      <c r="B2189" s="459"/>
      <c r="C2189" s="16" t="s">
        <v>2764</v>
      </c>
      <c r="D2189" s="461"/>
      <c r="E2189" s="349">
        <v>10.36</v>
      </c>
      <c r="F2189" s="349">
        <v>8.8000000000000007</v>
      </c>
      <c r="G2189" s="349">
        <v>7.88</v>
      </c>
      <c r="H2189" s="350"/>
      <c r="I2189" s="350"/>
      <c r="J2189" s="352"/>
      <c r="K2189" s="352"/>
      <c r="L2189" s="462"/>
      <c r="M2189" s="462"/>
      <c r="N2189" s="522">
        <v>219</v>
      </c>
      <c r="O2189" s="515"/>
      <c r="P2189" s="489"/>
      <c r="Q2189" s="489"/>
    </row>
    <row r="2190" spans="2:17">
      <c r="B2190" s="459"/>
      <c r="C2190" s="16" t="s">
        <v>4483</v>
      </c>
      <c r="D2190" s="461"/>
      <c r="E2190" s="349">
        <v>8.3699999999999992</v>
      </c>
      <c r="F2190" s="349">
        <v>6.6</v>
      </c>
      <c r="G2190" s="349">
        <v>5.55</v>
      </c>
      <c r="H2190" s="350"/>
      <c r="I2190" s="350"/>
      <c r="J2190" s="352"/>
      <c r="K2190" s="352"/>
      <c r="L2190" s="462"/>
      <c r="M2190" s="462"/>
      <c r="N2190" s="522">
        <v>249</v>
      </c>
      <c r="O2190" s="515"/>
      <c r="P2190" s="489"/>
      <c r="Q2190" s="489"/>
    </row>
    <row r="2191" spans="2:17">
      <c r="B2191" s="459"/>
      <c r="C2191" s="16" t="s">
        <v>4518</v>
      </c>
      <c r="D2191" s="461"/>
      <c r="E2191" s="349" t="s">
        <v>2744</v>
      </c>
      <c r="F2191" s="349" t="s">
        <v>2744</v>
      </c>
      <c r="G2191" s="349" t="s">
        <v>2744</v>
      </c>
      <c r="H2191" s="350"/>
      <c r="I2191" s="350"/>
      <c r="J2191" s="352"/>
      <c r="K2191" s="352"/>
      <c r="L2191" s="462"/>
      <c r="M2191" s="462"/>
      <c r="N2191" s="522"/>
      <c r="O2191" s="515"/>
      <c r="P2191" s="489"/>
      <c r="Q2191" s="489"/>
    </row>
    <row r="2192" spans="2:17" ht="28.8">
      <c r="B2192" s="459"/>
      <c r="C2192" s="16" t="s">
        <v>4712</v>
      </c>
      <c r="D2192" s="461"/>
      <c r="E2192" s="349">
        <v>9.0399999999999991</v>
      </c>
      <c r="F2192" s="349">
        <v>7.12</v>
      </c>
      <c r="G2192" s="349">
        <v>5.99</v>
      </c>
      <c r="H2192" s="350"/>
      <c r="I2192" s="350"/>
      <c r="J2192" s="352"/>
      <c r="K2192" s="352"/>
      <c r="L2192" s="462"/>
      <c r="M2192" s="462"/>
      <c r="N2192" s="522">
        <v>269</v>
      </c>
      <c r="O2192" s="515"/>
      <c r="P2192" s="489"/>
      <c r="Q2192" s="489"/>
    </row>
    <row r="2193" spans="2:17">
      <c r="B2193" s="459"/>
      <c r="C2193" s="16" t="s">
        <v>2793</v>
      </c>
      <c r="D2193" s="461"/>
      <c r="E2193" s="349">
        <v>7.23</v>
      </c>
      <c r="F2193" s="349">
        <v>5.7</v>
      </c>
      <c r="G2193" s="349">
        <v>4.78</v>
      </c>
      <c r="H2193" s="350"/>
      <c r="I2193" s="350"/>
      <c r="J2193" s="352"/>
      <c r="K2193" s="352"/>
      <c r="L2193" s="462"/>
      <c r="M2193" s="462"/>
      <c r="N2193" s="522">
        <v>215</v>
      </c>
      <c r="O2193" s="515"/>
      <c r="P2193" s="489"/>
      <c r="Q2193" s="489"/>
    </row>
    <row r="2194" spans="2:17">
      <c r="B2194" s="459"/>
      <c r="C2194" s="16" t="s">
        <v>4713</v>
      </c>
      <c r="D2194" s="461"/>
      <c r="E2194" s="349">
        <v>7.55</v>
      </c>
      <c r="F2194" s="349">
        <v>5.96</v>
      </c>
      <c r="G2194" s="349">
        <v>5.01</v>
      </c>
      <c r="H2194" s="350"/>
      <c r="I2194" s="350"/>
      <c r="J2194" s="352"/>
      <c r="K2194" s="352"/>
      <c r="L2194" s="462"/>
      <c r="M2194" s="462"/>
      <c r="N2194" s="522">
        <v>225</v>
      </c>
      <c r="O2194" s="515"/>
      <c r="P2194" s="489"/>
      <c r="Q2194" s="489"/>
    </row>
    <row r="2195" spans="2:17">
      <c r="B2195" s="459"/>
      <c r="C2195" s="16" t="s">
        <v>2802</v>
      </c>
      <c r="D2195" s="461"/>
      <c r="E2195" s="349">
        <v>17.21</v>
      </c>
      <c r="F2195" s="349">
        <v>13.57</v>
      </c>
      <c r="G2195" s="349">
        <v>11.4</v>
      </c>
      <c r="H2195" s="350"/>
      <c r="I2195" s="350"/>
      <c r="J2195" s="352"/>
      <c r="K2195" s="352"/>
      <c r="L2195" s="462"/>
      <c r="M2195" s="462"/>
      <c r="N2195" s="522">
        <v>512</v>
      </c>
      <c r="O2195" s="515"/>
      <c r="P2195" s="489"/>
      <c r="Q2195" s="489"/>
    </row>
    <row r="2196" spans="2:17">
      <c r="B2196" s="459"/>
      <c r="C2196" s="16" t="s">
        <v>2763</v>
      </c>
      <c r="D2196" s="461"/>
      <c r="E2196" s="349">
        <v>15.41</v>
      </c>
      <c r="F2196" s="349">
        <v>12.57</v>
      </c>
      <c r="G2196" s="349">
        <v>10.88</v>
      </c>
      <c r="H2196" s="350"/>
      <c r="I2196" s="350"/>
      <c r="J2196" s="352"/>
      <c r="K2196" s="352"/>
      <c r="L2196" s="462"/>
      <c r="M2196" s="462"/>
      <c r="N2196" s="522">
        <v>399</v>
      </c>
      <c r="O2196" s="515"/>
      <c r="P2196" s="489"/>
      <c r="Q2196" s="489"/>
    </row>
    <row r="2197" spans="2:17">
      <c r="B2197" s="459"/>
      <c r="C2197" s="16" t="s">
        <v>4525</v>
      </c>
      <c r="D2197" s="461"/>
      <c r="E2197" s="349">
        <v>17.16</v>
      </c>
      <c r="F2197" s="349">
        <v>13.54</v>
      </c>
      <c r="G2197" s="349">
        <v>11.38</v>
      </c>
      <c r="H2197" s="350"/>
      <c r="I2197" s="350"/>
      <c r="J2197" s="352"/>
      <c r="K2197" s="352"/>
      <c r="L2197" s="462"/>
      <c r="M2197" s="462"/>
      <c r="N2197" s="522">
        <v>511</v>
      </c>
      <c r="O2197" s="515"/>
      <c r="P2197" s="489"/>
      <c r="Q2197" s="489"/>
    </row>
    <row r="2198" spans="2:17">
      <c r="B2198" s="459"/>
      <c r="C2198" s="16" t="s">
        <v>4526</v>
      </c>
      <c r="D2198" s="461"/>
      <c r="E2198" s="349">
        <v>5.37</v>
      </c>
      <c r="F2198" s="349">
        <v>4.24</v>
      </c>
      <c r="G2198" s="349">
        <v>3.56</v>
      </c>
      <c r="H2198" s="350"/>
      <c r="I2198" s="350"/>
      <c r="J2198" s="352"/>
      <c r="K2198" s="352"/>
      <c r="L2198" s="462"/>
      <c r="M2198" s="462"/>
      <c r="N2198" s="522">
        <v>160</v>
      </c>
      <c r="O2198" s="515"/>
      <c r="P2198" s="489"/>
      <c r="Q2198" s="489"/>
    </row>
    <row r="2199" spans="2:17">
      <c r="B2199" s="459"/>
      <c r="C2199" s="16" t="s">
        <v>2767</v>
      </c>
      <c r="D2199" s="461"/>
      <c r="E2199" s="349">
        <v>6.42</v>
      </c>
      <c r="F2199" s="349">
        <v>5.0599999999999996</v>
      </c>
      <c r="G2199" s="349">
        <v>4.25</v>
      </c>
      <c r="H2199" s="350"/>
      <c r="I2199" s="350"/>
      <c r="J2199" s="352"/>
      <c r="K2199" s="352"/>
      <c r="L2199" s="462"/>
      <c r="M2199" s="462"/>
      <c r="N2199" s="522">
        <v>191</v>
      </c>
      <c r="O2199" s="515"/>
      <c r="P2199" s="489"/>
      <c r="Q2199" s="489"/>
    </row>
    <row r="2200" spans="2:17">
      <c r="B2200" s="459"/>
      <c r="C2200" s="16" t="s">
        <v>4715</v>
      </c>
      <c r="D2200" s="461"/>
      <c r="E2200" s="349">
        <v>1.64</v>
      </c>
      <c r="F2200" s="349">
        <v>1.3</v>
      </c>
      <c r="G2200" s="349">
        <v>1.0900000000000001</v>
      </c>
      <c r="H2200" s="350"/>
      <c r="I2200" s="350"/>
      <c r="J2200" s="352"/>
      <c r="K2200" s="352"/>
      <c r="L2200" s="462"/>
      <c r="M2200" s="462"/>
      <c r="N2200" s="522">
        <v>49</v>
      </c>
      <c r="O2200" s="515"/>
      <c r="P2200" s="489"/>
      <c r="Q2200" s="489"/>
    </row>
    <row r="2201" spans="2:17">
      <c r="B2201" s="459"/>
      <c r="C2201" s="16"/>
      <c r="D2201" s="461"/>
      <c r="E2201" s="349"/>
      <c r="F2201" s="349"/>
      <c r="G2201" s="349"/>
      <c r="H2201" s="350"/>
      <c r="I2201" s="350"/>
      <c r="J2201" s="352"/>
      <c r="K2201" s="352"/>
      <c r="L2201" s="462"/>
      <c r="M2201" s="462"/>
      <c r="N2201" s="522"/>
      <c r="O2201" s="515"/>
      <c r="P2201" s="489"/>
      <c r="Q2201" s="489"/>
    </row>
    <row r="2202" spans="2:17" ht="79.2">
      <c r="B2202" s="443" t="s">
        <v>4733</v>
      </c>
      <c r="C2202" s="444" t="s">
        <v>4734</v>
      </c>
      <c r="D2202" s="445">
        <v>20</v>
      </c>
      <c r="E2202" s="342">
        <v>64.319999999999993</v>
      </c>
      <c r="F2202" s="342">
        <v>50.72</v>
      </c>
      <c r="G2202" s="342">
        <v>42.62</v>
      </c>
      <c r="H2202" s="343">
        <v>0</v>
      </c>
      <c r="I2202" s="343">
        <v>0</v>
      </c>
      <c r="J2202" s="344">
        <v>7.6E-3</v>
      </c>
      <c r="K2202" s="344">
        <v>4.4999999999999998E-2</v>
      </c>
      <c r="L2202" s="446" t="s">
        <v>2721</v>
      </c>
      <c r="M2202" s="446" t="s">
        <v>2742</v>
      </c>
      <c r="N2202" s="516">
        <v>1821</v>
      </c>
      <c r="O2202" s="496"/>
      <c r="P2202" s="497">
        <v>7.6E-3</v>
      </c>
      <c r="Q2202" s="496">
        <v>4.4999999999999998E-2</v>
      </c>
    </row>
    <row r="2203" spans="2:17">
      <c r="B2203" s="459"/>
      <c r="C2203" s="460" t="s">
        <v>2780</v>
      </c>
      <c r="D2203" s="461"/>
      <c r="E2203" s="349" t="s">
        <v>2744</v>
      </c>
      <c r="F2203" s="349" t="s">
        <v>2744</v>
      </c>
      <c r="G2203" s="349" t="s">
        <v>2744</v>
      </c>
      <c r="H2203" s="350"/>
      <c r="I2203" s="350"/>
      <c r="J2203" s="352"/>
      <c r="K2203" s="352"/>
      <c r="L2203" s="462"/>
      <c r="M2203" s="462"/>
      <c r="N2203" s="522"/>
      <c r="O2203" s="515"/>
      <c r="P2203" s="489"/>
      <c r="Q2203" s="489"/>
    </row>
    <row r="2204" spans="2:17">
      <c r="B2204" s="459"/>
      <c r="C2204" s="16" t="s">
        <v>2781</v>
      </c>
      <c r="D2204" s="461"/>
      <c r="E2204" s="349">
        <v>0</v>
      </c>
      <c r="F2204" s="349">
        <v>0</v>
      </c>
      <c r="G2204" s="349">
        <v>0</v>
      </c>
      <c r="H2204" s="350"/>
      <c r="I2204" s="350"/>
      <c r="J2204" s="352"/>
      <c r="K2204" s="352"/>
      <c r="L2204" s="462"/>
      <c r="M2204" s="462"/>
      <c r="N2204" s="522">
        <v>0</v>
      </c>
      <c r="O2204" s="515"/>
      <c r="P2204" s="489"/>
      <c r="Q2204" s="489"/>
    </row>
    <row r="2205" spans="2:17">
      <c r="B2205" s="459"/>
      <c r="C2205" s="16" t="s">
        <v>4735</v>
      </c>
      <c r="D2205" s="461"/>
      <c r="E2205" s="349">
        <v>10.88</v>
      </c>
      <c r="F2205" s="349">
        <v>8.58</v>
      </c>
      <c r="G2205" s="349">
        <v>7.21</v>
      </c>
      <c r="H2205" s="350"/>
      <c r="I2205" s="350"/>
      <c r="J2205" s="352"/>
      <c r="K2205" s="352"/>
      <c r="L2205" s="462"/>
      <c r="M2205" s="462"/>
      <c r="N2205" s="522">
        <v>324</v>
      </c>
      <c r="O2205" s="515"/>
      <c r="P2205" s="489"/>
      <c r="Q2205" s="489"/>
    </row>
    <row r="2206" spans="2:17">
      <c r="B2206" s="459"/>
      <c r="C2206" s="460" t="s">
        <v>2743</v>
      </c>
      <c r="D2206" s="461"/>
      <c r="E2206" s="349" t="s">
        <v>2744</v>
      </c>
      <c r="F2206" s="349" t="s">
        <v>2744</v>
      </c>
      <c r="G2206" s="349" t="s">
        <v>2744</v>
      </c>
      <c r="H2206" s="350"/>
      <c r="I2206" s="350"/>
      <c r="J2206" s="352"/>
      <c r="K2206" s="352"/>
      <c r="L2206" s="462"/>
      <c r="M2206" s="462"/>
      <c r="N2206" s="522"/>
      <c r="O2206" s="515"/>
      <c r="P2206" s="489"/>
      <c r="Q2206" s="489"/>
    </row>
    <row r="2207" spans="2:17">
      <c r="B2207" s="459"/>
      <c r="C2207" s="16" t="s">
        <v>2786</v>
      </c>
      <c r="D2207" s="461"/>
      <c r="E2207" s="349">
        <v>14.48</v>
      </c>
      <c r="F2207" s="349">
        <v>11.42</v>
      </c>
      <c r="G2207" s="349">
        <v>9.59</v>
      </c>
      <c r="H2207" s="350"/>
      <c r="I2207" s="350"/>
      <c r="J2207" s="352"/>
      <c r="K2207" s="352"/>
      <c r="L2207" s="462"/>
      <c r="M2207" s="462"/>
      <c r="N2207" s="522">
        <v>431</v>
      </c>
      <c r="O2207" s="515"/>
      <c r="P2207" s="489"/>
      <c r="Q2207" s="489"/>
    </row>
    <row r="2208" spans="2:17">
      <c r="B2208" s="459"/>
      <c r="C2208" s="16" t="s">
        <v>2787</v>
      </c>
      <c r="D2208" s="461"/>
      <c r="E2208" s="349">
        <v>30.2</v>
      </c>
      <c r="F2208" s="349">
        <v>23.82</v>
      </c>
      <c r="G2208" s="349">
        <v>20.02</v>
      </c>
      <c r="H2208" s="350"/>
      <c r="I2208" s="350"/>
      <c r="J2208" s="352"/>
      <c r="K2208" s="352"/>
      <c r="L2208" s="462"/>
      <c r="M2208" s="462"/>
      <c r="N2208" s="522">
        <v>899</v>
      </c>
      <c r="O2208" s="515"/>
      <c r="P2208" s="489"/>
      <c r="Q2208" s="489"/>
    </row>
    <row r="2209" spans="2:17">
      <c r="B2209" s="459"/>
      <c r="C2209" s="16" t="s">
        <v>4736</v>
      </c>
      <c r="D2209" s="461"/>
      <c r="E2209" s="349">
        <v>21.63</v>
      </c>
      <c r="F2209" s="349">
        <v>17.059999999999999</v>
      </c>
      <c r="G2209" s="349">
        <v>14.34</v>
      </c>
      <c r="H2209" s="350"/>
      <c r="I2209" s="350"/>
      <c r="J2209" s="352"/>
      <c r="K2209" s="352"/>
      <c r="L2209" s="462"/>
      <c r="M2209" s="462"/>
      <c r="N2209" s="522">
        <v>644</v>
      </c>
      <c r="O2209" s="515"/>
      <c r="P2209" s="489"/>
      <c r="Q2209" s="489"/>
    </row>
    <row r="2210" spans="2:17">
      <c r="B2210" s="459"/>
      <c r="C2210" s="460" t="s">
        <v>2743</v>
      </c>
      <c r="D2210" s="461"/>
      <c r="E2210" s="349" t="s">
        <v>2744</v>
      </c>
      <c r="F2210" s="349" t="s">
        <v>2744</v>
      </c>
      <c r="G2210" s="349" t="s">
        <v>2744</v>
      </c>
      <c r="H2210" s="350"/>
      <c r="I2210" s="350"/>
      <c r="J2210" s="352"/>
      <c r="K2210" s="352"/>
      <c r="L2210" s="462"/>
      <c r="M2210" s="462"/>
      <c r="N2210" s="522"/>
      <c r="O2210" s="515"/>
      <c r="P2210" s="489"/>
      <c r="Q2210" s="489"/>
    </row>
    <row r="2211" spans="2:17">
      <c r="B2211" s="459"/>
      <c r="C2211" s="16" t="s">
        <v>2784</v>
      </c>
      <c r="D2211" s="461"/>
      <c r="E2211" s="349">
        <v>3.36</v>
      </c>
      <c r="F2211" s="349">
        <v>2.65</v>
      </c>
      <c r="G2211" s="349">
        <v>2.23</v>
      </c>
      <c r="H2211" s="350"/>
      <c r="I2211" s="350"/>
      <c r="J2211" s="352"/>
      <c r="K2211" s="352"/>
      <c r="L2211" s="462"/>
      <c r="M2211" s="462"/>
      <c r="N2211" s="522">
        <v>100</v>
      </c>
      <c r="O2211" s="515"/>
      <c r="P2211" s="489"/>
      <c r="Q2211" s="489"/>
    </row>
    <row r="2212" spans="2:17">
      <c r="B2212" s="459"/>
      <c r="C2212" s="16" t="s">
        <v>4710</v>
      </c>
      <c r="D2212" s="461"/>
      <c r="E2212" s="349">
        <v>18.14</v>
      </c>
      <c r="F2212" s="349">
        <v>14.31</v>
      </c>
      <c r="G2212" s="349">
        <v>12.03</v>
      </c>
      <c r="H2212" s="350"/>
      <c r="I2212" s="350"/>
      <c r="J2212" s="352"/>
      <c r="K2212" s="352"/>
      <c r="L2212" s="462"/>
      <c r="M2212" s="462"/>
      <c r="N2212" s="522">
        <v>540</v>
      </c>
      <c r="O2212" s="515"/>
      <c r="P2212" s="489"/>
      <c r="Q2212" s="489"/>
    </row>
    <row r="2213" spans="2:17">
      <c r="B2213" s="459"/>
      <c r="C2213" s="460" t="s">
        <v>2743</v>
      </c>
      <c r="D2213" s="461"/>
      <c r="E2213" s="349" t="s">
        <v>2744</v>
      </c>
      <c r="F2213" s="349" t="s">
        <v>2744</v>
      </c>
      <c r="G2213" s="349" t="s">
        <v>2744</v>
      </c>
      <c r="H2213" s="350"/>
      <c r="I2213" s="350"/>
      <c r="J2213" s="352"/>
      <c r="K2213" s="352"/>
      <c r="L2213" s="462"/>
      <c r="M2213" s="462"/>
      <c r="N2213" s="522"/>
      <c r="O2213" s="515"/>
      <c r="P2213" s="489"/>
      <c r="Q2213" s="489"/>
    </row>
    <row r="2214" spans="2:17">
      <c r="B2214" s="459"/>
      <c r="C2214" s="16" t="s">
        <v>4711</v>
      </c>
      <c r="D2214" s="461"/>
      <c r="E2214" s="349">
        <v>1.98</v>
      </c>
      <c r="F2214" s="349">
        <v>1.56</v>
      </c>
      <c r="G2214" s="349">
        <v>1.31</v>
      </c>
      <c r="H2214" s="350"/>
      <c r="I2214" s="350"/>
      <c r="J2214" s="352"/>
      <c r="K2214" s="352"/>
      <c r="L2214" s="462"/>
      <c r="M2214" s="462"/>
      <c r="N2214" s="522">
        <v>59</v>
      </c>
      <c r="O2214" s="515"/>
      <c r="P2214" s="489"/>
      <c r="Q2214" s="489"/>
    </row>
    <row r="2215" spans="2:17">
      <c r="B2215" s="459"/>
      <c r="C2215" s="16" t="s">
        <v>2764</v>
      </c>
      <c r="D2215" s="461"/>
      <c r="E2215" s="349">
        <v>10.36</v>
      </c>
      <c r="F2215" s="349">
        <v>8.8000000000000007</v>
      </c>
      <c r="G2215" s="349">
        <v>7.88</v>
      </c>
      <c r="H2215" s="350"/>
      <c r="I2215" s="350"/>
      <c r="J2215" s="352"/>
      <c r="K2215" s="352"/>
      <c r="L2215" s="462"/>
      <c r="M2215" s="462"/>
      <c r="N2215" s="522">
        <v>219</v>
      </c>
      <c r="O2215" s="515"/>
      <c r="P2215" s="489"/>
      <c r="Q2215" s="489"/>
    </row>
    <row r="2216" spans="2:17">
      <c r="B2216" s="459"/>
      <c r="C2216" s="16" t="s">
        <v>4483</v>
      </c>
      <c r="D2216" s="461"/>
      <c r="E2216" s="349">
        <v>8.3699999999999992</v>
      </c>
      <c r="F2216" s="349">
        <v>6.6</v>
      </c>
      <c r="G2216" s="349">
        <v>5.55</v>
      </c>
      <c r="H2216" s="350"/>
      <c r="I2216" s="350"/>
      <c r="J2216" s="352"/>
      <c r="K2216" s="352"/>
      <c r="L2216" s="462"/>
      <c r="M2216" s="462"/>
      <c r="N2216" s="522">
        <v>249</v>
      </c>
      <c r="O2216" s="515"/>
      <c r="P2216" s="489"/>
      <c r="Q2216" s="489"/>
    </row>
    <row r="2217" spans="2:17">
      <c r="B2217" s="459"/>
      <c r="C2217" s="16" t="s">
        <v>4518</v>
      </c>
      <c r="D2217" s="461"/>
      <c r="E2217" s="349" t="s">
        <v>2744</v>
      </c>
      <c r="F2217" s="349" t="s">
        <v>2744</v>
      </c>
      <c r="G2217" s="349" t="s">
        <v>2744</v>
      </c>
      <c r="H2217" s="350"/>
      <c r="I2217" s="350"/>
      <c r="J2217" s="352"/>
      <c r="K2217" s="352"/>
      <c r="L2217" s="462"/>
      <c r="M2217" s="462"/>
      <c r="N2217" s="522"/>
      <c r="O2217" s="515"/>
      <c r="P2217" s="489"/>
      <c r="Q2217" s="489"/>
    </row>
    <row r="2218" spans="2:17">
      <c r="B2218" s="459"/>
      <c r="C2218" s="16" t="s">
        <v>2790</v>
      </c>
      <c r="D2218" s="461"/>
      <c r="E2218" s="349">
        <v>10.08</v>
      </c>
      <c r="F2218" s="349">
        <v>7.95</v>
      </c>
      <c r="G2218" s="349">
        <v>6.68</v>
      </c>
      <c r="H2218" s="350"/>
      <c r="I2218" s="350"/>
      <c r="J2218" s="352"/>
      <c r="K2218" s="352"/>
      <c r="L2218" s="462"/>
      <c r="M2218" s="462"/>
      <c r="N2218" s="522">
        <v>300</v>
      </c>
      <c r="O2218" s="515"/>
      <c r="P2218" s="489"/>
      <c r="Q2218" s="489"/>
    </row>
    <row r="2219" spans="2:17" ht="28.8">
      <c r="B2219" s="459"/>
      <c r="C2219" s="16" t="s">
        <v>4712</v>
      </c>
      <c r="D2219" s="461"/>
      <c r="E2219" s="349">
        <v>9.0399999999999991</v>
      </c>
      <c r="F2219" s="349">
        <v>7.12</v>
      </c>
      <c r="G2219" s="349">
        <v>5.99</v>
      </c>
      <c r="H2219" s="350"/>
      <c r="I2219" s="350"/>
      <c r="J2219" s="352"/>
      <c r="K2219" s="352"/>
      <c r="L2219" s="462"/>
      <c r="M2219" s="462"/>
      <c r="N2219" s="522">
        <v>269</v>
      </c>
      <c r="O2219" s="515"/>
      <c r="P2219" s="489"/>
      <c r="Q2219" s="489"/>
    </row>
    <row r="2220" spans="2:17">
      <c r="B2220" s="459"/>
      <c r="C2220" s="16" t="s">
        <v>2793</v>
      </c>
      <c r="D2220" s="461"/>
      <c r="E2220" s="349">
        <v>7.23</v>
      </c>
      <c r="F2220" s="349">
        <v>5.7</v>
      </c>
      <c r="G2220" s="349">
        <v>4.78</v>
      </c>
      <c r="H2220" s="350"/>
      <c r="I2220" s="350"/>
      <c r="J2220" s="352"/>
      <c r="K2220" s="352"/>
      <c r="L2220" s="462"/>
      <c r="M2220" s="462"/>
      <c r="N2220" s="522">
        <v>215</v>
      </c>
      <c r="O2220" s="515"/>
      <c r="P2220" s="489"/>
      <c r="Q2220" s="489"/>
    </row>
    <row r="2221" spans="2:17">
      <c r="B2221" s="459"/>
      <c r="C2221" s="16" t="s">
        <v>4713</v>
      </c>
      <c r="D2221" s="461"/>
      <c r="E2221" s="349">
        <v>7.55</v>
      </c>
      <c r="F2221" s="349">
        <v>5.96</v>
      </c>
      <c r="G2221" s="349">
        <v>5.01</v>
      </c>
      <c r="H2221" s="350"/>
      <c r="I2221" s="350"/>
      <c r="J2221" s="352"/>
      <c r="K2221" s="352"/>
      <c r="L2221" s="462"/>
      <c r="M2221" s="462"/>
      <c r="N2221" s="522">
        <v>225</v>
      </c>
      <c r="O2221" s="515"/>
      <c r="P2221" s="489"/>
      <c r="Q2221" s="489"/>
    </row>
    <row r="2222" spans="2:17">
      <c r="B2222" s="459"/>
      <c r="C2222" s="16" t="s">
        <v>2763</v>
      </c>
      <c r="D2222" s="461"/>
      <c r="E2222" s="349">
        <v>15.41</v>
      </c>
      <c r="F2222" s="349">
        <v>12.57</v>
      </c>
      <c r="G2222" s="349">
        <v>10.88</v>
      </c>
      <c r="H2222" s="350"/>
      <c r="I2222" s="350"/>
      <c r="J2222" s="352"/>
      <c r="K2222" s="352"/>
      <c r="L2222" s="462"/>
      <c r="M2222" s="462"/>
      <c r="N2222" s="522">
        <v>399</v>
      </c>
      <c r="O2222" s="515"/>
      <c r="P2222" s="489"/>
      <c r="Q2222" s="489"/>
    </row>
    <row r="2223" spans="2:17">
      <c r="B2223" s="459"/>
      <c r="C2223" s="16" t="s">
        <v>4714</v>
      </c>
      <c r="D2223" s="461"/>
      <c r="E2223" s="349">
        <v>13.44</v>
      </c>
      <c r="F2223" s="349">
        <v>10.59</v>
      </c>
      <c r="G2223" s="349">
        <v>8.9</v>
      </c>
      <c r="H2223" s="350"/>
      <c r="I2223" s="350"/>
      <c r="J2223" s="352"/>
      <c r="K2223" s="352"/>
      <c r="L2223" s="462"/>
      <c r="M2223" s="462"/>
      <c r="N2223" s="522">
        <v>400</v>
      </c>
      <c r="O2223" s="515"/>
      <c r="P2223" s="489"/>
      <c r="Q2223" s="489"/>
    </row>
    <row r="2224" spans="2:17">
      <c r="B2224" s="459"/>
      <c r="C2224" s="16" t="s">
        <v>2767</v>
      </c>
      <c r="D2224" s="461"/>
      <c r="E2224" s="349">
        <v>6.42</v>
      </c>
      <c r="F2224" s="349">
        <v>5.0599999999999996</v>
      </c>
      <c r="G2224" s="349">
        <v>4.25</v>
      </c>
      <c r="H2224" s="350"/>
      <c r="I2224" s="350"/>
      <c r="J2224" s="352"/>
      <c r="K2224" s="352"/>
      <c r="L2224" s="462"/>
      <c r="M2224" s="462"/>
      <c r="N2224" s="522">
        <v>191</v>
      </c>
      <c r="O2224" s="515"/>
      <c r="P2224" s="489"/>
      <c r="Q2224" s="489"/>
    </row>
    <row r="2225" spans="2:17">
      <c r="B2225" s="459"/>
      <c r="C2225" s="16" t="s">
        <v>4715</v>
      </c>
      <c r="D2225" s="461"/>
      <c r="E2225" s="349">
        <v>1.64</v>
      </c>
      <c r="F2225" s="349">
        <v>1.3</v>
      </c>
      <c r="G2225" s="349">
        <v>1.0900000000000001</v>
      </c>
      <c r="H2225" s="350"/>
      <c r="I2225" s="350"/>
      <c r="J2225" s="352"/>
      <c r="K2225" s="352"/>
      <c r="L2225" s="462"/>
      <c r="M2225" s="462"/>
      <c r="N2225" s="522">
        <v>49</v>
      </c>
      <c r="O2225" s="515"/>
      <c r="P2225" s="489"/>
      <c r="Q2225" s="489"/>
    </row>
    <row r="2226" spans="2:17">
      <c r="B2226" s="459"/>
      <c r="C2226" s="16"/>
      <c r="D2226" s="461"/>
      <c r="E2226" s="349"/>
      <c r="F2226" s="349"/>
      <c r="G2226" s="349"/>
      <c r="H2226" s="350"/>
      <c r="I2226" s="350"/>
      <c r="J2226" s="352"/>
      <c r="K2226" s="352"/>
      <c r="L2226" s="462"/>
      <c r="M2226" s="462"/>
      <c r="N2226" s="522"/>
      <c r="O2226" s="515"/>
      <c r="P2226" s="489"/>
      <c r="Q2226" s="489"/>
    </row>
    <row r="2227" spans="2:17" ht="92.4">
      <c r="B2227" s="443" t="s">
        <v>4737</v>
      </c>
      <c r="C2227" s="444" t="s">
        <v>4738</v>
      </c>
      <c r="D2227" s="445">
        <v>20</v>
      </c>
      <c r="E2227" s="342">
        <v>78.099999999999994</v>
      </c>
      <c r="F2227" s="342">
        <v>61.59</v>
      </c>
      <c r="G2227" s="342">
        <v>51.75</v>
      </c>
      <c r="H2227" s="343">
        <v>0</v>
      </c>
      <c r="I2227" s="343">
        <v>0</v>
      </c>
      <c r="J2227" s="344">
        <v>7.6E-3</v>
      </c>
      <c r="K2227" s="344">
        <v>4.4999999999999998E-2</v>
      </c>
      <c r="L2227" s="446" t="s">
        <v>2721</v>
      </c>
      <c r="M2227" s="446" t="s">
        <v>2742</v>
      </c>
      <c r="N2227" s="516">
        <v>2272</v>
      </c>
      <c r="O2227" s="496"/>
      <c r="P2227" s="497">
        <v>7.6E-3</v>
      </c>
      <c r="Q2227" s="496">
        <v>4.4999999999999998E-2</v>
      </c>
    </row>
    <row r="2228" spans="2:17">
      <c r="B2228" s="459"/>
      <c r="C2228" s="460" t="s">
        <v>2780</v>
      </c>
      <c r="D2228" s="461"/>
      <c r="E2228" s="349" t="s">
        <v>2744</v>
      </c>
      <c r="F2228" s="349" t="s">
        <v>2744</v>
      </c>
      <c r="G2228" s="349" t="s">
        <v>2744</v>
      </c>
      <c r="H2228" s="350"/>
      <c r="I2228" s="350"/>
      <c r="J2228" s="352"/>
      <c r="K2228" s="352"/>
      <c r="L2228" s="462"/>
      <c r="M2228" s="462"/>
      <c r="N2228" s="522"/>
      <c r="O2228" s="515"/>
      <c r="P2228" s="489"/>
      <c r="Q2228" s="489"/>
    </row>
    <row r="2229" spans="2:17">
      <c r="B2229" s="459"/>
      <c r="C2229" s="16" t="s">
        <v>2781</v>
      </c>
      <c r="D2229" s="461"/>
      <c r="E2229" s="349">
        <v>0</v>
      </c>
      <c r="F2229" s="349">
        <v>0</v>
      </c>
      <c r="G2229" s="349">
        <v>0</v>
      </c>
      <c r="H2229" s="350"/>
      <c r="I2229" s="350"/>
      <c r="J2229" s="352"/>
      <c r="K2229" s="352"/>
      <c r="L2229" s="462"/>
      <c r="M2229" s="462"/>
      <c r="N2229" s="522">
        <v>0</v>
      </c>
      <c r="O2229" s="515"/>
      <c r="P2229" s="489"/>
      <c r="Q2229" s="489"/>
    </row>
    <row r="2230" spans="2:17">
      <c r="B2230" s="459"/>
      <c r="C2230" s="16" t="s">
        <v>4735</v>
      </c>
      <c r="D2230" s="461"/>
      <c r="E2230" s="349">
        <v>10.88</v>
      </c>
      <c r="F2230" s="349">
        <v>8.58</v>
      </c>
      <c r="G2230" s="349">
        <v>7.21</v>
      </c>
      <c r="H2230" s="350"/>
      <c r="I2230" s="350"/>
      <c r="J2230" s="352"/>
      <c r="K2230" s="352"/>
      <c r="L2230" s="462"/>
      <c r="M2230" s="462"/>
      <c r="N2230" s="522">
        <v>324</v>
      </c>
      <c r="O2230" s="515"/>
      <c r="P2230" s="489"/>
      <c r="Q2230" s="489"/>
    </row>
    <row r="2231" spans="2:17">
      <c r="B2231" s="459"/>
      <c r="C2231" s="460" t="s">
        <v>2743</v>
      </c>
      <c r="D2231" s="461"/>
      <c r="E2231" s="349" t="s">
        <v>2744</v>
      </c>
      <c r="F2231" s="349" t="s">
        <v>2744</v>
      </c>
      <c r="G2231" s="349" t="s">
        <v>2744</v>
      </c>
      <c r="H2231" s="350"/>
      <c r="I2231" s="350"/>
      <c r="J2231" s="352"/>
      <c r="K2231" s="352"/>
      <c r="L2231" s="462"/>
      <c r="M2231" s="462"/>
      <c r="N2231" s="522"/>
      <c r="O2231" s="515"/>
      <c r="P2231" s="489"/>
      <c r="Q2231" s="489"/>
    </row>
    <row r="2232" spans="2:17">
      <c r="B2232" s="459"/>
      <c r="C2232" s="16" t="s">
        <v>2786</v>
      </c>
      <c r="D2232" s="461"/>
      <c r="E2232" s="349">
        <v>14.48</v>
      </c>
      <c r="F2232" s="349">
        <v>11.42</v>
      </c>
      <c r="G2232" s="349">
        <v>9.59</v>
      </c>
      <c r="H2232" s="350"/>
      <c r="I2232" s="350"/>
      <c r="J2232" s="352"/>
      <c r="K2232" s="352"/>
      <c r="L2232" s="462"/>
      <c r="M2232" s="462"/>
      <c r="N2232" s="522">
        <v>431</v>
      </c>
      <c r="O2232" s="515"/>
      <c r="P2232" s="489"/>
      <c r="Q2232" s="489"/>
    </row>
    <row r="2233" spans="2:17">
      <c r="B2233" s="459"/>
      <c r="C2233" s="16" t="s">
        <v>2787</v>
      </c>
      <c r="D2233" s="461"/>
      <c r="E2233" s="349">
        <v>30.2</v>
      </c>
      <c r="F2233" s="349">
        <v>23.82</v>
      </c>
      <c r="G2233" s="349">
        <v>20.02</v>
      </c>
      <c r="H2233" s="350"/>
      <c r="I2233" s="350"/>
      <c r="J2233" s="352"/>
      <c r="K2233" s="352"/>
      <c r="L2233" s="462"/>
      <c r="M2233" s="462"/>
      <c r="N2233" s="522">
        <v>899</v>
      </c>
      <c r="O2233" s="515"/>
      <c r="P2233" s="489"/>
      <c r="Q2233" s="489"/>
    </row>
    <row r="2234" spans="2:17">
      <c r="B2234" s="459"/>
      <c r="C2234" s="16" t="s">
        <v>4736</v>
      </c>
      <c r="D2234" s="461"/>
      <c r="E2234" s="349">
        <v>21.63</v>
      </c>
      <c r="F2234" s="349">
        <v>17.059999999999999</v>
      </c>
      <c r="G2234" s="349">
        <v>14.34</v>
      </c>
      <c r="H2234" s="350"/>
      <c r="I2234" s="350"/>
      <c r="J2234" s="352"/>
      <c r="K2234" s="352"/>
      <c r="L2234" s="462"/>
      <c r="M2234" s="462"/>
      <c r="N2234" s="522">
        <v>644</v>
      </c>
      <c r="O2234" s="515"/>
      <c r="P2234" s="489"/>
      <c r="Q2234" s="489"/>
    </row>
    <row r="2235" spans="2:17">
      <c r="B2235" s="459"/>
      <c r="C2235" s="460" t="s">
        <v>2743</v>
      </c>
      <c r="D2235" s="461"/>
      <c r="E2235" s="349" t="s">
        <v>2744</v>
      </c>
      <c r="F2235" s="349" t="s">
        <v>2744</v>
      </c>
      <c r="G2235" s="349" t="s">
        <v>2744</v>
      </c>
      <c r="H2235" s="350"/>
      <c r="I2235" s="350"/>
      <c r="J2235" s="352"/>
      <c r="K2235" s="352"/>
      <c r="L2235" s="462"/>
      <c r="M2235" s="462"/>
      <c r="N2235" s="522"/>
      <c r="O2235" s="515"/>
      <c r="P2235" s="489"/>
      <c r="Q2235" s="489"/>
    </row>
    <row r="2236" spans="2:17">
      <c r="B2236" s="459"/>
      <c r="C2236" s="16" t="s">
        <v>4710</v>
      </c>
      <c r="D2236" s="461"/>
      <c r="E2236" s="349">
        <v>18.14</v>
      </c>
      <c r="F2236" s="349">
        <v>14.31</v>
      </c>
      <c r="G2236" s="349">
        <v>12.03</v>
      </c>
      <c r="H2236" s="350"/>
      <c r="I2236" s="350"/>
      <c r="J2236" s="352"/>
      <c r="K2236" s="352"/>
      <c r="L2236" s="462"/>
      <c r="M2236" s="462"/>
      <c r="N2236" s="522">
        <v>540</v>
      </c>
      <c r="O2236" s="515"/>
      <c r="P2236" s="489"/>
      <c r="Q2236" s="489"/>
    </row>
    <row r="2237" spans="2:17">
      <c r="B2237" s="459"/>
      <c r="C2237" s="16" t="s">
        <v>4718</v>
      </c>
      <c r="D2237" s="461"/>
      <c r="E2237" s="349">
        <v>20.43</v>
      </c>
      <c r="F2237" s="349">
        <v>16.11</v>
      </c>
      <c r="G2237" s="349">
        <v>13.54</v>
      </c>
      <c r="H2237" s="350"/>
      <c r="I2237" s="350"/>
      <c r="J2237" s="352"/>
      <c r="K2237" s="352"/>
      <c r="L2237" s="462"/>
      <c r="M2237" s="462"/>
      <c r="N2237" s="522">
        <v>608</v>
      </c>
      <c r="O2237" s="515"/>
      <c r="P2237" s="489"/>
      <c r="Q2237" s="489"/>
    </row>
    <row r="2238" spans="2:17">
      <c r="B2238" s="459"/>
      <c r="C2238" s="460" t="s">
        <v>2743</v>
      </c>
      <c r="D2238" s="461"/>
      <c r="E2238" s="349" t="s">
        <v>2744</v>
      </c>
      <c r="F2238" s="349" t="s">
        <v>2744</v>
      </c>
      <c r="G2238" s="349" t="s">
        <v>2744</v>
      </c>
      <c r="H2238" s="350"/>
      <c r="I2238" s="350"/>
      <c r="J2238" s="352"/>
      <c r="K2238" s="352"/>
      <c r="L2238" s="462"/>
      <c r="M2238" s="462"/>
      <c r="N2238" s="522"/>
      <c r="O2238" s="515"/>
      <c r="P2238" s="489"/>
      <c r="Q2238" s="489"/>
    </row>
    <row r="2239" spans="2:17">
      <c r="B2239" s="459"/>
      <c r="C2239" s="16" t="s">
        <v>4711</v>
      </c>
      <c r="D2239" s="461"/>
      <c r="E2239" s="349">
        <v>1.98</v>
      </c>
      <c r="F2239" s="349">
        <v>1.56</v>
      </c>
      <c r="G2239" s="349">
        <v>1.31</v>
      </c>
      <c r="H2239" s="350"/>
      <c r="I2239" s="350"/>
      <c r="J2239" s="352"/>
      <c r="K2239" s="352"/>
      <c r="L2239" s="462"/>
      <c r="M2239" s="462"/>
      <c r="N2239" s="522">
        <v>59</v>
      </c>
      <c r="O2239" s="515"/>
      <c r="P2239" s="489"/>
      <c r="Q2239" s="489"/>
    </row>
    <row r="2240" spans="2:17">
      <c r="B2240" s="459"/>
      <c r="C2240" s="16" t="s">
        <v>2764</v>
      </c>
      <c r="D2240" s="461"/>
      <c r="E2240" s="349">
        <v>10.36</v>
      </c>
      <c r="F2240" s="349">
        <v>8.8000000000000007</v>
      </c>
      <c r="G2240" s="349">
        <v>7.88</v>
      </c>
      <c r="H2240" s="350"/>
      <c r="I2240" s="350"/>
      <c r="J2240" s="352"/>
      <c r="K2240" s="352"/>
      <c r="L2240" s="462"/>
      <c r="M2240" s="462"/>
      <c r="N2240" s="522">
        <v>219</v>
      </c>
      <c r="O2240" s="515"/>
      <c r="P2240" s="489"/>
      <c r="Q2240" s="489"/>
    </row>
    <row r="2241" spans="2:17">
      <c r="B2241" s="459"/>
      <c r="C2241" s="16" t="s">
        <v>4483</v>
      </c>
      <c r="D2241" s="461"/>
      <c r="E2241" s="349">
        <v>8.3699999999999992</v>
      </c>
      <c r="F2241" s="349">
        <v>6.6</v>
      </c>
      <c r="G2241" s="349">
        <v>5.55</v>
      </c>
      <c r="H2241" s="350"/>
      <c r="I2241" s="350"/>
      <c r="J2241" s="352"/>
      <c r="K2241" s="352"/>
      <c r="L2241" s="462"/>
      <c r="M2241" s="462"/>
      <c r="N2241" s="522">
        <v>249</v>
      </c>
      <c r="O2241" s="515"/>
      <c r="P2241" s="489"/>
      <c r="Q2241" s="489"/>
    </row>
    <row r="2242" spans="2:17">
      <c r="B2242" s="459"/>
      <c r="C2242" s="16" t="s">
        <v>4518</v>
      </c>
      <c r="D2242" s="461"/>
      <c r="E2242" s="349" t="s">
        <v>2744</v>
      </c>
      <c r="F2242" s="349" t="s">
        <v>2744</v>
      </c>
      <c r="G2242" s="349" t="s">
        <v>2744</v>
      </c>
      <c r="H2242" s="350"/>
      <c r="I2242" s="350"/>
      <c r="J2242" s="352"/>
      <c r="K2242" s="352"/>
      <c r="L2242" s="462"/>
      <c r="M2242" s="462"/>
      <c r="N2242" s="522"/>
      <c r="O2242" s="515"/>
      <c r="P2242" s="489"/>
      <c r="Q2242" s="489"/>
    </row>
    <row r="2243" spans="2:17" ht="28.8">
      <c r="B2243" s="459"/>
      <c r="C2243" s="16" t="s">
        <v>4712</v>
      </c>
      <c r="D2243" s="461"/>
      <c r="E2243" s="349">
        <v>9.0399999999999991</v>
      </c>
      <c r="F2243" s="349">
        <v>7.12</v>
      </c>
      <c r="G2243" s="349">
        <v>5.99</v>
      </c>
      <c r="H2243" s="350"/>
      <c r="I2243" s="350"/>
      <c r="J2243" s="352"/>
      <c r="K2243" s="352"/>
      <c r="L2243" s="462"/>
      <c r="M2243" s="462"/>
      <c r="N2243" s="522">
        <v>269</v>
      </c>
      <c r="O2243" s="515"/>
      <c r="P2243" s="489"/>
      <c r="Q2243" s="489"/>
    </row>
    <row r="2244" spans="2:17">
      <c r="B2244" s="459"/>
      <c r="C2244" s="16" t="s">
        <v>2793</v>
      </c>
      <c r="D2244" s="461"/>
      <c r="E2244" s="349">
        <v>7.23</v>
      </c>
      <c r="F2244" s="349">
        <v>5.7</v>
      </c>
      <c r="G2244" s="349">
        <v>4.78</v>
      </c>
      <c r="H2244" s="350"/>
      <c r="I2244" s="350"/>
      <c r="J2244" s="352"/>
      <c r="K2244" s="352"/>
      <c r="L2244" s="462"/>
      <c r="M2244" s="462"/>
      <c r="N2244" s="522">
        <v>215</v>
      </c>
      <c r="O2244" s="515"/>
      <c r="P2244" s="489"/>
      <c r="Q2244" s="489"/>
    </row>
    <row r="2245" spans="2:17">
      <c r="B2245" s="459"/>
      <c r="C2245" s="16" t="s">
        <v>4713</v>
      </c>
      <c r="D2245" s="461"/>
      <c r="E2245" s="349">
        <v>7.55</v>
      </c>
      <c r="F2245" s="349">
        <v>5.96</v>
      </c>
      <c r="G2245" s="349">
        <v>5.01</v>
      </c>
      <c r="H2245" s="350"/>
      <c r="I2245" s="350"/>
      <c r="J2245" s="352"/>
      <c r="K2245" s="352"/>
      <c r="L2245" s="462"/>
      <c r="M2245" s="462"/>
      <c r="N2245" s="522">
        <v>225</v>
      </c>
      <c r="O2245" s="515"/>
      <c r="P2245" s="489"/>
      <c r="Q2245" s="489"/>
    </row>
    <row r="2246" spans="2:17">
      <c r="B2246" s="459"/>
      <c r="C2246" s="16" t="s">
        <v>2802</v>
      </c>
      <c r="D2246" s="461"/>
      <c r="E2246" s="349">
        <v>17.21</v>
      </c>
      <c r="F2246" s="349">
        <v>13.57</v>
      </c>
      <c r="G2246" s="349">
        <v>11.4</v>
      </c>
      <c r="H2246" s="350"/>
      <c r="I2246" s="350"/>
      <c r="J2246" s="352"/>
      <c r="K2246" s="352"/>
      <c r="L2246" s="462"/>
      <c r="M2246" s="462"/>
      <c r="N2246" s="522">
        <v>512</v>
      </c>
      <c r="O2246" s="515"/>
      <c r="P2246" s="489"/>
      <c r="Q2246" s="489"/>
    </row>
    <row r="2247" spans="2:17">
      <c r="B2247" s="459"/>
      <c r="C2247" s="16" t="s">
        <v>2763</v>
      </c>
      <c r="D2247" s="461"/>
      <c r="E2247" s="349">
        <v>15.41</v>
      </c>
      <c r="F2247" s="349">
        <v>12.57</v>
      </c>
      <c r="G2247" s="349">
        <v>10.88</v>
      </c>
      <c r="H2247" s="350"/>
      <c r="I2247" s="350"/>
      <c r="J2247" s="352"/>
      <c r="K2247" s="352"/>
      <c r="L2247" s="462"/>
      <c r="M2247" s="462"/>
      <c r="N2247" s="522">
        <v>399</v>
      </c>
      <c r="O2247" s="515"/>
      <c r="P2247" s="489"/>
      <c r="Q2247" s="489"/>
    </row>
    <row r="2248" spans="2:17">
      <c r="B2248" s="459"/>
      <c r="C2248" s="16" t="s">
        <v>4525</v>
      </c>
      <c r="D2248" s="461"/>
      <c r="E2248" s="349">
        <v>17.16</v>
      </c>
      <c r="F2248" s="349">
        <v>13.54</v>
      </c>
      <c r="G2248" s="349">
        <v>11.38</v>
      </c>
      <c r="H2248" s="350"/>
      <c r="I2248" s="350"/>
      <c r="J2248" s="352"/>
      <c r="K2248" s="352"/>
      <c r="L2248" s="462"/>
      <c r="M2248" s="462"/>
      <c r="N2248" s="522">
        <v>511</v>
      </c>
      <c r="O2248" s="515"/>
      <c r="P2248" s="489"/>
      <c r="Q2248" s="489"/>
    </row>
    <row r="2249" spans="2:17">
      <c r="B2249" s="459"/>
      <c r="C2249" s="16" t="s">
        <v>4526</v>
      </c>
      <c r="D2249" s="461"/>
      <c r="E2249" s="349">
        <v>5.37</v>
      </c>
      <c r="F2249" s="349">
        <v>4.24</v>
      </c>
      <c r="G2249" s="349">
        <v>3.56</v>
      </c>
      <c r="H2249" s="350"/>
      <c r="I2249" s="350"/>
      <c r="J2249" s="352"/>
      <c r="K2249" s="352"/>
      <c r="L2249" s="462"/>
      <c r="M2249" s="462"/>
      <c r="N2249" s="522">
        <v>160</v>
      </c>
      <c r="O2249" s="515"/>
      <c r="P2249" s="489"/>
      <c r="Q2249" s="489"/>
    </row>
    <row r="2250" spans="2:17">
      <c r="B2250" s="459"/>
      <c r="C2250" s="16" t="s">
        <v>2767</v>
      </c>
      <c r="D2250" s="461"/>
      <c r="E2250" s="349">
        <v>6.42</v>
      </c>
      <c r="F2250" s="349">
        <v>5.0599999999999996</v>
      </c>
      <c r="G2250" s="349">
        <v>4.25</v>
      </c>
      <c r="H2250" s="350"/>
      <c r="I2250" s="350"/>
      <c r="J2250" s="352"/>
      <c r="K2250" s="352"/>
      <c r="L2250" s="462"/>
      <c r="M2250" s="462"/>
      <c r="N2250" s="522">
        <v>191</v>
      </c>
      <c r="O2250" s="515"/>
      <c r="P2250" s="489"/>
      <c r="Q2250" s="489"/>
    </row>
    <row r="2251" spans="2:17">
      <c r="B2251" s="459"/>
      <c r="C2251" s="16" t="s">
        <v>4715</v>
      </c>
      <c r="D2251" s="461"/>
      <c r="E2251" s="349">
        <v>1.64</v>
      </c>
      <c r="F2251" s="349">
        <v>1.3</v>
      </c>
      <c r="G2251" s="349">
        <v>1.0900000000000001</v>
      </c>
      <c r="H2251" s="350"/>
      <c r="I2251" s="350"/>
      <c r="J2251" s="352"/>
      <c r="K2251" s="352"/>
      <c r="L2251" s="462"/>
      <c r="M2251" s="462"/>
      <c r="N2251" s="522">
        <v>49</v>
      </c>
      <c r="O2251" s="515"/>
      <c r="P2251" s="489"/>
      <c r="Q2251" s="489"/>
    </row>
    <row r="2252" spans="2:17">
      <c r="B2252" s="459"/>
      <c r="C2252" s="16"/>
      <c r="D2252" s="461"/>
      <c r="E2252" s="349"/>
      <c r="F2252" s="349"/>
      <c r="G2252" s="349"/>
      <c r="H2252" s="350"/>
      <c r="I2252" s="350"/>
      <c r="J2252" s="352"/>
      <c r="K2252" s="352"/>
      <c r="L2252" s="462"/>
      <c r="M2252" s="462"/>
      <c r="N2252" s="522"/>
      <c r="O2252" s="515"/>
      <c r="P2252" s="489"/>
      <c r="Q2252" s="489"/>
    </row>
    <row r="2253" spans="2:17" ht="105.6">
      <c r="B2253" s="443" t="s">
        <v>4739</v>
      </c>
      <c r="C2253" s="444" t="s">
        <v>4740</v>
      </c>
      <c r="D2253" s="445">
        <v>20</v>
      </c>
      <c r="E2253" s="342">
        <v>83.48</v>
      </c>
      <c r="F2253" s="342">
        <v>65.819999999999993</v>
      </c>
      <c r="G2253" s="342">
        <v>55.31</v>
      </c>
      <c r="H2253" s="343">
        <v>0</v>
      </c>
      <c r="I2253" s="343">
        <v>0</v>
      </c>
      <c r="J2253" s="344">
        <v>7.6E-3</v>
      </c>
      <c r="K2253" s="344">
        <v>4.4999999999999998E-2</v>
      </c>
      <c r="L2253" s="446" t="s">
        <v>2721</v>
      </c>
      <c r="M2253" s="446" t="s">
        <v>2742</v>
      </c>
      <c r="N2253" s="516">
        <v>2448</v>
      </c>
      <c r="O2253" s="496"/>
      <c r="P2253" s="497">
        <v>7.6E-3</v>
      </c>
      <c r="Q2253" s="496">
        <v>4.4999999999999998E-2</v>
      </c>
    </row>
    <row r="2254" spans="2:17">
      <c r="B2254" s="459"/>
      <c r="C2254" s="460" t="s">
        <v>2780</v>
      </c>
      <c r="D2254" s="461"/>
      <c r="E2254" s="349" t="s">
        <v>2744</v>
      </c>
      <c r="F2254" s="349" t="s">
        <v>2744</v>
      </c>
      <c r="G2254" s="349" t="s">
        <v>2744</v>
      </c>
      <c r="H2254" s="350"/>
      <c r="I2254" s="350"/>
      <c r="J2254" s="352"/>
      <c r="K2254" s="352"/>
      <c r="L2254" s="462"/>
      <c r="M2254" s="462"/>
      <c r="N2254" s="522"/>
      <c r="O2254" s="515"/>
      <c r="P2254" s="489"/>
      <c r="Q2254" s="489"/>
    </row>
    <row r="2255" spans="2:17">
      <c r="B2255" s="459"/>
      <c r="C2255" s="16" t="s">
        <v>2781</v>
      </c>
      <c r="D2255" s="461"/>
      <c r="E2255" s="349">
        <v>0</v>
      </c>
      <c r="F2255" s="349">
        <v>0</v>
      </c>
      <c r="G2255" s="349">
        <v>0</v>
      </c>
      <c r="H2255" s="350"/>
      <c r="I2255" s="350"/>
      <c r="J2255" s="352"/>
      <c r="K2255" s="352"/>
      <c r="L2255" s="462"/>
      <c r="M2255" s="462"/>
      <c r="N2255" s="522">
        <v>0</v>
      </c>
      <c r="O2255" s="515"/>
      <c r="P2255" s="489"/>
      <c r="Q2255" s="489"/>
    </row>
    <row r="2256" spans="2:17">
      <c r="B2256" s="459"/>
      <c r="C2256" s="16" t="s">
        <v>4735</v>
      </c>
      <c r="D2256" s="461"/>
      <c r="E2256" s="349">
        <v>10.88</v>
      </c>
      <c r="F2256" s="349">
        <v>8.58</v>
      </c>
      <c r="G2256" s="349">
        <v>7.21</v>
      </c>
      <c r="H2256" s="350"/>
      <c r="I2256" s="350"/>
      <c r="J2256" s="352"/>
      <c r="K2256" s="352"/>
      <c r="L2256" s="462"/>
      <c r="M2256" s="462"/>
      <c r="N2256" s="522">
        <v>324</v>
      </c>
      <c r="O2256" s="515"/>
      <c r="P2256" s="489"/>
      <c r="Q2256" s="489"/>
    </row>
    <row r="2257" spans="2:17">
      <c r="B2257" s="459"/>
      <c r="C2257" s="460" t="s">
        <v>2743</v>
      </c>
      <c r="D2257" s="461"/>
      <c r="E2257" s="349" t="s">
        <v>2744</v>
      </c>
      <c r="F2257" s="349" t="s">
        <v>2744</v>
      </c>
      <c r="G2257" s="349" t="s">
        <v>2744</v>
      </c>
      <c r="H2257" s="350"/>
      <c r="I2257" s="350"/>
      <c r="J2257" s="352"/>
      <c r="K2257" s="352"/>
      <c r="L2257" s="462"/>
      <c r="M2257" s="462"/>
      <c r="N2257" s="522"/>
      <c r="O2257" s="515"/>
      <c r="P2257" s="489"/>
      <c r="Q2257" s="489"/>
    </row>
    <row r="2258" spans="2:17">
      <c r="B2258" s="459"/>
      <c r="C2258" s="16" t="s">
        <v>2786</v>
      </c>
      <c r="D2258" s="461"/>
      <c r="E2258" s="349">
        <v>14.48</v>
      </c>
      <c r="F2258" s="349">
        <v>11.42</v>
      </c>
      <c r="G2258" s="349">
        <v>9.59</v>
      </c>
      <c r="H2258" s="350"/>
      <c r="I2258" s="350"/>
      <c r="J2258" s="352"/>
      <c r="K2258" s="352"/>
      <c r="L2258" s="462"/>
      <c r="M2258" s="462"/>
      <c r="N2258" s="522">
        <v>431</v>
      </c>
      <c r="O2258" s="515"/>
      <c r="P2258" s="489"/>
      <c r="Q2258" s="489"/>
    </row>
    <row r="2259" spans="2:17">
      <c r="B2259" s="459"/>
      <c r="C2259" s="16" t="s">
        <v>2787</v>
      </c>
      <c r="D2259" s="461"/>
      <c r="E2259" s="349">
        <v>30.2</v>
      </c>
      <c r="F2259" s="349">
        <v>23.82</v>
      </c>
      <c r="G2259" s="349">
        <v>20.02</v>
      </c>
      <c r="H2259" s="350"/>
      <c r="I2259" s="350"/>
      <c r="J2259" s="352"/>
      <c r="K2259" s="352"/>
      <c r="L2259" s="462"/>
      <c r="M2259" s="462"/>
      <c r="N2259" s="522">
        <v>899</v>
      </c>
      <c r="O2259" s="515"/>
      <c r="P2259" s="489"/>
      <c r="Q2259" s="489"/>
    </row>
    <row r="2260" spans="2:17">
      <c r="B2260" s="459"/>
      <c r="C2260" s="16" t="s">
        <v>4736</v>
      </c>
      <c r="D2260" s="461"/>
      <c r="E2260" s="349">
        <v>21.63</v>
      </c>
      <c r="F2260" s="349">
        <v>17.059999999999999</v>
      </c>
      <c r="G2260" s="349">
        <v>14.34</v>
      </c>
      <c r="H2260" s="350"/>
      <c r="I2260" s="350"/>
      <c r="J2260" s="352"/>
      <c r="K2260" s="352"/>
      <c r="L2260" s="462"/>
      <c r="M2260" s="462"/>
      <c r="N2260" s="522">
        <v>644</v>
      </c>
      <c r="O2260" s="515"/>
      <c r="P2260" s="489"/>
      <c r="Q2260" s="489"/>
    </row>
    <row r="2261" spans="2:17">
      <c r="B2261" s="459"/>
      <c r="C2261" s="460" t="s">
        <v>2743</v>
      </c>
      <c r="D2261" s="461"/>
      <c r="E2261" s="349" t="s">
        <v>2744</v>
      </c>
      <c r="F2261" s="349" t="s">
        <v>2744</v>
      </c>
      <c r="G2261" s="349" t="s">
        <v>2744</v>
      </c>
      <c r="H2261" s="350"/>
      <c r="I2261" s="350"/>
      <c r="J2261" s="352"/>
      <c r="K2261" s="352"/>
      <c r="L2261" s="462"/>
      <c r="M2261" s="462"/>
      <c r="N2261" s="522"/>
      <c r="O2261" s="515"/>
      <c r="P2261" s="489"/>
      <c r="Q2261" s="489"/>
    </row>
    <row r="2262" spans="2:17">
      <c r="B2262" s="459"/>
      <c r="C2262" s="16" t="s">
        <v>4710</v>
      </c>
      <c r="D2262" s="461"/>
      <c r="E2262" s="349">
        <v>18.14</v>
      </c>
      <c r="F2262" s="349">
        <v>14.31</v>
      </c>
      <c r="G2262" s="349">
        <v>12.03</v>
      </c>
      <c r="H2262" s="350"/>
      <c r="I2262" s="350"/>
      <c r="J2262" s="352"/>
      <c r="K2262" s="352"/>
      <c r="L2262" s="462"/>
      <c r="M2262" s="462"/>
      <c r="N2262" s="522">
        <v>540</v>
      </c>
      <c r="O2262" s="515"/>
      <c r="P2262" s="489"/>
      <c r="Q2262" s="489"/>
    </row>
    <row r="2263" spans="2:17">
      <c r="B2263" s="459"/>
      <c r="C2263" s="16" t="s">
        <v>4718</v>
      </c>
      <c r="D2263" s="461"/>
      <c r="E2263" s="349">
        <v>20.43</v>
      </c>
      <c r="F2263" s="349">
        <v>16.11</v>
      </c>
      <c r="G2263" s="349">
        <v>13.54</v>
      </c>
      <c r="H2263" s="350"/>
      <c r="I2263" s="350"/>
      <c r="J2263" s="352"/>
      <c r="K2263" s="352"/>
      <c r="L2263" s="462"/>
      <c r="M2263" s="462"/>
      <c r="N2263" s="522">
        <v>608</v>
      </c>
      <c r="O2263" s="515"/>
      <c r="P2263" s="489"/>
      <c r="Q2263" s="489"/>
    </row>
    <row r="2264" spans="2:17">
      <c r="B2264" s="459"/>
      <c r="C2264" s="460" t="s">
        <v>2743</v>
      </c>
      <c r="D2264" s="461"/>
      <c r="E2264" s="349" t="s">
        <v>2744</v>
      </c>
      <c r="F2264" s="349" t="s">
        <v>2744</v>
      </c>
      <c r="G2264" s="349" t="s">
        <v>2744</v>
      </c>
      <c r="H2264" s="350"/>
      <c r="I2264" s="350"/>
      <c r="J2264" s="352"/>
      <c r="K2264" s="352"/>
      <c r="L2264" s="462"/>
      <c r="M2264" s="462"/>
      <c r="N2264" s="522"/>
      <c r="O2264" s="515"/>
      <c r="P2264" s="489"/>
      <c r="Q2264" s="489"/>
    </row>
    <row r="2265" spans="2:17">
      <c r="B2265" s="459"/>
      <c r="C2265" s="16" t="s">
        <v>4711</v>
      </c>
      <c r="D2265" s="461"/>
      <c r="E2265" s="349">
        <v>1.98</v>
      </c>
      <c r="F2265" s="349">
        <v>1.56</v>
      </c>
      <c r="G2265" s="349">
        <v>1.31</v>
      </c>
      <c r="H2265" s="350"/>
      <c r="I2265" s="350"/>
      <c r="J2265" s="352"/>
      <c r="K2265" s="352"/>
      <c r="L2265" s="462"/>
      <c r="M2265" s="462"/>
      <c r="N2265" s="522">
        <v>59</v>
      </c>
      <c r="O2265" s="515"/>
      <c r="P2265" s="489"/>
      <c r="Q2265" s="489"/>
    </row>
    <row r="2266" spans="2:17">
      <c r="B2266" s="459"/>
      <c r="C2266" s="16" t="s">
        <v>2764</v>
      </c>
      <c r="D2266" s="461"/>
      <c r="E2266" s="349">
        <v>10.36</v>
      </c>
      <c r="F2266" s="349">
        <v>8.8000000000000007</v>
      </c>
      <c r="G2266" s="349">
        <v>7.88</v>
      </c>
      <c r="H2266" s="350"/>
      <c r="I2266" s="350"/>
      <c r="J2266" s="352"/>
      <c r="K2266" s="352"/>
      <c r="L2266" s="462"/>
      <c r="M2266" s="462"/>
      <c r="N2266" s="522">
        <v>219</v>
      </c>
      <c r="O2266" s="515"/>
      <c r="P2266" s="489"/>
      <c r="Q2266" s="489"/>
    </row>
    <row r="2267" spans="2:17">
      <c r="B2267" s="459"/>
      <c r="C2267" s="16" t="s">
        <v>4483</v>
      </c>
      <c r="D2267" s="461"/>
      <c r="E2267" s="349">
        <v>8.3699999999999992</v>
      </c>
      <c r="F2267" s="349">
        <v>6.6</v>
      </c>
      <c r="G2267" s="349">
        <v>5.55</v>
      </c>
      <c r="H2267" s="350"/>
      <c r="I2267" s="350"/>
      <c r="J2267" s="352"/>
      <c r="K2267" s="352"/>
      <c r="L2267" s="462"/>
      <c r="M2267" s="462"/>
      <c r="N2267" s="522">
        <v>249</v>
      </c>
      <c r="O2267" s="515"/>
      <c r="P2267" s="489"/>
      <c r="Q2267" s="489"/>
    </row>
    <row r="2268" spans="2:17">
      <c r="B2268" s="459"/>
      <c r="C2268" s="16" t="s">
        <v>4518</v>
      </c>
      <c r="D2268" s="461"/>
      <c r="E2268" s="349" t="s">
        <v>2744</v>
      </c>
      <c r="F2268" s="349" t="s">
        <v>2744</v>
      </c>
      <c r="G2268" s="349" t="s">
        <v>2744</v>
      </c>
      <c r="H2268" s="350"/>
      <c r="I2268" s="350"/>
      <c r="J2268" s="352"/>
      <c r="K2268" s="352"/>
      <c r="L2268" s="462"/>
      <c r="M2268" s="462"/>
      <c r="N2268" s="522"/>
      <c r="O2268" s="515"/>
      <c r="P2268" s="489"/>
      <c r="Q2268" s="489"/>
    </row>
    <row r="2269" spans="2:17" ht="28.8">
      <c r="B2269" s="459"/>
      <c r="C2269" s="16" t="s">
        <v>4712</v>
      </c>
      <c r="D2269" s="461"/>
      <c r="E2269" s="349">
        <v>9.0399999999999991</v>
      </c>
      <c r="F2269" s="349">
        <v>7.12</v>
      </c>
      <c r="G2269" s="349">
        <v>5.99</v>
      </c>
      <c r="H2269" s="350"/>
      <c r="I2269" s="350"/>
      <c r="J2269" s="352"/>
      <c r="K2269" s="352"/>
      <c r="L2269" s="462"/>
      <c r="M2269" s="462"/>
      <c r="N2269" s="522">
        <v>269</v>
      </c>
      <c r="O2269" s="515"/>
      <c r="P2269" s="489"/>
      <c r="Q2269" s="489"/>
    </row>
    <row r="2270" spans="2:17">
      <c r="B2270" s="459"/>
      <c r="C2270" s="16" t="s">
        <v>2793</v>
      </c>
      <c r="D2270" s="461"/>
      <c r="E2270" s="349">
        <v>7.23</v>
      </c>
      <c r="F2270" s="349">
        <v>5.7</v>
      </c>
      <c r="G2270" s="349">
        <v>4.78</v>
      </c>
      <c r="H2270" s="350"/>
      <c r="I2270" s="350"/>
      <c r="J2270" s="352"/>
      <c r="K2270" s="352"/>
      <c r="L2270" s="462"/>
      <c r="M2270" s="462"/>
      <c r="N2270" s="522">
        <v>215</v>
      </c>
      <c r="O2270" s="515"/>
      <c r="P2270" s="489"/>
      <c r="Q2270" s="489"/>
    </row>
    <row r="2271" spans="2:17">
      <c r="B2271" s="459"/>
      <c r="C2271" s="16" t="s">
        <v>4713</v>
      </c>
      <c r="D2271" s="461"/>
      <c r="E2271" s="349">
        <v>7.55</v>
      </c>
      <c r="F2271" s="349">
        <v>5.96</v>
      </c>
      <c r="G2271" s="349">
        <v>5.01</v>
      </c>
      <c r="H2271" s="350"/>
      <c r="I2271" s="350"/>
      <c r="J2271" s="352"/>
      <c r="K2271" s="352"/>
      <c r="L2271" s="462"/>
      <c r="M2271" s="462"/>
      <c r="N2271" s="522">
        <v>225</v>
      </c>
      <c r="O2271" s="515"/>
      <c r="P2271" s="489"/>
      <c r="Q2271" s="489"/>
    </row>
    <row r="2272" spans="2:17">
      <c r="B2272" s="459"/>
      <c r="C2272" s="16" t="s">
        <v>2802</v>
      </c>
      <c r="D2272" s="461"/>
      <c r="E2272" s="349">
        <v>17.21</v>
      </c>
      <c r="F2272" s="349">
        <v>13.57</v>
      </c>
      <c r="G2272" s="349">
        <v>11.4</v>
      </c>
      <c r="H2272" s="350"/>
      <c r="I2272" s="350"/>
      <c r="J2272" s="352"/>
      <c r="K2272" s="352"/>
      <c r="L2272" s="462"/>
      <c r="M2272" s="462"/>
      <c r="N2272" s="522">
        <v>512</v>
      </c>
      <c r="O2272" s="515"/>
      <c r="P2272" s="489"/>
      <c r="Q2272" s="489"/>
    </row>
    <row r="2273" spans="2:17">
      <c r="B2273" s="459"/>
      <c r="C2273" s="16" t="s">
        <v>2763</v>
      </c>
      <c r="D2273" s="461"/>
      <c r="E2273" s="349">
        <v>15.41</v>
      </c>
      <c r="F2273" s="349">
        <v>12.57</v>
      </c>
      <c r="G2273" s="349">
        <v>10.88</v>
      </c>
      <c r="H2273" s="350"/>
      <c r="I2273" s="350"/>
      <c r="J2273" s="352"/>
      <c r="K2273" s="352"/>
      <c r="L2273" s="462"/>
      <c r="M2273" s="462"/>
      <c r="N2273" s="522">
        <v>399</v>
      </c>
      <c r="O2273" s="515"/>
      <c r="P2273" s="489"/>
      <c r="Q2273" s="489"/>
    </row>
    <row r="2274" spans="2:17">
      <c r="B2274" s="459"/>
      <c r="C2274" s="16" t="s">
        <v>4525</v>
      </c>
      <c r="D2274" s="461"/>
      <c r="E2274" s="349">
        <v>17.16</v>
      </c>
      <c r="F2274" s="349">
        <v>13.54</v>
      </c>
      <c r="G2274" s="349">
        <v>11.38</v>
      </c>
      <c r="H2274" s="350"/>
      <c r="I2274" s="350"/>
      <c r="J2274" s="352"/>
      <c r="K2274" s="352"/>
      <c r="L2274" s="462"/>
      <c r="M2274" s="462"/>
      <c r="N2274" s="522">
        <v>511</v>
      </c>
      <c r="O2274" s="515"/>
      <c r="P2274" s="489"/>
      <c r="Q2274" s="489"/>
    </row>
    <row r="2275" spans="2:17">
      <c r="B2275" s="459"/>
      <c r="C2275" s="16" t="s">
        <v>4526</v>
      </c>
      <c r="D2275" s="461"/>
      <c r="E2275" s="349">
        <v>5.37</v>
      </c>
      <c r="F2275" s="349">
        <v>4.24</v>
      </c>
      <c r="G2275" s="349">
        <v>3.56</v>
      </c>
      <c r="H2275" s="350"/>
      <c r="I2275" s="350"/>
      <c r="J2275" s="352"/>
      <c r="K2275" s="352"/>
      <c r="L2275" s="462"/>
      <c r="M2275" s="462"/>
      <c r="N2275" s="522">
        <v>160</v>
      </c>
      <c r="O2275" s="515"/>
      <c r="P2275" s="489"/>
      <c r="Q2275" s="489"/>
    </row>
    <row r="2276" spans="2:17">
      <c r="B2276" s="459"/>
      <c r="C2276" s="16" t="s">
        <v>2767</v>
      </c>
      <c r="D2276" s="461"/>
      <c r="E2276" s="349">
        <v>6.42</v>
      </c>
      <c r="F2276" s="349">
        <v>5.0599999999999996</v>
      </c>
      <c r="G2276" s="349">
        <v>4.25</v>
      </c>
      <c r="H2276" s="350"/>
      <c r="I2276" s="350"/>
      <c r="J2276" s="352"/>
      <c r="K2276" s="352"/>
      <c r="L2276" s="462"/>
      <c r="M2276" s="462"/>
      <c r="N2276" s="522">
        <v>191</v>
      </c>
      <c r="O2276" s="515"/>
      <c r="P2276" s="489"/>
      <c r="Q2276" s="489"/>
    </row>
    <row r="2277" spans="2:17">
      <c r="B2277" s="459"/>
      <c r="C2277" s="16" t="s">
        <v>4715</v>
      </c>
      <c r="D2277" s="461"/>
      <c r="E2277" s="349">
        <v>1.64</v>
      </c>
      <c r="F2277" s="349">
        <v>1.3</v>
      </c>
      <c r="G2277" s="349">
        <v>1.0900000000000001</v>
      </c>
      <c r="H2277" s="350"/>
      <c r="I2277" s="350"/>
      <c r="J2277" s="352"/>
      <c r="K2277" s="352"/>
      <c r="L2277" s="462"/>
      <c r="M2277" s="462"/>
      <c r="N2277" s="522">
        <v>49</v>
      </c>
      <c r="O2277" s="515"/>
      <c r="P2277" s="489"/>
      <c r="Q2277" s="489"/>
    </row>
    <row r="2278" spans="2:17">
      <c r="B2278" s="459"/>
      <c r="C2278" s="16"/>
      <c r="D2278" s="461"/>
      <c r="E2278" s="349"/>
      <c r="F2278" s="349"/>
      <c r="G2278" s="349"/>
      <c r="H2278" s="350"/>
      <c r="I2278" s="350"/>
      <c r="J2278" s="352"/>
      <c r="K2278" s="352"/>
      <c r="L2278" s="462"/>
      <c r="M2278" s="462"/>
      <c r="N2278" s="522"/>
      <c r="O2278" s="515"/>
      <c r="P2278" s="489"/>
      <c r="Q2278" s="489"/>
    </row>
    <row r="2279" spans="2:17" ht="79.2">
      <c r="B2279" s="443" t="s">
        <v>4741</v>
      </c>
      <c r="C2279" s="444" t="s">
        <v>4742</v>
      </c>
      <c r="D2279" s="445">
        <v>25</v>
      </c>
      <c r="E2279" s="342">
        <v>79.94</v>
      </c>
      <c r="F2279" s="342">
        <v>63.04</v>
      </c>
      <c r="G2279" s="342">
        <v>52.98</v>
      </c>
      <c r="H2279" s="343">
        <v>0</v>
      </c>
      <c r="I2279" s="343">
        <v>0</v>
      </c>
      <c r="J2279" s="344">
        <v>7.6E-3</v>
      </c>
      <c r="K2279" s="344">
        <v>4.4999999999999998E-2</v>
      </c>
      <c r="L2279" s="446" t="s">
        <v>2721</v>
      </c>
      <c r="M2279" s="446" t="s">
        <v>2742</v>
      </c>
      <c r="N2279" s="516">
        <v>2332</v>
      </c>
      <c r="O2279" s="496"/>
      <c r="P2279" s="497">
        <v>7.6E-3</v>
      </c>
      <c r="Q2279" s="496">
        <v>4.4999999999999998E-2</v>
      </c>
    </row>
    <row r="2280" spans="2:17">
      <c r="B2280" s="459"/>
      <c r="C2280" s="460" t="s">
        <v>2780</v>
      </c>
      <c r="D2280" s="461"/>
      <c r="E2280" s="349" t="s">
        <v>2744</v>
      </c>
      <c r="F2280" s="349" t="s">
        <v>2744</v>
      </c>
      <c r="G2280" s="349" t="s">
        <v>2744</v>
      </c>
      <c r="H2280" s="350"/>
      <c r="I2280" s="350"/>
      <c r="J2280" s="352"/>
      <c r="K2280" s="352"/>
      <c r="L2280" s="462"/>
      <c r="M2280" s="462"/>
      <c r="N2280" s="522"/>
      <c r="O2280" s="515"/>
      <c r="P2280" s="489"/>
      <c r="Q2280" s="489"/>
    </row>
    <row r="2281" spans="2:17">
      <c r="B2281" s="459"/>
      <c r="C2281" s="16" t="s">
        <v>2781</v>
      </c>
      <c r="D2281" s="461"/>
      <c r="E2281" s="349">
        <v>0</v>
      </c>
      <c r="F2281" s="349">
        <v>0</v>
      </c>
      <c r="G2281" s="349">
        <v>0</v>
      </c>
      <c r="H2281" s="350"/>
      <c r="I2281" s="350"/>
      <c r="J2281" s="352"/>
      <c r="K2281" s="352"/>
      <c r="L2281" s="462"/>
      <c r="M2281" s="462"/>
      <c r="N2281" s="522">
        <v>0</v>
      </c>
      <c r="O2281" s="515"/>
      <c r="P2281" s="489"/>
      <c r="Q2281" s="489"/>
    </row>
    <row r="2282" spans="2:17">
      <c r="B2282" s="459"/>
      <c r="C2282" s="16" t="s">
        <v>4735</v>
      </c>
      <c r="D2282" s="461"/>
      <c r="E2282" s="349">
        <v>10.88</v>
      </c>
      <c r="F2282" s="349">
        <v>8.58</v>
      </c>
      <c r="G2282" s="349">
        <v>7.21</v>
      </c>
      <c r="H2282" s="350"/>
      <c r="I2282" s="350"/>
      <c r="J2282" s="352"/>
      <c r="K2282" s="352"/>
      <c r="L2282" s="462"/>
      <c r="M2282" s="462"/>
      <c r="N2282" s="522">
        <v>324</v>
      </c>
      <c r="O2282" s="515"/>
      <c r="P2282" s="489"/>
      <c r="Q2282" s="489"/>
    </row>
    <row r="2283" spans="2:17">
      <c r="B2283" s="459"/>
      <c r="C2283" s="460" t="s">
        <v>2743</v>
      </c>
      <c r="D2283" s="461"/>
      <c r="E2283" s="349" t="s">
        <v>2744</v>
      </c>
      <c r="F2283" s="349" t="s">
        <v>2744</v>
      </c>
      <c r="G2283" s="349" t="s">
        <v>2744</v>
      </c>
      <c r="H2283" s="350"/>
      <c r="I2283" s="350"/>
      <c r="J2283" s="352"/>
      <c r="K2283" s="352"/>
      <c r="L2283" s="462"/>
      <c r="M2283" s="462"/>
      <c r="N2283" s="522"/>
      <c r="O2283" s="515"/>
      <c r="P2283" s="489"/>
      <c r="Q2283" s="489"/>
    </row>
    <row r="2284" spans="2:17">
      <c r="B2284" s="459"/>
      <c r="C2284" s="16" t="s">
        <v>2786</v>
      </c>
      <c r="D2284" s="461"/>
      <c r="E2284" s="349">
        <v>14.48</v>
      </c>
      <c r="F2284" s="349">
        <v>11.42</v>
      </c>
      <c r="G2284" s="349">
        <v>9.59</v>
      </c>
      <c r="H2284" s="350"/>
      <c r="I2284" s="350"/>
      <c r="J2284" s="352"/>
      <c r="K2284" s="352"/>
      <c r="L2284" s="462"/>
      <c r="M2284" s="462"/>
      <c r="N2284" s="522">
        <v>431</v>
      </c>
      <c r="O2284" s="515"/>
      <c r="P2284" s="489"/>
      <c r="Q2284" s="489"/>
    </row>
    <row r="2285" spans="2:17">
      <c r="B2285" s="459"/>
      <c r="C2285" s="16" t="s">
        <v>2787</v>
      </c>
      <c r="D2285" s="461"/>
      <c r="E2285" s="349">
        <v>30.2</v>
      </c>
      <c r="F2285" s="349">
        <v>23.82</v>
      </c>
      <c r="G2285" s="349">
        <v>20.02</v>
      </c>
      <c r="H2285" s="350"/>
      <c r="I2285" s="350"/>
      <c r="J2285" s="352"/>
      <c r="K2285" s="352"/>
      <c r="L2285" s="462"/>
      <c r="M2285" s="462"/>
      <c r="N2285" s="522">
        <v>899</v>
      </c>
      <c r="O2285" s="515"/>
      <c r="P2285" s="489"/>
      <c r="Q2285" s="489"/>
    </row>
    <row r="2286" spans="2:17">
      <c r="B2286" s="459"/>
      <c r="C2286" s="16" t="s">
        <v>4736</v>
      </c>
      <c r="D2286" s="461"/>
      <c r="E2286" s="349">
        <v>21.63</v>
      </c>
      <c r="F2286" s="349">
        <v>17.059999999999999</v>
      </c>
      <c r="G2286" s="349">
        <v>14.34</v>
      </c>
      <c r="H2286" s="350"/>
      <c r="I2286" s="350"/>
      <c r="J2286" s="352"/>
      <c r="K2286" s="352"/>
      <c r="L2286" s="462"/>
      <c r="M2286" s="462"/>
      <c r="N2286" s="522">
        <v>644</v>
      </c>
      <c r="O2286" s="515"/>
      <c r="P2286" s="489"/>
      <c r="Q2286" s="489"/>
    </row>
    <row r="2287" spans="2:17">
      <c r="B2287" s="459"/>
      <c r="C2287" s="460" t="s">
        <v>2743</v>
      </c>
      <c r="D2287" s="461"/>
      <c r="E2287" s="349" t="s">
        <v>2744</v>
      </c>
      <c r="F2287" s="349" t="s">
        <v>2744</v>
      </c>
      <c r="G2287" s="349" t="s">
        <v>2744</v>
      </c>
      <c r="H2287" s="350"/>
      <c r="I2287" s="350"/>
      <c r="J2287" s="352"/>
      <c r="K2287" s="352"/>
      <c r="L2287" s="462"/>
      <c r="M2287" s="462"/>
      <c r="N2287" s="522"/>
      <c r="O2287" s="515"/>
      <c r="P2287" s="489"/>
      <c r="Q2287" s="489"/>
    </row>
    <row r="2288" spans="2:17">
      <c r="B2288" s="459"/>
      <c r="C2288" s="16" t="s">
        <v>2784</v>
      </c>
      <c r="D2288" s="461"/>
      <c r="E2288" s="349">
        <v>3.36</v>
      </c>
      <c r="F2288" s="349">
        <v>2.65</v>
      </c>
      <c r="G2288" s="349">
        <v>2.23</v>
      </c>
      <c r="H2288" s="350"/>
      <c r="I2288" s="350"/>
      <c r="J2288" s="352"/>
      <c r="K2288" s="352"/>
      <c r="L2288" s="462"/>
      <c r="M2288" s="462"/>
      <c r="N2288" s="522">
        <v>100</v>
      </c>
      <c r="O2288" s="515"/>
      <c r="P2288" s="489"/>
      <c r="Q2288" s="489"/>
    </row>
    <row r="2289" spans="2:17">
      <c r="B2289" s="459"/>
      <c r="C2289" s="16" t="s">
        <v>4710</v>
      </c>
      <c r="D2289" s="461"/>
      <c r="E2289" s="349">
        <v>18.14</v>
      </c>
      <c r="F2289" s="349">
        <v>14.31</v>
      </c>
      <c r="G2289" s="349">
        <v>12.03</v>
      </c>
      <c r="H2289" s="350"/>
      <c r="I2289" s="350"/>
      <c r="J2289" s="352"/>
      <c r="K2289" s="352"/>
      <c r="L2289" s="462"/>
      <c r="M2289" s="462"/>
      <c r="N2289" s="522">
        <v>540</v>
      </c>
      <c r="O2289" s="515"/>
      <c r="P2289" s="489"/>
      <c r="Q2289" s="489"/>
    </row>
    <row r="2290" spans="2:17">
      <c r="B2290" s="459"/>
      <c r="C2290" s="460" t="s">
        <v>2743</v>
      </c>
      <c r="D2290" s="461"/>
      <c r="E2290" s="349" t="s">
        <v>2744</v>
      </c>
      <c r="F2290" s="349" t="s">
        <v>2744</v>
      </c>
      <c r="G2290" s="349" t="s">
        <v>2744</v>
      </c>
      <c r="H2290" s="350"/>
      <c r="I2290" s="350"/>
      <c r="J2290" s="352"/>
      <c r="K2290" s="352"/>
      <c r="L2290" s="462"/>
      <c r="M2290" s="462"/>
      <c r="N2290" s="522"/>
      <c r="O2290" s="515"/>
      <c r="P2290" s="489"/>
      <c r="Q2290" s="489"/>
    </row>
    <row r="2291" spans="2:17">
      <c r="B2291" s="459"/>
      <c r="C2291" s="16" t="s">
        <v>4711</v>
      </c>
      <c r="D2291" s="461"/>
      <c r="E2291" s="349">
        <v>1.98</v>
      </c>
      <c r="F2291" s="349">
        <v>1.56</v>
      </c>
      <c r="G2291" s="349">
        <v>1.31</v>
      </c>
      <c r="H2291" s="350"/>
      <c r="I2291" s="350"/>
      <c r="J2291" s="352"/>
      <c r="K2291" s="352"/>
      <c r="L2291" s="462"/>
      <c r="M2291" s="462"/>
      <c r="N2291" s="522">
        <v>59</v>
      </c>
      <c r="O2291" s="515"/>
      <c r="P2291" s="489"/>
      <c r="Q2291" s="489"/>
    </row>
    <row r="2292" spans="2:17">
      <c r="B2292" s="459"/>
      <c r="C2292" s="16" t="s">
        <v>2764</v>
      </c>
      <c r="D2292" s="461"/>
      <c r="E2292" s="349">
        <v>10.36</v>
      </c>
      <c r="F2292" s="349">
        <v>8.8000000000000007</v>
      </c>
      <c r="G2292" s="349">
        <v>7.88</v>
      </c>
      <c r="H2292" s="350"/>
      <c r="I2292" s="350"/>
      <c r="J2292" s="352"/>
      <c r="K2292" s="352"/>
      <c r="L2292" s="462"/>
      <c r="M2292" s="462"/>
      <c r="N2292" s="522">
        <v>219</v>
      </c>
      <c r="O2292" s="515"/>
      <c r="P2292" s="489"/>
      <c r="Q2292" s="489"/>
    </row>
    <row r="2293" spans="2:17">
      <c r="B2293" s="459"/>
      <c r="C2293" s="16" t="s">
        <v>4483</v>
      </c>
      <c r="D2293" s="461"/>
      <c r="E2293" s="349">
        <v>8.3699999999999992</v>
      </c>
      <c r="F2293" s="349">
        <v>6.6</v>
      </c>
      <c r="G2293" s="349">
        <v>5.55</v>
      </c>
      <c r="H2293" s="350"/>
      <c r="I2293" s="350"/>
      <c r="J2293" s="352"/>
      <c r="K2293" s="352"/>
      <c r="L2293" s="462"/>
      <c r="M2293" s="462"/>
      <c r="N2293" s="522">
        <v>249</v>
      </c>
      <c r="O2293" s="515"/>
      <c r="P2293" s="489"/>
      <c r="Q2293" s="489"/>
    </row>
    <row r="2294" spans="2:17">
      <c r="B2294" s="459"/>
      <c r="C2294" s="16" t="s">
        <v>4518</v>
      </c>
      <c r="D2294" s="461"/>
      <c r="E2294" s="349" t="s">
        <v>2744</v>
      </c>
      <c r="F2294" s="349" t="s">
        <v>2744</v>
      </c>
      <c r="G2294" s="349" t="s">
        <v>2744</v>
      </c>
      <c r="H2294" s="350"/>
      <c r="I2294" s="350"/>
      <c r="J2294" s="352"/>
      <c r="K2294" s="352"/>
      <c r="L2294" s="462"/>
      <c r="M2294" s="462"/>
      <c r="N2294" s="522"/>
      <c r="O2294" s="515"/>
      <c r="P2294" s="489"/>
      <c r="Q2294" s="489"/>
    </row>
    <row r="2295" spans="2:17">
      <c r="B2295" s="459"/>
      <c r="C2295" s="16" t="s">
        <v>2790</v>
      </c>
      <c r="D2295" s="461"/>
      <c r="E2295" s="349">
        <v>10.08</v>
      </c>
      <c r="F2295" s="349">
        <v>7.95</v>
      </c>
      <c r="G2295" s="349">
        <v>6.68</v>
      </c>
      <c r="H2295" s="350"/>
      <c r="I2295" s="350"/>
      <c r="J2295" s="352"/>
      <c r="K2295" s="352"/>
      <c r="L2295" s="462"/>
      <c r="M2295" s="462"/>
      <c r="N2295" s="522">
        <v>300</v>
      </c>
      <c r="O2295" s="515"/>
      <c r="P2295" s="489"/>
      <c r="Q2295" s="489"/>
    </row>
    <row r="2296" spans="2:17" ht="28.8">
      <c r="B2296" s="459"/>
      <c r="C2296" s="16" t="s">
        <v>4712</v>
      </c>
      <c r="D2296" s="461"/>
      <c r="E2296" s="349">
        <v>9.0399999999999991</v>
      </c>
      <c r="F2296" s="349">
        <v>7.12</v>
      </c>
      <c r="G2296" s="349">
        <v>5.99</v>
      </c>
      <c r="H2296" s="350"/>
      <c r="I2296" s="350"/>
      <c r="J2296" s="352"/>
      <c r="K2296" s="352"/>
      <c r="L2296" s="462"/>
      <c r="M2296" s="462"/>
      <c r="N2296" s="522">
        <v>269</v>
      </c>
      <c r="O2296" s="515"/>
      <c r="P2296" s="489"/>
      <c r="Q2296" s="489"/>
    </row>
    <row r="2297" spans="2:17">
      <c r="B2297" s="459"/>
      <c r="C2297" s="16" t="s">
        <v>2793</v>
      </c>
      <c r="D2297" s="461"/>
      <c r="E2297" s="349">
        <v>7.23</v>
      </c>
      <c r="F2297" s="349">
        <v>5.7</v>
      </c>
      <c r="G2297" s="349">
        <v>4.78</v>
      </c>
      <c r="H2297" s="350"/>
      <c r="I2297" s="350"/>
      <c r="J2297" s="352"/>
      <c r="K2297" s="352"/>
      <c r="L2297" s="462"/>
      <c r="M2297" s="462"/>
      <c r="N2297" s="522">
        <v>215</v>
      </c>
      <c r="O2297" s="515"/>
      <c r="P2297" s="489"/>
      <c r="Q2297" s="489"/>
    </row>
    <row r="2298" spans="2:17">
      <c r="B2298" s="459"/>
      <c r="C2298" s="16" t="s">
        <v>4713</v>
      </c>
      <c r="D2298" s="461"/>
      <c r="E2298" s="349">
        <v>7.55</v>
      </c>
      <c r="F2298" s="349">
        <v>5.96</v>
      </c>
      <c r="G2298" s="349">
        <v>5.01</v>
      </c>
      <c r="H2298" s="350"/>
      <c r="I2298" s="350"/>
      <c r="J2298" s="352"/>
      <c r="K2298" s="352"/>
      <c r="L2298" s="462"/>
      <c r="M2298" s="462"/>
      <c r="N2298" s="522">
        <v>225</v>
      </c>
      <c r="O2298" s="515"/>
      <c r="P2298" s="489"/>
      <c r="Q2298" s="489"/>
    </row>
    <row r="2299" spans="2:17">
      <c r="B2299" s="459"/>
      <c r="C2299" s="16" t="s">
        <v>2763</v>
      </c>
      <c r="D2299" s="461"/>
      <c r="E2299" s="349">
        <v>15.41</v>
      </c>
      <c r="F2299" s="349">
        <v>12.57</v>
      </c>
      <c r="G2299" s="349">
        <v>10.88</v>
      </c>
      <c r="H2299" s="350"/>
      <c r="I2299" s="350"/>
      <c r="J2299" s="352"/>
      <c r="K2299" s="352"/>
      <c r="L2299" s="462"/>
      <c r="M2299" s="462"/>
      <c r="N2299" s="522">
        <v>399</v>
      </c>
      <c r="O2299" s="515"/>
      <c r="P2299" s="489"/>
      <c r="Q2299" s="489"/>
    </row>
    <row r="2300" spans="2:17">
      <c r="B2300" s="459"/>
      <c r="C2300" s="16" t="s">
        <v>4714</v>
      </c>
      <c r="D2300" s="461"/>
      <c r="E2300" s="349">
        <v>13.44</v>
      </c>
      <c r="F2300" s="349">
        <v>10.59</v>
      </c>
      <c r="G2300" s="349">
        <v>8.9</v>
      </c>
      <c r="H2300" s="350"/>
      <c r="I2300" s="350"/>
      <c r="J2300" s="352"/>
      <c r="K2300" s="352"/>
      <c r="L2300" s="462"/>
      <c r="M2300" s="462"/>
      <c r="N2300" s="522">
        <v>400</v>
      </c>
      <c r="O2300" s="515"/>
      <c r="P2300" s="489"/>
      <c r="Q2300" s="489"/>
    </row>
    <row r="2301" spans="2:17">
      <c r="B2301" s="459"/>
      <c r="C2301" s="16" t="s">
        <v>2767</v>
      </c>
      <c r="D2301" s="461"/>
      <c r="E2301" s="349">
        <v>6.42</v>
      </c>
      <c r="F2301" s="349">
        <v>5.0599999999999996</v>
      </c>
      <c r="G2301" s="349">
        <v>4.25</v>
      </c>
      <c r="H2301" s="350"/>
      <c r="I2301" s="350"/>
      <c r="J2301" s="352"/>
      <c r="K2301" s="352"/>
      <c r="L2301" s="462"/>
      <c r="M2301" s="462"/>
      <c r="N2301" s="522">
        <v>191</v>
      </c>
      <c r="O2301" s="515"/>
      <c r="P2301" s="489"/>
      <c r="Q2301" s="489"/>
    </row>
    <row r="2302" spans="2:17">
      <c r="B2302" s="459"/>
      <c r="C2302" s="16" t="s">
        <v>4715</v>
      </c>
      <c r="D2302" s="461"/>
      <c r="E2302" s="349">
        <v>1.64</v>
      </c>
      <c r="F2302" s="349">
        <v>1.3</v>
      </c>
      <c r="G2302" s="349">
        <v>1.0900000000000001</v>
      </c>
      <c r="H2302" s="350"/>
      <c r="I2302" s="350"/>
      <c r="J2302" s="352"/>
      <c r="K2302" s="352"/>
      <c r="L2302" s="462"/>
      <c r="M2302" s="462"/>
      <c r="N2302" s="522">
        <v>49</v>
      </c>
      <c r="O2302" s="515"/>
      <c r="P2302" s="489"/>
      <c r="Q2302" s="489"/>
    </row>
    <row r="2303" spans="2:17">
      <c r="B2303" s="459"/>
      <c r="C2303" s="16"/>
      <c r="D2303" s="461"/>
      <c r="E2303" s="349"/>
      <c r="F2303" s="349"/>
      <c r="G2303" s="349"/>
      <c r="H2303" s="350"/>
      <c r="I2303" s="350"/>
      <c r="J2303" s="352"/>
      <c r="K2303" s="352"/>
      <c r="L2303" s="462"/>
      <c r="M2303" s="462"/>
      <c r="N2303" s="522"/>
      <c r="O2303" s="515"/>
      <c r="P2303" s="489"/>
      <c r="Q2303" s="489"/>
    </row>
    <row r="2304" spans="2:17" ht="92.4">
      <c r="B2304" s="443" t="s">
        <v>4743</v>
      </c>
      <c r="C2304" s="444" t="s">
        <v>4744</v>
      </c>
      <c r="D2304" s="445">
        <v>25</v>
      </c>
      <c r="E2304" s="342">
        <v>83.3</v>
      </c>
      <c r="F2304" s="342">
        <v>65.69</v>
      </c>
      <c r="G2304" s="342">
        <v>55.2</v>
      </c>
      <c r="H2304" s="343">
        <v>0</v>
      </c>
      <c r="I2304" s="343">
        <v>0</v>
      </c>
      <c r="J2304" s="344">
        <v>7.6E-3</v>
      </c>
      <c r="K2304" s="344">
        <v>4.4999999999999998E-2</v>
      </c>
      <c r="L2304" s="446" t="s">
        <v>2721</v>
      </c>
      <c r="M2304" s="446" t="s">
        <v>2742</v>
      </c>
      <c r="N2304" s="516">
        <v>2442</v>
      </c>
      <c r="O2304" s="496"/>
      <c r="P2304" s="497">
        <v>7.6E-3</v>
      </c>
      <c r="Q2304" s="496">
        <v>4.4999999999999998E-2</v>
      </c>
    </row>
    <row r="2305" spans="2:17">
      <c r="B2305" s="459"/>
      <c r="C2305" s="460" t="s">
        <v>2780</v>
      </c>
      <c r="D2305" s="461"/>
      <c r="E2305" s="349" t="s">
        <v>2744</v>
      </c>
      <c r="F2305" s="349" t="s">
        <v>2744</v>
      </c>
      <c r="G2305" s="349" t="s">
        <v>2744</v>
      </c>
      <c r="H2305" s="350"/>
      <c r="I2305" s="350"/>
      <c r="J2305" s="352"/>
      <c r="K2305" s="352"/>
      <c r="L2305" s="462"/>
      <c r="M2305" s="462"/>
      <c r="N2305" s="522"/>
      <c r="O2305" s="515"/>
      <c r="P2305" s="489"/>
      <c r="Q2305" s="489"/>
    </row>
    <row r="2306" spans="2:17">
      <c r="B2306" s="459"/>
      <c r="C2306" s="16" t="s">
        <v>2781</v>
      </c>
      <c r="D2306" s="461"/>
      <c r="E2306" s="349">
        <v>0</v>
      </c>
      <c r="F2306" s="349">
        <v>0</v>
      </c>
      <c r="G2306" s="349">
        <v>0</v>
      </c>
      <c r="H2306" s="350"/>
      <c r="I2306" s="350"/>
      <c r="J2306" s="352"/>
      <c r="K2306" s="352"/>
      <c r="L2306" s="462"/>
      <c r="M2306" s="462"/>
      <c r="N2306" s="522">
        <v>0</v>
      </c>
      <c r="O2306" s="515"/>
      <c r="P2306" s="489"/>
      <c r="Q2306" s="489"/>
    </row>
    <row r="2307" spans="2:17">
      <c r="B2307" s="459"/>
      <c r="C2307" s="16" t="s">
        <v>4735</v>
      </c>
      <c r="D2307" s="461"/>
      <c r="E2307" s="349">
        <v>10.88</v>
      </c>
      <c r="F2307" s="349">
        <v>8.58</v>
      </c>
      <c r="G2307" s="349">
        <v>7.21</v>
      </c>
      <c r="H2307" s="350"/>
      <c r="I2307" s="350"/>
      <c r="J2307" s="352"/>
      <c r="K2307" s="352"/>
      <c r="L2307" s="462"/>
      <c r="M2307" s="462"/>
      <c r="N2307" s="522">
        <v>324</v>
      </c>
      <c r="O2307" s="515"/>
      <c r="P2307" s="489"/>
      <c r="Q2307" s="489"/>
    </row>
    <row r="2308" spans="2:17">
      <c r="B2308" s="459"/>
      <c r="C2308" s="460" t="s">
        <v>2743</v>
      </c>
      <c r="D2308" s="461"/>
      <c r="E2308" s="349" t="s">
        <v>2744</v>
      </c>
      <c r="F2308" s="349" t="s">
        <v>2744</v>
      </c>
      <c r="G2308" s="349" t="s">
        <v>2744</v>
      </c>
      <c r="H2308" s="350"/>
      <c r="I2308" s="350"/>
      <c r="J2308" s="352"/>
      <c r="K2308" s="352"/>
      <c r="L2308" s="462"/>
      <c r="M2308" s="462"/>
      <c r="N2308" s="522"/>
      <c r="O2308" s="515"/>
      <c r="P2308" s="489"/>
      <c r="Q2308" s="489"/>
    </row>
    <row r="2309" spans="2:17">
      <c r="B2309" s="459"/>
      <c r="C2309" s="16" t="s">
        <v>2786</v>
      </c>
      <c r="D2309" s="461"/>
      <c r="E2309" s="349">
        <v>14.48</v>
      </c>
      <c r="F2309" s="349">
        <v>11.42</v>
      </c>
      <c r="G2309" s="349">
        <v>9.59</v>
      </c>
      <c r="H2309" s="350"/>
      <c r="I2309" s="350"/>
      <c r="J2309" s="352"/>
      <c r="K2309" s="352"/>
      <c r="L2309" s="462"/>
      <c r="M2309" s="462"/>
      <c r="N2309" s="522">
        <v>431</v>
      </c>
      <c r="O2309" s="515"/>
      <c r="P2309" s="489"/>
      <c r="Q2309" s="489"/>
    </row>
    <row r="2310" spans="2:17">
      <c r="B2310" s="459"/>
      <c r="C2310" s="16" t="s">
        <v>2787</v>
      </c>
      <c r="D2310" s="461"/>
      <c r="E2310" s="349">
        <v>30.2</v>
      </c>
      <c r="F2310" s="349">
        <v>23.82</v>
      </c>
      <c r="G2310" s="349">
        <v>20.02</v>
      </c>
      <c r="H2310" s="350"/>
      <c r="I2310" s="350"/>
      <c r="J2310" s="352"/>
      <c r="K2310" s="352"/>
      <c r="L2310" s="462"/>
      <c r="M2310" s="462"/>
      <c r="N2310" s="522">
        <v>899</v>
      </c>
      <c r="O2310" s="515"/>
      <c r="P2310" s="489"/>
      <c r="Q2310" s="489"/>
    </row>
    <row r="2311" spans="2:17">
      <c r="B2311" s="459"/>
      <c r="C2311" s="16" t="s">
        <v>4736</v>
      </c>
      <c r="D2311" s="461"/>
      <c r="E2311" s="349">
        <v>21.63</v>
      </c>
      <c r="F2311" s="349">
        <v>17.059999999999999</v>
      </c>
      <c r="G2311" s="349">
        <v>14.34</v>
      </c>
      <c r="H2311" s="350"/>
      <c r="I2311" s="350"/>
      <c r="J2311" s="352"/>
      <c r="K2311" s="352"/>
      <c r="L2311" s="462"/>
      <c r="M2311" s="462"/>
      <c r="N2311" s="522">
        <v>644</v>
      </c>
      <c r="O2311" s="515"/>
      <c r="P2311" s="489"/>
      <c r="Q2311" s="489"/>
    </row>
    <row r="2312" spans="2:17">
      <c r="B2312" s="459"/>
      <c r="C2312" s="460" t="s">
        <v>2743</v>
      </c>
      <c r="D2312" s="461"/>
      <c r="E2312" s="349" t="s">
        <v>2744</v>
      </c>
      <c r="F2312" s="349" t="s">
        <v>2744</v>
      </c>
      <c r="G2312" s="349" t="s">
        <v>2744</v>
      </c>
      <c r="H2312" s="350"/>
      <c r="I2312" s="350"/>
      <c r="J2312" s="352"/>
      <c r="K2312" s="352"/>
      <c r="L2312" s="462"/>
      <c r="M2312" s="462"/>
      <c r="N2312" s="522"/>
      <c r="O2312" s="515"/>
      <c r="P2312" s="489"/>
      <c r="Q2312" s="489"/>
    </row>
    <row r="2313" spans="2:17">
      <c r="B2313" s="459"/>
      <c r="C2313" s="16" t="s">
        <v>4710</v>
      </c>
      <c r="D2313" s="461"/>
      <c r="E2313" s="349">
        <v>18.14</v>
      </c>
      <c r="F2313" s="349">
        <v>14.31</v>
      </c>
      <c r="G2313" s="349">
        <v>12.03</v>
      </c>
      <c r="H2313" s="350"/>
      <c r="I2313" s="350"/>
      <c r="J2313" s="352"/>
      <c r="K2313" s="352"/>
      <c r="L2313" s="462"/>
      <c r="M2313" s="462"/>
      <c r="N2313" s="522">
        <v>540</v>
      </c>
      <c r="O2313" s="515"/>
      <c r="P2313" s="489"/>
      <c r="Q2313" s="489"/>
    </row>
    <row r="2314" spans="2:17">
      <c r="B2314" s="459"/>
      <c r="C2314" s="16" t="s">
        <v>4718</v>
      </c>
      <c r="D2314" s="461"/>
      <c r="E2314" s="349">
        <v>20.43</v>
      </c>
      <c r="F2314" s="349">
        <v>16.11</v>
      </c>
      <c r="G2314" s="349">
        <v>13.54</v>
      </c>
      <c r="H2314" s="350"/>
      <c r="I2314" s="350"/>
      <c r="J2314" s="352"/>
      <c r="K2314" s="352"/>
      <c r="L2314" s="462"/>
      <c r="M2314" s="462"/>
      <c r="N2314" s="522">
        <v>608</v>
      </c>
      <c r="O2314" s="515"/>
      <c r="P2314" s="489"/>
      <c r="Q2314" s="489"/>
    </row>
    <row r="2315" spans="2:17">
      <c r="B2315" s="459"/>
      <c r="C2315" s="460" t="s">
        <v>2743</v>
      </c>
      <c r="D2315" s="461"/>
      <c r="E2315" s="349" t="s">
        <v>2744</v>
      </c>
      <c r="F2315" s="349" t="s">
        <v>2744</v>
      </c>
      <c r="G2315" s="349" t="s">
        <v>2744</v>
      </c>
      <c r="H2315" s="350"/>
      <c r="I2315" s="350"/>
      <c r="J2315" s="352"/>
      <c r="K2315" s="352"/>
      <c r="L2315" s="462"/>
      <c r="M2315" s="462"/>
      <c r="N2315" s="522"/>
      <c r="O2315" s="515"/>
      <c r="P2315" s="489"/>
      <c r="Q2315" s="489"/>
    </row>
    <row r="2316" spans="2:17">
      <c r="B2316" s="459"/>
      <c r="C2316" s="16" t="s">
        <v>4711</v>
      </c>
      <c r="D2316" s="461"/>
      <c r="E2316" s="349">
        <v>1.98</v>
      </c>
      <c r="F2316" s="349">
        <v>1.56</v>
      </c>
      <c r="G2316" s="349">
        <v>1.31</v>
      </c>
      <c r="H2316" s="350"/>
      <c r="I2316" s="350"/>
      <c r="J2316" s="352"/>
      <c r="K2316" s="352"/>
      <c r="L2316" s="462"/>
      <c r="M2316" s="462"/>
      <c r="N2316" s="522">
        <v>59</v>
      </c>
      <c r="O2316" s="515"/>
      <c r="P2316" s="489"/>
      <c r="Q2316" s="489"/>
    </row>
    <row r="2317" spans="2:17">
      <c r="B2317" s="459"/>
      <c r="C2317" s="16" t="s">
        <v>2764</v>
      </c>
      <c r="D2317" s="461"/>
      <c r="E2317" s="349">
        <v>10.36</v>
      </c>
      <c r="F2317" s="349">
        <v>8.8000000000000007</v>
      </c>
      <c r="G2317" s="349">
        <v>7.88</v>
      </c>
      <c r="H2317" s="350"/>
      <c r="I2317" s="350"/>
      <c r="J2317" s="352"/>
      <c r="K2317" s="352"/>
      <c r="L2317" s="462"/>
      <c r="M2317" s="462"/>
      <c r="N2317" s="522">
        <v>219</v>
      </c>
      <c r="O2317" s="515"/>
      <c r="P2317" s="489"/>
      <c r="Q2317" s="489"/>
    </row>
    <row r="2318" spans="2:17">
      <c r="B2318" s="459"/>
      <c r="C2318" s="16" t="s">
        <v>4483</v>
      </c>
      <c r="D2318" s="461"/>
      <c r="E2318" s="349">
        <v>8.3699999999999992</v>
      </c>
      <c r="F2318" s="349">
        <v>6.6</v>
      </c>
      <c r="G2318" s="349">
        <v>5.55</v>
      </c>
      <c r="H2318" s="350"/>
      <c r="I2318" s="350"/>
      <c r="J2318" s="352"/>
      <c r="K2318" s="352"/>
      <c r="L2318" s="462"/>
      <c r="M2318" s="462"/>
      <c r="N2318" s="522">
        <v>249</v>
      </c>
      <c r="O2318" s="515"/>
      <c r="P2318" s="489"/>
      <c r="Q2318" s="489"/>
    </row>
    <row r="2319" spans="2:17">
      <c r="B2319" s="459"/>
      <c r="C2319" s="16" t="s">
        <v>4518</v>
      </c>
      <c r="D2319" s="461"/>
      <c r="E2319" s="349" t="s">
        <v>2744</v>
      </c>
      <c r="F2319" s="349" t="s">
        <v>2744</v>
      </c>
      <c r="G2319" s="349" t="s">
        <v>2744</v>
      </c>
      <c r="H2319" s="350"/>
      <c r="I2319" s="350"/>
      <c r="J2319" s="352"/>
      <c r="K2319" s="352"/>
      <c r="L2319" s="462"/>
      <c r="M2319" s="462"/>
      <c r="N2319" s="522"/>
      <c r="O2319" s="515"/>
      <c r="P2319" s="489"/>
      <c r="Q2319" s="489"/>
    </row>
    <row r="2320" spans="2:17" ht="28.8">
      <c r="B2320" s="459"/>
      <c r="C2320" s="16" t="s">
        <v>4712</v>
      </c>
      <c r="D2320" s="461"/>
      <c r="E2320" s="349">
        <v>9.0399999999999991</v>
      </c>
      <c r="F2320" s="349">
        <v>7.12</v>
      </c>
      <c r="G2320" s="349">
        <v>5.99</v>
      </c>
      <c r="H2320" s="350"/>
      <c r="I2320" s="350"/>
      <c r="J2320" s="352"/>
      <c r="K2320" s="352"/>
      <c r="L2320" s="462"/>
      <c r="M2320" s="462"/>
      <c r="N2320" s="522">
        <v>269</v>
      </c>
      <c r="O2320" s="515"/>
      <c r="P2320" s="489"/>
      <c r="Q2320" s="489"/>
    </row>
    <row r="2321" spans="2:17">
      <c r="B2321" s="459"/>
      <c r="C2321" s="16" t="s">
        <v>2793</v>
      </c>
      <c r="D2321" s="461"/>
      <c r="E2321" s="349">
        <v>7.23</v>
      </c>
      <c r="F2321" s="349">
        <v>5.7</v>
      </c>
      <c r="G2321" s="349">
        <v>4.78</v>
      </c>
      <c r="H2321" s="350"/>
      <c r="I2321" s="350"/>
      <c r="J2321" s="352"/>
      <c r="K2321" s="352"/>
      <c r="L2321" s="462"/>
      <c r="M2321" s="462"/>
      <c r="N2321" s="522">
        <v>215</v>
      </c>
      <c r="O2321" s="515"/>
      <c r="P2321" s="489"/>
      <c r="Q2321" s="489"/>
    </row>
    <row r="2322" spans="2:17">
      <c r="B2322" s="459"/>
      <c r="C2322" s="16" t="s">
        <v>4713</v>
      </c>
      <c r="D2322" s="461"/>
      <c r="E2322" s="349">
        <v>7.55</v>
      </c>
      <c r="F2322" s="349">
        <v>5.96</v>
      </c>
      <c r="G2322" s="349">
        <v>5.01</v>
      </c>
      <c r="H2322" s="350"/>
      <c r="I2322" s="350"/>
      <c r="J2322" s="352"/>
      <c r="K2322" s="352"/>
      <c r="L2322" s="462"/>
      <c r="M2322" s="462"/>
      <c r="N2322" s="522">
        <v>225</v>
      </c>
      <c r="O2322" s="515"/>
      <c r="P2322" s="489"/>
      <c r="Q2322" s="489"/>
    </row>
    <row r="2323" spans="2:17">
      <c r="B2323" s="459"/>
      <c r="C2323" s="16" t="s">
        <v>2802</v>
      </c>
      <c r="D2323" s="461"/>
      <c r="E2323" s="349">
        <v>17.21</v>
      </c>
      <c r="F2323" s="349">
        <v>13.57</v>
      </c>
      <c r="G2323" s="349">
        <v>11.4</v>
      </c>
      <c r="H2323" s="350"/>
      <c r="I2323" s="350"/>
      <c r="J2323" s="352"/>
      <c r="K2323" s="352"/>
      <c r="L2323" s="462"/>
      <c r="M2323" s="462"/>
      <c r="N2323" s="522">
        <v>512</v>
      </c>
      <c r="O2323" s="515"/>
      <c r="P2323" s="489"/>
      <c r="Q2323" s="489"/>
    </row>
    <row r="2324" spans="2:17">
      <c r="B2324" s="459"/>
      <c r="C2324" s="16" t="s">
        <v>2763</v>
      </c>
      <c r="D2324" s="461"/>
      <c r="E2324" s="349">
        <v>15.41</v>
      </c>
      <c r="F2324" s="349">
        <v>12.57</v>
      </c>
      <c r="G2324" s="349">
        <v>10.88</v>
      </c>
      <c r="H2324" s="350"/>
      <c r="I2324" s="350"/>
      <c r="J2324" s="352"/>
      <c r="K2324" s="352"/>
      <c r="L2324" s="462"/>
      <c r="M2324" s="462"/>
      <c r="N2324" s="522">
        <v>399</v>
      </c>
      <c r="O2324" s="515"/>
      <c r="P2324" s="489"/>
      <c r="Q2324" s="489"/>
    </row>
    <row r="2325" spans="2:17">
      <c r="B2325" s="459"/>
      <c r="C2325" s="16" t="s">
        <v>4525</v>
      </c>
      <c r="D2325" s="461"/>
      <c r="E2325" s="349">
        <v>17.16</v>
      </c>
      <c r="F2325" s="349">
        <v>13.54</v>
      </c>
      <c r="G2325" s="349">
        <v>11.38</v>
      </c>
      <c r="H2325" s="350"/>
      <c r="I2325" s="350"/>
      <c r="J2325" s="352"/>
      <c r="K2325" s="352"/>
      <c r="L2325" s="462"/>
      <c r="M2325" s="462"/>
      <c r="N2325" s="522">
        <v>511</v>
      </c>
      <c r="O2325" s="515"/>
      <c r="P2325" s="489"/>
      <c r="Q2325" s="489"/>
    </row>
    <row r="2326" spans="2:17">
      <c r="B2326" s="459"/>
      <c r="C2326" s="16" t="s">
        <v>4526</v>
      </c>
      <c r="D2326" s="461"/>
      <c r="E2326" s="349">
        <v>5.37</v>
      </c>
      <c r="F2326" s="349">
        <v>4.24</v>
      </c>
      <c r="G2326" s="349">
        <v>3.56</v>
      </c>
      <c r="H2326" s="350"/>
      <c r="I2326" s="350"/>
      <c r="J2326" s="352"/>
      <c r="K2326" s="352"/>
      <c r="L2326" s="462"/>
      <c r="M2326" s="462"/>
      <c r="N2326" s="522">
        <v>160</v>
      </c>
      <c r="O2326" s="515"/>
      <c r="P2326" s="489"/>
      <c r="Q2326" s="489"/>
    </row>
    <row r="2327" spans="2:17">
      <c r="B2327" s="459"/>
      <c r="C2327" s="16" t="s">
        <v>2767</v>
      </c>
      <c r="D2327" s="461"/>
      <c r="E2327" s="349">
        <v>6.42</v>
      </c>
      <c r="F2327" s="349">
        <v>5.0599999999999996</v>
      </c>
      <c r="G2327" s="349">
        <v>4.25</v>
      </c>
      <c r="H2327" s="350"/>
      <c r="I2327" s="350"/>
      <c r="J2327" s="352"/>
      <c r="K2327" s="352"/>
      <c r="L2327" s="462"/>
      <c r="M2327" s="462"/>
      <c r="N2327" s="522">
        <v>191</v>
      </c>
      <c r="O2327" s="515"/>
      <c r="P2327" s="489"/>
      <c r="Q2327" s="489"/>
    </row>
    <row r="2328" spans="2:17">
      <c r="B2328" s="459"/>
      <c r="C2328" s="16" t="s">
        <v>4715</v>
      </c>
      <c r="D2328" s="461"/>
      <c r="E2328" s="349">
        <v>1.64</v>
      </c>
      <c r="F2328" s="349">
        <v>1.3</v>
      </c>
      <c r="G2328" s="349">
        <v>1.0900000000000001</v>
      </c>
      <c r="H2328" s="350"/>
      <c r="I2328" s="350"/>
      <c r="J2328" s="352"/>
      <c r="K2328" s="352"/>
      <c r="L2328" s="462"/>
      <c r="M2328" s="462"/>
      <c r="N2328" s="522">
        <v>49</v>
      </c>
      <c r="O2328" s="515"/>
      <c r="P2328" s="489"/>
      <c r="Q2328" s="489"/>
    </row>
    <row r="2329" spans="2:17">
      <c r="B2329" s="459"/>
      <c r="C2329" s="16"/>
      <c r="D2329" s="461"/>
      <c r="E2329" s="349"/>
      <c r="F2329" s="349"/>
      <c r="G2329" s="349"/>
      <c r="H2329" s="350"/>
      <c r="I2329" s="350"/>
      <c r="J2329" s="352"/>
      <c r="K2329" s="352"/>
      <c r="L2329" s="462"/>
      <c r="M2329" s="462"/>
      <c r="N2329" s="522"/>
      <c r="O2329" s="515"/>
      <c r="P2329" s="489"/>
      <c r="Q2329" s="489"/>
    </row>
    <row r="2330" spans="2:17" ht="105.6">
      <c r="B2330" s="443" t="s">
        <v>4745</v>
      </c>
      <c r="C2330" s="444" t="s">
        <v>4746</v>
      </c>
      <c r="D2330" s="445">
        <v>25</v>
      </c>
      <c r="E2330" s="342">
        <v>86.02</v>
      </c>
      <c r="F2330" s="342">
        <v>67.84</v>
      </c>
      <c r="G2330" s="342">
        <v>57.01</v>
      </c>
      <c r="H2330" s="343">
        <v>0</v>
      </c>
      <c r="I2330" s="343">
        <v>0</v>
      </c>
      <c r="J2330" s="344">
        <v>7.6E-3</v>
      </c>
      <c r="K2330" s="344">
        <v>4.4999999999999998E-2</v>
      </c>
      <c r="L2330" s="446" t="s">
        <v>2721</v>
      </c>
      <c r="M2330" s="446" t="s">
        <v>2742</v>
      </c>
      <c r="N2330" s="516">
        <v>2531</v>
      </c>
      <c r="O2330" s="496"/>
      <c r="P2330" s="497">
        <v>7.6E-3</v>
      </c>
      <c r="Q2330" s="496">
        <v>4.4999999999999998E-2</v>
      </c>
    </row>
    <row r="2331" spans="2:17">
      <c r="B2331" s="459"/>
      <c r="C2331" s="460" t="s">
        <v>2780</v>
      </c>
      <c r="D2331" s="461"/>
      <c r="E2331" s="349" t="s">
        <v>2744</v>
      </c>
      <c r="F2331" s="349" t="s">
        <v>2744</v>
      </c>
      <c r="G2331" s="349" t="s">
        <v>2744</v>
      </c>
      <c r="H2331" s="350"/>
      <c r="I2331" s="350"/>
      <c r="J2331" s="352"/>
      <c r="K2331" s="352"/>
      <c r="L2331" s="462"/>
      <c r="M2331" s="462"/>
      <c r="N2331" s="522"/>
      <c r="O2331" s="515"/>
      <c r="P2331" s="489"/>
      <c r="Q2331" s="489"/>
    </row>
    <row r="2332" spans="2:17">
      <c r="B2332" s="459"/>
      <c r="C2332" s="16" t="s">
        <v>2781</v>
      </c>
      <c r="D2332" s="461"/>
      <c r="E2332" s="349">
        <v>0</v>
      </c>
      <c r="F2332" s="349">
        <v>0</v>
      </c>
      <c r="G2332" s="349">
        <v>0</v>
      </c>
      <c r="H2332" s="350"/>
      <c r="I2332" s="350"/>
      <c r="J2332" s="352"/>
      <c r="K2332" s="352"/>
      <c r="L2332" s="462"/>
      <c r="M2332" s="462"/>
      <c r="N2332" s="522">
        <v>0</v>
      </c>
      <c r="O2332" s="515"/>
      <c r="P2332" s="489"/>
      <c r="Q2332" s="489"/>
    </row>
    <row r="2333" spans="2:17">
      <c r="B2333" s="459"/>
      <c r="C2333" s="16" t="s">
        <v>4735</v>
      </c>
      <c r="D2333" s="461"/>
      <c r="E2333" s="349">
        <v>10.88</v>
      </c>
      <c r="F2333" s="349">
        <v>8.58</v>
      </c>
      <c r="G2333" s="349">
        <v>7.21</v>
      </c>
      <c r="H2333" s="350"/>
      <c r="I2333" s="350"/>
      <c r="J2333" s="352"/>
      <c r="K2333" s="352"/>
      <c r="L2333" s="462"/>
      <c r="M2333" s="462"/>
      <c r="N2333" s="522">
        <v>324</v>
      </c>
      <c r="O2333" s="515"/>
      <c r="P2333" s="489"/>
      <c r="Q2333" s="489"/>
    </row>
    <row r="2334" spans="2:17">
      <c r="B2334" s="459"/>
      <c r="C2334" s="460" t="s">
        <v>2743</v>
      </c>
      <c r="D2334" s="461"/>
      <c r="E2334" s="349" t="s">
        <v>2744</v>
      </c>
      <c r="F2334" s="349" t="s">
        <v>2744</v>
      </c>
      <c r="G2334" s="349" t="s">
        <v>2744</v>
      </c>
      <c r="H2334" s="350"/>
      <c r="I2334" s="350"/>
      <c r="J2334" s="352"/>
      <c r="K2334" s="352"/>
      <c r="L2334" s="462"/>
      <c r="M2334" s="462"/>
      <c r="N2334" s="522"/>
      <c r="O2334" s="515"/>
      <c r="P2334" s="489"/>
      <c r="Q2334" s="489"/>
    </row>
    <row r="2335" spans="2:17">
      <c r="B2335" s="459"/>
      <c r="C2335" s="16" t="s">
        <v>2786</v>
      </c>
      <c r="D2335" s="461"/>
      <c r="E2335" s="349">
        <v>14.48</v>
      </c>
      <c r="F2335" s="349">
        <v>11.42</v>
      </c>
      <c r="G2335" s="349">
        <v>9.59</v>
      </c>
      <c r="H2335" s="350"/>
      <c r="I2335" s="350"/>
      <c r="J2335" s="352"/>
      <c r="K2335" s="352"/>
      <c r="L2335" s="462"/>
      <c r="M2335" s="462"/>
      <c r="N2335" s="522">
        <v>431</v>
      </c>
      <c r="O2335" s="515"/>
      <c r="P2335" s="489"/>
      <c r="Q2335" s="489"/>
    </row>
    <row r="2336" spans="2:17">
      <c r="B2336" s="459"/>
      <c r="C2336" s="16" t="s">
        <v>2787</v>
      </c>
      <c r="D2336" s="461"/>
      <c r="E2336" s="349">
        <v>30.2</v>
      </c>
      <c r="F2336" s="349">
        <v>23.82</v>
      </c>
      <c r="G2336" s="349">
        <v>20.02</v>
      </c>
      <c r="H2336" s="350"/>
      <c r="I2336" s="350"/>
      <c r="J2336" s="352"/>
      <c r="K2336" s="352"/>
      <c r="L2336" s="462"/>
      <c r="M2336" s="462"/>
      <c r="N2336" s="522">
        <v>899</v>
      </c>
      <c r="O2336" s="515"/>
      <c r="P2336" s="489"/>
      <c r="Q2336" s="489"/>
    </row>
    <row r="2337" spans="2:17">
      <c r="B2337" s="459"/>
      <c r="C2337" s="16" t="s">
        <v>4736</v>
      </c>
      <c r="D2337" s="461"/>
      <c r="E2337" s="349">
        <v>21.63</v>
      </c>
      <c r="F2337" s="349">
        <v>17.059999999999999</v>
      </c>
      <c r="G2337" s="349">
        <v>14.34</v>
      </c>
      <c r="H2337" s="350"/>
      <c r="I2337" s="350"/>
      <c r="J2337" s="352"/>
      <c r="K2337" s="352"/>
      <c r="L2337" s="462"/>
      <c r="M2337" s="462"/>
      <c r="N2337" s="522">
        <v>644</v>
      </c>
      <c r="O2337" s="515"/>
      <c r="P2337" s="489"/>
      <c r="Q2337" s="489"/>
    </row>
    <row r="2338" spans="2:17">
      <c r="B2338" s="459"/>
      <c r="C2338" s="460" t="s">
        <v>2743</v>
      </c>
      <c r="D2338" s="461"/>
      <c r="E2338" s="349" t="s">
        <v>2744</v>
      </c>
      <c r="F2338" s="349" t="s">
        <v>2744</v>
      </c>
      <c r="G2338" s="349" t="s">
        <v>2744</v>
      </c>
      <c r="H2338" s="350"/>
      <c r="I2338" s="350"/>
      <c r="J2338" s="352"/>
      <c r="K2338" s="352"/>
      <c r="L2338" s="462"/>
      <c r="M2338" s="462"/>
      <c r="N2338" s="522"/>
      <c r="O2338" s="515"/>
      <c r="P2338" s="489"/>
      <c r="Q2338" s="489"/>
    </row>
    <row r="2339" spans="2:17">
      <c r="B2339" s="459"/>
      <c r="C2339" s="16" t="s">
        <v>4710</v>
      </c>
      <c r="D2339" s="461"/>
      <c r="E2339" s="349">
        <v>18.14</v>
      </c>
      <c r="F2339" s="349">
        <v>14.31</v>
      </c>
      <c r="G2339" s="349">
        <v>12.03</v>
      </c>
      <c r="H2339" s="350"/>
      <c r="I2339" s="350"/>
      <c r="J2339" s="352"/>
      <c r="K2339" s="352"/>
      <c r="L2339" s="462"/>
      <c r="M2339" s="462"/>
      <c r="N2339" s="522">
        <v>540</v>
      </c>
      <c r="O2339" s="515"/>
      <c r="P2339" s="489"/>
      <c r="Q2339" s="489"/>
    </row>
    <row r="2340" spans="2:17">
      <c r="B2340" s="459"/>
      <c r="C2340" s="16" t="s">
        <v>4718</v>
      </c>
      <c r="D2340" s="461"/>
      <c r="E2340" s="349">
        <v>20.43</v>
      </c>
      <c r="F2340" s="349">
        <v>16.11</v>
      </c>
      <c r="G2340" s="349">
        <v>13.54</v>
      </c>
      <c r="H2340" s="350"/>
      <c r="I2340" s="350"/>
      <c r="J2340" s="352"/>
      <c r="K2340" s="352"/>
      <c r="L2340" s="462"/>
      <c r="M2340" s="462"/>
      <c r="N2340" s="522">
        <v>608</v>
      </c>
      <c r="O2340" s="515"/>
      <c r="P2340" s="489"/>
      <c r="Q2340" s="489"/>
    </row>
    <row r="2341" spans="2:17">
      <c r="B2341" s="459"/>
      <c r="C2341" s="460" t="s">
        <v>2743</v>
      </c>
      <c r="D2341" s="461"/>
      <c r="E2341" s="349" t="s">
        <v>2744</v>
      </c>
      <c r="F2341" s="349" t="s">
        <v>2744</v>
      </c>
      <c r="G2341" s="349" t="s">
        <v>2744</v>
      </c>
      <c r="H2341" s="350"/>
      <c r="I2341" s="350"/>
      <c r="J2341" s="352"/>
      <c r="K2341" s="352"/>
      <c r="L2341" s="462"/>
      <c r="M2341" s="462"/>
      <c r="N2341" s="522"/>
      <c r="O2341" s="515"/>
      <c r="P2341" s="489"/>
      <c r="Q2341" s="489"/>
    </row>
    <row r="2342" spans="2:17">
      <c r="B2342" s="459"/>
      <c r="C2342" s="16" t="s">
        <v>4711</v>
      </c>
      <c r="D2342" s="461"/>
      <c r="E2342" s="349">
        <v>1.98</v>
      </c>
      <c r="F2342" s="349">
        <v>1.56</v>
      </c>
      <c r="G2342" s="349">
        <v>1.31</v>
      </c>
      <c r="H2342" s="350"/>
      <c r="I2342" s="350"/>
      <c r="J2342" s="352"/>
      <c r="K2342" s="352"/>
      <c r="L2342" s="462"/>
      <c r="M2342" s="462"/>
      <c r="N2342" s="522">
        <v>59</v>
      </c>
      <c r="O2342" s="515"/>
      <c r="P2342" s="489"/>
      <c r="Q2342" s="489"/>
    </row>
    <row r="2343" spans="2:17">
      <c r="B2343" s="459"/>
      <c r="C2343" s="16" t="s">
        <v>2764</v>
      </c>
      <c r="D2343" s="461"/>
      <c r="E2343" s="349">
        <v>10.36</v>
      </c>
      <c r="F2343" s="349">
        <v>8.8000000000000007</v>
      </c>
      <c r="G2343" s="349">
        <v>7.88</v>
      </c>
      <c r="H2343" s="350"/>
      <c r="I2343" s="350"/>
      <c r="J2343" s="352"/>
      <c r="K2343" s="352"/>
      <c r="L2343" s="462"/>
      <c r="M2343" s="462"/>
      <c r="N2343" s="522">
        <v>219</v>
      </c>
      <c r="O2343" s="515"/>
      <c r="P2343" s="489"/>
      <c r="Q2343" s="489"/>
    </row>
    <row r="2344" spans="2:17">
      <c r="B2344" s="459"/>
      <c r="C2344" s="16" t="s">
        <v>4483</v>
      </c>
      <c r="D2344" s="461"/>
      <c r="E2344" s="349">
        <v>8.3699999999999992</v>
      </c>
      <c r="F2344" s="349">
        <v>6.6</v>
      </c>
      <c r="G2344" s="349">
        <v>5.55</v>
      </c>
      <c r="H2344" s="350"/>
      <c r="I2344" s="350"/>
      <c r="J2344" s="352"/>
      <c r="K2344" s="352"/>
      <c r="L2344" s="462"/>
      <c r="M2344" s="462"/>
      <c r="N2344" s="522">
        <v>249</v>
      </c>
      <c r="O2344" s="515"/>
      <c r="P2344" s="489"/>
      <c r="Q2344" s="489"/>
    </row>
    <row r="2345" spans="2:17">
      <c r="B2345" s="459"/>
      <c r="C2345" s="16" t="s">
        <v>4518</v>
      </c>
      <c r="D2345" s="461"/>
      <c r="E2345" s="349" t="s">
        <v>2744</v>
      </c>
      <c r="F2345" s="349" t="s">
        <v>2744</v>
      </c>
      <c r="G2345" s="349" t="s">
        <v>2744</v>
      </c>
      <c r="H2345" s="350"/>
      <c r="I2345" s="350"/>
      <c r="J2345" s="352"/>
      <c r="K2345" s="352"/>
      <c r="L2345" s="462"/>
      <c r="M2345" s="462"/>
      <c r="N2345" s="522"/>
      <c r="O2345" s="515"/>
      <c r="P2345" s="489"/>
      <c r="Q2345" s="489"/>
    </row>
    <row r="2346" spans="2:17" ht="28.8">
      <c r="B2346" s="459"/>
      <c r="C2346" s="16" t="s">
        <v>4712</v>
      </c>
      <c r="D2346" s="461"/>
      <c r="E2346" s="349">
        <v>9.0399999999999991</v>
      </c>
      <c r="F2346" s="349">
        <v>7.12</v>
      </c>
      <c r="G2346" s="349">
        <v>5.99</v>
      </c>
      <c r="H2346" s="350"/>
      <c r="I2346" s="350"/>
      <c r="J2346" s="352"/>
      <c r="K2346" s="352"/>
      <c r="L2346" s="462"/>
      <c r="M2346" s="462"/>
      <c r="N2346" s="522">
        <v>269</v>
      </c>
      <c r="O2346" s="515"/>
      <c r="P2346" s="489"/>
      <c r="Q2346" s="489"/>
    </row>
    <row r="2347" spans="2:17">
      <c r="B2347" s="459"/>
      <c r="C2347" s="16" t="s">
        <v>2793</v>
      </c>
      <c r="D2347" s="461"/>
      <c r="E2347" s="349">
        <v>7.23</v>
      </c>
      <c r="F2347" s="349">
        <v>5.7</v>
      </c>
      <c r="G2347" s="349">
        <v>4.78</v>
      </c>
      <c r="H2347" s="350"/>
      <c r="I2347" s="350"/>
      <c r="J2347" s="352"/>
      <c r="K2347" s="352"/>
      <c r="L2347" s="462"/>
      <c r="M2347" s="462"/>
      <c r="N2347" s="522">
        <v>215</v>
      </c>
      <c r="O2347" s="515"/>
      <c r="P2347" s="489"/>
      <c r="Q2347" s="489"/>
    </row>
    <row r="2348" spans="2:17">
      <c r="B2348" s="459"/>
      <c r="C2348" s="16" t="s">
        <v>4713</v>
      </c>
      <c r="D2348" s="461"/>
      <c r="E2348" s="349">
        <v>7.55</v>
      </c>
      <c r="F2348" s="349">
        <v>5.96</v>
      </c>
      <c r="G2348" s="349">
        <v>5.01</v>
      </c>
      <c r="H2348" s="350"/>
      <c r="I2348" s="350"/>
      <c r="J2348" s="352"/>
      <c r="K2348" s="352"/>
      <c r="L2348" s="462"/>
      <c r="M2348" s="462"/>
      <c r="N2348" s="522">
        <v>225</v>
      </c>
      <c r="O2348" s="515"/>
      <c r="P2348" s="489"/>
      <c r="Q2348" s="489"/>
    </row>
    <row r="2349" spans="2:17">
      <c r="B2349" s="459"/>
      <c r="C2349" s="16" t="s">
        <v>2802</v>
      </c>
      <c r="D2349" s="461"/>
      <c r="E2349" s="349">
        <v>17.21</v>
      </c>
      <c r="F2349" s="349">
        <v>13.57</v>
      </c>
      <c r="G2349" s="349">
        <v>11.4</v>
      </c>
      <c r="H2349" s="350"/>
      <c r="I2349" s="350"/>
      <c r="J2349" s="352"/>
      <c r="K2349" s="352"/>
      <c r="L2349" s="462"/>
      <c r="M2349" s="462"/>
      <c r="N2349" s="522">
        <v>512</v>
      </c>
      <c r="O2349" s="515"/>
      <c r="P2349" s="489"/>
      <c r="Q2349" s="489"/>
    </row>
    <row r="2350" spans="2:17">
      <c r="B2350" s="459"/>
      <c r="C2350" s="16" t="s">
        <v>2763</v>
      </c>
      <c r="D2350" s="461"/>
      <c r="E2350" s="349">
        <v>15.41</v>
      </c>
      <c r="F2350" s="349">
        <v>12.57</v>
      </c>
      <c r="G2350" s="349">
        <v>10.88</v>
      </c>
      <c r="H2350" s="350"/>
      <c r="I2350" s="350"/>
      <c r="J2350" s="352"/>
      <c r="K2350" s="352"/>
      <c r="L2350" s="462"/>
      <c r="M2350" s="462"/>
      <c r="N2350" s="522">
        <v>399</v>
      </c>
      <c r="O2350" s="515"/>
      <c r="P2350" s="489"/>
      <c r="Q2350" s="489"/>
    </row>
    <row r="2351" spans="2:17">
      <c r="B2351" s="459"/>
      <c r="C2351" s="16" t="s">
        <v>4525</v>
      </c>
      <c r="D2351" s="461"/>
      <c r="E2351" s="349">
        <v>17.16</v>
      </c>
      <c r="F2351" s="349">
        <v>13.54</v>
      </c>
      <c r="G2351" s="349">
        <v>11.38</v>
      </c>
      <c r="H2351" s="350"/>
      <c r="I2351" s="350"/>
      <c r="J2351" s="352"/>
      <c r="K2351" s="352"/>
      <c r="L2351" s="462"/>
      <c r="M2351" s="462"/>
      <c r="N2351" s="522">
        <v>511</v>
      </c>
      <c r="O2351" s="515"/>
      <c r="P2351" s="489"/>
      <c r="Q2351" s="489"/>
    </row>
    <row r="2352" spans="2:17">
      <c r="B2352" s="459"/>
      <c r="C2352" s="16" t="s">
        <v>4526</v>
      </c>
      <c r="D2352" s="461"/>
      <c r="E2352" s="349">
        <v>5.37</v>
      </c>
      <c r="F2352" s="349">
        <v>4.24</v>
      </c>
      <c r="G2352" s="349">
        <v>3.56</v>
      </c>
      <c r="H2352" s="350"/>
      <c r="I2352" s="350"/>
      <c r="J2352" s="352"/>
      <c r="K2352" s="352"/>
      <c r="L2352" s="462"/>
      <c r="M2352" s="462"/>
      <c r="N2352" s="522">
        <v>160</v>
      </c>
      <c r="O2352" s="515"/>
      <c r="P2352" s="489"/>
      <c r="Q2352" s="489"/>
    </row>
    <row r="2353" spans="2:17">
      <c r="B2353" s="459"/>
      <c r="C2353" s="16" t="s">
        <v>2767</v>
      </c>
      <c r="D2353" s="461"/>
      <c r="E2353" s="349">
        <v>6.42</v>
      </c>
      <c r="F2353" s="349">
        <v>5.0599999999999996</v>
      </c>
      <c r="G2353" s="349">
        <v>4.25</v>
      </c>
      <c r="H2353" s="350"/>
      <c r="I2353" s="350"/>
      <c r="J2353" s="352"/>
      <c r="K2353" s="352"/>
      <c r="L2353" s="462"/>
      <c r="M2353" s="462"/>
      <c r="N2353" s="522">
        <v>191</v>
      </c>
      <c r="O2353" s="515"/>
      <c r="P2353" s="489"/>
      <c r="Q2353" s="489"/>
    </row>
    <row r="2354" spans="2:17">
      <c r="B2354" s="459"/>
      <c r="C2354" s="16" t="s">
        <v>4715</v>
      </c>
      <c r="D2354" s="461"/>
      <c r="E2354" s="349">
        <v>1.64</v>
      </c>
      <c r="F2354" s="349">
        <v>1.3</v>
      </c>
      <c r="G2354" s="349">
        <v>1.0900000000000001</v>
      </c>
      <c r="H2354" s="350"/>
      <c r="I2354" s="350"/>
      <c r="J2354" s="352"/>
      <c r="K2354" s="352"/>
      <c r="L2354" s="462"/>
      <c r="M2354" s="462"/>
      <c r="N2354" s="522">
        <v>49</v>
      </c>
      <c r="O2354" s="515"/>
      <c r="P2354" s="489"/>
      <c r="Q2354" s="489"/>
    </row>
    <row r="2355" spans="2:17">
      <c r="B2355" s="459"/>
      <c r="C2355" s="16"/>
      <c r="D2355" s="461"/>
      <c r="E2355" s="349"/>
      <c r="F2355" s="349"/>
      <c r="G2355" s="349"/>
      <c r="H2355" s="350"/>
      <c r="I2355" s="350"/>
      <c r="J2355" s="352"/>
      <c r="K2355" s="352"/>
      <c r="L2355" s="462"/>
      <c r="M2355" s="462"/>
      <c r="N2355" s="522"/>
      <c r="O2355" s="515"/>
      <c r="P2355" s="489"/>
      <c r="Q2355" s="489"/>
    </row>
    <row r="2356" spans="2:17" ht="79.2">
      <c r="B2356" s="443" t="s">
        <v>4747</v>
      </c>
      <c r="C2356" s="444" t="s">
        <v>4748</v>
      </c>
      <c r="D2356" s="445">
        <v>30</v>
      </c>
      <c r="E2356" s="342">
        <v>85.49</v>
      </c>
      <c r="F2356" s="342">
        <v>67.41</v>
      </c>
      <c r="G2356" s="342">
        <v>56.65</v>
      </c>
      <c r="H2356" s="343">
        <v>0</v>
      </c>
      <c r="I2356" s="343">
        <v>0</v>
      </c>
      <c r="J2356" s="344">
        <v>6.8999999999999999E-3</v>
      </c>
      <c r="K2356" s="344">
        <v>4.4999999999999998E-2</v>
      </c>
      <c r="L2356" s="446" t="s">
        <v>2721</v>
      </c>
      <c r="M2356" s="446" t="s">
        <v>2742</v>
      </c>
      <c r="N2356" s="516">
        <v>2514</v>
      </c>
      <c r="O2356" s="496"/>
      <c r="P2356" s="497">
        <v>6.8999999999999999E-3</v>
      </c>
      <c r="Q2356" s="496">
        <v>4.4999999999999998E-2</v>
      </c>
    </row>
    <row r="2357" spans="2:17">
      <c r="B2357" s="459"/>
      <c r="C2357" s="460" t="s">
        <v>2780</v>
      </c>
      <c r="D2357" s="461"/>
      <c r="E2357" s="349" t="s">
        <v>2744</v>
      </c>
      <c r="F2357" s="349" t="s">
        <v>2744</v>
      </c>
      <c r="G2357" s="349" t="s">
        <v>2744</v>
      </c>
      <c r="H2357" s="350"/>
      <c r="I2357" s="350"/>
      <c r="J2357" s="352"/>
      <c r="K2357" s="352"/>
      <c r="L2357" s="462"/>
      <c r="M2357" s="462"/>
      <c r="N2357" s="522"/>
      <c r="O2357" s="515"/>
      <c r="P2357" s="489"/>
      <c r="Q2357" s="489"/>
    </row>
    <row r="2358" spans="2:17">
      <c r="B2358" s="459"/>
      <c r="C2358" s="16" t="s">
        <v>2781</v>
      </c>
      <c r="D2358" s="461"/>
      <c r="E2358" s="349">
        <v>0</v>
      </c>
      <c r="F2358" s="349">
        <v>0</v>
      </c>
      <c r="G2358" s="349">
        <v>0</v>
      </c>
      <c r="H2358" s="350"/>
      <c r="I2358" s="350"/>
      <c r="J2358" s="352"/>
      <c r="K2358" s="352"/>
      <c r="L2358" s="462"/>
      <c r="M2358" s="462"/>
      <c r="N2358" s="522">
        <v>0</v>
      </c>
      <c r="O2358" s="515"/>
      <c r="P2358" s="489"/>
      <c r="Q2358" s="489"/>
    </row>
    <row r="2359" spans="2:17">
      <c r="B2359" s="459"/>
      <c r="C2359" s="16" t="s">
        <v>4735</v>
      </c>
      <c r="D2359" s="461"/>
      <c r="E2359" s="349">
        <v>10.88</v>
      </c>
      <c r="F2359" s="349">
        <v>8.58</v>
      </c>
      <c r="G2359" s="349">
        <v>7.21</v>
      </c>
      <c r="H2359" s="350"/>
      <c r="I2359" s="350"/>
      <c r="J2359" s="352"/>
      <c r="K2359" s="352"/>
      <c r="L2359" s="462"/>
      <c r="M2359" s="462"/>
      <c r="N2359" s="522">
        <v>324</v>
      </c>
      <c r="O2359" s="515"/>
      <c r="P2359" s="489"/>
      <c r="Q2359" s="489"/>
    </row>
    <row r="2360" spans="2:17">
      <c r="B2360" s="459"/>
      <c r="C2360" s="460" t="s">
        <v>2743</v>
      </c>
      <c r="D2360" s="461"/>
      <c r="E2360" s="349" t="s">
        <v>2744</v>
      </c>
      <c r="F2360" s="349" t="s">
        <v>2744</v>
      </c>
      <c r="G2360" s="349" t="s">
        <v>2744</v>
      </c>
      <c r="H2360" s="350"/>
      <c r="I2360" s="350"/>
      <c r="J2360" s="352"/>
      <c r="K2360" s="352"/>
      <c r="L2360" s="462"/>
      <c r="M2360" s="462"/>
      <c r="N2360" s="522"/>
      <c r="O2360" s="515"/>
      <c r="P2360" s="489"/>
      <c r="Q2360" s="489"/>
    </row>
    <row r="2361" spans="2:17">
      <c r="B2361" s="459"/>
      <c r="C2361" s="16" t="s">
        <v>2786</v>
      </c>
      <c r="D2361" s="461"/>
      <c r="E2361" s="349">
        <v>14.48</v>
      </c>
      <c r="F2361" s="349">
        <v>11.42</v>
      </c>
      <c r="G2361" s="349">
        <v>9.59</v>
      </c>
      <c r="H2361" s="350"/>
      <c r="I2361" s="350"/>
      <c r="J2361" s="352"/>
      <c r="K2361" s="352"/>
      <c r="L2361" s="462"/>
      <c r="M2361" s="462"/>
      <c r="N2361" s="522">
        <v>431</v>
      </c>
      <c r="O2361" s="515"/>
      <c r="P2361" s="489"/>
      <c r="Q2361" s="489"/>
    </row>
    <row r="2362" spans="2:17">
      <c r="B2362" s="459"/>
      <c r="C2362" s="16" t="s">
        <v>2787</v>
      </c>
      <c r="D2362" s="461"/>
      <c r="E2362" s="349">
        <v>30.2</v>
      </c>
      <c r="F2362" s="349">
        <v>23.82</v>
      </c>
      <c r="G2362" s="349">
        <v>20.02</v>
      </c>
      <c r="H2362" s="350"/>
      <c r="I2362" s="350"/>
      <c r="J2362" s="352"/>
      <c r="K2362" s="352"/>
      <c r="L2362" s="462"/>
      <c r="M2362" s="462"/>
      <c r="N2362" s="522">
        <v>899</v>
      </c>
      <c r="O2362" s="515"/>
      <c r="P2362" s="489"/>
      <c r="Q2362" s="489"/>
    </row>
    <row r="2363" spans="2:17">
      <c r="B2363" s="459"/>
      <c r="C2363" s="16" t="s">
        <v>4736</v>
      </c>
      <c r="D2363" s="461"/>
      <c r="E2363" s="349">
        <v>21.63</v>
      </c>
      <c r="F2363" s="349">
        <v>17.059999999999999</v>
      </c>
      <c r="G2363" s="349">
        <v>14.34</v>
      </c>
      <c r="H2363" s="350"/>
      <c r="I2363" s="350"/>
      <c r="J2363" s="352"/>
      <c r="K2363" s="352"/>
      <c r="L2363" s="462"/>
      <c r="M2363" s="462"/>
      <c r="N2363" s="522">
        <v>644</v>
      </c>
      <c r="O2363" s="515"/>
      <c r="P2363" s="489"/>
      <c r="Q2363" s="489"/>
    </row>
    <row r="2364" spans="2:17">
      <c r="B2364" s="459"/>
      <c r="C2364" s="460" t="s">
        <v>2743</v>
      </c>
      <c r="D2364" s="461"/>
      <c r="E2364" s="349" t="s">
        <v>2744</v>
      </c>
      <c r="F2364" s="349" t="s">
        <v>2744</v>
      </c>
      <c r="G2364" s="349" t="s">
        <v>2744</v>
      </c>
      <c r="H2364" s="350"/>
      <c r="I2364" s="350"/>
      <c r="J2364" s="352"/>
      <c r="K2364" s="352"/>
      <c r="L2364" s="462"/>
      <c r="M2364" s="462"/>
      <c r="N2364" s="522"/>
      <c r="O2364" s="515"/>
      <c r="P2364" s="489"/>
      <c r="Q2364" s="489"/>
    </row>
    <row r="2365" spans="2:17">
      <c r="B2365" s="459"/>
      <c r="C2365" s="16" t="s">
        <v>2784</v>
      </c>
      <c r="D2365" s="461"/>
      <c r="E2365" s="349">
        <v>3.36</v>
      </c>
      <c r="F2365" s="349">
        <v>2.65</v>
      </c>
      <c r="G2365" s="349">
        <v>2.23</v>
      </c>
      <c r="H2365" s="350"/>
      <c r="I2365" s="350"/>
      <c r="J2365" s="352"/>
      <c r="K2365" s="352"/>
      <c r="L2365" s="462"/>
      <c r="M2365" s="462"/>
      <c r="N2365" s="522">
        <v>100</v>
      </c>
      <c r="O2365" s="515"/>
      <c r="P2365" s="489"/>
      <c r="Q2365" s="489"/>
    </row>
    <row r="2366" spans="2:17">
      <c r="B2366" s="459"/>
      <c r="C2366" s="16" t="s">
        <v>4710</v>
      </c>
      <c r="D2366" s="461"/>
      <c r="E2366" s="349">
        <v>18.14</v>
      </c>
      <c r="F2366" s="349">
        <v>14.31</v>
      </c>
      <c r="G2366" s="349">
        <v>12.03</v>
      </c>
      <c r="H2366" s="350"/>
      <c r="I2366" s="350"/>
      <c r="J2366" s="352"/>
      <c r="K2366" s="352"/>
      <c r="L2366" s="462"/>
      <c r="M2366" s="462"/>
      <c r="N2366" s="522">
        <v>540</v>
      </c>
      <c r="O2366" s="515"/>
      <c r="P2366" s="489"/>
      <c r="Q2366" s="489"/>
    </row>
    <row r="2367" spans="2:17">
      <c r="B2367" s="459"/>
      <c r="C2367" s="460" t="s">
        <v>2743</v>
      </c>
      <c r="D2367" s="461"/>
      <c r="E2367" s="349" t="s">
        <v>2744</v>
      </c>
      <c r="F2367" s="349" t="s">
        <v>2744</v>
      </c>
      <c r="G2367" s="349" t="s">
        <v>2744</v>
      </c>
      <c r="H2367" s="350"/>
      <c r="I2367" s="350"/>
      <c r="J2367" s="352"/>
      <c r="K2367" s="352"/>
      <c r="L2367" s="462"/>
      <c r="M2367" s="462"/>
      <c r="N2367" s="522"/>
      <c r="O2367" s="515"/>
      <c r="P2367" s="489"/>
      <c r="Q2367" s="489"/>
    </row>
    <row r="2368" spans="2:17">
      <c r="B2368" s="459"/>
      <c r="C2368" s="16" t="s">
        <v>4711</v>
      </c>
      <c r="D2368" s="461"/>
      <c r="E2368" s="349">
        <v>1.98</v>
      </c>
      <c r="F2368" s="349">
        <v>1.56</v>
      </c>
      <c r="G2368" s="349">
        <v>1.31</v>
      </c>
      <c r="H2368" s="350"/>
      <c r="I2368" s="350"/>
      <c r="J2368" s="352"/>
      <c r="K2368" s="352"/>
      <c r="L2368" s="462"/>
      <c r="M2368" s="462"/>
      <c r="N2368" s="522">
        <v>59</v>
      </c>
      <c r="O2368" s="515"/>
      <c r="P2368" s="489"/>
      <c r="Q2368" s="489"/>
    </row>
    <row r="2369" spans="2:17">
      <c r="B2369" s="459"/>
      <c r="C2369" s="16" t="s">
        <v>2764</v>
      </c>
      <c r="D2369" s="461"/>
      <c r="E2369" s="349">
        <v>10.36</v>
      </c>
      <c r="F2369" s="349">
        <v>8.8000000000000007</v>
      </c>
      <c r="G2369" s="349">
        <v>7.88</v>
      </c>
      <c r="H2369" s="350"/>
      <c r="I2369" s="350"/>
      <c r="J2369" s="352"/>
      <c r="K2369" s="352"/>
      <c r="L2369" s="462"/>
      <c r="M2369" s="462"/>
      <c r="N2369" s="522">
        <v>219</v>
      </c>
      <c r="O2369" s="515"/>
      <c r="P2369" s="489"/>
      <c r="Q2369" s="489"/>
    </row>
    <row r="2370" spans="2:17">
      <c r="B2370" s="459"/>
      <c r="C2370" s="16" t="s">
        <v>4483</v>
      </c>
      <c r="D2370" s="461"/>
      <c r="E2370" s="349">
        <v>8.3699999999999992</v>
      </c>
      <c r="F2370" s="349">
        <v>6.6</v>
      </c>
      <c r="G2370" s="349">
        <v>5.55</v>
      </c>
      <c r="H2370" s="350"/>
      <c r="I2370" s="350"/>
      <c r="J2370" s="352"/>
      <c r="K2370" s="352"/>
      <c r="L2370" s="462"/>
      <c r="M2370" s="462"/>
      <c r="N2370" s="522">
        <v>249</v>
      </c>
      <c r="O2370" s="515"/>
      <c r="P2370" s="489"/>
      <c r="Q2370" s="489"/>
    </row>
    <row r="2371" spans="2:17">
      <c r="B2371" s="459"/>
      <c r="C2371" s="16" t="s">
        <v>4518</v>
      </c>
      <c r="D2371" s="461"/>
      <c r="E2371" s="349" t="s">
        <v>2744</v>
      </c>
      <c r="F2371" s="349" t="s">
        <v>2744</v>
      </c>
      <c r="G2371" s="349" t="s">
        <v>2744</v>
      </c>
      <c r="H2371" s="350"/>
      <c r="I2371" s="350"/>
      <c r="J2371" s="352"/>
      <c r="K2371" s="352"/>
      <c r="L2371" s="462"/>
      <c r="M2371" s="462"/>
      <c r="N2371" s="522"/>
      <c r="O2371" s="515"/>
      <c r="P2371" s="489"/>
      <c r="Q2371" s="489"/>
    </row>
    <row r="2372" spans="2:17">
      <c r="B2372" s="459"/>
      <c r="C2372" s="16" t="s">
        <v>2790</v>
      </c>
      <c r="D2372" s="461"/>
      <c r="E2372" s="349">
        <v>10.08</v>
      </c>
      <c r="F2372" s="349">
        <v>7.95</v>
      </c>
      <c r="G2372" s="349">
        <v>6.68</v>
      </c>
      <c r="H2372" s="350"/>
      <c r="I2372" s="350"/>
      <c r="J2372" s="352"/>
      <c r="K2372" s="352"/>
      <c r="L2372" s="462"/>
      <c r="M2372" s="462"/>
      <c r="N2372" s="522">
        <v>300</v>
      </c>
      <c r="O2372" s="515"/>
      <c r="P2372" s="489"/>
      <c r="Q2372" s="489"/>
    </row>
    <row r="2373" spans="2:17" ht="28.8">
      <c r="B2373" s="459"/>
      <c r="C2373" s="16" t="s">
        <v>4712</v>
      </c>
      <c r="D2373" s="461"/>
      <c r="E2373" s="349">
        <v>9.0399999999999991</v>
      </c>
      <c r="F2373" s="349">
        <v>7.12</v>
      </c>
      <c r="G2373" s="349">
        <v>5.99</v>
      </c>
      <c r="H2373" s="350"/>
      <c r="I2373" s="350"/>
      <c r="J2373" s="352"/>
      <c r="K2373" s="352"/>
      <c r="L2373" s="462"/>
      <c r="M2373" s="462"/>
      <c r="N2373" s="522">
        <v>269</v>
      </c>
      <c r="O2373" s="515"/>
      <c r="P2373" s="489"/>
      <c r="Q2373" s="489"/>
    </row>
    <row r="2374" spans="2:17">
      <c r="B2374" s="459"/>
      <c r="C2374" s="16" t="s">
        <v>2793</v>
      </c>
      <c r="D2374" s="461"/>
      <c r="E2374" s="349">
        <v>7.23</v>
      </c>
      <c r="F2374" s="349">
        <v>5.7</v>
      </c>
      <c r="G2374" s="349">
        <v>4.78</v>
      </c>
      <c r="H2374" s="350"/>
      <c r="I2374" s="350"/>
      <c r="J2374" s="352"/>
      <c r="K2374" s="352"/>
      <c r="L2374" s="462"/>
      <c r="M2374" s="462"/>
      <c r="N2374" s="522">
        <v>215</v>
      </c>
      <c r="O2374" s="515"/>
      <c r="P2374" s="489"/>
      <c r="Q2374" s="489"/>
    </row>
    <row r="2375" spans="2:17">
      <c r="B2375" s="459"/>
      <c r="C2375" s="16" t="s">
        <v>4713</v>
      </c>
      <c r="D2375" s="461"/>
      <c r="E2375" s="349">
        <v>7.55</v>
      </c>
      <c r="F2375" s="349">
        <v>5.96</v>
      </c>
      <c r="G2375" s="349">
        <v>5.01</v>
      </c>
      <c r="H2375" s="350"/>
      <c r="I2375" s="350"/>
      <c r="J2375" s="352"/>
      <c r="K2375" s="352"/>
      <c r="L2375" s="462"/>
      <c r="M2375" s="462"/>
      <c r="N2375" s="522">
        <v>225</v>
      </c>
      <c r="O2375" s="515"/>
      <c r="P2375" s="489"/>
      <c r="Q2375" s="489"/>
    </row>
    <row r="2376" spans="2:17">
      <c r="B2376" s="459"/>
      <c r="C2376" s="16" t="s">
        <v>2763</v>
      </c>
      <c r="D2376" s="461"/>
      <c r="E2376" s="349">
        <v>15.41</v>
      </c>
      <c r="F2376" s="349">
        <v>12.57</v>
      </c>
      <c r="G2376" s="349">
        <v>10.88</v>
      </c>
      <c r="H2376" s="350"/>
      <c r="I2376" s="350"/>
      <c r="J2376" s="352"/>
      <c r="K2376" s="352"/>
      <c r="L2376" s="462"/>
      <c r="M2376" s="462"/>
      <c r="N2376" s="522">
        <v>399</v>
      </c>
      <c r="O2376" s="515"/>
      <c r="P2376" s="489"/>
      <c r="Q2376" s="489"/>
    </row>
    <row r="2377" spans="2:17">
      <c r="B2377" s="459"/>
      <c r="C2377" s="16" t="s">
        <v>4714</v>
      </c>
      <c r="D2377" s="461"/>
      <c r="E2377" s="349">
        <v>13.44</v>
      </c>
      <c r="F2377" s="349">
        <v>10.59</v>
      </c>
      <c r="G2377" s="349">
        <v>8.9</v>
      </c>
      <c r="H2377" s="350"/>
      <c r="I2377" s="350"/>
      <c r="J2377" s="352"/>
      <c r="K2377" s="352"/>
      <c r="L2377" s="462"/>
      <c r="M2377" s="462"/>
      <c r="N2377" s="522">
        <v>400</v>
      </c>
      <c r="O2377" s="515"/>
      <c r="P2377" s="489"/>
      <c r="Q2377" s="489"/>
    </row>
    <row r="2378" spans="2:17">
      <c r="B2378" s="459"/>
      <c r="C2378" s="16" t="s">
        <v>2767</v>
      </c>
      <c r="D2378" s="461"/>
      <c r="E2378" s="349">
        <v>6.42</v>
      </c>
      <c r="F2378" s="349">
        <v>5.0599999999999996</v>
      </c>
      <c r="G2378" s="349">
        <v>4.25</v>
      </c>
      <c r="H2378" s="350"/>
      <c r="I2378" s="350"/>
      <c r="J2378" s="352"/>
      <c r="K2378" s="352"/>
      <c r="L2378" s="462"/>
      <c r="M2378" s="462"/>
      <c r="N2378" s="522">
        <v>191</v>
      </c>
      <c r="O2378" s="515"/>
      <c r="P2378" s="489"/>
      <c r="Q2378" s="489"/>
    </row>
    <row r="2379" spans="2:17">
      <c r="B2379" s="459"/>
      <c r="C2379" s="16" t="s">
        <v>4715</v>
      </c>
      <c r="D2379" s="461"/>
      <c r="E2379" s="349">
        <v>1.64</v>
      </c>
      <c r="F2379" s="349">
        <v>1.3</v>
      </c>
      <c r="G2379" s="349">
        <v>1.0900000000000001</v>
      </c>
      <c r="H2379" s="350"/>
      <c r="I2379" s="350"/>
      <c r="J2379" s="352"/>
      <c r="K2379" s="352"/>
      <c r="L2379" s="462"/>
      <c r="M2379" s="462"/>
      <c r="N2379" s="522">
        <v>49</v>
      </c>
      <c r="O2379" s="515"/>
      <c r="P2379" s="489"/>
      <c r="Q2379" s="489"/>
    </row>
    <row r="2380" spans="2:17">
      <c r="B2380" s="459"/>
      <c r="C2380" s="16"/>
      <c r="D2380" s="461"/>
      <c r="E2380" s="349"/>
      <c r="F2380" s="349"/>
      <c r="G2380" s="349"/>
      <c r="H2380" s="350"/>
      <c r="I2380" s="350"/>
      <c r="J2380" s="352"/>
      <c r="K2380" s="352"/>
      <c r="L2380" s="462"/>
      <c r="M2380" s="462"/>
      <c r="N2380" s="522"/>
      <c r="O2380" s="515"/>
      <c r="P2380" s="489"/>
      <c r="Q2380" s="489"/>
    </row>
    <row r="2381" spans="2:17" ht="92.4">
      <c r="B2381" s="443" t="s">
        <v>4749</v>
      </c>
      <c r="C2381" s="444" t="s">
        <v>4750</v>
      </c>
      <c r="D2381" s="445">
        <v>30</v>
      </c>
      <c r="E2381" s="342">
        <v>93.05</v>
      </c>
      <c r="F2381" s="342">
        <v>73.37</v>
      </c>
      <c r="G2381" s="342">
        <v>61.66</v>
      </c>
      <c r="H2381" s="343">
        <v>0</v>
      </c>
      <c r="I2381" s="343">
        <v>0</v>
      </c>
      <c r="J2381" s="344">
        <v>6.8999999999999999E-3</v>
      </c>
      <c r="K2381" s="344">
        <v>4.4999999999999998E-2</v>
      </c>
      <c r="L2381" s="446" t="s">
        <v>2721</v>
      </c>
      <c r="M2381" s="446" t="s">
        <v>2742</v>
      </c>
      <c r="N2381" s="516">
        <v>2761</v>
      </c>
      <c r="O2381" s="496"/>
      <c r="P2381" s="497">
        <v>6.8999999999999999E-3</v>
      </c>
      <c r="Q2381" s="496">
        <v>4.4999999999999998E-2</v>
      </c>
    </row>
    <row r="2382" spans="2:17">
      <c r="B2382" s="459"/>
      <c r="C2382" s="460" t="s">
        <v>2780</v>
      </c>
      <c r="D2382" s="461"/>
      <c r="E2382" s="349" t="s">
        <v>2744</v>
      </c>
      <c r="F2382" s="349" t="s">
        <v>2744</v>
      </c>
      <c r="G2382" s="349" t="s">
        <v>2744</v>
      </c>
      <c r="H2382" s="350"/>
      <c r="I2382" s="350"/>
      <c r="J2382" s="352"/>
      <c r="K2382" s="352"/>
      <c r="L2382" s="462"/>
      <c r="M2382" s="462"/>
      <c r="N2382" s="522"/>
      <c r="O2382" s="515"/>
      <c r="P2382" s="489"/>
      <c r="Q2382" s="489"/>
    </row>
    <row r="2383" spans="2:17">
      <c r="B2383" s="459"/>
      <c r="C2383" s="16" t="s">
        <v>2781</v>
      </c>
      <c r="D2383" s="461"/>
      <c r="E2383" s="349">
        <v>0</v>
      </c>
      <c r="F2383" s="349">
        <v>0</v>
      </c>
      <c r="G2383" s="349">
        <v>0</v>
      </c>
      <c r="H2383" s="350"/>
      <c r="I2383" s="350"/>
      <c r="J2383" s="352"/>
      <c r="K2383" s="352"/>
      <c r="L2383" s="462"/>
      <c r="M2383" s="462"/>
      <c r="N2383" s="522">
        <v>0</v>
      </c>
      <c r="O2383" s="515"/>
      <c r="P2383" s="489"/>
      <c r="Q2383" s="489"/>
    </row>
    <row r="2384" spans="2:17">
      <c r="B2384" s="459"/>
      <c r="C2384" s="16" t="s">
        <v>4735</v>
      </c>
      <c r="D2384" s="461"/>
      <c r="E2384" s="349">
        <v>10.88</v>
      </c>
      <c r="F2384" s="349">
        <v>8.58</v>
      </c>
      <c r="G2384" s="349">
        <v>7.21</v>
      </c>
      <c r="H2384" s="350"/>
      <c r="I2384" s="350"/>
      <c r="J2384" s="352"/>
      <c r="K2384" s="352"/>
      <c r="L2384" s="462"/>
      <c r="M2384" s="462"/>
      <c r="N2384" s="522">
        <v>324</v>
      </c>
      <c r="O2384" s="515"/>
      <c r="P2384" s="489"/>
      <c r="Q2384" s="489"/>
    </row>
    <row r="2385" spans="2:17">
      <c r="B2385" s="459"/>
      <c r="C2385" s="460" t="s">
        <v>2743</v>
      </c>
      <c r="D2385" s="461"/>
      <c r="E2385" s="349" t="s">
        <v>2744</v>
      </c>
      <c r="F2385" s="349" t="s">
        <v>2744</v>
      </c>
      <c r="G2385" s="349" t="s">
        <v>2744</v>
      </c>
      <c r="H2385" s="350"/>
      <c r="I2385" s="350"/>
      <c r="J2385" s="352"/>
      <c r="K2385" s="352"/>
      <c r="L2385" s="462"/>
      <c r="M2385" s="462"/>
      <c r="N2385" s="522"/>
      <c r="O2385" s="515"/>
      <c r="P2385" s="489"/>
      <c r="Q2385" s="489"/>
    </row>
    <row r="2386" spans="2:17">
      <c r="B2386" s="459"/>
      <c r="C2386" s="16" t="s">
        <v>2786</v>
      </c>
      <c r="D2386" s="461"/>
      <c r="E2386" s="349">
        <v>14.48</v>
      </c>
      <c r="F2386" s="349">
        <v>11.42</v>
      </c>
      <c r="G2386" s="349">
        <v>9.59</v>
      </c>
      <c r="H2386" s="350"/>
      <c r="I2386" s="350"/>
      <c r="J2386" s="352"/>
      <c r="K2386" s="352"/>
      <c r="L2386" s="462"/>
      <c r="M2386" s="462"/>
      <c r="N2386" s="522">
        <v>431</v>
      </c>
      <c r="O2386" s="515"/>
      <c r="P2386" s="489"/>
      <c r="Q2386" s="489"/>
    </row>
    <row r="2387" spans="2:17">
      <c r="B2387" s="459"/>
      <c r="C2387" s="16" t="s">
        <v>2787</v>
      </c>
      <c r="D2387" s="461"/>
      <c r="E2387" s="349">
        <v>30.2</v>
      </c>
      <c r="F2387" s="349">
        <v>23.82</v>
      </c>
      <c r="G2387" s="349">
        <v>20.02</v>
      </c>
      <c r="H2387" s="350"/>
      <c r="I2387" s="350"/>
      <c r="J2387" s="352"/>
      <c r="K2387" s="352"/>
      <c r="L2387" s="462"/>
      <c r="M2387" s="462"/>
      <c r="N2387" s="522">
        <v>899</v>
      </c>
      <c r="O2387" s="515"/>
      <c r="P2387" s="489"/>
      <c r="Q2387" s="489"/>
    </row>
    <row r="2388" spans="2:17">
      <c r="B2388" s="459"/>
      <c r="C2388" s="16" t="s">
        <v>4736</v>
      </c>
      <c r="D2388" s="461"/>
      <c r="E2388" s="349">
        <v>21.63</v>
      </c>
      <c r="F2388" s="349">
        <v>17.059999999999999</v>
      </c>
      <c r="G2388" s="349">
        <v>14.34</v>
      </c>
      <c r="H2388" s="350"/>
      <c r="I2388" s="350"/>
      <c r="J2388" s="352"/>
      <c r="K2388" s="352"/>
      <c r="L2388" s="462"/>
      <c r="M2388" s="462"/>
      <c r="N2388" s="522">
        <v>644</v>
      </c>
      <c r="O2388" s="515"/>
      <c r="P2388" s="489"/>
      <c r="Q2388" s="489"/>
    </row>
    <row r="2389" spans="2:17">
      <c r="B2389" s="459"/>
      <c r="C2389" s="460" t="s">
        <v>2743</v>
      </c>
      <c r="D2389" s="461"/>
      <c r="E2389" s="349" t="s">
        <v>2744</v>
      </c>
      <c r="F2389" s="349" t="s">
        <v>2744</v>
      </c>
      <c r="G2389" s="349" t="s">
        <v>2744</v>
      </c>
      <c r="H2389" s="350"/>
      <c r="I2389" s="350"/>
      <c r="J2389" s="352"/>
      <c r="K2389" s="352"/>
      <c r="L2389" s="462"/>
      <c r="M2389" s="462"/>
      <c r="N2389" s="522"/>
      <c r="O2389" s="515"/>
      <c r="P2389" s="489"/>
      <c r="Q2389" s="489"/>
    </row>
    <row r="2390" spans="2:17">
      <c r="B2390" s="459"/>
      <c r="C2390" s="16" t="s">
        <v>4710</v>
      </c>
      <c r="D2390" s="461"/>
      <c r="E2390" s="349">
        <v>18.14</v>
      </c>
      <c r="F2390" s="349">
        <v>14.31</v>
      </c>
      <c r="G2390" s="349">
        <v>12.03</v>
      </c>
      <c r="H2390" s="350"/>
      <c r="I2390" s="350"/>
      <c r="J2390" s="352"/>
      <c r="K2390" s="352"/>
      <c r="L2390" s="462"/>
      <c r="M2390" s="462"/>
      <c r="N2390" s="522">
        <v>540</v>
      </c>
      <c r="O2390" s="515"/>
      <c r="P2390" s="489"/>
      <c r="Q2390" s="489"/>
    </row>
    <row r="2391" spans="2:17">
      <c r="B2391" s="459"/>
      <c r="C2391" s="16" t="s">
        <v>4718</v>
      </c>
      <c r="D2391" s="461"/>
      <c r="E2391" s="349">
        <v>20.43</v>
      </c>
      <c r="F2391" s="349">
        <v>16.11</v>
      </c>
      <c r="G2391" s="349">
        <v>13.54</v>
      </c>
      <c r="H2391" s="350"/>
      <c r="I2391" s="350"/>
      <c r="J2391" s="352"/>
      <c r="K2391" s="352"/>
      <c r="L2391" s="462"/>
      <c r="M2391" s="462"/>
      <c r="N2391" s="522">
        <v>608</v>
      </c>
      <c r="O2391" s="515"/>
      <c r="P2391" s="489"/>
      <c r="Q2391" s="489"/>
    </row>
    <row r="2392" spans="2:17">
      <c r="B2392" s="459"/>
      <c r="C2392" s="460" t="s">
        <v>2743</v>
      </c>
      <c r="D2392" s="461"/>
      <c r="E2392" s="349" t="s">
        <v>2744</v>
      </c>
      <c r="F2392" s="349" t="s">
        <v>2744</v>
      </c>
      <c r="G2392" s="349" t="s">
        <v>2744</v>
      </c>
      <c r="H2392" s="350"/>
      <c r="I2392" s="350"/>
      <c r="J2392" s="352"/>
      <c r="K2392" s="352"/>
      <c r="L2392" s="462"/>
      <c r="M2392" s="462"/>
      <c r="N2392" s="522"/>
      <c r="O2392" s="515"/>
      <c r="P2392" s="489"/>
      <c r="Q2392" s="489"/>
    </row>
    <row r="2393" spans="2:17">
      <c r="B2393" s="459"/>
      <c r="C2393" s="16" t="s">
        <v>4711</v>
      </c>
      <c r="D2393" s="461"/>
      <c r="E2393" s="349">
        <v>1.98</v>
      </c>
      <c r="F2393" s="349">
        <v>1.56</v>
      </c>
      <c r="G2393" s="349">
        <v>1.31</v>
      </c>
      <c r="H2393" s="350"/>
      <c r="I2393" s="350"/>
      <c r="J2393" s="352"/>
      <c r="K2393" s="352"/>
      <c r="L2393" s="462"/>
      <c r="M2393" s="462"/>
      <c r="N2393" s="522">
        <v>59</v>
      </c>
      <c r="O2393" s="515"/>
      <c r="P2393" s="489"/>
      <c r="Q2393" s="489"/>
    </row>
    <row r="2394" spans="2:17">
      <c r="B2394" s="459"/>
      <c r="C2394" s="16" t="s">
        <v>2764</v>
      </c>
      <c r="D2394" s="461"/>
      <c r="E2394" s="349">
        <v>10.36</v>
      </c>
      <c r="F2394" s="349">
        <v>8.8000000000000007</v>
      </c>
      <c r="G2394" s="349">
        <v>7.88</v>
      </c>
      <c r="H2394" s="350"/>
      <c r="I2394" s="350"/>
      <c r="J2394" s="352"/>
      <c r="K2394" s="352"/>
      <c r="L2394" s="462"/>
      <c r="M2394" s="462"/>
      <c r="N2394" s="522">
        <v>219</v>
      </c>
      <c r="O2394" s="515"/>
      <c r="P2394" s="489"/>
      <c r="Q2394" s="489"/>
    </row>
    <row r="2395" spans="2:17">
      <c r="B2395" s="459"/>
      <c r="C2395" s="16" t="s">
        <v>4483</v>
      </c>
      <c r="D2395" s="461"/>
      <c r="E2395" s="349">
        <v>8.3699999999999992</v>
      </c>
      <c r="F2395" s="349">
        <v>6.6</v>
      </c>
      <c r="G2395" s="349">
        <v>5.55</v>
      </c>
      <c r="H2395" s="350"/>
      <c r="I2395" s="350"/>
      <c r="J2395" s="352"/>
      <c r="K2395" s="352"/>
      <c r="L2395" s="462"/>
      <c r="M2395" s="462"/>
      <c r="N2395" s="522">
        <v>249</v>
      </c>
      <c r="O2395" s="515"/>
      <c r="P2395" s="489"/>
      <c r="Q2395" s="489"/>
    </row>
    <row r="2396" spans="2:17">
      <c r="B2396" s="459"/>
      <c r="C2396" s="16" t="s">
        <v>4518</v>
      </c>
      <c r="D2396" s="461"/>
      <c r="E2396" s="349" t="s">
        <v>2744</v>
      </c>
      <c r="F2396" s="349" t="s">
        <v>2744</v>
      </c>
      <c r="G2396" s="349" t="s">
        <v>2744</v>
      </c>
      <c r="H2396" s="350"/>
      <c r="I2396" s="350"/>
      <c r="J2396" s="352"/>
      <c r="K2396" s="352"/>
      <c r="L2396" s="462"/>
      <c r="M2396" s="462"/>
      <c r="N2396" s="522"/>
      <c r="O2396" s="515"/>
      <c r="P2396" s="489"/>
      <c r="Q2396" s="489"/>
    </row>
    <row r="2397" spans="2:17" ht="28.8">
      <c r="B2397" s="459"/>
      <c r="C2397" s="16" t="s">
        <v>4712</v>
      </c>
      <c r="D2397" s="461"/>
      <c r="E2397" s="349">
        <v>9.0399999999999991</v>
      </c>
      <c r="F2397" s="349">
        <v>7.12</v>
      </c>
      <c r="G2397" s="349">
        <v>5.99</v>
      </c>
      <c r="H2397" s="350"/>
      <c r="I2397" s="350"/>
      <c r="J2397" s="352"/>
      <c r="K2397" s="352"/>
      <c r="L2397" s="462"/>
      <c r="M2397" s="462"/>
      <c r="N2397" s="522">
        <v>269</v>
      </c>
      <c r="O2397" s="515"/>
      <c r="P2397" s="489"/>
      <c r="Q2397" s="489"/>
    </row>
    <row r="2398" spans="2:17">
      <c r="B2398" s="459"/>
      <c r="C2398" s="16" t="s">
        <v>2793</v>
      </c>
      <c r="D2398" s="461"/>
      <c r="E2398" s="349">
        <v>7.23</v>
      </c>
      <c r="F2398" s="349">
        <v>5.7</v>
      </c>
      <c r="G2398" s="349">
        <v>4.78</v>
      </c>
      <c r="H2398" s="350"/>
      <c r="I2398" s="350"/>
      <c r="J2398" s="352"/>
      <c r="K2398" s="352"/>
      <c r="L2398" s="462"/>
      <c r="M2398" s="462"/>
      <c r="N2398" s="522">
        <v>215</v>
      </c>
      <c r="O2398" s="515"/>
      <c r="P2398" s="489"/>
      <c r="Q2398" s="489"/>
    </row>
    <row r="2399" spans="2:17">
      <c r="B2399" s="459"/>
      <c r="C2399" s="16" t="s">
        <v>4713</v>
      </c>
      <c r="D2399" s="461"/>
      <c r="E2399" s="349">
        <v>7.55</v>
      </c>
      <c r="F2399" s="349">
        <v>5.96</v>
      </c>
      <c r="G2399" s="349">
        <v>5.01</v>
      </c>
      <c r="H2399" s="350"/>
      <c r="I2399" s="350"/>
      <c r="J2399" s="352"/>
      <c r="K2399" s="352"/>
      <c r="L2399" s="462"/>
      <c r="M2399" s="462"/>
      <c r="N2399" s="522">
        <v>225</v>
      </c>
      <c r="O2399" s="515"/>
      <c r="P2399" s="489"/>
      <c r="Q2399" s="489"/>
    </row>
    <row r="2400" spans="2:17">
      <c r="B2400" s="459"/>
      <c r="C2400" s="16" t="s">
        <v>2802</v>
      </c>
      <c r="D2400" s="461"/>
      <c r="E2400" s="349">
        <v>17.21</v>
      </c>
      <c r="F2400" s="349">
        <v>13.57</v>
      </c>
      <c r="G2400" s="349">
        <v>11.4</v>
      </c>
      <c r="H2400" s="350"/>
      <c r="I2400" s="350"/>
      <c r="J2400" s="352"/>
      <c r="K2400" s="352"/>
      <c r="L2400" s="462"/>
      <c r="M2400" s="462"/>
      <c r="N2400" s="522">
        <v>512</v>
      </c>
      <c r="O2400" s="515"/>
      <c r="P2400" s="489"/>
      <c r="Q2400" s="489"/>
    </row>
    <row r="2401" spans="2:17">
      <c r="B2401" s="459"/>
      <c r="C2401" s="16" t="s">
        <v>2763</v>
      </c>
      <c r="D2401" s="461"/>
      <c r="E2401" s="349">
        <v>15.41</v>
      </c>
      <c r="F2401" s="349">
        <v>12.57</v>
      </c>
      <c r="G2401" s="349">
        <v>10.88</v>
      </c>
      <c r="H2401" s="350"/>
      <c r="I2401" s="350"/>
      <c r="J2401" s="352"/>
      <c r="K2401" s="352"/>
      <c r="L2401" s="462"/>
      <c r="M2401" s="462"/>
      <c r="N2401" s="522">
        <v>399</v>
      </c>
      <c r="O2401" s="515"/>
      <c r="P2401" s="489"/>
      <c r="Q2401" s="489"/>
    </row>
    <row r="2402" spans="2:17">
      <c r="B2402" s="459"/>
      <c r="C2402" s="16" t="s">
        <v>4525</v>
      </c>
      <c r="D2402" s="461"/>
      <c r="E2402" s="349">
        <v>17.16</v>
      </c>
      <c r="F2402" s="349">
        <v>13.54</v>
      </c>
      <c r="G2402" s="349">
        <v>11.38</v>
      </c>
      <c r="H2402" s="350"/>
      <c r="I2402" s="350"/>
      <c r="J2402" s="352"/>
      <c r="K2402" s="352"/>
      <c r="L2402" s="462"/>
      <c r="M2402" s="462"/>
      <c r="N2402" s="522">
        <v>511</v>
      </c>
      <c r="O2402" s="515"/>
      <c r="P2402" s="489"/>
      <c r="Q2402" s="489"/>
    </row>
    <row r="2403" spans="2:17">
      <c r="B2403" s="459"/>
      <c r="C2403" s="16" t="s">
        <v>4526</v>
      </c>
      <c r="D2403" s="461"/>
      <c r="E2403" s="349">
        <v>5.37</v>
      </c>
      <c r="F2403" s="349">
        <v>4.24</v>
      </c>
      <c r="G2403" s="349">
        <v>3.56</v>
      </c>
      <c r="H2403" s="350"/>
      <c r="I2403" s="350"/>
      <c r="J2403" s="352"/>
      <c r="K2403" s="352"/>
      <c r="L2403" s="462"/>
      <c r="M2403" s="462"/>
      <c r="N2403" s="522">
        <v>160</v>
      </c>
      <c r="O2403" s="515"/>
      <c r="P2403" s="489"/>
      <c r="Q2403" s="489"/>
    </row>
    <row r="2404" spans="2:17">
      <c r="B2404" s="459"/>
      <c r="C2404" s="16" t="s">
        <v>2767</v>
      </c>
      <c r="D2404" s="461"/>
      <c r="E2404" s="349">
        <v>6.42</v>
      </c>
      <c r="F2404" s="349">
        <v>5.0599999999999996</v>
      </c>
      <c r="G2404" s="349">
        <v>4.25</v>
      </c>
      <c r="H2404" s="350"/>
      <c r="I2404" s="350"/>
      <c r="J2404" s="352"/>
      <c r="K2404" s="352"/>
      <c r="L2404" s="462"/>
      <c r="M2404" s="462"/>
      <c r="N2404" s="522">
        <v>191</v>
      </c>
      <c r="O2404" s="515"/>
      <c r="P2404" s="489"/>
      <c r="Q2404" s="489"/>
    </row>
    <row r="2405" spans="2:17">
      <c r="B2405" s="459"/>
      <c r="C2405" s="16" t="s">
        <v>4715</v>
      </c>
      <c r="D2405" s="461"/>
      <c r="E2405" s="349">
        <v>1.64</v>
      </c>
      <c r="F2405" s="349">
        <v>1.3</v>
      </c>
      <c r="G2405" s="349">
        <v>1.0900000000000001</v>
      </c>
      <c r="H2405" s="350"/>
      <c r="I2405" s="350"/>
      <c r="J2405" s="352"/>
      <c r="K2405" s="352"/>
      <c r="L2405" s="462"/>
      <c r="M2405" s="462"/>
      <c r="N2405" s="522">
        <v>49</v>
      </c>
      <c r="O2405" s="515"/>
      <c r="P2405" s="489"/>
      <c r="Q2405" s="489"/>
    </row>
    <row r="2406" spans="2:17">
      <c r="B2406" s="459"/>
      <c r="C2406" s="16"/>
      <c r="D2406" s="461"/>
      <c r="E2406" s="349"/>
      <c r="F2406" s="349"/>
      <c r="G2406" s="349"/>
      <c r="H2406" s="350"/>
      <c r="I2406" s="350"/>
      <c r="J2406" s="352"/>
      <c r="K2406" s="352"/>
      <c r="L2406" s="462"/>
      <c r="M2406" s="462"/>
      <c r="N2406" s="522"/>
      <c r="O2406" s="515"/>
      <c r="P2406" s="489"/>
      <c r="Q2406" s="489"/>
    </row>
    <row r="2407" spans="2:17" ht="105.6">
      <c r="B2407" s="443" t="s">
        <v>4751</v>
      </c>
      <c r="C2407" s="444" t="s">
        <v>4752</v>
      </c>
      <c r="D2407" s="445">
        <v>30</v>
      </c>
      <c r="E2407" s="342">
        <v>97.25</v>
      </c>
      <c r="F2407" s="342">
        <v>76.69</v>
      </c>
      <c r="G2407" s="342">
        <v>64.44</v>
      </c>
      <c r="H2407" s="343">
        <v>0</v>
      </c>
      <c r="I2407" s="343">
        <v>0</v>
      </c>
      <c r="J2407" s="344">
        <v>6.8999999999999999E-3</v>
      </c>
      <c r="K2407" s="344">
        <v>4.4999999999999998E-2</v>
      </c>
      <c r="L2407" s="446" t="s">
        <v>2721</v>
      </c>
      <c r="M2407" s="446" t="s">
        <v>2742</v>
      </c>
      <c r="N2407" s="516">
        <v>2899</v>
      </c>
      <c r="O2407" s="496"/>
      <c r="P2407" s="497">
        <v>6.8999999999999999E-3</v>
      </c>
      <c r="Q2407" s="496">
        <v>4.4999999999999998E-2</v>
      </c>
    </row>
    <row r="2408" spans="2:17">
      <c r="B2408" s="459"/>
      <c r="C2408" s="460" t="s">
        <v>2780</v>
      </c>
      <c r="D2408" s="461"/>
      <c r="E2408" s="349" t="s">
        <v>2744</v>
      </c>
      <c r="F2408" s="349" t="s">
        <v>2744</v>
      </c>
      <c r="G2408" s="349" t="s">
        <v>2744</v>
      </c>
      <c r="H2408" s="350"/>
      <c r="I2408" s="350"/>
      <c r="J2408" s="352"/>
      <c r="K2408" s="352"/>
      <c r="L2408" s="462"/>
      <c r="M2408" s="462"/>
      <c r="N2408" s="522"/>
      <c r="O2408" s="515"/>
      <c r="P2408" s="489"/>
      <c r="Q2408" s="489"/>
    </row>
    <row r="2409" spans="2:17">
      <c r="B2409" s="459"/>
      <c r="C2409" s="16" t="s">
        <v>2781</v>
      </c>
      <c r="D2409" s="461"/>
      <c r="E2409" s="349">
        <v>0</v>
      </c>
      <c r="F2409" s="349">
        <v>0</v>
      </c>
      <c r="G2409" s="349">
        <v>0</v>
      </c>
      <c r="H2409" s="350"/>
      <c r="I2409" s="350"/>
      <c r="J2409" s="352"/>
      <c r="K2409" s="352"/>
      <c r="L2409" s="462"/>
      <c r="M2409" s="462"/>
      <c r="N2409" s="522">
        <v>0</v>
      </c>
      <c r="O2409" s="515"/>
      <c r="P2409" s="489"/>
      <c r="Q2409" s="489"/>
    </row>
    <row r="2410" spans="2:17">
      <c r="B2410" s="459"/>
      <c r="C2410" s="16" t="s">
        <v>4735</v>
      </c>
      <c r="D2410" s="461"/>
      <c r="E2410" s="349">
        <v>10.88</v>
      </c>
      <c r="F2410" s="349">
        <v>8.58</v>
      </c>
      <c r="G2410" s="349">
        <v>7.21</v>
      </c>
      <c r="H2410" s="350"/>
      <c r="I2410" s="350"/>
      <c r="J2410" s="352"/>
      <c r="K2410" s="352"/>
      <c r="L2410" s="462"/>
      <c r="M2410" s="462"/>
      <c r="N2410" s="522">
        <v>324</v>
      </c>
      <c r="O2410" s="515"/>
      <c r="P2410" s="489"/>
      <c r="Q2410" s="489"/>
    </row>
    <row r="2411" spans="2:17">
      <c r="B2411" s="459"/>
      <c r="C2411" s="460" t="s">
        <v>2743</v>
      </c>
      <c r="D2411" s="461"/>
      <c r="E2411" s="349" t="s">
        <v>2744</v>
      </c>
      <c r="F2411" s="349" t="s">
        <v>2744</v>
      </c>
      <c r="G2411" s="349" t="s">
        <v>2744</v>
      </c>
      <c r="H2411" s="350"/>
      <c r="I2411" s="350"/>
      <c r="J2411" s="352"/>
      <c r="K2411" s="352"/>
      <c r="L2411" s="462"/>
      <c r="M2411" s="462"/>
      <c r="N2411" s="522"/>
      <c r="O2411" s="515"/>
      <c r="P2411" s="489"/>
      <c r="Q2411" s="489"/>
    </row>
    <row r="2412" spans="2:17">
      <c r="B2412" s="459"/>
      <c r="C2412" s="16" t="s">
        <v>2786</v>
      </c>
      <c r="D2412" s="461"/>
      <c r="E2412" s="349">
        <v>14.48</v>
      </c>
      <c r="F2412" s="349">
        <v>11.42</v>
      </c>
      <c r="G2412" s="349">
        <v>9.59</v>
      </c>
      <c r="H2412" s="350"/>
      <c r="I2412" s="350"/>
      <c r="J2412" s="352"/>
      <c r="K2412" s="352"/>
      <c r="L2412" s="462"/>
      <c r="M2412" s="462"/>
      <c r="N2412" s="522">
        <v>431</v>
      </c>
      <c r="O2412" s="515"/>
      <c r="P2412" s="489"/>
      <c r="Q2412" s="489"/>
    </row>
    <row r="2413" spans="2:17">
      <c r="B2413" s="459"/>
      <c r="C2413" s="16" t="s">
        <v>2787</v>
      </c>
      <c r="D2413" s="461"/>
      <c r="E2413" s="349">
        <v>30.2</v>
      </c>
      <c r="F2413" s="349">
        <v>23.82</v>
      </c>
      <c r="G2413" s="349">
        <v>20.02</v>
      </c>
      <c r="H2413" s="350"/>
      <c r="I2413" s="350"/>
      <c r="J2413" s="352"/>
      <c r="K2413" s="352"/>
      <c r="L2413" s="462"/>
      <c r="M2413" s="462"/>
      <c r="N2413" s="522">
        <v>899</v>
      </c>
      <c r="O2413" s="515"/>
      <c r="P2413" s="489"/>
      <c r="Q2413" s="489"/>
    </row>
    <row r="2414" spans="2:17">
      <c r="B2414" s="459"/>
      <c r="C2414" s="16" t="s">
        <v>4736</v>
      </c>
      <c r="D2414" s="461"/>
      <c r="E2414" s="349">
        <v>21.63</v>
      </c>
      <c r="F2414" s="349">
        <v>17.059999999999999</v>
      </c>
      <c r="G2414" s="349">
        <v>14.34</v>
      </c>
      <c r="H2414" s="350"/>
      <c r="I2414" s="350"/>
      <c r="J2414" s="352"/>
      <c r="K2414" s="352"/>
      <c r="L2414" s="462"/>
      <c r="M2414" s="462"/>
      <c r="N2414" s="522">
        <v>644</v>
      </c>
      <c r="O2414" s="515"/>
      <c r="P2414" s="489"/>
      <c r="Q2414" s="489"/>
    </row>
    <row r="2415" spans="2:17">
      <c r="B2415" s="459"/>
      <c r="C2415" s="460" t="s">
        <v>2743</v>
      </c>
      <c r="D2415" s="461"/>
      <c r="E2415" s="349" t="s">
        <v>2744</v>
      </c>
      <c r="F2415" s="349" t="s">
        <v>2744</v>
      </c>
      <c r="G2415" s="349" t="s">
        <v>2744</v>
      </c>
      <c r="H2415" s="350"/>
      <c r="I2415" s="350"/>
      <c r="J2415" s="352"/>
      <c r="K2415" s="352"/>
      <c r="L2415" s="462"/>
      <c r="M2415" s="462"/>
      <c r="N2415" s="522"/>
      <c r="O2415" s="515"/>
      <c r="P2415" s="489"/>
      <c r="Q2415" s="489"/>
    </row>
    <row r="2416" spans="2:17">
      <c r="B2416" s="459"/>
      <c r="C2416" s="16" t="s">
        <v>4710</v>
      </c>
      <c r="D2416" s="461"/>
      <c r="E2416" s="349">
        <v>18.14</v>
      </c>
      <c r="F2416" s="349">
        <v>14.31</v>
      </c>
      <c r="G2416" s="349">
        <v>12.03</v>
      </c>
      <c r="H2416" s="350"/>
      <c r="I2416" s="350"/>
      <c r="J2416" s="352"/>
      <c r="K2416" s="352"/>
      <c r="L2416" s="462"/>
      <c r="M2416" s="462"/>
      <c r="N2416" s="522">
        <v>540</v>
      </c>
      <c r="O2416" s="515"/>
      <c r="P2416" s="489"/>
      <c r="Q2416" s="489"/>
    </row>
    <row r="2417" spans="2:17">
      <c r="B2417" s="459"/>
      <c r="C2417" s="16" t="s">
        <v>4718</v>
      </c>
      <c r="D2417" s="461"/>
      <c r="E2417" s="349">
        <v>20.43</v>
      </c>
      <c r="F2417" s="349">
        <v>16.11</v>
      </c>
      <c r="G2417" s="349">
        <v>13.54</v>
      </c>
      <c r="H2417" s="350"/>
      <c r="I2417" s="350"/>
      <c r="J2417" s="352"/>
      <c r="K2417" s="352"/>
      <c r="L2417" s="462"/>
      <c r="M2417" s="462"/>
      <c r="N2417" s="522">
        <v>608</v>
      </c>
      <c r="O2417" s="515"/>
      <c r="P2417" s="489"/>
      <c r="Q2417" s="489"/>
    </row>
    <row r="2418" spans="2:17">
      <c r="B2418" s="459"/>
      <c r="C2418" s="460" t="s">
        <v>2743</v>
      </c>
      <c r="D2418" s="461"/>
      <c r="E2418" s="349" t="s">
        <v>2744</v>
      </c>
      <c r="F2418" s="349" t="s">
        <v>2744</v>
      </c>
      <c r="G2418" s="349" t="s">
        <v>2744</v>
      </c>
      <c r="H2418" s="350"/>
      <c r="I2418" s="350"/>
      <c r="J2418" s="352"/>
      <c r="K2418" s="352"/>
      <c r="L2418" s="462"/>
      <c r="M2418" s="462"/>
      <c r="N2418" s="522"/>
      <c r="O2418" s="515"/>
      <c r="P2418" s="489"/>
      <c r="Q2418" s="489"/>
    </row>
    <row r="2419" spans="2:17">
      <c r="B2419" s="459"/>
      <c r="C2419" s="16" t="s">
        <v>4711</v>
      </c>
      <c r="D2419" s="461"/>
      <c r="E2419" s="349">
        <v>1.98</v>
      </c>
      <c r="F2419" s="349">
        <v>1.56</v>
      </c>
      <c r="G2419" s="349">
        <v>1.31</v>
      </c>
      <c r="H2419" s="350"/>
      <c r="I2419" s="350"/>
      <c r="J2419" s="352"/>
      <c r="K2419" s="352"/>
      <c r="L2419" s="462"/>
      <c r="M2419" s="462"/>
      <c r="N2419" s="522">
        <v>59</v>
      </c>
      <c r="O2419" s="515"/>
      <c r="P2419" s="489"/>
      <c r="Q2419" s="489"/>
    </row>
    <row r="2420" spans="2:17">
      <c r="B2420" s="459"/>
      <c r="C2420" s="16" t="s">
        <v>2764</v>
      </c>
      <c r="D2420" s="461"/>
      <c r="E2420" s="349">
        <v>10.36</v>
      </c>
      <c r="F2420" s="349">
        <v>8.8000000000000007</v>
      </c>
      <c r="G2420" s="349">
        <v>7.88</v>
      </c>
      <c r="H2420" s="350"/>
      <c r="I2420" s="350"/>
      <c r="J2420" s="352"/>
      <c r="K2420" s="352"/>
      <c r="L2420" s="462"/>
      <c r="M2420" s="462"/>
      <c r="N2420" s="522">
        <v>219</v>
      </c>
      <c r="O2420" s="515"/>
      <c r="P2420" s="489"/>
      <c r="Q2420" s="489"/>
    </row>
    <row r="2421" spans="2:17">
      <c r="B2421" s="459"/>
      <c r="C2421" s="16" t="s">
        <v>4483</v>
      </c>
      <c r="D2421" s="461"/>
      <c r="E2421" s="349">
        <v>8.3699999999999992</v>
      </c>
      <c r="F2421" s="349">
        <v>6.6</v>
      </c>
      <c r="G2421" s="349">
        <v>5.55</v>
      </c>
      <c r="H2421" s="350"/>
      <c r="I2421" s="350"/>
      <c r="J2421" s="352"/>
      <c r="K2421" s="352"/>
      <c r="L2421" s="462"/>
      <c r="M2421" s="462"/>
      <c r="N2421" s="522">
        <v>249</v>
      </c>
      <c r="O2421" s="515"/>
      <c r="P2421" s="489"/>
      <c r="Q2421" s="489"/>
    </row>
    <row r="2422" spans="2:17">
      <c r="B2422" s="459"/>
      <c r="C2422" s="16" t="s">
        <v>4518</v>
      </c>
      <c r="D2422" s="461"/>
      <c r="E2422" s="349" t="s">
        <v>2744</v>
      </c>
      <c r="F2422" s="349" t="s">
        <v>2744</v>
      </c>
      <c r="G2422" s="349" t="s">
        <v>2744</v>
      </c>
      <c r="H2422" s="350"/>
      <c r="I2422" s="350"/>
      <c r="J2422" s="352"/>
      <c r="K2422" s="352"/>
      <c r="L2422" s="462"/>
      <c r="M2422" s="462"/>
      <c r="N2422" s="522"/>
      <c r="O2422" s="515"/>
      <c r="P2422" s="489"/>
      <c r="Q2422" s="489"/>
    </row>
    <row r="2423" spans="2:17" ht="28.8">
      <c r="B2423" s="459"/>
      <c r="C2423" s="16" t="s">
        <v>4712</v>
      </c>
      <c r="D2423" s="461"/>
      <c r="E2423" s="349">
        <v>9.0399999999999991</v>
      </c>
      <c r="F2423" s="349">
        <v>7.12</v>
      </c>
      <c r="G2423" s="349">
        <v>5.99</v>
      </c>
      <c r="H2423" s="350"/>
      <c r="I2423" s="350"/>
      <c r="J2423" s="352"/>
      <c r="K2423" s="352"/>
      <c r="L2423" s="462"/>
      <c r="M2423" s="462"/>
      <c r="N2423" s="522">
        <v>269</v>
      </c>
      <c r="O2423" s="515"/>
      <c r="P2423" s="489"/>
      <c r="Q2423" s="489"/>
    </row>
    <row r="2424" spans="2:17">
      <c r="B2424" s="459"/>
      <c r="C2424" s="16" t="s">
        <v>2793</v>
      </c>
      <c r="D2424" s="461"/>
      <c r="E2424" s="349">
        <v>7.23</v>
      </c>
      <c r="F2424" s="349">
        <v>5.7</v>
      </c>
      <c r="G2424" s="349">
        <v>4.78</v>
      </c>
      <c r="H2424" s="350"/>
      <c r="I2424" s="350"/>
      <c r="J2424" s="352"/>
      <c r="K2424" s="352"/>
      <c r="L2424" s="462"/>
      <c r="M2424" s="462"/>
      <c r="N2424" s="522">
        <v>215</v>
      </c>
      <c r="O2424" s="515"/>
      <c r="P2424" s="489"/>
      <c r="Q2424" s="489"/>
    </row>
    <row r="2425" spans="2:17">
      <c r="B2425" s="459"/>
      <c r="C2425" s="16" t="s">
        <v>4713</v>
      </c>
      <c r="D2425" s="461"/>
      <c r="E2425" s="349">
        <v>7.55</v>
      </c>
      <c r="F2425" s="349">
        <v>5.96</v>
      </c>
      <c r="G2425" s="349">
        <v>5.01</v>
      </c>
      <c r="H2425" s="350"/>
      <c r="I2425" s="350"/>
      <c r="J2425" s="352"/>
      <c r="K2425" s="352"/>
      <c r="L2425" s="462"/>
      <c r="M2425" s="462"/>
      <c r="N2425" s="522">
        <v>225</v>
      </c>
      <c r="O2425" s="515"/>
      <c r="P2425" s="489"/>
      <c r="Q2425" s="489"/>
    </row>
    <row r="2426" spans="2:17">
      <c r="B2426" s="459"/>
      <c r="C2426" s="16" t="s">
        <v>2802</v>
      </c>
      <c r="D2426" s="461"/>
      <c r="E2426" s="349">
        <v>17.21</v>
      </c>
      <c r="F2426" s="349">
        <v>13.57</v>
      </c>
      <c r="G2426" s="349">
        <v>11.4</v>
      </c>
      <c r="H2426" s="350"/>
      <c r="I2426" s="350"/>
      <c r="J2426" s="352"/>
      <c r="K2426" s="352"/>
      <c r="L2426" s="462"/>
      <c r="M2426" s="462"/>
      <c r="N2426" s="522">
        <v>512</v>
      </c>
      <c r="O2426" s="515"/>
      <c r="P2426" s="489"/>
      <c r="Q2426" s="489"/>
    </row>
    <row r="2427" spans="2:17">
      <c r="B2427" s="459"/>
      <c r="C2427" s="16" t="s">
        <v>2763</v>
      </c>
      <c r="D2427" s="461"/>
      <c r="E2427" s="349">
        <v>15.41</v>
      </c>
      <c r="F2427" s="349">
        <v>12.57</v>
      </c>
      <c r="G2427" s="349">
        <v>10.88</v>
      </c>
      <c r="H2427" s="350"/>
      <c r="I2427" s="350"/>
      <c r="J2427" s="352"/>
      <c r="K2427" s="352"/>
      <c r="L2427" s="462"/>
      <c r="M2427" s="462"/>
      <c r="N2427" s="522">
        <v>399</v>
      </c>
      <c r="O2427" s="515"/>
      <c r="P2427" s="489"/>
      <c r="Q2427" s="489"/>
    </row>
    <row r="2428" spans="2:17">
      <c r="B2428" s="459"/>
      <c r="C2428" s="16" t="s">
        <v>4525</v>
      </c>
      <c r="D2428" s="461"/>
      <c r="E2428" s="349">
        <v>17.16</v>
      </c>
      <c r="F2428" s="349">
        <v>13.54</v>
      </c>
      <c r="G2428" s="349">
        <v>11.38</v>
      </c>
      <c r="H2428" s="350"/>
      <c r="I2428" s="350"/>
      <c r="J2428" s="352"/>
      <c r="K2428" s="352"/>
      <c r="L2428" s="462"/>
      <c r="M2428" s="462"/>
      <c r="N2428" s="522">
        <v>511</v>
      </c>
      <c r="O2428" s="515"/>
      <c r="P2428" s="489"/>
      <c r="Q2428" s="489"/>
    </row>
    <row r="2429" spans="2:17">
      <c r="B2429" s="459"/>
      <c r="C2429" s="16" t="s">
        <v>4526</v>
      </c>
      <c r="D2429" s="461"/>
      <c r="E2429" s="349">
        <v>5.37</v>
      </c>
      <c r="F2429" s="349">
        <v>4.24</v>
      </c>
      <c r="G2429" s="349">
        <v>3.56</v>
      </c>
      <c r="H2429" s="350"/>
      <c r="I2429" s="350"/>
      <c r="J2429" s="352"/>
      <c r="K2429" s="352"/>
      <c r="L2429" s="462"/>
      <c r="M2429" s="462"/>
      <c r="N2429" s="522">
        <v>160</v>
      </c>
      <c r="O2429" s="515"/>
      <c r="P2429" s="489"/>
      <c r="Q2429" s="489"/>
    </row>
    <row r="2430" spans="2:17">
      <c r="B2430" s="459"/>
      <c r="C2430" s="16" t="s">
        <v>2767</v>
      </c>
      <c r="D2430" s="461"/>
      <c r="E2430" s="349">
        <v>6.42</v>
      </c>
      <c r="F2430" s="349">
        <v>5.0599999999999996</v>
      </c>
      <c r="G2430" s="349">
        <v>4.25</v>
      </c>
      <c r="H2430" s="350"/>
      <c r="I2430" s="350"/>
      <c r="J2430" s="352"/>
      <c r="K2430" s="352"/>
      <c r="L2430" s="462"/>
      <c r="M2430" s="462"/>
      <c r="N2430" s="522">
        <v>191</v>
      </c>
      <c r="O2430" s="515"/>
      <c r="P2430" s="489"/>
      <c r="Q2430" s="489"/>
    </row>
    <row r="2431" spans="2:17">
      <c r="B2431" s="459"/>
      <c r="C2431" s="16" t="s">
        <v>4715</v>
      </c>
      <c r="D2431" s="461"/>
      <c r="E2431" s="349">
        <v>1.64</v>
      </c>
      <c r="F2431" s="349">
        <v>1.3</v>
      </c>
      <c r="G2431" s="349">
        <v>1.0900000000000001</v>
      </c>
      <c r="H2431" s="350"/>
      <c r="I2431" s="350"/>
      <c r="J2431" s="352"/>
      <c r="K2431" s="352"/>
      <c r="L2431" s="462"/>
      <c r="M2431" s="462"/>
      <c r="N2431" s="522">
        <v>49</v>
      </c>
      <c r="O2431" s="515"/>
      <c r="P2431" s="489"/>
      <c r="Q2431" s="489"/>
    </row>
    <row r="2432" spans="2:17">
      <c r="N2432" s="488"/>
      <c r="O2432" s="489"/>
      <c r="P2432" s="489"/>
      <c r="Q2432" s="489"/>
    </row>
    <row r="2433" spans="2:17">
      <c r="N2433" s="488"/>
      <c r="O2433" s="489"/>
      <c r="P2433" s="489"/>
      <c r="Q2433" s="489"/>
    </row>
    <row r="2434" spans="2:17">
      <c r="B2434" s="321" t="s">
        <v>3775</v>
      </c>
      <c r="N2434" s="488"/>
      <c r="O2434" s="489"/>
      <c r="P2434" s="489"/>
      <c r="Q2434" s="489"/>
    </row>
    <row r="2435" spans="2:17">
      <c r="C2435" s="322" t="s">
        <v>3777</v>
      </c>
      <c r="N2435" s="488">
        <v>250</v>
      </c>
      <c r="O2435" s="489"/>
      <c r="P2435" s="489"/>
      <c r="Q2435" s="489"/>
    </row>
    <row r="2436" spans="2:17" ht="28.8">
      <c r="C2436" s="322" t="s">
        <v>3776</v>
      </c>
      <c r="J2436" s="327">
        <v>5.9999999999999995E-4</v>
      </c>
      <c r="K2436" s="327">
        <v>5.9999999999999995E-4</v>
      </c>
      <c r="N2436" s="488"/>
      <c r="O2436" s="489"/>
      <c r="P2436" s="489"/>
      <c r="Q2436" s="489"/>
    </row>
  </sheetData>
  <mergeCells count="3">
    <mergeCell ref="E1:J1"/>
    <mergeCell ref="E2:J2"/>
    <mergeCell ref="E4:G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37"/>
  <sheetViews>
    <sheetView workbookViewId="0">
      <selection activeCell="B6" sqref="B6"/>
    </sheetView>
  </sheetViews>
  <sheetFormatPr defaultColWidth="8.88671875" defaultRowHeight="13.2"/>
  <cols>
    <col min="1" max="1" width="45.6640625" style="158" customWidth="1"/>
    <col min="2" max="4" width="17.6640625" style="137" customWidth="1"/>
    <col min="5" max="5" width="17.6640625" style="25" customWidth="1"/>
    <col min="6" max="6" width="45.6640625" style="138" customWidth="1"/>
    <col min="7" max="7" width="8.88671875" style="194"/>
    <col min="8" max="8" width="12.6640625" style="18" customWidth="1"/>
    <col min="9" max="16384" width="8.88671875" style="18"/>
  </cols>
  <sheetData>
    <row r="1" spans="1:8" ht="26.4">
      <c r="A1" s="11" t="s">
        <v>2359</v>
      </c>
      <c r="B1" s="11" t="s">
        <v>738</v>
      </c>
      <c r="C1" s="11" t="s">
        <v>854</v>
      </c>
      <c r="D1" s="11" t="s">
        <v>1472</v>
      </c>
      <c r="E1" s="11" t="s">
        <v>865</v>
      </c>
      <c r="F1" s="11" t="s">
        <v>67</v>
      </c>
      <c r="G1" s="190" t="s">
        <v>2520</v>
      </c>
      <c r="H1" s="12" t="s">
        <v>2521</v>
      </c>
    </row>
    <row r="2" spans="1:8" ht="33.75" customHeight="1">
      <c r="A2" s="118" t="s">
        <v>2543</v>
      </c>
      <c r="B2" s="592" t="s">
        <v>2542</v>
      </c>
      <c r="C2" s="592"/>
      <c r="D2" s="592"/>
      <c r="E2" s="592"/>
      <c r="F2" s="592"/>
      <c r="G2" s="211"/>
      <c r="H2" s="53"/>
    </row>
    <row r="3" spans="1:8">
      <c r="A3" s="136" t="s">
        <v>774</v>
      </c>
      <c r="G3" s="217"/>
      <c r="H3" s="138"/>
    </row>
    <row r="4" spans="1:8" ht="118.8">
      <c r="A4" s="139" t="s">
        <v>68</v>
      </c>
      <c r="B4" s="140" t="s">
        <v>1573</v>
      </c>
      <c r="C4" s="141">
        <v>8000</v>
      </c>
      <c r="D4" s="58">
        <f>Summary!B67</f>
        <v>10</v>
      </c>
      <c r="E4" s="58">
        <f t="shared" ref="E4:E38" si="0">SUM(C4-(C4*(D4/100)))</f>
        <v>7200</v>
      </c>
      <c r="F4" s="142" t="s">
        <v>69</v>
      </c>
      <c r="G4" s="206"/>
      <c r="H4" s="180">
        <f t="shared" ref="H4:H6" si="1">E4*G4</f>
        <v>0</v>
      </c>
    </row>
    <row r="5" spans="1:8" ht="158.4">
      <c r="A5" s="139" t="s">
        <v>70</v>
      </c>
      <c r="B5" s="140" t="s">
        <v>1574</v>
      </c>
      <c r="C5" s="141">
        <v>1000</v>
      </c>
      <c r="D5" s="58">
        <f>Summary!B67</f>
        <v>10</v>
      </c>
      <c r="E5" s="58">
        <f t="shared" si="0"/>
        <v>900</v>
      </c>
      <c r="F5" s="142" t="s">
        <v>71</v>
      </c>
      <c r="G5" s="206"/>
      <c r="H5" s="180">
        <f t="shared" si="1"/>
        <v>0</v>
      </c>
    </row>
    <row r="6" spans="1:8" ht="92.4">
      <c r="A6" s="139" t="s">
        <v>72</v>
      </c>
      <c r="B6" s="140" t="s">
        <v>1540</v>
      </c>
      <c r="C6" s="141">
        <v>1400</v>
      </c>
      <c r="D6" s="58">
        <f>Summary!B67</f>
        <v>10</v>
      </c>
      <c r="E6" s="58">
        <f t="shared" si="0"/>
        <v>1260</v>
      </c>
      <c r="F6" s="142" t="s">
        <v>2388</v>
      </c>
      <c r="G6" s="206"/>
      <c r="H6" s="180">
        <f t="shared" si="1"/>
        <v>0</v>
      </c>
    </row>
    <row r="7" spans="1:8">
      <c r="A7" s="139" t="s">
        <v>72</v>
      </c>
      <c r="B7" s="140" t="s">
        <v>1541</v>
      </c>
      <c r="C7" s="141">
        <v>1200</v>
      </c>
      <c r="D7" s="58">
        <f>Summary!B67</f>
        <v>10</v>
      </c>
      <c r="E7" s="58">
        <f t="shared" si="0"/>
        <v>1080</v>
      </c>
      <c r="F7" s="142"/>
      <c r="G7" s="206"/>
      <c r="H7" s="180">
        <f t="shared" ref="H7:H70" si="2">E7*G7</f>
        <v>0</v>
      </c>
    </row>
    <row r="8" spans="1:8">
      <c r="A8" s="139" t="s">
        <v>72</v>
      </c>
      <c r="B8" s="140" t="s">
        <v>1542</v>
      </c>
      <c r="C8" s="141">
        <v>1000</v>
      </c>
      <c r="D8" s="58">
        <f>Summary!B67</f>
        <v>10</v>
      </c>
      <c r="E8" s="58">
        <f t="shared" si="0"/>
        <v>900</v>
      </c>
      <c r="F8" s="142"/>
      <c r="G8" s="206"/>
      <c r="H8" s="180">
        <f t="shared" si="2"/>
        <v>0</v>
      </c>
    </row>
    <row r="9" spans="1:8" ht="66">
      <c r="A9" s="139" t="s">
        <v>73</v>
      </c>
      <c r="B9" s="140" t="s">
        <v>1543</v>
      </c>
      <c r="C9" s="141">
        <v>700</v>
      </c>
      <c r="D9" s="58">
        <f>Summary!B67</f>
        <v>10</v>
      </c>
      <c r="E9" s="58">
        <f t="shared" si="0"/>
        <v>630</v>
      </c>
      <c r="F9" s="142" t="s">
        <v>2389</v>
      </c>
      <c r="G9" s="206"/>
      <c r="H9" s="180">
        <f t="shared" si="2"/>
        <v>0</v>
      </c>
    </row>
    <row r="10" spans="1:8">
      <c r="A10" s="139" t="s">
        <v>73</v>
      </c>
      <c r="B10" s="140" t="s">
        <v>1544</v>
      </c>
      <c r="C10" s="141">
        <v>600</v>
      </c>
      <c r="D10" s="58">
        <f>Summary!B67</f>
        <v>10</v>
      </c>
      <c r="E10" s="58">
        <f t="shared" si="0"/>
        <v>540</v>
      </c>
      <c r="F10" s="142"/>
      <c r="G10" s="206"/>
      <c r="H10" s="180">
        <f t="shared" si="2"/>
        <v>0</v>
      </c>
    </row>
    <row r="11" spans="1:8">
      <c r="A11" s="139" t="s">
        <v>73</v>
      </c>
      <c r="B11" s="140" t="s">
        <v>1545</v>
      </c>
      <c r="C11" s="141">
        <v>500</v>
      </c>
      <c r="D11" s="58">
        <f>Summary!B67</f>
        <v>10</v>
      </c>
      <c r="E11" s="58">
        <f t="shared" si="0"/>
        <v>450</v>
      </c>
      <c r="F11" s="142"/>
      <c r="G11" s="206"/>
      <c r="H11" s="180">
        <f t="shared" si="2"/>
        <v>0</v>
      </c>
    </row>
    <row r="12" spans="1:8" ht="66">
      <c r="A12" s="139" t="s">
        <v>74</v>
      </c>
      <c r="B12" s="140" t="s">
        <v>1546</v>
      </c>
      <c r="C12" s="141">
        <v>700</v>
      </c>
      <c r="D12" s="58">
        <f>Summary!B67</f>
        <v>10</v>
      </c>
      <c r="E12" s="58">
        <f t="shared" si="0"/>
        <v>630</v>
      </c>
      <c r="F12" s="142" t="s">
        <v>75</v>
      </c>
      <c r="G12" s="206"/>
      <c r="H12" s="180">
        <f t="shared" si="2"/>
        <v>0</v>
      </c>
    </row>
    <row r="13" spans="1:8">
      <c r="A13" s="139" t="s">
        <v>74</v>
      </c>
      <c r="B13" s="140" t="s">
        <v>1547</v>
      </c>
      <c r="C13" s="141">
        <v>600</v>
      </c>
      <c r="D13" s="58">
        <f>Summary!B67</f>
        <v>10</v>
      </c>
      <c r="E13" s="58">
        <f t="shared" si="0"/>
        <v>540</v>
      </c>
      <c r="F13" s="142"/>
      <c r="G13" s="206"/>
      <c r="H13" s="180">
        <f t="shared" si="2"/>
        <v>0</v>
      </c>
    </row>
    <row r="14" spans="1:8">
      <c r="A14" s="139" t="s">
        <v>74</v>
      </c>
      <c r="B14" s="140" t="s">
        <v>1548</v>
      </c>
      <c r="C14" s="141">
        <v>500</v>
      </c>
      <c r="D14" s="58">
        <f>Summary!B67</f>
        <v>10</v>
      </c>
      <c r="E14" s="58">
        <f t="shared" si="0"/>
        <v>450</v>
      </c>
      <c r="F14" s="142"/>
      <c r="G14" s="206"/>
      <c r="H14" s="180">
        <f t="shared" si="2"/>
        <v>0</v>
      </c>
    </row>
    <row r="15" spans="1:8" ht="26.4">
      <c r="A15" s="139" t="s">
        <v>76</v>
      </c>
      <c r="B15" s="140" t="s">
        <v>1549</v>
      </c>
      <c r="C15" s="141">
        <v>10000</v>
      </c>
      <c r="D15" s="58">
        <f>Summary!B67</f>
        <v>10</v>
      </c>
      <c r="E15" s="58">
        <f t="shared" si="0"/>
        <v>9000</v>
      </c>
      <c r="F15" s="142" t="s">
        <v>77</v>
      </c>
      <c r="G15" s="206"/>
      <c r="H15" s="180">
        <f t="shared" si="2"/>
        <v>0</v>
      </c>
    </row>
    <row r="16" spans="1:8" ht="26.4">
      <c r="A16" s="139" t="s">
        <v>78</v>
      </c>
      <c r="B16" s="140" t="s">
        <v>1550</v>
      </c>
      <c r="C16" s="141">
        <v>400</v>
      </c>
      <c r="D16" s="58">
        <f>Summary!B67</f>
        <v>10</v>
      </c>
      <c r="E16" s="58">
        <f t="shared" si="0"/>
        <v>360</v>
      </c>
      <c r="F16" s="142" t="s">
        <v>79</v>
      </c>
      <c r="G16" s="206"/>
      <c r="H16" s="180">
        <f t="shared" si="2"/>
        <v>0</v>
      </c>
    </row>
    <row r="17" spans="1:8">
      <c r="A17" s="139" t="s">
        <v>78</v>
      </c>
      <c r="B17" s="140" t="s">
        <v>1551</v>
      </c>
      <c r="C17" s="141">
        <v>350</v>
      </c>
      <c r="D17" s="58">
        <f>Summary!B67</f>
        <v>10</v>
      </c>
      <c r="E17" s="58">
        <f t="shared" si="0"/>
        <v>315</v>
      </c>
      <c r="F17" s="142"/>
      <c r="G17" s="206"/>
      <c r="H17" s="180">
        <f t="shared" si="2"/>
        <v>0</v>
      </c>
    </row>
    <row r="18" spans="1:8">
      <c r="A18" s="139" t="s">
        <v>78</v>
      </c>
      <c r="B18" s="140" t="s">
        <v>1552</v>
      </c>
      <c r="C18" s="141">
        <v>300</v>
      </c>
      <c r="D18" s="58">
        <f>Summary!B67</f>
        <v>10</v>
      </c>
      <c r="E18" s="58">
        <f t="shared" si="0"/>
        <v>270</v>
      </c>
      <c r="F18" s="142"/>
      <c r="G18" s="206"/>
      <c r="H18" s="180">
        <f t="shared" si="2"/>
        <v>0</v>
      </c>
    </row>
    <row r="19" spans="1:8" ht="145.19999999999999">
      <c r="A19" s="139" t="s">
        <v>80</v>
      </c>
      <c r="B19" s="140" t="s">
        <v>1553</v>
      </c>
      <c r="C19" s="141">
        <v>10000</v>
      </c>
      <c r="D19" s="58">
        <f>Summary!B67</f>
        <v>10</v>
      </c>
      <c r="E19" s="58">
        <f t="shared" si="0"/>
        <v>9000</v>
      </c>
      <c r="F19" s="142" t="s">
        <v>2390</v>
      </c>
      <c r="G19" s="206"/>
      <c r="H19" s="180">
        <f t="shared" si="2"/>
        <v>0</v>
      </c>
    </row>
    <row r="20" spans="1:8" ht="303.60000000000002">
      <c r="A20" s="139" t="s">
        <v>81</v>
      </c>
      <c r="B20" s="140" t="s">
        <v>1554</v>
      </c>
      <c r="C20" s="141">
        <v>2000</v>
      </c>
      <c r="D20" s="58">
        <f>Summary!B67</f>
        <v>10</v>
      </c>
      <c r="E20" s="58">
        <f t="shared" si="0"/>
        <v>1800</v>
      </c>
      <c r="F20" s="142" t="s">
        <v>82</v>
      </c>
      <c r="G20" s="206"/>
      <c r="H20" s="180">
        <f t="shared" si="2"/>
        <v>0</v>
      </c>
    </row>
    <row r="21" spans="1:8" ht="52.8">
      <c r="A21" s="143" t="s">
        <v>83</v>
      </c>
      <c r="B21" s="144" t="s">
        <v>1555</v>
      </c>
      <c r="C21" s="145">
        <v>5000</v>
      </c>
      <c r="D21" s="22">
        <f>Summary!B67</f>
        <v>10</v>
      </c>
      <c r="E21" s="58">
        <f t="shared" si="0"/>
        <v>4500</v>
      </c>
      <c r="F21" s="146" t="s">
        <v>84</v>
      </c>
      <c r="G21" s="206"/>
      <c r="H21" s="180">
        <f t="shared" si="2"/>
        <v>0</v>
      </c>
    </row>
    <row r="22" spans="1:8" ht="52.8">
      <c r="A22" s="139" t="s">
        <v>85</v>
      </c>
      <c r="B22" s="140" t="s">
        <v>1556</v>
      </c>
      <c r="C22" s="141">
        <v>5000</v>
      </c>
      <c r="D22" s="58">
        <f>Summary!B67</f>
        <v>10</v>
      </c>
      <c r="E22" s="58">
        <f t="shared" si="0"/>
        <v>4500</v>
      </c>
      <c r="F22" s="142" t="s">
        <v>86</v>
      </c>
      <c r="G22" s="206"/>
      <c r="H22" s="180">
        <f t="shared" si="2"/>
        <v>0</v>
      </c>
    </row>
    <row r="23" spans="1:8" ht="52.8">
      <c r="A23" s="139" t="s">
        <v>87</v>
      </c>
      <c r="B23" s="140" t="s">
        <v>1557</v>
      </c>
      <c r="C23" s="141">
        <v>5000</v>
      </c>
      <c r="D23" s="58">
        <f>Summary!B67</f>
        <v>10</v>
      </c>
      <c r="E23" s="58">
        <f t="shared" si="0"/>
        <v>4500</v>
      </c>
      <c r="F23" s="142" t="s">
        <v>88</v>
      </c>
      <c r="G23" s="206"/>
      <c r="H23" s="180">
        <f t="shared" si="2"/>
        <v>0</v>
      </c>
    </row>
    <row r="24" spans="1:8" ht="52.8">
      <c r="A24" s="139" t="s">
        <v>89</v>
      </c>
      <c r="B24" s="140" t="s">
        <v>1558</v>
      </c>
      <c r="C24" s="141">
        <v>5000</v>
      </c>
      <c r="D24" s="58">
        <f>Summary!B67</f>
        <v>10</v>
      </c>
      <c r="E24" s="58">
        <f t="shared" si="0"/>
        <v>4500</v>
      </c>
      <c r="F24" s="142" t="s">
        <v>90</v>
      </c>
      <c r="G24" s="206"/>
      <c r="H24" s="180">
        <f t="shared" si="2"/>
        <v>0</v>
      </c>
    </row>
    <row r="25" spans="1:8" ht="52.8">
      <c r="A25" s="139" t="s">
        <v>91</v>
      </c>
      <c r="B25" s="140" t="s">
        <v>1559</v>
      </c>
      <c r="C25" s="141">
        <v>5000</v>
      </c>
      <c r="D25" s="58">
        <f>Summary!B67</f>
        <v>10</v>
      </c>
      <c r="E25" s="58">
        <f t="shared" si="0"/>
        <v>4500</v>
      </c>
      <c r="F25" s="142" t="s">
        <v>92</v>
      </c>
      <c r="G25" s="206"/>
      <c r="H25" s="180">
        <f t="shared" si="2"/>
        <v>0</v>
      </c>
    </row>
    <row r="26" spans="1:8" ht="79.2">
      <c r="A26" s="139" t="s">
        <v>93</v>
      </c>
      <c r="B26" s="140" t="s">
        <v>1560</v>
      </c>
      <c r="C26" s="141">
        <v>5000</v>
      </c>
      <c r="D26" s="58">
        <f>Summary!B67</f>
        <v>10</v>
      </c>
      <c r="E26" s="58">
        <f t="shared" si="0"/>
        <v>4500</v>
      </c>
      <c r="F26" s="142" t="s">
        <v>94</v>
      </c>
      <c r="G26" s="206"/>
      <c r="H26" s="180">
        <f t="shared" si="2"/>
        <v>0</v>
      </c>
    </row>
    <row r="27" spans="1:8" ht="79.2">
      <c r="A27" s="139" t="s">
        <v>95</v>
      </c>
      <c r="B27" s="140" t="s">
        <v>1561</v>
      </c>
      <c r="C27" s="141">
        <v>5000</v>
      </c>
      <c r="D27" s="58">
        <f>Summary!B67</f>
        <v>10</v>
      </c>
      <c r="E27" s="58">
        <f t="shared" si="0"/>
        <v>4500</v>
      </c>
      <c r="F27" s="142" t="s">
        <v>94</v>
      </c>
      <c r="G27" s="206"/>
      <c r="H27" s="180">
        <f t="shared" si="2"/>
        <v>0</v>
      </c>
    </row>
    <row r="28" spans="1:8" ht="79.2">
      <c r="A28" s="139" t="s">
        <v>96</v>
      </c>
      <c r="B28" s="140" t="s">
        <v>1562</v>
      </c>
      <c r="C28" s="141">
        <v>5000</v>
      </c>
      <c r="D28" s="58">
        <f>Summary!B67</f>
        <v>10</v>
      </c>
      <c r="E28" s="58">
        <f t="shared" si="0"/>
        <v>4500</v>
      </c>
      <c r="F28" s="142" t="s">
        <v>94</v>
      </c>
      <c r="G28" s="206"/>
      <c r="H28" s="180">
        <f t="shared" si="2"/>
        <v>0</v>
      </c>
    </row>
    <row r="29" spans="1:8" ht="79.2">
      <c r="A29" s="139" t="s">
        <v>97</v>
      </c>
      <c r="B29" s="140" t="s">
        <v>1563</v>
      </c>
      <c r="C29" s="141">
        <v>5000</v>
      </c>
      <c r="D29" s="58">
        <f>Summary!B67</f>
        <v>10</v>
      </c>
      <c r="E29" s="58">
        <f t="shared" si="0"/>
        <v>4500</v>
      </c>
      <c r="F29" s="142" t="s">
        <v>94</v>
      </c>
      <c r="G29" s="206"/>
      <c r="H29" s="180">
        <f t="shared" si="2"/>
        <v>0</v>
      </c>
    </row>
    <row r="30" spans="1:8" ht="79.2">
      <c r="A30" s="139" t="s">
        <v>98</v>
      </c>
      <c r="B30" s="140" t="s">
        <v>1564</v>
      </c>
      <c r="C30" s="141">
        <v>5000</v>
      </c>
      <c r="D30" s="58">
        <f>Summary!B67</f>
        <v>10</v>
      </c>
      <c r="E30" s="58">
        <f t="shared" si="0"/>
        <v>4500</v>
      </c>
      <c r="F30" s="142" t="s">
        <v>2391</v>
      </c>
      <c r="G30" s="206"/>
      <c r="H30" s="180">
        <f t="shared" si="2"/>
        <v>0</v>
      </c>
    </row>
    <row r="31" spans="1:8" ht="79.2">
      <c r="A31" s="139" t="s">
        <v>99</v>
      </c>
      <c r="B31" s="140" t="s">
        <v>1565</v>
      </c>
      <c r="C31" s="141">
        <v>5000</v>
      </c>
      <c r="D31" s="58">
        <f>Summary!B67</f>
        <v>10</v>
      </c>
      <c r="E31" s="58">
        <f t="shared" si="0"/>
        <v>4500</v>
      </c>
      <c r="F31" s="142" t="s">
        <v>100</v>
      </c>
      <c r="G31" s="206"/>
      <c r="H31" s="180">
        <f t="shared" si="2"/>
        <v>0</v>
      </c>
    </row>
    <row r="32" spans="1:8" ht="52.8">
      <c r="A32" s="139" t="s">
        <v>101</v>
      </c>
      <c r="B32" s="140" t="s">
        <v>1566</v>
      </c>
      <c r="C32" s="141">
        <v>5000</v>
      </c>
      <c r="D32" s="58">
        <f>Summary!B67</f>
        <v>10</v>
      </c>
      <c r="E32" s="58">
        <f t="shared" si="0"/>
        <v>4500</v>
      </c>
      <c r="F32" s="142" t="s">
        <v>102</v>
      </c>
      <c r="G32" s="206"/>
      <c r="H32" s="180">
        <f t="shared" si="2"/>
        <v>0</v>
      </c>
    </row>
    <row r="33" spans="1:8" ht="26.4">
      <c r="A33" s="139" t="s">
        <v>103</v>
      </c>
      <c r="B33" s="140" t="s">
        <v>1567</v>
      </c>
      <c r="C33" s="141">
        <v>15000</v>
      </c>
      <c r="D33" s="58">
        <f>Summary!B67</f>
        <v>10</v>
      </c>
      <c r="E33" s="58">
        <f t="shared" si="0"/>
        <v>13500</v>
      </c>
      <c r="F33" s="142" t="s">
        <v>104</v>
      </c>
      <c r="G33" s="206"/>
      <c r="H33" s="180">
        <f t="shared" si="2"/>
        <v>0</v>
      </c>
    </row>
    <row r="34" spans="1:8" ht="184.8">
      <c r="A34" s="139" t="s">
        <v>105</v>
      </c>
      <c r="B34" s="140" t="s">
        <v>1568</v>
      </c>
      <c r="C34" s="141">
        <v>5</v>
      </c>
      <c r="D34" s="58">
        <f>Summary!B67</f>
        <v>10</v>
      </c>
      <c r="E34" s="58">
        <f t="shared" si="0"/>
        <v>4.5</v>
      </c>
      <c r="F34" s="142" t="s">
        <v>2392</v>
      </c>
      <c r="G34" s="206"/>
      <c r="H34" s="180">
        <f t="shared" si="2"/>
        <v>0</v>
      </c>
    </row>
    <row r="35" spans="1:8" ht="52.8">
      <c r="A35" s="139" t="s">
        <v>106</v>
      </c>
      <c r="B35" s="140" t="s">
        <v>1569</v>
      </c>
      <c r="C35" s="141">
        <v>2000</v>
      </c>
      <c r="D35" s="58">
        <f>Summary!B67</f>
        <v>10</v>
      </c>
      <c r="E35" s="58">
        <f t="shared" si="0"/>
        <v>1800</v>
      </c>
      <c r="F35" s="142" t="s">
        <v>107</v>
      </c>
      <c r="G35" s="206"/>
      <c r="H35" s="180">
        <f t="shared" si="2"/>
        <v>0</v>
      </c>
    </row>
    <row r="36" spans="1:8" ht="79.2">
      <c r="A36" s="139" t="s">
        <v>108</v>
      </c>
      <c r="B36" s="140" t="s">
        <v>1570</v>
      </c>
      <c r="C36" s="141">
        <v>600</v>
      </c>
      <c r="D36" s="58">
        <f>Summary!B67</f>
        <v>10</v>
      </c>
      <c r="E36" s="58">
        <f t="shared" si="0"/>
        <v>540</v>
      </c>
      <c r="F36" s="142" t="s">
        <v>2393</v>
      </c>
      <c r="G36" s="206"/>
      <c r="H36" s="180">
        <f t="shared" si="2"/>
        <v>0</v>
      </c>
    </row>
    <row r="37" spans="1:8" ht="66">
      <c r="A37" s="139" t="s">
        <v>109</v>
      </c>
      <c r="B37" s="140" t="s">
        <v>1571</v>
      </c>
      <c r="C37" s="141">
        <v>300</v>
      </c>
      <c r="D37" s="58">
        <f>Summary!B67</f>
        <v>10</v>
      </c>
      <c r="E37" s="58">
        <f t="shared" si="0"/>
        <v>270</v>
      </c>
      <c r="F37" s="142" t="s">
        <v>2394</v>
      </c>
      <c r="G37" s="206"/>
      <c r="H37" s="180">
        <f t="shared" si="2"/>
        <v>0</v>
      </c>
    </row>
    <row r="38" spans="1:8" ht="79.2">
      <c r="A38" s="139" t="s">
        <v>110</v>
      </c>
      <c r="B38" s="140" t="s">
        <v>1572</v>
      </c>
      <c r="C38" s="141">
        <v>300</v>
      </c>
      <c r="D38" s="58">
        <f>Summary!B67</f>
        <v>10</v>
      </c>
      <c r="E38" s="58">
        <f t="shared" si="0"/>
        <v>270</v>
      </c>
      <c r="F38" s="142" t="s">
        <v>111</v>
      </c>
      <c r="G38" s="206"/>
      <c r="H38" s="180">
        <f t="shared" si="2"/>
        <v>0</v>
      </c>
    </row>
    <row r="39" spans="1:8">
      <c r="A39" s="147" t="s">
        <v>112</v>
      </c>
      <c r="B39" s="148"/>
      <c r="C39" s="148"/>
      <c r="D39" s="148"/>
      <c r="E39" s="148"/>
      <c r="F39" s="148"/>
      <c r="G39" s="218"/>
      <c r="H39" s="148"/>
    </row>
    <row r="40" spans="1:8" ht="79.2">
      <c r="A40" s="139" t="s">
        <v>114</v>
      </c>
      <c r="B40" s="140" t="s">
        <v>2066</v>
      </c>
      <c r="C40" s="141">
        <v>30000</v>
      </c>
      <c r="D40" s="58">
        <f>Summary!B68</f>
        <v>10</v>
      </c>
      <c r="E40" s="58">
        <f t="shared" ref="E40:E51" si="3">SUM(C40-(C40*(D40/100)))</f>
        <v>27000</v>
      </c>
      <c r="F40" s="142" t="s">
        <v>115</v>
      </c>
      <c r="G40" s="206"/>
      <c r="H40" s="180">
        <f t="shared" si="2"/>
        <v>0</v>
      </c>
    </row>
    <row r="41" spans="1:8" ht="79.2">
      <c r="A41" s="139" t="s">
        <v>114</v>
      </c>
      <c r="B41" s="140" t="s">
        <v>2067</v>
      </c>
      <c r="C41" s="141">
        <v>50000</v>
      </c>
      <c r="D41" s="58">
        <f>Summary!B68</f>
        <v>10</v>
      </c>
      <c r="E41" s="58">
        <f t="shared" si="3"/>
        <v>45000</v>
      </c>
      <c r="F41" s="142" t="s">
        <v>115</v>
      </c>
      <c r="G41" s="206"/>
      <c r="H41" s="180">
        <f t="shared" si="2"/>
        <v>0</v>
      </c>
    </row>
    <row r="42" spans="1:8" ht="79.2">
      <c r="A42" s="139" t="s">
        <v>114</v>
      </c>
      <c r="B42" s="140" t="s">
        <v>2068</v>
      </c>
      <c r="C42" s="141">
        <v>75000</v>
      </c>
      <c r="D42" s="58">
        <f>Summary!B68</f>
        <v>10</v>
      </c>
      <c r="E42" s="58">
        <f t="shared" si="3"/>
        <v>67500</v>
      </c>
      <c r="F42" s="142" t="s">
        <v>115</v>
      </c>
      <c r="G42" s="206"/>
      <c r="H42" s="180">
        <f t="shared" si="2"/>
        <v>0</v>
      </c>
    </row>
    <row r="43" spans="1:8" ht="79.2">
      <c r="A43" s="139" t="s">
        <v>114</v>
      </c>
      <c r="B43" s="140" t="s">
        <v>2069</v>
      </c>
      <c r="C43" s="141">
        <v>3000</v>
      </c>
      <c r="D43" s="58">
        <f>Summary!B68</f>
        <v>10</v>
      </c>
      <c r="E43" s="58">
        <f t="shared" si="3"/>
        <v>2700</v>
      </c>
      <c r="F43" s="142" t="s">
        <v>115</v>
      </c>
      <c r="G43" s="206"/>
      <c r="H43" s="180">
        <f t="shared" si="2"/>
        <v>0</v>
      </c>
    </row>
    <row r="44" spans="1:8" ht="79.2">
      <c r="A44" s="139" t="s">
        <v>114</v>
      </c>
      <c r="B44" s="140" t="s">
        <v>2070</v>
      </c>
      <c r="C44" s="141">
        <v>1400</v>
      </c>
      <c r="D44" s="58">
        <f>Summary!B68</f>
        <v>10</v>
      </c>
      <c r="E44" s="58">
        <f t="shared" si="3"/>
        <v>1260</v>
      </c>
      <c r="F44" s="142" t="s">
        <v>115</v>
      </c>
      <c r="G44" s="206"/>
      <c r="H44" s="180">
        <f t="shared" si="2"/>
        <v>0</v>
      </c>
    </row>
    <row r="45" spans="1:8" ht="79.2">
      <c r="A45" s="139" t="s">
        <v>114</v>
      </c>
      <c r="B45" s="140" t="s">
        <v>2071</v>
      </c>
      <c r="C45" s="141">
        <v>2400</v>
      </c>
      <c r="D45" s="58">
        <f>Summary!B68</f>
        <v>10</v>
      </c>
      <c r="E45" s="58">
        <f t="shared" si="3"/>
        <v>2160</v>
      </c>
      <c r="F45" s="142" t="s">
        <v>115</v>
      </c>
      <c r="G45" s="206"/>
      <c r="H45" s="180">
        <f t="shared" si="2"/>
        <v>0</v>
      </c>
    </row>
    <row r="46" spans="1:8" ht="79.2">
      <c r="A46" s="139" t="s">
        <v>114</v>
      </c>
      <c r="B46" s="140" t="s">
        <v>2072</v>
      </c>
      <c r="C46" s="141">
        <v>3600</v>
      </c>
      <c r="D46" s="58">
        <f>Summary!B68</f>
        <v>10</v>
      </c>
      <c r="E46" s="58">
        <f t="shared" si="3"/>
        <v>3240</v>
      </c>
      <c r="F46" s="142" t="s">
        <v>115</v>
      </c>
      <c r="G46" s="206"/>
      <c r="H46" s="180">
        <f t="shared" si="2"/>
        <v>0</v>
      </c>
    </row>
    <row r="47" spans="1:8" ht="79.2">
      <c r="A47" s="139" t="s">
        <v>114</v>
      </c>
      <c r="B47" s="140" t="s">
        <v>2073</v>
      </c>
      <c r="C47" s="141">
        <v>300</v>
      </c>
      <c r="D47" s="58">
        <f>Summary!B68</f>
        <v>10</v>
      </c>
      <c r="E47" s="58">
        <f t="shared" si="3"/>
        <v>270</v>
      </c>
      <c r="F47" s="142" t="s">
        <v>115</v>
      </c>
      <c r="G47" s="206"/>
      <c r="H47" s="180">
        <f t="shared" si="2"/>
        <v>0</v>
      </c>
    </row>
    <row r="48" spans="1:8" ht="52.8">
      <c r="A48" s="139" t="s">
        <v>116</v>
      </c>
      <c r="B48" s="140" t="s">
        <v>2074</v>
      </c>
      <c r="C48" s="141">
        <v>5000</v>
      </c>
      <c r="D48" s="58">
        <f>Summary!B68</f>
        <v>10</v>
      </c>
      <c r="E48" s="58">
        <f t="shared" si="3"/>
        <v>4500</v>
      </c>
      <c r="F48" s="142" t="s">
        <v>117</v>
      </c>
      <c r="G48" s="206"/>
      <c r="H48" s="180">
        <f t="shared" si="2"/>
        <v>0</v>
      </c>
    </row>
    <row r="49" spans="1:8" ht="52.8">
      <c r="A49" s="139" t="s">
        <v>118</v>
      </c>
      <c r="B49" s="140" t="s">
        <v>2075</v>
      </c>
      <c r="C49" s="141">
        <v>236</v>
      </c>
      <c r="D49" s="58">
        <f>Summary!B68</f>
        <v>10</v>
      </c>
      <c r="E49" s="58">
        <f t="shared" si="3"/>
        <v>212.4</v>
      </c>
      <c r="F49" s="142" t="s">
        <v>117</v>
      </c>
      <c r="G49" s="206"/>
      <c r="H49" s="180">
        <f t="shared" si="2"/>
        <v>0</v>
      </c>
    </row>
    <row r="50" spans="1:8" ht="52.8">
      <c r="A50" s="139" t="s">
        <v>119</v>
      </c>
      <c r="B50" s="140" t="s">
        <v>2076</v>
      </c>
      <c r="C50" s="141">
        <v>5000</v>
      </c>
      <c r="D50" s="58">
        <f>Summary!B68</f>
        <v>10</v>
      </c>
      <c r="E50" s="58">
        <f t="shared" si="3"/>
        <v>4500</v>
      </c>
      <c r="F50" s="142" t="s">
        <v>117</v>
      </c>
      <c r="G50" s="206"/>
      <c r="H50" s="180">
        <f t="shared" si="2"/>
        <v>0</v>
      </c>
    </row>
    <row r="51" spans="1:8" ht="52.8">
      <c r="A51" s="139" t="s">
        <v>120</v>
      </c>
      <c r="B51" s="140" t="s">
        <v>2077</v>
      </c>
      <c r="C51" s="141">
        <v>236</v>
      </c>
      <c r="D51" s="58">
        <f>Summary!B68</f>
        <v>10</v>
      </c>
      <c r="E51" s="58">
        <f t="shared" si="3"/>
        <v>212.4</v>
      </c>
      <c r="F51" s="142" t="s">
        <v>117</v>
      </c>
      <c r="G51" s="206"/>
      <c r="H51" s="180">
        <f t="shared" si="2"/>
        <v>0</v>
      </c>
    </row>
    <row r="52" spans="1:8">
      <c r="A52" s="147" t="s">
        <v>121</v>
      </c>
      <c r="B52" s="148"/>
      <c r="C52" s="148"/>
      <c r="D52" s="148"/>
      <c r="E52" s="148"/>
      <c r="F52" s="148"/>
      <c r="G52" s="218"/>
      <c r="H52" s="148"/>
    </row>
    <row r="53" spans="1:8" ht="92.4">
      <c r="A53" s="139" t="s">
        <v>122</v>
      </c>
      <c r="B53" s="134" t="s">
        <v>1906</v>
      </c>
      <c r="C53" s="149">
        <v>5000</v>
      </c>
      <c r="D53" s="58">
        <f>Summary!B69</f>
        <v>10</v>
      </c>
      <c r="E53" s="58">
        <f t="shared" ref="E53:E71" si="4">SUM(C53-(C53*(D53/100)))</f>
        <v>4500</v>
      </c>
      <c r="F53" s="142" t="s">
        <v>2395</v>
      </c>
      <c r="G53" s="206"/>
      <c r="H53" s="180">
        <f t="shared" si="2"/>
        <v>0</v>
      </c>
    </row>
    <row r="54" spans="1:8" ht="79.2">
      <c r="A54" s="139" t="s">
        <v>123</v>
      </c>
      <c r="B54" s="134" t="s">
        <v>1907</v>
      </c>
      <c r="C54" s="149">
        <v>10000</v>
      </c>
      <c r="D54" s="58">
        <f>Summary!B69</f>
        <v>10</v>
      </c>
      <c r="E54" s="58">
        <f t="shared" si="4"/>
        <v>9000</v>
      </c>
      <c r="F54" s="142" t="s">
        <v>2396</v>
      </c>
      <c r="G54" s="206"/>
      <c r="H54" s="180">
        <f t="shared" si="2"/>
        <v>0</v>
      </c>
    </row>
    <row r="55" spans="1:8" ht="79.2">
      <c r="A55" s="139" t="s">
        <v>124</v>
      </c>
      <c r="B55" s="134" t="s">
        <v>1908</v>
      </c>
      <c r="C55" s="149">
        <v>10000</v>
      </c>
      <c r="D55" s="58">
        <f>Summary!B69</f>
        <v>10</v>
      </c>
      <c r="E55" s="58">
        <f t="shared" si="4"/>
        <v>9000</v>
      </c>
      <c r="F55" s="142" t="s">
        <v>2397</v>
      </c>
      <c r="G55" s="206"/>
      <c r="H55" s="180">
        <f t="shared" si="2"/>
        <v>0</v>
      </c>
    </row>
    <row r="56" spans="1:8" ht="52.8">
      <c r="A56" s="139" t="s">
        <v>125</v>
      </c>
      <c r="B56" s="134" t="s">
        <v>1909</v>
      </c>
      <c r="C56" s="149">
        <v>5000</v>
      </c>
      <c r="D56" s="58">
        <f>Summary!B69</f>
        <v>10</v>
      </c>
      <c r="E56" s="58">
        <f t="shared" si="4"/>
        <v>4500</v>
      </c>
      <c r="F56" s="142" t="s">
        <v>126</v>
      </c>
      <c r="G56" s="206"/>
      <c r="H56" s="180">
        <f t="shared" si="2"/>
        <v>0</v>
      </c>
    </row>
    <row r="57" spans="1:8" ht="105.6">
      <c r="A57" s="139" t="s">
        <v>127</v>
      </c>
      <c r="B57" s="134" t="s">
        <v>1910</v>
      </c>
      <c r="C57" s="149">
        <v>5000</v>
      </c>
      <c r="D57" s="58">
        <f>Summary!B69</f>
        <v>10</v>
      </c>
      <c r="E57" s="58">
        <f t="shared" si="4"/>
        <v>4500</v>
      </c>
      <c r="F57" s="142" t="s">
        <v>2398</v>
      </c>
      <c r="G57" s="206"/>
      <c r="H57" s="180">
        <f t="shared" si="2"/>
        <v>0</v>
      </c>
    </row>
    <row r="58" spans="1:8" ht="39.6">
      <c r="A58" s="139" t="s">
        <v>128</v>
      </c>
      <c r="B58" s="134" t="s">
        <v>1911</v>
      </c>
      <c r="C58" s="149">
        <v>3000</v>
      </c>
      <c r="D58" s="58">
        <f>Summary!B69</f>
        <v>10</v>
      </c>
      <c r="E58" s="58">
        <f t="shared" si="4"/>
        <v>2700</v>
      </c>
      <c r="F58" s="142" t="s">
        <v>129</v>
      </c>
      <c r="G58" s="206"/>
      <c r="H58" s="180">
        <f t="shared" si="2"/>
        <v>0</v>
      </c>
    </row>
    <row r="59" spans="1:8">
      <c r="A59" s="139" t="s">
        <v>128</v>
      </c>
      <c r="B59" s="134" t="s">
        <v>1912</v>
      </c>
      <c r="C59" s="149">
        <v>1500</v>
      </c>
      <c r="D59" s="58">
        <f>Summary!B69</f>
        <v>10</v>
      </c>
      <c r="E59" s="58">
        <f t="shared" si="4"/>
        <v>1350</v>
      </c>
      <c r="F59" s="142"/>
      <c r="G59" s="206"/>
      <c r="H59" s="180">
        <f t="shared" si="2"/>
        <v>0</v>
      </c>
    </row>
    <row r="60" spans="1:8" ht="39.6">
      <c r="A60" s="139" t="s">
        <v>130</v>
      </c>
      <c r="B60" s="134" t="s">
        <v>1913</v>
      </c>
      <c r="C60" s="149">
        <v>5000</v>
      </c>
      <c r="D60" s="58">
        <f>Summary!B69</f>
        <v>10</v>
      </c>
      <c r="E60" s="58">
        <f t="shared" si="4"/>
        <v>4500</v>
      </c>
      <c r="F60" s="142" t="s">
        <v>131</v>
      </c>
      <c r="G60" s="206"/>
      <c r="H60" s="180">
        <f t="shared" si="2"/>
        <v>0</v>
      </c>
    </row>
    <row r="61" spans="1:8" ht="39.6">
      <c r="A61" s="139" t="s">
        <v>132</v>
      </c>
      <c r="B61" s="134" t="s">
        <v>1914</v>
      </c>
      <c r="C61" s="149">
        <v>200</v>
      </c>
      <c r="D61" s="58">
        <f>Summary!B69</f>
        <v>10</v>
      </c>
      <c r="E61" s="58">
        <f t="shared" si="4"/>
        <v>180</v>
      </c>
      <c r="F61" s="142" t="s">
        <v>133</v>
      </c>
      <c r="G61" s="206"/>
      <c r="H61" s="180">
        <f t="shared" si="2"/>
        <v>0</v>
      </c>
    </row>
    <row r="62" spans="1:8" ht="79.2">
      <c r="A62" s="139" t="s">
        <v>134</v>
      </c>
      <c r="B62" s="134" t="s">
        <v>1915</v>
      </c>
      <c r="C62" s="149">
        <v>1600</v>
      </c>
      <c r="D62" s="58">
        <f>Summary!B69</f>
        <v>10</v>
      </c>
      <c r="E62" s="58">
        <f t="shared" si="4"/>
        <v>1440</v>
      </c>
      <c r="F62" s="142" t="s">
        <v>135</v>
      </c>
      <c r="G62" s="206"/>
      <c r="H62" s="180">
        <f t="shared" si="2"/>
        <v>0</v>
      </c>
    </row>
    <row r="63" spans="1:8">
      <c r="A63" s="139" t="s">
        <v>134</v>
      </c>
      <c r="B63" s="134" t="s">
        <v>1916</v>
      </c>
      <c r="C63" s="149">
        <v>1400</v>
      </c>
      <c r="D63" s="58">
        <f>Summary!B69</f>
        <v>10</v>
      </c>
      <c r="E63" s="58">
        <f t="shared" si="4"/>
        <v>1260</v>
      </c>
      <c r="F63" s="142"/>
      <c r="G63" s="206"/>
      <c r="H63" s="180">
        <f t="shared" si="2"/>
        <v>0</v>
      </c>
    </row>
    <row r="64" spans="1:8">
      <c r="A64" s="139" t="s">
        <v>134</v>
      </c>
      <c r="B64" s="134" t="s">
        <v>1917</v>
      </c>
      <c r="C64" s="149">
        <v>1200</v>
      </c>
      <c r="D64" s="58">
        <f>Summary!B69</f>
        <v>10</v>
      </c>
      <c r="E64" s="58">
        <f t="shared" si="4"/>
        <v>1080</v>
      </c>
      <c r="F64" s="142"/>
      <c r="G64" s="206"/>
      <c r="H64" s="180">
        <f t="shared" si="2"/>
        <v>0</v>
      </c>
    </row>
    <row r="65" spans="1:8">
      <c r="A65" s="139" t="s">
        <v>134</v>
      </c>
      <c r="B65" s="134" t="s">
        <v>1918</v>
      </c>
      <c r="C65" s="149">
        <v>1000</v>
      </c>
      <c r="D65" s="58">
        <f>Summary!B69</f>
        <v>10</v>
      </c>
      <c r="E65" s="58">
        <f t="shared" si="4"/>
        <v>900</v>
      </c>
      <c r="F65" s="142"/>
      <c r="G65" s="206"/>
      <c r="H65" s="180">
        <f t="shared" si="2"/>
        <v>0</v>
      </c>
    </row>
    <row r="66" spans="1:8">
      <c r="A66" s="139" t="s">
        <v>134</v>
      </c>
      <c r="B66" s="134" t="s">
        <v>1919</v>
      </c>
      <c r="C66" s="149">
        <v>800</v>
      </c>
      <c r="D66" s="58">
        <f>Summary!B69</f>
        <v>10</v>
      </c>
      <c r="E66" s="58">
        <f t="shared" si="4"/>
        <v>720</v>
      </c>
      <c r="F66" s="142"/>
      <c r="G66" s="206"/>
      <c r="H66" s="180">
        <f t="shared" si="2"/>
        <v>0</v>
      </c>
    </row>
    <row r="67" spans="1:8" ht="26.4">
      <c r="A67" s="139" t="s">
        <v>136</v>
      </c>
      <c r="B67" s="134" t="s">
        <v>1920</v>
      </c>
      <c r="C67" s="149">
        <v>2000</v>
      </c>
      <c r="D67" s="58">
        <f>Summary!B69</f>
        <v>10</v>
      </c>
      <c r="E67" s="58">
        <f t="shared" si="4"/>
        <v>1800</v>
      </c>
      <c r="F67" s="142" t="s">
        <v>137</v>
      </c>
      <c r="G67" s="206"/>
      <c r="H67" s="180">
        <f t="shared" si="2"/>
        <v>0</v>
      </c>
    </row>
    <row r="68" spans="1:8" ht="26.4">
      <c r="A68" s="139" t="s">
        <v>138</v>
      </c>
      <c r="B68" s="134" t="s">
        <v>1921</v>
      </c>
      <c r="C68" s="149">
        <v>5000</v>
      </c>
      <c r="D68" s="58">
        <f>Summary!B69</f>
        <v>10</v>
      </c>
      <c r="E68" s="58">
        <f t="shared" si="4"/>
        <v>4500</v>
      </c>
      <c r="F68" s="142" t="s">
        <v>139</v>
      </c>
      <c r="G68" s="206"/>
      <c r="H68" s="180">
        <f t="shared" si="2"/>
        <v>0</v>
      </c>
    </row>
    <row r="69" spans="1:8" ht="39.6">
      <c r="A69" s="139" t="s">
        <v>140</v>
      </c>
      <c r="B69" s="134" t="s">
        <v>1922</v>
      </c>
      <c r="C69" s="149">
        <v>10000</v>
      </c>
      <c r="D69" s="58">
        <f>Summary!B69</f>
        <v>10</v>
      </c>
      <c r="E69" s="58">
        <f t="shared" si="4"/>
        <v>9000</v>
      </c>
      <c r="F69" s="142" t="s">
        <v>141</v>
      </c>
      <c r="G69" s="206"/>
      <c r="H69" s="180">
        <f t="shared" si="2"/>
        <v>0</v>
      </c>
    </row>
    <row r="70" spans="1:8" ht="39.6">
      <c r="A70" s="139" t="s">
        <v>142</v>
      </c>
      <c r="B70" s="134" t="s">
        <v>1923</v>
      </c>
      <c r="C70" s="149">
        <v>10000</v>
      </c>
      <c r="D70" s="58">
        <f>Summary!B69</f>
        <v>10</v>
      </c>
      <c r="E70" s="58">
        <f t="shared" si="4"/>
        <v>9000</v>
      </c>
      <c r="F70" s="142" t="s">
        <v>143</v>
      </c>
      <c r="G70" s="206"/>
      <c r="H70" s="180">
        <f t="shared" si="2"/>
        <v>0</v>
      </c>
    </row>
    <row r="71" spans="1:8" ht="79.2">
      <c r="A71" s="139" t="s">
        <v>144</v>
      </c>
      <c r="B71" s="134" t="s">
        <v>1924</v>
      </c>
      <c r="C71" s="149">
        <v>10000</v>
      </c>
      <c r="D71" s="58">
        <f>Summary!B69</f>
        <v>10</v>
      </c>
      <c r="E71" s="58">
        <f t="shared" si="4"/>
        <v>9000</v>
      </c>
      <c r="F71" s="142" t="s">
        <v>145</v>
      </c>
      <c r="G71" s="206"/>
      <c r="H71" s="180">
        <f t="shared" ref="H71:H134" si="5">E71*G71</f>
        <v>0</v>
      </c>
    </row>
    <row r="72" spans="1:8">
      <c r="A72" s="147" t="s">
        <v>146</v>
      </c>
      <c r="B72" s="148"/>
      <c r="C72" s="148"/>
      <c r="D72" s="148"/>
      <c r="E72" s="148"/>
      <c r="F72" s="148"/>
      <c r="G72" s="218"/>
      <c r="H72" s="148"/>
    </row>
    <row r="73" spans="1:8" ht="52.8">
      <c r="A73" s="139" t="s">
        <v>147</v>
      </c>
      <c r="B73" s="134" t="s">
        <v>2081</v>
      </c>
      <c r="C73" s="149">
        <v>54000</v>
      </c>
      <c r="D73" s="58">
        <f>Summary!B70</f>
        <v>10</v>
      </c>
      <c r="E73" s="58">
        <f t="shared" ref="E73:E83" si="6">SUM(C73-(C73*(D73/100)))</f>
        <v>48600</v>
      </c>
      <c r="F73" s="142" t="s">
        <v>148</v>
      </c>
      <c r="G73" s="206"/>
      <c r="H73" s="180">
        <f t="shared" si="5"/>
        <v>0</v>
      </c>
    </row>
    <row r="74" spans="1:8" ht="52.8">
      <c r="A74" s="139" t="s">
        <v>149</v>
      </c>
      <c r="B74" s="134" t="s">
        <v>2082</v>
      </c>
      <c r="C74" s="149">
        <v>45000</v>
      </c>
      <c r="D74" s="58">
        <f>Summary!B70</f>
        <v>10</v>
      </c>
      <c r="E74" s="58">
        <f t="shared" si="6"/>
        <v>40500</v>
      </c>
      <c r="F74" s="142" t="s">
        <v>150</v>
      </c>
      <c r="G74" s="206"/>
      <c r="H74" s="180">
        <f t="shared" si="5"/>
        <v>0</v>
      </c>
    </row>
    <row r="75" spans="1:8" ht="66">
      <c r="A75" s="139" t="s">
        <v>151</v>
      </c>
      <c r="B75" s="134" t="s">
        <v>2083</v>
      </c>
      <c r="C75" s="149">
        <v>54000</v>
      </c>
      <c r="D75" s="58">
        <f>Summary!B70</f>
        <v>10</v>
      </c>
      <c r="E75" s="58">
        <f t="shared" si="6"/>
        <v>48600</v>
      </c>
      <c r="F75" s="142" t="s">
        <v>152</v>
      </c>
      <c r="G75" s="206"/>
      <c r="H75" s="180">
        <f t="shared" si="5"/>
        <v>0</v>
      </c>
    </row>
    <row r="76" spans="1:8" ht="52.8">
      <c r="A76" s="139" t="s">
        <v>153</v>
      </c>
      <c r="B76" s="134" t="s">
        <v>2084</v>
      </c>
      <c r="C76" s="149">
        <v>48000</v>
      </c>
      <c r="D76" s="58">
        <f>Summary!B70</f>
        <v>10</v>
      </c>
      <c r="E76" s="58">
        <f t="shared" si="6"/>
        <v>43200</v>
      </c>
      <c r="F76" s="142" t="s">
        <v>154</v>
      </c>
      <c r="G76" s="206"/>
      <c r="H76" s="180">
        <f t="shared" si="5"/>
        <v>0</v>
      </c>
    </row>
    <row r="77" spans="1:8" ht="52.8">
      <c r="A77" s="139" t="s">
        <v>155</v>
      </c>
      <c r="B77" s="134" t="s">
        <v>2085</v>
      </c>
      <c r="C77" s="149">
        <v>42000</v>
      </c>
      <c r="D77" s="58">
        <f>Summary!B70</f>
        <v>10</v>
      </c>
      <c r="E77" s="58">
        <f t="shared" si="6"/>
        <v>37800</v>
      </c>
      <c r="F77" s="142" t="s">
        <v>156</v>
      </c>
      <c r="G77" s="206"/>
      <c r="H77" s="180">
        <f t="shared" si="5"/>
        <v>0</v>
      </c>
    </row>
    <row r="78" spans="1:8" ht="52.8">
      <c r="A78" s="139" t="s">
        <v>157</v>
      </c>
      <c r="B78" s="134" t="s">
        <v>2086</v>
      </c>
      <c r="C78" s="149">
        <v>48000</v>
      </c>
      <c r="D78" s="58">
        <f>Summary!B70</f>
        <v>10</v>
      </c>
      <c r="E78" s="58">
        <f t="shared" si="6"/>
        <v>43200</v>
      </c>
      <c r="F78" s="142" t="s">
        <v>158</v>
      </c>
      <c r="G78" s="206"/>
      <c r="H78" s="180">
        <f t="shared" si="5"/>
        <v>0</v>
      </c>
    </row>
    <row r="79" spans="1:8" ht="52.8">
      <c r="A79" s="139" t="s">
        <v>159</v>
      </c>
      <c r="B79" s="134" t="s">
        <v>2087</v>
      </c>
      <c r="C79" s="149">
        <v>45000</v>
      </c>
      <c r="D79" s="58">
        <f>Summary!B70</f>
        <v>10</v>
      </c>
      <c r="E79" s="58">
        <f t="shared" si="6"/>
        <v>40500</v>
      </c>
      <c r="F79" s="142" t="s">
        <v>160</v>
      </c>
      <c r="G79" s="206"/>
      <c r="H79" s="180">
        <f t="shared" si="5"/>
        <v>0</v>
      </c>
    </row>
    <row r="80" spans="1:8" ht="52.8">
      <c r="A80" s="139" t="s">
        <v>161</v>
      </c>
      <c r="B80" s="134" t="s">
        <v>2088</v>
      </c>
      <c r="C80" s="149">
        <v>36000</v>
      </c>
      <c r="D80" s="58">
        <f>Summary!B70</f>
        <v>10</v>
      </c>
      <c r="E80" s="58">
        <f t="shared" si="6"/>
        <v>32400</v>
      </c>
      <c r="F80" s="142" t="s">
        <v>162</v>
      </c>
      <c r="G80" s="206"/>
      <c r="H80" s="180">
        <f t="shared" si="5"/>
        <v>0</v>
      </c>
    </row>
    <row r="81" spans="1:8" ht="52.8">
      <c r="A81" s="139" t="s">
        <v>163</v>
      </c>
      <c r="B81" s="134" t="s">
        <v>2089</v>
      </c>
      <c r="C81" s="149">
        <v>45000</v>
      </c>
      <c r="D81" s="58">
        <f>Summary!B70</f>
        <v>10</v>
      </c>
      <c r="E81" s="58">
        <f t="shared" si="6"/>
        <v>40500</v>
      </c>
      <c r="F81" s="142" t="s">
        <v>164</v>
      </c>
      <c r="G81" s="206"/>
      <c r="H81" s="180">
        <f t="shared" si="5"/>
        <v>0</v>
      </c>
    </row>
    <row r="82" spans="1:8" ht="92.4">
      <c r="A82" s="139" t="s">
        <v>165</v>
      </c>
      <c r="B82" s="134" t="s">
        <v>2090</v>
      </c>
      <c r="C82" s="149">
        <v>40000</v>
      </c>
      <c r="D82" s="58">
        <f>Summary!B70</f>
        <v>10</v>
      </c>
      <c r="E82" s="58">
        <f t="shared" si="6"/>
        <v>36000</v>
      </c>
      <c r="F82" s="142" t="s">
        <v>166</v>
      </c>
      <c r="G82" s="206"/>
      <c r="H82" s="180">
        <f t="shared" si="5"/>
        <v>0</v>
      </c>
    </row>
    <row r="83" spans="1:8" ht="92.4">
      <c r="A83" s="139" t="s">
        <v>167</v>
      </c>
      <c r="B83" s="134" t="s">
        <v>2091</v>
      </c>
      <c r="C83" s="149">
        <v>4000</v>
      </c>
      <c r="D83" s="58">
        <f>Summary!B70</f>
        <v>10</v>
      </c>
      <c r="E83" s="58">
        <f t="shared" si="6"/>
        <v>3600</v>
      </c>
      <c r="F83" s="142" t="s">
        <v>168</v>
      </c>
      <c r="G83" s="206"/>
      <c r="H83" s="180">
        <f t="shared" si="5"/>
        <v>0</v>
      </c>
    </row>
    <row r="84" spans="1:8">
      <c r="A84" s="147" t="s">
        <v>169</v>
      </c>
      <c r="B84" s="148"/>
      <c r="C84" s="148"/>
      <c r="D84" s="148"/>
      <c r="E84" s="148"/>
      <c r="F84" s="148"/>
      <c r="G84" s="218"/>
      <c r="H84" s="148"/>
    </row>
    <row r="85" spans="1:8" ht="52.8">
      <c r="A85" s="139" t="s">
        <v>170</v>
      </c>
      <c r="B85" s="150" t="s">
        <v>1575</v>
      </c>
      <c r="C85" s="141">
        <v>5000</v>
      </c>
      <c r="D85" s="58">
        <f>Summary!B71</f>
        <v>10</v>
      </c>
      <c r="E85" s="58">
        <f t="shared" ref="E85:E116" si="7">SUM(C85-(C85*(D85/100)))</f>
        <v>4500</v>
      </c>
      <c r="F85" s="142" t="s">
        <v>2399</v>
      </c>
      <c r="G85" s="206"/>
      <c r="H85" s="180">
        <f t="shared" si="5"/>
        <v>0</v>
      </c>
    </row>
    <row r="86" spans="1:8">
      <c r="A86" s="139" t="s">
        <v>170</v>
      </c>
      <c r="B86" s="140" t="s">
        <v>1576</v>
      </c>
      <c r="C86" s="141">
        <v>3000</v>
      </c>
      <c r="D86" s="58">
        <f>Summary!B71</f>
        <v>10</v>
      </c>
      <c r="E86" s="58">
        <f t="shared" si="7"/>
        <v>2700</v>
      </c>
      <c r="F86" s="142"/>
      <c r="G86" s="206"/>
      <c r="H86" s="180">
        <f t="shared" si="5"/>
        <v>0</v>
      </c>
    </row>
    <row r="87" spans="1:8" ht="79.2">
      <c r="A87" s="139" t="s">
        <v>171</v>
      </c>
      <c r="B87" s="140" t="s">
        <v>1577</v>
      </c>
      <c r="C87" s="141">
        <v>5000</v>
      </c>
      <c r="D87" s="58">
        <f>Summary!B71</f>
        <v>10</v>
      </c>
      <c r="E87" s="58">
        <f t="shared" si="7"/>
        <v>4500</v>
      </c>
      <c r="F87" s="142" t="s">
        <v>2400</v>
      </c>
      <c r="G87" s="206"/>
      <c r="H87" s="180">
        <f t="shared" si="5"/>
        <v>0</v>
      </c>
    </row>
    <row r="88" spans="1:8">
      <c r="A88" s="139" t="s">
        <v>171</v>
      </c>
      <c r="B88" s="140" t="s">
        <v>1578</v>
      </c>
      <c r="C88" s="141">
        <v>3000</v>
      </c>
      <c r="D88" s="58">
        <f>Summary!B71</f>
        <v>10</v>
      </c>
      <c r="E88" s="58">
        <f t="shared" si="7"/>
        <v>2700</v>
      </c>
      <c r="F88" s="142"/>
      <c r="G88" s="206"/>
      <c r="H88" s="180">
        <f t="shared" si="5"/>
        <v>0</v>
      </c>
    </row>
    <row r="89" spans="1:8" ht="52.8">
      <c r="A89" s="139" t="s">
        <v>172</v>
      </c>
      <c r="B89" s="140" t="s">
        <v>1579</v>
      </c>
      <c r="C89" s="141">
        <v>5000</v>
      </c>
      <c r="D89" s="58">
        <f>Summary!B71</f>
        <v>10</v>
      </c>
      <c r="E89" s="58">
        <f t="shared" si="7"/>
        <v>4500</v>
      </c>
      <c r="F89" s="142" t="s">
        <v>173</v>
      </c>
      <c r="G89" s="206"/>
      <c r="H89" s="180">
        <f t="shared" si="5"/>
        <v>0</v>
      </c>
    </row>
    <row r="90" spans="1:8">
      <c r="A90" s="139" t="s">
        <v>172</v>
      </c>
      <c r="B90" s="140" t="s">
        <v>1580</v>
      </c>
      <c r="C90" s="141">
        <v>3000</v>
      </c>
      <c r="D90" s="58">
        <f>Summary!B71</f>
        <v>10</v>
      </c>
      <c r="E90" s="58">
        <f t="shared" si="7"/>
        <v>2700</v>
      </c>
      <c r="F90" s="142"/>
      <c r="G90" s="206"/>
      <c r="H90" s="180">
        <f t="shared" si="5"/>
        <v>0</v>
      </c>
    </row>
    <row r="91" spans="1:8" ht="39.6">
      <c r="A91" s="139" t="s">
        <v>174</v>
      </c>
      <c r="B91" s="140" t="s">
        <v>1581</v>
      </c>
      <c r="C91" s="141">
        <v>5000</v>
      </c>
      <c r="D91" s="58">
        <f>Summary!B71</f>
        <v>10</v>
      </c>
      <c r="E91" s="58">
        <f t="shared" si="7"/>
        <v>4500</v>
      </c>
      <c r="F91" s="142" t="s">
        <v>175</v>
      </c>
      <c r="G91" s="206"/>
      <c r="H91" s="180">
        <f t="shared" si="5"/>
        <v>0</v>
      </c>
    </row>
    <row r="92" spans="1:8">
      <c r="A92" s="139" t="s">
        <v>174</v>
      </c>
      <c r="B92" s="140" t="s">
        <v>1582</v>
      </c>
      <c r="C92" s="141">
        <v>3000</v>
      </c>
      <c r="D92" s="58">
        <f>Summary!B71</f>
        <v>10</v>
      </c>
      <c r="E92" s="58">
        <f t="shared" si="7"/>
        <v>2700</v>
      </c>
      <c r="F92" s="142"/>
      <c r="G92" s="206"/>
      <c r="H92" s="180">
        <f t="shared" si="5"/>
        <v>0</v>
      </c>
    </row>
    <row r="93" spans="1:8" ht="26.4">
      <c r="A93" s="139" t="s">
        <v>176</v>
      </c>
      <c r="B93" s="140" t="s">
        <v>1583</v>
      </c>
      <c r="C93" s="141">
        <v>500</v>
      </c>
      <c r="D93" s="58">
        <f>Summary!B71</f>
        <v>10</v>
      </c>
      <c r="E93" s="58">
        <f t="shared" si="7"/>
        <v>450</v>
      </c>
      <c r="F93" s="142" t="s">
        <v>177</v>
      </c>
      <c r="G93" s="206"/>
      <c r="H93" s="180">
        <f t="shared" si="5"/>
        <v>0</v>
      </c>
    </row>
    <row r="94" spans="1:8">
      <c r="A94" s="139" t="s">
        <v>176</v>
      </c>
      <c r="B94" s="150" t="s">
        <v>1584</v>
      </c>
      <c r="C94" s="151">
        <v>1000</v>
      </c>
      <c r="D94" s="58">
        <f>Summary!B71</f>
        <v>10</v>
      </c>
      <c r="E94" s="58">
        <f t="shared" si="7"/>
        <v>900</v>
      </c>
      <c r="F94" s="142"/>
      <c r="G94" s="206"/>
      <c r="H94" s="180">
        <f t="shared" si="5"/>
        <v>0</v>
      </c>
    </row>
    <row r="95" spans="1:8">
      <c r="A95" s="139" t="s">
        <v>176</v>
      </c>
      <c r="B95" s="150" t="s">
        <v>1585</v>
      </c>
      <c r="C95" s="151">
        <v>1500</v>
      </c>
      <c r="D95" s="58">
        <f>Summary!B71</f>
        <v>10</v>
      </c>
      <c r="E95" s="58">
        <f t="shared" si="7"/>
        <v>1350</v>
      </c>
      <c r="F95" s="142"/>
      <c r="G95" s="206"/>
      <c r="H95" s="180">
        <f t="shared" si="5"/>
        <v>0</v>
      </c>
    </row>
    <row r="96" spans="1:8" ht="39.6">
      <c r="A96" s="139" t="s">
        <v>1587</v>
      </c>
      <c r="B96" s="150" t="s">
        <v>1586</v>
      </c>
      <c r="C96" s="151">
        <v>1500</v>
      </c>
      <c r="D96" s="58">
        <f>Summary!B71</f>
        <v>10</v>
      </c>
      <c r="E96" s="58">
        <f t="shared" si="7"/>
        <v>1350</v>
      </c>
      <c r="F96" s="142" t="s">
        <v>2401</v>
      </c>
      <c r="G96" s="206"/>
      <c r="H96" s="180">
        <f t="shared" si="5"/>
        <v>0</v>
      </c>
    </row>
    <row r="97" spans="1:8" ht="132">
      <c r="A97" s="139" t="s">
        <v>178</v>
      </c>
      <c r="B97" s="150" t="s">
        <v>1588</v>
      </c>
      <c r="C97" s="151">
        <v>1000</v>
      </c>
      <c r="D97" s="58">
        <f>Summary!B71</f>
        <v>10</v>
      </c>
      <c r="E97" s="58">
        <f t="shared" si="7"/>
        <v>900</v>
      </c>
      <c r="F97" s="142" t="s">
        <v>2402</v>
      </c>
      <c r="G97" s="206"/>
      <c r="H97" s="180">
        <f t="shared" si="5"/>
        <v>0</v>
      </c>
    </row>
    <row r="98" spans="1:8" ht="79.2">
      <c r="A98" s="139" t="s">
        <v>179</v>
      </c>
      <c r="B98" s="150" t="s">
        <v>1589</v>
      </c>
      <c r="C98" s="151">
        <v>1000</v>
      </c>
      <c r="D98" s="58">
        <f>Summary!B71</f>
        <v>10</v>
      </c>
      <c r="E98" s="58">
        <f t="shared" si="7"/>
        <v>900</v>
      </c>
      <c r="F98" s="142" t="s">
        <v>2403</v>
      </c>
      <c r="G98" s="206"/>
      <c r="H98" s="180">
        <f t="shared" si="5"/>
        <v>0</v>
      </c>
    </row>
    <row r="99" spans="1:8" ht="26.4">
      <c r="A99" s="139" t="s">
        <v>180</v>
      </c>
      <c r="B99" s="150" t="s">
        <v>1590</v>
      </c>
      <c r="C99" s="151">
        <v>500</v>
      </c>
      <c r="D99" s="58">
        <f>Summary!B71</f>
        <v>10</v>
      </c>
      <c r="E99" s="58">
        <f t="shared" si="7"/>
        <v>450</v>
      </c>
      <c r="F99" s="142" t="s">
        <v>181</v>
      </c>
      <c r="G99" s="206"/>
      <c r="H99" s="180">
        <f t="shared" si="5"/>
        <v>0</v>
      </c>
    </row>
    <row r="100" spans="1:8" ht="66">
      <c r="A100" s="139" t="s">
        <v>182</v>
      </c>
      <c r="B100" s="140" t="s">
        <v>1591</v>
      </c>
      <c r="C100" s="141">
        <v>25000</v>
      </c>
      <c r="D100" s="58">
        <f>Summary!B71</f>
        <v>10</v>
      </c>
      <c r="E100" s="58">
        <f t="shared" si="7"/>
        <v>22500</v>
      </c>
      <c r="F100" s="142" t="s">
        <v>183</v>
      </c>
      <c r="G100" s="206"/>
      <c r="H100" s="180">
        <f t="shared" si="5"/>
        <v>0</v>
      </c>
    </row>
    <row r="101" spans="1:8" ht="52.8">
      <c r="A101" s="139" t="s">
        <v>184</v>
      </c>
      <c r="B101" s="140" t="s">
        <v>1592</v>
      </c>
      <c r="C101" s="141">
        <v>5000</v>
      </c>
      <c r="D101" s="58">
        <f>Summary!B71</f>
        <v>10</v>
      </c>
      <c r="E101" s="58">
        <f t="shared" si="7"/>
        <v>4500</v>
      </c>
      <c r="F101" s="142" t="s">
        <v>2404</v>
      </c>
      <c r="G101" s="206"/>
      <c r="H101" s="180">
        <f t="shared" si="5"/>
        <v>0</v>
      </c>
    </row>
    <row r="102" spans="1:8" ht="52.8">
      <c r="A102" s="139" t="s">
        <v>185</v>
      </c>
      <c r="B102" s="140" t="s">
        <v>1593</v>
      </c>
      <c r="C102" s="141">
        <v>10000</v>
      </c>
      <c r="D102" s="58">
        <f>Summary!B71</f>
        <v>10</v>
      </c>
      <c r="E102" s="58">
        <f t="shared" si="7"/>
        <v>9000</v>
      </c>
      <c r="F102" s="142" t="s">
        <v>186</v>
      </c>
      <c r="G102" s="206"/>
      <c r="H102" s="180">
        <f t="shared" si="5"/>
        <v>0</v>
      </c>
    </row>
    <row r="103" spans="1:8" ht="39.6">
      <c r="A103" s="139" t="s">
        <v>187</v>
      </c>
      <c r="B103" s="140" t="s">
        <v>1594</v>
      </c>
      <c r="C103" s="141">
        <v>7500</v>
      </c>
      <c r="D103" s="58">
        <f>Summary!B71</f>
        <v>10</v>
      </c>
      <c r="E103" s="58">
        <f t="shared" si="7"/>
        <v>6750</v>
      </c>
      <c r="F103" s="142" t="s">
        <v>188</v>
      </c>
      <c r="G103" s="206"/>
      <c r="H103" s="180">
        <f t="shared" si="5"/>
        <v>0</v>
      </c>
    </row>
    <row r="104" spans="1:8" ht="39.6">
      <c r="A104" s="139" t="s">
        <v>189</v>
      </c>
      <c r="B104" s="152" t="s">
        <v>1595</v>
      </c>
      <c r="C104" s="41">
        <v>0.2</v>
      </c>
      <c r="D104" s="58">
        <f>Summary!B71</f>
        <v>10</v>
      </c>
      <c r="E104" s="58">
        <f t="shared" si="7"/>
        <v>0.18</v>
      </c>
      <c r="F104" s="142" t="s">
        <v>190</v>
      </c>
      <c r="G104" s="206"/>
      <c r="H104" s="180">
        <f t="shared" si="5"/>
        <v>0</v>
      </c>
    </row>
    <row r="105" spans="1:8" ht="39.6">
      <c r="A105" s="139" t="s">
        <v>189</v>
      </c>
      <c r="B105" s="152" t="s">
        <v>1596</v>
      </c>
      <c r="C105" s="41">
        <v>0.19</v>
      </c>
      <c r="D105" s="58">
        <f>Summary!B71</f>
        <v>10</v>
      </c>
      <c r="E105" s="58">
        <f t="shared" si="7"/>
        <v>0.17099999999999999</v>
      </c>
      <c r="F105" s="142" t="s">
        <v>190</v>
      </c>
      <c r="G105" s="206"/>
      <c r="H105" s="180">
        <f t="shared" si="5"/>
        <v>0</v>
      </c>
    </row>
    <row r="106" spans="1:8" ht="39.6">
      <c r="A106" s="139" t="s">
        <v>189</v>
      </c>
      <c r="B106" s="152" t="s">
        <v>1597</v>
      </c>
      <c r="C106" s="41">
        <v>0.15</v>
      </c>
      <c r="D106" s="58">
        <f>Summary!B71</f>
        <v>10</v>
      </c>
      <c r="E106" s="58">
        <f t="shared" si="7"/>
        <v>0.13500000000000001</v>
      </c>
      <c r="F106" s="142" t="s">
        <v>190</v>
      </c>
      <c r="G106" s="206"/>
      <c r="H106" s="180">
        <f t="shared" si="5"/>
        <v>0</v>
      </c>
    </row>
    <row r="107" spans="1:8" ht="39.6">
      <c r="A107" s="139" t="s">
        <v>189</v>
      </c>
      <c r="B107" s="152" t="s">
        <v>1598</v>
      </c>
      <c r="C107" s="41">
        <v>0.11</v>
      </c>
      <c r="D107" s="58">
        <f>Summary!B71</f>
        <v>10</v>
      </c>
      <c r="E107" s="58">
        <f t="shared" si="7"/>
        <v>9.9000000000000005E-2</v>
      </c>
      <c r="F107" s="142" t="s">
        <v>190</v>
      </c>
      <c r="G107" s="206"/>
      <c r="H107" s="180">
        <f t="shared" si="5"/>
        <v>0</v>
      </c>
    </row>
    <row r="108" spans="1:8" ht="39.6">
      <c r="A108" s="139" t="s">
        <v>189</v>
      </c>
      <c r="B108" s="152" t="s">
        <v>1599</v>
      </c>
      <c r="C108" s="41">
        <v>9.0800000000000006E-2</v>
      </c>
      <c r="D108" s="58">
        <f>Summary!B71</f>
        <v>10</v>
      </c>
      <c r="E108" s="58">
        <f t="shared" si="7"/>
        <v>8.1720000000000001E-2</v>
      </c>
      <c r="F108" s="142" t="s">
        <v>190</v>
      </c>
      <c r="G108" s="206"/>
      <c r="H108" s="180">
        <f t="shared" si="5"/>
        <v>0</v>
      </c>
    </row>
    <row r="109" spans="1:8" ht="39.6">
      <c r="A109" s="139" t="s">
        <v>189</v>
      </c>
      <c r="B109" s="152" t="s">
        <v>1600</v>
      </c>
      <c r="C109" s="41">
        <v>8.1699999999999995E-2</v>
      </c>
      <c r="D109" s="58">
        <f>Summary!B71</f>
        <v>10</v>
      </c>
      <c r="E109" s="58">
        <f t="shared" si="7"/>
        <v>7.3529999999999998E-2</v>
      </c>
      <c r="F109" s="142" t="s">
        <v>190</v>
      </c>
      <c r="G109" s="206"/>
      <c r="H109" s="180">
        <f t="shared" si="5"/>
        <v>0</v>
      </c>
    </row>
    <row r="110" spans="1:8" ht="39.6">
      <c r="A110" s="139" t="s">
        <v>189</v>
      </c>
      <c r="B110" s="152" t="s">
        <v>1601</v>
      </c>
      <c r="C110" s="41">
        <v>7.8299999999999995E-2</v>
      </c>
      <c r="D110" s="58">
        <f>Summary!B71</f>
        <v>10</v>
      </c>
      <c r="E110" s="58">
        <f t="shared" si="7"/>
        <v>7.0469999999999991E-2</v>
      </c>
      <c r="F110" s="142" t="s">
        <v>190</v>
      </c>
      <c r="G110" s="206"/>
      <c r="H110" s="180">
        <f t="shared" si="5"/>
        <v>0</v>
      </c>
    </row>
    <row r="111" spans="1:8" ht="39.6">
      <c r="A111" s="139" t="s">
        <v>189</v>
      </c>
      <c r="B111" s="152" t="s">
        <v>1602</v>
      </c>
      <c r="C111" s="41">
        <v>7.5499999999999998E-2</v>
      </c>
      <c r="D111" s="58">
        <f>Summary!B71</f>
        <v>10</v>
      </c>
      <c r="E111" s="58">
        <f t="shared" si="7"/>
        <v>6.7949999999999997E-2</v>
      </c>
      <c r="F111" s="142" t="s">
        <v>190</v>
      </c>
      <c r="G111" s="206"/>
      <c r="H111" s="180">
        <f t="shared" si="5"/>
        <v>0</v>
      </c>
    </row>
    <row r="112" spans="1:8" ht="39.6">
      <c r="A112" s="139" t="s">
        <v>189</v>
      </c>
      <c r="B112" s="152" t="s">
        <v>1603</v>
      </c>
      <c r="C112" s="41">
        <v>7.3099999999999998E-2</v>
      </c>
      <c r="D112" s="58">
        <f>Summary!B71</f>
        <v>10</v>
      </c>
      <c r="E112" s="58">
        <f t="shared" si="7"/>
        <v>6.5790000000000001E-2</v>
      </c>
      <c r="F112" s="142" t="s">
        <v>190</v>
      </c>
      <c r="G112" s="206"/>
      <c r="H112" s="180">
        <f t="shared" si="5"/>
        <v>0</v>
      </c>
    </row>
    <row r="113" spans="1:8" ht="39.6">
      <c r="A113" s="139" t="s">
        <v>189</v>
      </c>
      <c r="B113" s="152" t="s">
        <v>1604</v>
      </c>
      <c r="C113" s="41">
        <v>7.1099999999999997E-2</v>
      </c>
      <c r="D113" s="58">
        <f>Summary!B71</f>
        <v>10</v>
      </c>
      <c r="E113" s="58">
        <f t="shared" si="7"/>
        <v>6.3989999999999991E-2</v>
      </c>
      <c r="F113" s="142" t="s">
        <v>190</v>
      </c>
      <c r="G113" s="206"/>
      <c r="H113" s="180">
        <f t="shared" si="5"/>
        <v>0</v>
      </c>
    </row>
    <row r="114" spans="1:8" ht="39.6">
      <c r="A114" s="139" t="s">
        <v>189</v>
      </c>
      <c r="B114" s="152" t="s">
        <v>1605</v>
      </c>
      <c r="C114" s="41">
        <v>6.93E-2</v>
      </c>
      <c r="D114" s="58">
        <f>Summary!B71</f>
        <v>10</v>
      </c>
      <c r="E114" s="58">
        <f t="shared" si="7"/>
        <v>6.2370000000000002E-2</v>
      </c>
      <c r="F114" s="142" t="s">
        <v>190</v>
      </c>
      <c r="G114" s="206"/>
      <c r="H114" s="180">
        <f t="shared" si="5"/>
        <v>0</v>
      </c>
    </row>
    <row r="115" spans="1:8" ht="39.6">
      <c r="A115" s="139" t="s">
        <v>189</v>
      </c>
      <c r="B115" s="152" t="s">
        <v>1606</v>
      </c>
      <c r="C115" s="41">
        <v>6.0600000000000001E-2</v>
      </c>
      <c r="D115" s="58">
        <f>Summary!B71</f>
        <v>10</v>
      </c>
      <c r="E115" s="58">
        <f t="shared" si="7"/>
        <v>5.4539999999999998E-2</v>
      </c>
      <c r="F115" s="142" t="s">
        <v>190</v>
      </c>
      <c r="G115" s="206"/>
      <c r="H115" s="180">
        <f t="shared" si="5"/>
        <v>0</v>
      </c>
    </row>
    <row r="116" spans="1:8" ht="39.6">
      <c r="A116" s="139" t="s">
        <v>189</v>
      </c>
      <c r="B116" s="152" t="s">
        <v>1607</v>
      </c>
      <c r="C116" s="41">
        <v>5.5599999999999997E-2</v>
      </c>
      <c r="D116" s="58">
        <f>Summary!B71</f>
        <v>10</v>
      </c>
      <c r="E116" s="58">
        <f t="shared" si="7"/>
        <v>5.0039999999999994E-2</v>
      </c>
      <c r="F116" s="142" t="s">
        <v>190</v>
      </c>
      <c r="G116" s="206"/>
      <c r="H116" s="180">
        <f t="shared" si="5"/>
        <v>0</v>
      </c>
    </row>
    <row r="117" spans="1:8" ht="39.6">
      <c r="A117" s="139" t="s">
        <v>189</v>
      </c>
      <c r="B117" s="152" t="s">
        <v>1608</v>
      </c>
      <c r="C117" s="41">
        <v>5.3100000000000001E-2</v>
      </c>
      <c r="D117" s="58">
        <f>Summary!B71</f>
        <v>10</v>
      </c>
      <c r="E117" s="58">
        <f t="shared" ref="E117:E148" si="8">SUM(C117-(C117*(D117/100)))</f>
        <v>4.7789999999999999E-2</v>
      </c>
      <c r="F117" s="142" t="s">
        <v>190</v>
      </c>
      <c r="G117" s="206"/>
      <c r="H117" s="180">
        <f t="shared" si="5"/>
        <v>0</v>
      </c>
    </row>
    <row r="118" spans="1:8" ht="39.6">
      <c r="A118" s="139" t="s">
        <v>189</v>
      </c>
      <c r="B118" s="152" t="s">
        <v>1609</v>
      </c>
      <c r="C118" s="41">
        <v>4.9000000000000002E-2</v>
      </c>
      <c r="D118" s="58">
        <f>Summary!B71</f>
        <v>10</v>
      </c>
      <c r="E118" s="58">
        <f t="shared" si="8"/>
        <v>4.41E-2</v>
      </c>
      <c r="F118" s="142" t="s">
        <v>190</v>
      </c>
      <c r="G118" s="206"/>
      <c r="H118" s="180">
        <f t="shared" si="5"/>
        <v>0</v>
      </c>
    </row>
    <row r="119" spans="1:8" ht="39.6">
      <c r="A119" s="139" t="s">
        <v>189</v>
      </c>
      <c r="B119" s="152" t="s">
        <v>1610</v>
      </c>
      <c r="C119" s="41">
        <v>4.65E-2</v>
      </c>
      <c r="D119" s="58">
        <f>Summary!B71</f>
        <v>10</v>
      </c>
      <c r="E119" s="58">
        <f t="shared" si="8"/>
        <v>4.1849999999999998E-2</v>
      </c>
      <c r="F119" s="142" t="s">
        <v>190</v>
      </c>
      <c r="G119" s="206"/>
      <c r="H119" s="180">
        <f t="shared" si="5"/>
        <v>0</v>
      </c>
    </row>
    <row r="120" spans="1:8" ht="39.6">
      <c r="A120" s="139" t="s">
        <v>189</v>
      </c>
      <c r="B120" s="152" t="s">
        <v>1611</v>
      </c>
      <c r="C120" s="41">
        <v>4.4499999999999998E-2</v>
      </c>
      <c r="D120" s="58">
        <f>Summary!B71</f>
        <v>10</v>
      </c>
      <c r="E120" s="58">
        <f t="shared" si="8"/>
        <v>4.0049999999999995E-2</v>
      </c>
      <c r="F120" s="142" t="s">
        <v>190</v>
      </c>
      <c r="G120" s="206"/>
      <c r="H120" s="180">
        <f t="shared" si="5"/>
        <v>0</v>
      </c>
    </row>
    <row r="121" spans="1:8" ht="39.6">
      <c r="A121" s="139" t="s">
        <v>189</v>
      </c>
      <c r="B121" s="152" t="s">
        <v>1612</v>
      </c>
      <c r="C121" s="41">
        <v>4.2900000000000001E-2</v>
      </c>
      <c r="D121" s="58">
        <f>Summary!B71</f>
        <v>10</v>
      </c>
      <c r="E121" s="58">
        <f t="shared" si="8"/>
        <v>3.8609999999999998E-2</v>
      </c>
      <c r="F121" s="142" t="s">
        <v>190</v>
      </c>
      <c r="G121" s="206"/>
      <c r="H121" s="180">
        <f t="shared" si="5"/>
        <v>0</v>
      </c>
    </row>
    <row r="122" spans="1:8" ht="39.6">
      <c r="A122" s="139" t="s">
        <v>189</v>
      </c>
      <c r="B122" s="152" t="s">
        <v>1613</v>
      </c>
      <c r="C122" s="41">
        <v>4.1399999999999999E-2</v>
      </c>
      <c r="D122" s="58">
        <f>Summary!B71</f>
        <v>10</v>
      </c>
      <c r="E122" s="58">
        <f t="shared" si="8"/>
        <v>3.7260000000000001E-2</v>
      </c>
      <c r="F122" s="142" t="s">
        <v>190</v>
      </c>
      <c r="G122" s="206"/>
      <c r="H122" s="180">
        <f t="shared" si="5"/>
        <v>0</v>
      </c>
    </row>
    <row r="123" spans="1:8" ht="39.6">
      <c r="A123" s="139" t="s">
        <v>189</v>
      </c>
      <c r="B123" s="152" t="s">
        <v>1614</v>
      </c>
      <c r="C123" s="41">
        <v>4.02E-2</v>
      </c>
      <c r="D123" s="58">
        <f>Summary!B71</f>
        <v>10</v>
      </c>
      <c r="E123" s="58">
        <f t="shared" si="8"/>
        <v>3.6179999999999997E-2</v>
      </c>
      <c r="F123" s="142" t="s">
        <v>190</v>
      </c>
      <c r="G123" s="206"/>
      <c r="H123" s="180">
        <f t="shared" si="5"/>
        <v>0</v>
      </c>
    </row>
    <row r="124" spans="1:8" ht="39.6">
      <c r="A124" s="139" t="s">
        <v>189</v>
      </c>
      <c r="B124" s="152" t="s">
        <v>1615</v>
      </c>
      <c r="C124" s="41">
        <v>3.4799999999999998E-2</v>
      </c>
      <c r="D124" s="58">
        <f>Summary!B71</f>
        <v>10</v>
      </c>
      <c r="E124" s="58">
        <f t="shared" si="8"/>
        <v>3.1320000000000001E-2</v>
      </c>
      <c r="F124" s="142" t="s">
        <v>190</v>
      </c>
      <c r="G124" s="206"/>
      <c r="H124" s="180">
        <f t="shared" si="5"/>
        <v>0</v>
      </c>
    </row>
    <row r="125" spans="1:8" ht="39.6">
      <c r="A125" s="139" t="s">
        <v>189</v>
      </c>
      <c r="B125" s="152" t="s">
        <v>1616</v>
      </c>
      <c r="C125" s="41">
        <v>3.1399999999999997E-2</v>
      </c>
      <c r="D125" s="58">
        <f>Summary!B71</f>
        <v>10</v>
      </c>
      <c r="E125" s="58">
        <f t="shared" si="8"/>
        <v>2.8259999999999997E-2</v>
      </c>
      <c r="F125" s="142" t="s">
        <v>190</v>
      </c>
      <c r="G125" s="206"/>
      <c r="H125" s="180">
        <f t="shared" si="5"/>
        <v>0</v>
      </c>
    </row>
    <row r="126" spans="1:8" ht="39.6">
      <c r="A126" s="139" t="s">
        <v>189</v>
      </c>
      <c r="B126" s="152" t="s">
        <v>1617</v>
      </c>
      <c r="C126" s="41">
        <v>3.0599999999999999E-2</v>
      </c>
      <c r="D126" s="58">
        <f>Summary!B71</f>
        <v>10</v>
      </c>
      <c r="E126" s="58">
        <f t="shared" si="8"/>
        <v>2.7539999999999999E-2</v>
      </c>
      <c r="F126" s="142" t="s">
        <v>190</v>
      </c>
      <c r="G126" s="206"/>
      <c r="H126" s="180">
        <f t="shared" si="5"/>
        <v>0</v>
      </c>
    </row>
    <row r="127" spans="1:8" ht="92.4">
      <c r="A127" s="139" t="s">
        <v>191</v>
      </c>
      <c r="B127" s="150" t="s">
        <v>1618</v>
      </c>
      <c r="C127" s="151">
        <v>20000</v>
      </c>
      <c r="D127" s="58">
        <f>Summary!B71</f>
        <v>10</v>
      </c>
      <c r="E127" s="58">
        <f t="shared" si="8"/>
        <v>18000</v>
      </c>
      <c r="F127" s="142" t="s">
        <v>2405</v>
      </c>
      <c r="G127" s="206"/>
      <c r="H127" s="180">
        <f t="shared" si="5"/>
        <v>0</v>
      </c>
    </row>
    <row r="128" spans="1:8" ht="52.8">
      <c r="A128" s="139" t="s">
        <v>192</v>
      </c>
      <c r="B128" s="150" t="s">
        <v>1619</v>
      </c>
      <c r="C128" s="151">
        <v>5000</v>
      </c>
      <c r="D128" s="58">
        <f>Summary!B71</f>
        <v>10</v>
      </c>
      <c r="E128" s="58">
        <f t="shared" si="8"/>
        <v>4500</v>
      </c>
      <c r="F128" s="142" t="s">
        <v>193</v>
      </c>
      <c r="G128" s="206"/>
      <c r="H128" s="180">
        <f t="shared" si="5"/>
        <v>0</v>
      </c>
    </row>
    <row r="129" spans="1:8" ht="145.19999999999999">
      <c r="A129" s="139" t="s">
        <v>194</v>
      </c>
      <c r="B129" s="150" t="s">
        <v>1620</v>
      </c>
      <c r="C129" s="151">
        <v>2000</v>
      </c>
      <c r="D129" s="58">
        <f>Summary!B71</f>
        <v>10</v>
      </c>
      <c r="E129" s="58">
        <f t="shared" si="8"/>
        <v>1800</v>
      </c>
      <c r="F129" s="142" t="s">
        <v>2406</v>
      </c>
      <c r="G129" s="206"/>
      <c r="H129" s="180">
        <f t="shared" si="5"/>
        <v>0</v>
      </c>
    </row>
    <row r="130" spans="1:8" ht="66">
      <c r="A130" s="139" t="s">
        <v>195</v>
      </c>
      <c r="B130" s="150" t="s">
        <v>1621</v>
      </c>
      <c r="C130" s="151">
        <v>10000</v>
      </c>
      <c r="D130" s="58">
        <f>Summary!B71</f>
        <v>10</v>
      </c>
      <c r="E130" s="58">
        <f t="shared" si="8"/>
        <v>9000</v>
      </c>
      <c r="F130" s="142" t="s">
        <v>196</v>
      </c>
      <c r="G130" s="206"/>
      <c r="H130" s="180">
        <f t="shared" si="5"/>
        <v>0</v>
      </c>
    </row>
    <row r="131" spans="1:8" ht="52.8">
      <c r="A131" s="139" t="s">
        <v>197</v>
      </c>
      <c r="B131" s="150" t="s">
        <v>1622</v>
      </c>
      <c r="C131" s="151">
        <v>4000</v>
      </c>
      <c r="D131" s="58">
        <f>Summary!B71</f>
        <v>10</v>
      </c>
      <c r="E131" s="58">
        <f t="shared" si="8"/>
        <v>3600</v>
      </c>
      <c r="F131" s="142" t="s">
        <v>198</v>
      </c>
      <c r="G131" s="206"/>
      <c r="H131" s="180">
        <f t="shared" si="5"/>
        <v>0</v>
      </c>
    </row>
    <row r="132" spans="1:8" ht="52.8">
      <c r="A132" s="139" t="s">
        <v>199</v>
      </c>
      <c r="B132" s="150" t="s">
        <v>1623</v>
      </c>
      <c r="C132" s="151">
        <v>5000</v>
      </c>
      <c r="D132" s="58">
        <f>Summary!B71</f>
        <v>10</v>
      </c>
      <c r="E132" s="58">
        <f t="shared" si="8"/>
        <v>4500</v>
      </c>
      <c r="F132" s="142" t="s">
        <v>2407</v>
      </c>
      <c r="G132" s="206"/>
      <c r="H132" s="180">
        <f t="shared" si="5"/>
        <v>0</v>
      </c>
    </row>
    <row r="133" spans="1:8" ht="39.6">
      <c r="A133" s="139" t="s">
        <v>200</v>
      </c>
      <c r="B133" s="150" t="s">
        <v>1624</v>
      </c>
      <c r="C133" s="141">
        <v>10000</v>
      </c>
      <c r="D133" s="58">
        <f>Summary!B71</f>
        <v>10</v>
      </c>
      <c r="E133" s="58">
        <f t="shared" si="8"/>
        <v>9000</v>
      </c>
      <c r="F133" s="142" t="s">
        <v>2408</v>
      </c>
      <c r="G133" s="206"/>
      <c r="H133" s="180">
        <f t="shared" si="5"/>
        <v>0</v>
      </c>
    </row>
    <row r="134" spans="1:8" ht="66">
      <c r="A134" s="139" t="s">
        <v>201</v>
      </c>
      <c r="B134" s="150" t="s">
        <v>1625</v>
      </c>
      <c r="C134" s="151">
        <v>35000</v>
      </c>
      <c r="D134" s="58">
        <f>Summary!B71</f>
        <v>10</v>
      </c>
      <c r="E134" s="58">
        <f t="shared" si="8"/>
        <v>31500</v>
      </c>
      <c r="F134" s="142" t="s">
        <v>2409</v>
      </c>
      <c r="G134" s="206"/>
      <c r="H134" s="180">
        <f t="shared" si="5"/>
        <v>0</v>
      </c>
    </row>
    <row r="135" spans="1:8" ht="52.8">
      <c r="A135" s="139" t="s">
        <v>202</v>
      </c>
      <c r="B135" s="150" t="s">
        <v>1626</v>
      </c>
      <c r="C135" s="151">
        <v>5000</v>
      </c>
      <c r="D135" s="58">
        <f>Summary!B71</f>
        <v>10</v>
      </c>
      <c r="E135" s="58">
        <f t="shared" si="8"/>
        <v>4500</v>
      </c>
      <c r="F135" s="142" t="s">
        <v>2410</v>
      </c>
      <c r="G135" s="206"/>
      <c r="H135" s="180">
        <f t="shared" ref="H135:H198" si="9">E135*G135</f>
        <v>0</v>
      </c>
    </row>
    <row r="136" spans="1:8" ht="79.2">
      <c r="A136" s="139" t="s">
        <v>203</v>
      </c>
      <c r="B136" s="150" t="s">
        <v>1627</v>
      </c>
      <c r="C136" s="151">
        <v>20000</v>
      </c>
      <c r="D136" s="58">
        <f>Summary!B71</f>
        <v>10</v>
      </c>
      <c r="E136" s="58">
        <f t="shared" si="8"/>
        <v>18000</v>
      </c>
      <c r="F136" s="142" t="s">
        <v>2411</v>
      </c>
      <c r="G136" s="206"/>
      <c r="H136" s="180">
        <f t="shared" si="9"/>
        <v>0</v>
      </c>
    </row>
    <row r="137" spans="1:8" ht="92.4">
      <c r="A137" s="139" t="s">
        <v>204</v>
      </c>
      <c r="B137" s="150" t="s">
        <v>1628</v>
      </c>
      <c r="C137" s="151">
        <v>5000</v>
      </c>
      <c r="D137" s="58">
        <f>Summary!B71</f>
        <v>10</v>
      </c>
      <c r="E137" s="58">
        <f t="shared" si="8"/>
        <v>4500</v>
      </c>
      <c r="F137" s="142" t="s">
        <v>2412</v>
      </c>
      <c r="G137" s="206"/>
      <c r="H137" s="180">
        <f t="shared" si="9"/>
        <v>0</v>
      </c>
    </row>
    <row r="138" spans="1:8" ht="26.4">
      <c r="A138" s="139" t="s">
        <v>205</v>
      </c>
      <c r="B138" s="140" t="s">
        <v>1629</v>
      </c>
      <c r="C138" s="141">
        <v>5000</v>
      </c>
      <c r="D138" s="58">
        <f>Summary!B71</f>
        <v>10</v>
      </c>
      <c r="E138" s="58">
        <f t="shared" si="8"/>
        <v>4500</v>
      </c>
      <c r="F138" s="142" t="s">
        <v>206</v>
      </c>
      <c r="G138" s="206"/>
      <c r="H138" s="180">
        <f t="shared" si="9"/>
        <v>0</v>
      </c>
    </row>
    <row r="139" spans="1:8">
      <c r="A139" s="139" t="s">
        <v>207</v>
      </c>
      <c r="B139" s="150" t="s">
        <v>1630</v>
      </c>
      <c r="C139" s="151">
        <v>7000</v>
      </c>
      <c r="D139" s="58">
        <f>Summary!B71</f>
        <v>10</v>
      </c>
      <c r="E139" s="58">
        <f t="shared" si="8"/>
        <v>6300</v>
      </c>
      <c r="F139" s="142" t="s">
        <v>208</v>
      </c>
      <c r="G139" s="206"/>
      <c r="H139" s="180">
        <f t="shared" si="9"/>
        <v>0</v>
      </c>
    </row>
    <row r="140" spans="1:8" ht="52.8">
      <c r="A140" s="139" t="s">
        <v>209</v>
      </c>
      <c r="B140" s="150" t="s">
        <v>1631</v>
      </c>
      <c r="C140" s="151">
        <v>20000</v>
      </c>
      <c r="D140" s="58">
        <f>Summary!B71</f>
        <v>10</v>
      </c>
      <c r="E140" s="58">
        <f t="shared" si="8"/>
        <v>18000</v>
      </c>
      <c r="F140" s="142" t="s">
        <v>210</v>
      </c>
      <c r="G140" s="206"/>
      <c r="H140" s="180">
        <f t="shared" si="9"/>
        <v>0</v>
      </c>
    </row>
    <row r="141" spans="1:8" ht="92.4">
      <c r="A141" s="139" t="s">
        <v>211</v>
      </c>
      <c r="B141" s="150" t="s">
        <v>1632</v>
      </c>
      <c r="C141" s="151">
        <v>40000</v>
      </c>
      <c r="D141" s="58">
        <f>Summary!B71</f>
        <v>10</v>
      </c>
      <c r="E141" s="58">
        <f t="shared" si="8"/>
        <v>36000</v>
      </c>
      <c r="F141" s="142" t="s">
        <v>2413</v>
      </c>
      <c r="G141" s="206"/>
      <c r="H141" s="180">
        <f t="shared" si="9"/>
        <v>0</v>
      </c>
    </row>
    <row r="142" spans="1:8" ht="39.6">
      <c r="A142" s="139" t="s">
        <v>212</v>
      </c>
      <c r="B142" s="150" t="s">
        <v>1633</v>
      </c>
      <c r="C142" s="151">
        <v>3000</v>
      </c>
      <c r="D142" s="58">
        <f>Summary!B71</f>
        <v>10</v>
      </c>
      <c r="E142" s="58">
        <f t="shared" si="8"/>
        <v>2700</v>
      </c>
      <c r="F142" s="142" t="s">
        <v>213</v>
      </c>
      <c r="G142" s="206"/>
      <c r="H142" s="180">
        <f t="shared" si="9"/>
        <v>0</v>
      </c>
    </row>
    <row r="143" spans="1:8" ht="39.6">
      <c r="A143" s="139" t="s">
        <v>214</v>
      </c>
      <c r="B143" s="150" t="s">
        <v>1634</v>
      </c>
      <c r="C143" s="151">
        <v>10000</v>
      </c>
      <c r="D143" s="58">
        <f>Summary!B71</f>
        <v>10</v>
      </c>
      <c r="E143" s="58">
        <f t="shared" si="8"/>
        <v>9000</v>
      </c>
      <c r="F143" s="142" t="s">
        <v>215</v>
      </c>
      <c r="G143" s="206"/>
      <c r="H143" s="180">
        <f t="shared" si="9"/>
        <v>0</v>
      </c>
    </row>
    <row r="144" spans="1:8" ht="52.8">
      <c r="A144" s="139" t="s">
        <v>216</v>
      </c>
      <c r="B144" s="150" t="s">
        <v>1635</v>
      </c>
      <c r="C144" s="151">
        <v>5000</v>
      </c>
      <c r="D144" s="58">
        <f>Summary!B71</f>
        <v>10</v>
      </c>
      <c r="E144" s="58">
        <f t="shared" si="8"/>
        <v>4500</v>
      </c>
      <c r="F144" s="142" t="s">
        <v>217</v>
      </c>
      <c r="G144" s="206"/>
      <c r="H144" s="180">
        <f t="shared" si="9"/>
        <v>0</v>
      </c>
    </row>
    <row r="145" spans="1:8" ht="105.6">
      <c r="A145" s="139" t="s">
        <v>218</v>
      </c>
      <c r="B145" s="150" t="s">
        <v>1636</v>
      </c>
      <c r="C145" s="151">
        <v>7500</v>
      </c>
      <c r="D145" s="58">
        <f>Summary!B71</f>
        <v>10</v>
      </c>
      <c r="E145" s="58">
        <f t="shared" si="8"/>
        <v>6750</v>
      </c>
      <c r="F145" s="142" t="s">
        <v>219</v>
      </c>
      <c r="G145" s="206"/>
      <c r="H145" s="180">
        <f t="shared" si="9"/>
        <v>0</v>
      </c>
    </row>
    <row r="146" spans="1:8" ht="79.2">
      <c r="A146" s="139" t="s">
        <v>220</v>
      </c>
      <c r="B146" s="153" t="s">
        <v>1637</v>
      </c>
      <c r="C146" s="58">
        <v>25</v>
      </c>
      <c r="D146" s="58">
        <f>Summary!B71</f>
        <v>10</v>
      </c>
      <c r="E146" s="58">
        <f t="shared" si="8"/>
        <v>22.5</v>
      </c>
      <c r="F146" s="142" t="s">
        <v>2414</v>
      </c>
      <c r="G146" s="206"/>
      <c r="H146" s="180">
        <f t="shared" si="9"/>
        <v>0</v>
      </c>
    </row>
    <row r="147" spans="1:8" ht="79.2">
      <c r="A147" s="139" t="s">
        <v>221</v>
      </c>
      <c r="B147" s="153" t="s">
        <v>1638</v>
      </c>
      <c r="C147" s="58">
        <v>10000</v>
      </c>
      <c r="D147" s="58">
        <f>Summary!B71</f>
        <v>10</v>
      </c>
      <c r="E147" s="58">
        <f t="shared" si="8"/>
        <v>9000</v>
      </c>
      <c r="F147" s="142" t="s">
        <v>222</v>
      </c>
      <c r="G147" s="206"/>
      <c r="H147" s="180">
        <f t="shared" si="9"/>
        <v>0</v>
      </c>
    </row>
    <row r="148" spans="1:8" ht="52.8">
      <c r="A148" s="139" t="s">
        <v>223</v>
      </c>
      <c r="B148" s="150" t="s">
        <v>1639</v>
      </c>
      <c r="C148" s="151">
        <v>5000</v>
      </c>
      <c r="D148" s="58">
        <f>Summary!B71</f>
        <v>10</v>
      </c>
      <c r="E148" s="58">
        <f t="shared" si="8"/>
        <v>4500</v>
      </c>
      <c r="F148" s="142" t="s">
        <v>2415</v>
      </c>
      <c r="G148" s="206"/>
      <c r="H148" s="180">
        <f t="shared" si="9"/>
        <v>0</v>
      </c>
    </row>
    <row r="149" spans="1:8" ht="52.8">
      <c r="A149" s="139" t="s">
        <v>224</v>
      </c>
      <c r="B149" s="134" t="s">
        <v>1640</v>
      </c>
      <c r="C149" s="151">
        <v>2000</v>
      </c>
      <c r="D149" s="58">
        <f>Summary!B71</f>
        <v>10</v>
      </c>
      <c r="E149" s="58">
        <f t="shared" ref="E149:E177" si="10">SUM(C149-(C149*(D149/100)))</f>
        <v>1800</v>
      </c>
      <c r="F149" s="142" t="s">
        <v>225</v>
      </c>
      <c r="G149" s="206"/>
      <c r="H149" s="180">
        <f t="shared" si="9"/>
        <v>0</v>
      </c>
    </row>
    <row r="150" spans="1:8">
      <c r="A150" s="139" t="s">
        <v>1641</v>
      </c>
      <c r="B150" s="134" t="s">
        <v>1642</v>
      </c>
      <c r="C150" s="149">
        <v>5000</v>
      </c>
      <c r="D150" s="149">
        <f>Summary!B71</f>
        <v>10</v>
      </c>
      <c r="E150" s="58">
        <f t="shared" si="10"/>
        <v>4500</v>
      </c>
      <c r="F150" s="142"/>
      <c r="G150" s="206"/>
      <c r="H150" s="180">
        <f t="shared" si="9"/>
        <v>0</v>
      </c>
    </row>
    <row r="151" spans="1:8" ht="39.6">
      <c r="A151" s="139" t="s">
        <v>226</v>
      </c>
      <c r="B151" s="134" t="s">
        <v>1643</v>
      </c>
      <c r="C151" s="149">
        <v>6000</v>
      </c>
      <c r="D151" s="58">
        <f>Summary!B71</f>
        <v>10</v>
      </c>
      <c r="E151" s="58">
        <f t="shared" si="10"/>
        <v>5400</v>
      </c>
      <c r="F151" s="142" t="s">
        <v>227</v>
      </c>
      <c r="G151" s="206"/>
      <c r="H151" s="180">
        <f t="shared" si="9"/>
        <v>0</v>
      </c>
    </row>
    <row r="152" spans="1:8" ht="39.6">
      <c r="A152" s="139" t="s">
        <v>228</v>
      </c>
      <c r="B152" s="134" t="s">
        <v>1644</v>
      </c>
      <c r="C152" s="149">
        <v>6000</v>
      </c>
      <c r="D152" s="58">
        <f>Summary!B71</f>
        <v>10</v>
      </c>
      <c r="E152" s="58">
        <f t="shared" si="10"/>
        <v>5400</v>
      </c>
      <c r="F152" s="142" t="s">
        <v>229</v>
      </c>
      <c r="G152" s="206"/>
      <c r="H152" s="180">
        <f t="shared" si="9"/>
        <v>0</v>
      </c>
    </row>
    <row r="153" spans="1:8" ht="39.6">
      <c r="A153" s="139" t="s">
        <v>230</v>
      </c>
      <c r="B153" s="134" t="s">
        <v>1645</v>
      </c>
      <c r="C153" s="58">
        <v>6000</v>
      </c>
      <c r="D153" s="58">
        <f>Summary!B71</f>
        <v>10</v>
      </c>
      <c r="E153" s="58">
        <f t="shared" si="10"/>
        <v>5400</v>
      </c>
      <c r="F153" s="142" t="s">
        <v>231</v>
      </c>
      <c r="G153" s="206"/>
      <c r="H153" s="180">
        <f t="shared" si="9"/>
        <v>0</v>
      </c>
    </row>
    <row r="154" spans="1:8" ht="79.2">
      <c r="A154" s="139" t="s">
        <v>232</v>
      </c>
      <c r="B154" s="134" t="s">
        <v>1646</v>
      </c>
      <c r="C154" s="58">
        <v>1200</v>
      </c>
      <c r="D154" s="58">
        <f>Summary!$B$71</f>
        <v>10</v>
      </c>
      <c r="E154" s="58">
        <f t="shared" si="10"/>
        <v>1080</v>
      </c>
      <c r="F154" s="142" t="s">
        <v>2416</v>
      </c>
      <c r="G154" s="206"/>
      <c r="H154" s="180">
        <f t="shared" si="9"/>
        <v>0</v>
      </c>
    </row>
    <row r="155" spans="1:8">
      <c r="A155" s="139" t="s">
        <v>233</v>
      </c>
      <c r="B155" s="134" t="s">
        <v>1647</v>
      </c>
      <c r="C155" s="58">
        <v>50000</v>
      </c>
      <c r="D155" s="58">
        <f>Summary!$B$71</f>
        <v>10</v>
      </c>
      <c r="E155" s="58">
        <f t="shared" si="10"/>
        <v>45000</v>
      </c>
      <c r="F155" s="142" t="s">
        <v>234</v>
      </c>
      <c r="G155" s="206"/>
      <c r="H155" s="180">
        <f t="shared" si="9"/>
        <v>0</v>
      </c>
    </row>
    <row r="156" spans="1:8" ht="52.8">
      <c r="A156" s="139" t="s">
        <v>235</v>
      </c>
      <c r="B156" s="134" t="s">
        <v>1648</v>
      </c>
      <c r="C156" s="58">
        <v>400</v>
      </c>
      <c r="D156" s="58">
        <f>Summary!$B$71</f>
        <v>10</v>
      </c>
      <c r="E156" s="58">
        <f t="shared" si="10"/>
        <v>360</v>
      </c>
      <c r="F156" s="142" t="s">
        <v>236</v>
      </c>
      <c r="G156" s="206"/>
      <c r="H156" s="180">
        <f t="shared" si="9"/>
        <v>0</v>
      </c>
    </row>
    <row r="157" spans="1:8">
      <c r="A157" s="139" t="s">
        <v>235</v>
      </c>
      <c r="B157" s="134" t="s">
        <v>1649</v>
      </c>
      <c r="C157" s="58">
        <v>350</v>
      </c>
      <c r="D157" s="58">
        <f>Summary!$B$71</f>
        <v>10</v>
      </c>
      <c r="E157" s="58">
        <f t="shared" si="10"/>
        <v>315</v>
      </c>
      <c r="F157" s="142"/>
      <c r="G157" s="206"/>
      <c r="H157" s="180">
        <f t="shared" si="9"/>
        <v>0</v>
      </c>
    </row>
    <row r="158" spans="1:8">
      <c r="A158" s="139" t="s">
        <v>235</v>
      </c>
      <c r="B158" s="134" t="s">
        <v>1650</v>
      </c>
      <c r="C158" s="58">
        <v>300</v>
      </c>
      <c r="D158" s="58">
        <f>Summary!$B$71</f>
        <v>10</v>
      </c>
      <c r="E158" s="58">
        <f t="shared" si="10"/>
        <v>270</v>
      </c>
      <c r="F158" s="142"/>
      <c r="G158" s="206"/>
      <c r="H158" s="180">
        <f t="shared" si="9"/>
        <v>0</v>
      </c>
    </row>
    <row r="159" spans="1:8">
      <c r="A159" s="139" t="s">
        <v>235</v>
      </c>
      <c r="B159" s="134" t="s">
        <v>1651</v>
      </c>
      <c r="C159" s="58">
        <v>250</v>
      </c>
      <c r="D159" s="58">
        <f>Summary!$B$71</f>
        <v>10</v>
      </c>
      <c r="E159" s="58">
        <f t="shared" si="10"/>
        <v>225</v>
      </c>
      <c r="F159" s="142"/>
      <c r="G159" s="206"/>
      <c r="H159" s="180">
        <f t="shared" si="9"/>
        <v>0</v>
      </c>
    </row>
    <row r="160" spans="1:8">
      <c r="A160" s="139" t="s">
        <v>1652</v>
      </c>
      <c r="B160" s="134" t="s">
        <v>1653</v>
      </c>
      <c r="C160" s="58">
        <v>50000</v>
      </c>
      <c r="D160" s="58">
        <f>Summary!$B$71</f>
        <v>10</v>
      </c>
      <c r="E160" s="58">
        <f t="shared" si="10"/>
        <v>45000</v>
      </c>
      <c r="F160" s="142"/>
      <c r="G160" s="206"/>
      <c r="H160" s="180">
        <f t="shared" si="9"/>
        <v>0</v>
      </c>
    </row>
    <row r="161" spans="1:8" ht="66">
      <c r="A161" s="139" t="s">
        <v>237</v>
      </c>
      <c r="B161" s="134" t="s">
        <v>1654</v>
      </c>
      <c r="C161" s="58">
        <v>200</v>
      </c>
      <c r="D161" s="58">
        <f>Summary!$B$71</f>
        <v>10</v>
      </c>
      <c r="E161" s="58">
        <f t="shared" si="10"/>
        <v>180</v>
      </c>
      <c r="F161" s="142" t="s">
        <v>238</v>
      </c>
      <c r="G161" s="206"/>
      <c r="H161" s="180">
        <f t="shared" si="9"/>
        <v>0</v>
      </c>
    </row>
    <row r="162" spans="1:8" ht="79.2">
      <c r="A162" s="139" t="s">
        <v>239</v>
      </c>
      <c r="B162" s="134" t="s">
        <v>1655</v>
      </c>
      <c r="C162" s="58">
        <v>750</v>
      </c>
      <c r="D162" s="58">
        <f>Summary!$B$71</f>
        <v>10</v>
      </c>
      <c r="E162" s="58">
        <f t="shared" si="10"/>
        <v>675</v>
      </c>
      <c r="F162" s="142" t="s">
        <v>240</v>
      </c>
      <c r="G162" s="206"/>
      <c r="H162" s="180">
        <f t="shared" si="9"/>
        <v>0</v>
      </c>
    </row>
    <row r="163" spans="1:8" ht="66">
      <c r="A163" s="139" t="s">
        <v>241</v>
      </c>
      <c r="B163" s="134" t="s">
        <v>1656</v>
      </c>
      <c r="C163" s="58">
        <v>400</v>
      </c>
      <c r="D163" s="58">
        <f>Summary!$B$71</f>
        <v>10</v>
      </c>
      <c r="E163" s="58">
        <f t="shared" si="10"/>
        <v>360</v>
      </c>
      <c r="F163" s="142" t="s">
        <v>242</v>
      </c>
      <c r="G163" s="206"/>
      <c r="H163" s="180">
        <f t="shared" si="9"/>
        <v>0</v>
      </c>
    </row>
    <row r="164" spans="1:8">
      <c r="A164" s="139" t="s">
        <v>241</v>
      </c>
      <c r="B164" s="134" t="s">
        <v>1657</v>
      </c>
      <c r="C164" s="58">
        <v>300</v>
      </c>
      <c r="D164" s="58">
        <f>Summary!$B$71</f>
        <v>10</v>
      </c>
      <c r="E164" s="58">
        <f t="shared" si="10"/>
        <v>270</v>
      </c>
      <c r="F164" s="142"/>
      <c r="G164" s="206"/>
      <c r="H164" s="180">
        <f t="shared" si="9"/>
        <v>0</v>
      </c>
    </row>
    <row r="165" spans="1:8">
      <c r="A165" s="139" t="s">
        <v>2153</v>
      </c>
      <c r="B165" s="134" t="s">
        <v>1658</v>
      </c>
      <c r="C165" s="58">
        <v>25000</v>
      </c>
      <c r="D165" s="58">
        <f>Summary!$B$71</f>
        <v>10</v>
      </c>
      <c r="E165" s="58">
        <f t="shared" si="10"/>
        <v>22500</v>
      </c>
      <c r="F165" s="142"/>
      <c r="G165" s="206"/>
      <c r="H165" s="180">
        <f t="shared" si="9"/>
        <v>0</v>
      </c>
    </row>
    <row r="166" spans="1:8" ht="52.8">
      <c r="A166" s="139" t="s">
        <v>1659</v>
      </c>
      <c r="B166" s="134" t="s">
        <v>1660</v>
      </c>
      <c r="C166" s="58">
        <v>400</v>
      </c>
      <c r="D166" s="58">
        <f>Summary!$B$71</f>
        <v>10</v>
      </c>
      <c r="E166" s="58">
        <f t="shared" si="10"/>
        <v>360</v>
      </c>
      <c r="F166" s="142" t="s">
        <v>243</v>
      </c>
      <c r="G166" s="206"/>
      <c r="H166" s="180">
        <f t="shared" si="9"/>
        <v>0</v>
      </c>
    </row>
    <row r="167" spans="1:8">
      <c r="A167" s="139" t="s">
        <v>1661</v>
      </c>
      <c r="B167" s="134" t="s">
        <v>1662</v>
      </c>
      <c r="C167" s="58">
        <v>300</v>
      </c>
      <c r="D167" s="58">
        <f>Summary!$B$71</f>
        <v>10</v>
      </c>
      <c r="E167" s="58">
        <f t="shared" si="10"/>
        <v>270</v>
      </c>
      <c r="F167" s="142"/>
      <c r="G167" s="206"/>
      <c r="H167" s="180">
        <f t="shared" si="9"/>
        <v>0</v>
      </c>
    </row>
    <row r="168" spans="1:8">
      <c r="A168" s="139" t="s">
        <v>1663</v>
      </c>
      <c r="B168" s="134" t="s">
        <v>1664</v>
      </c>
      <c r="C168" s="58">
        <v>25000</v>
      </c>
      <c r="D168" s="58">
        <f>Summary!$B$71</f>
        <v>10</v>
      </c>
      <c r="E168" s="58">
        <f t="shared" si="10"/>
        <v>22500</v>
      </c>
      <c r="F168" s="142"/>
      <c r="G168" s="206"/>
      <c r="H168" s="180">
        <f t="shared" si="9"/>
        <v>0</v>
      </c>
    </row>
    <row r="169" spans="1:8" ht="79.2">
      <c r="A169" s="139" t="s">
        <v>244</v>
      </c>
      <c r="B169" s="134" t="s">
        <v>1665</v>
      </c>
      <c r="C169" s="58">
        <v>200</v>
      </c>
      <c r="D169" s="58">
        <f>Summary!$B$71</f>
        <v>10</v>
      </c>
      <c r="E169" s="58">
        <f t="shared" si="10"/>
        <v>180</v>
      </c>
      <c r="F169" s="142" t="s">
        <v>245</v>
      </c>
      <c r="G169" s="206"/>
      <c r="H169" s="180">
        <f t="shared" si="9"/>
        <v>0</v>
      </c>
    </row>
    <row r="170" spans="1:8" ht="92.4">
      <c r="A170" s="139" t="s">
        <v>246</v>
      </c>
      <c r="B170" s="134" t="s">
        <v>1666</v>
      </c>
      <c r="C170" s="58">
        <v>2000</v>
      </c>
      <c r="D170" s="58">
        <f>Summary!$B$71</f>
        <v>10</v>
      </c>
      <c r="E170" s="58">
        <f t="shared" si="10"/>
        <v>1800</v>
      </c>
      <c r="F170" s="142" t="s">
        <v>247</v>
      </c>
      <c r="G170" s="206"/>
      <c r="H170" s="180">
        <f t="shared" si="9"/>
        <v>0</v>
      </c>
    </row>
    <row r="171" spans="1:8" ht="52.8">
      <c r="A171" s="139" t="s">
        <v>248</v>
      </c>
      <c r="B171" s="134" t="s">
        <v>1667</v>
      </c>
      <c r="C171" s="149">
        <v>15000</v>
      </c>
      <c r="D171" s="58">
        <f>Summary!$B$71</f>
        <v>10</v>
      </c>
      <c r="E171" s="58">
        <f t="shared" si="10"/>
        <v>13500</v>
      </c>
      <c r="F171" s="142" t="s">
        <v>249</v>
      </c>
      <c r="G171" s="206"/>
      <c r="H171" s="180">
        <f t="shared" si="9"/>
        <v>0</v>
      </c>
    </row>
    <row r="172" spans="1:8" ht="66">
      <c r="A172" s="139" t="s">
        <v>250</v>
      </c>
      <c r="B172" s="134" t="s">
        <v>1668</v>
      </c>
      <c r="C172" s="149">
        <v>2000</v>
      </c>
      <c r="D172" s="58">
        <f>Summary!$B$71</f>
        <v>10</v>
      </c>
      <c r="E172" s="58">
        <f t="shared" si="10"/>
        <v>1800</v>
      </c>
      <c r="F172" s="142" t="s">
        <v>251</v>
      </c>
      <c r="G172" s="206"/>
      <c r="H172" s="180">
        <f t="shared" si="9"/>
        <v>0</v>
      </c>
    </row>
    <row r="173" spans="1:8" ht="118.8">
      <c r="A173" s="139" t="s">
        <v>252</v>
      </c>
      <c r="B173" s="134" t="s">
        <v>1669</v>
      </c>
      <c r="C173" s="149">
        <v>600</v>
      </c>
      <c r="D173" s="58">
        <f>Summary!$B$71</f>
        <v>10</v>
      </c>
      <c r="E173" s="58">
        <f t="shared" si="10"/>
        <v>540</v>
      </c>
      <c r="F173" s="142" t="s">
        <v>2417</v>
      </c>
      <c r="G173" s="206"/>
      <c r="H173" s="180">
        <f t="shared" si="9"/>
        <v>0</v>
      </c>
    </row>
    <row r="174" spans="1:8" ht="66">
      <c r="A174" s="139" t="s">
        <v>253</v>
      </c>
      <c r="B174" s="134" t="s">
        <v>1670</v>
      </c>
      <c r="C174" s="149">
        <v>300</v>
      </c>
      <c r="D174" s="58">
        <f>Summary!$B$71</f>
        <v>10</v>
      </c>
      <c r="E174" s="58">
        <f t="shared" si="10"/>
        <v>270</v>
      </c>
      <c r="F174" s="142" t="s">
        <v>2389</v>
      </c>
      <c r="G174" s="206"/>
      <c r="H174" s="180">
        <f t="shared" si="9"/>
        <v>0</v>
      </c>
    </row>
    <row r="175" spans="1:8" ht="79.2">
      <c r="A175" s="139" t="s">
        <v>254</v>
      </c>
      <c r="B175" s="134" t="s">
        <v>1671</v>
      </c>
      <c r="C175" s="149">
        <v>300</v>
      </c>
      <c r="D175" s="58">
        <f>Summary!$B$71</f>
        <v>10</v>
      </c>
      <c r="E175" s="58">
        <f t="shared" si="10"/>
        <v>270</v>
      </c>
      <c r="F175" s="142" t="s">
        <v>255</v>
      </c>
      <c r="G175" s="206"/>
      <c r="H175" s="180">
        <f t="shared" si="9"/>
        <v>0</v>
      </c>
    </row>
    <row r="176" spans="1:8" ht="66">
      <c r="A176" s="139" t="s">
        <v>256</v>
      </c>
      <c r="B176" s="134" t="s">
        <v>1672</v>
      </c>
      <c r="C176" s="149">
        <v>5000</v>
      </c>
      <c r="D176" s="58">
        <f>Summary!$B$71</f>
        <v>10</v>
      </c>
      <c r="E176" s="58">
        <f t="shared" si="10"/>
        <v>4500</v>
      </c>
      <c r="F176" s="142" t="s">
        <v>2418</v>
      </c>
      <c r="G176" s="206"/>
      <c r="H176" s="180">
        <f t="shared" si="9"/>
        <v>0</v>
      </c>
    </row>
    <row r="177" spans="1:8">
      <c r="A177" s="139" t="s">
        <v>256</v>
      </c>
      <c r="B177" s="134" t="s">
        <v>1673</v>
      </c>
      <c r="C177" s="149">
        <v>3000</v>
      </c>
      <c r="D177" s="58">
        <f>Summary!$B$71</f>
        <v>10</v>
      </c>
      <c r="E177" s="58">
        <f t="shared" si="10"/>
        <v>2700</v>
      </c>
      <c r="F177" s="142"/>
      <c r="G177" s="206"/>
      <c r="H177" s="180">
        <f t="shared" si="9"/>
        <v>0</v>
      </c>
    </row>
    <row r="178" spans="1:8">
      <c r="A178" s="147" t="s">
        <v>257</v>
      </c>
      <c r="B178" s="148"/>
      <c r="C178" s="154"/>
      <c r="D178" s="148"/>
      <c r="E178" s="154"/>
      <c r="F178" s="148"/>
      <c r="G178" s="219"/>
      <c r="H178" s="148"/>
    </row>
    <row r="179" spans="1:8" ht="118.8">
      <c r="A179" s="139" t="s">
        <v>258</v>
      </c>
      <c r="B179" s="134" t="s">
        <v>1959</v>
      </c>
      <c r="C179" s="149">
        <v>5000</v>
      </c>
      <c r="D179" s="58">
        <f>Summary!$B$72</f>
        <v>10</v>
      </c>
      <c r="E179" s="58">
        <f t="shared" ref="E179:E187" si="11">SUM(C179-(C179*(D179/100)))</f>
        <v>4500</v>
      </c>
      <c r="F179" s="142" t="s">
        <v>2419</v>
      </c>
      <c r="G179" s="206"/>
      <c r="H179" s="180">
        <f t="shared" si="9"/>
        <v>0</v>
      </c>
    </row>
    <row r="180" spans="1:8" ht="145.19999999999999">
      <c r="A180" s="139" t="s">
        <v>259</v>
      </c>
      <c r="B180" s="134" t="s">
        <v>1960</v>
      </c>
      <c r="C180" s="149">
        <v>2500</v>
      </c>
      <c r="D180" s="58">
        <f>Summary!$B$72</f>
        <v>10</v>
      </c>
      <c r="E180" s="58">
        <f t="shared" si="11"/>
        <v>2250</v>
      </c>
      <c r="F180" s="142" t="s">
        <v>260</v>
      </c>
      <c r="G180" s="206"/>
      <c r="H180" s="180">
        <f t="shared" si="9"/>
        <v>0</v>
      </c>
    </row>
    <row r="181" spans="1:8" ht="118.8">
      <c r="A181" s="139" t="s">
        <v>261</v>
      </c>
      <c r="B181" s="134" t="s">
        <v>1961</v>
      </c>
      <c r="C181" s="149">
        <v>15000</v>
      </c>
      <c r="D181" s="58">
        <f>Summary!$B$72</f>
        <v>10</v>
      </c>
      <c r="E181" s="58">
        <f t="shared" si="11"/>
        <v>13500</v>
      </c>
      <c r="F181" s="142" t="s">
        <v>262</v>
      </c>
      <c r="G181" s="206"/>
      <c r="H181" s="180">
        <f t="shared" si="9"/>
        <v>0</v>
      </c>
    </row>
    <row r="182" spans="1:8" ht="52.8">
      <c r="A182" s="139" t="s">
        <v>263</v>
      </c>
      <c r="B182" s="134" t="s">
        <v>1962</v>
      </c>
      <c r="C182" s="149">
        <v>15000</v>
      </c>
      <c r="D182" s="58">
        <f>Summary!$B$72</f>
        <v>10</v>
      </c>
      <c r="E182" s="58">
        <f t="shared" si="11"/>
        <v>13500</v>
      </c>
      <c r="F182" s="142" t="s">
        <v>264</v>
      </c>
      <c r="G182" s="206"/>
      <c r="H182" s="180">
        <f t="shared" si="9"/>
        <v>0</v>
      </c>
    </row>
    <row r="183" spans="1:8" ht="79.2">
      <c r="A183" s="139" t="s">
        <v>265</v>
      </c>
      <c r="B183" s="134" t="s">
        <v>1963</v>
      </c>
      <c r="C183" s="149">
        <v>15000</v>
      </c>
      <c r="D183" s="58">
        <f>Summary!$B$72</f>
        <v>10</v>
      </c>
      <c r="E183" s="58">
        <f t="shared" si="11"/>
        <v>13500</v>
      </c>
      <c r="F183" s="142" t="s">
        <v>266</v>
      </c>
      <c r="G183" s="206"/>
      <c r="H183" s="180">
        <f t="shared" si="9"/>
        <v>0</v>
      </c>
    </row>
    <row r="184" spans="1:8" ht="92.4">
      <c r="A184" s="139" t="s">
        <v>267</v>
      </c>
      <c r="B184" s="134" t="s">
        <v>1964</v>
      </c>
      <c r="C184" s="149">
        <v>10000</v>
      </c>
      <c r="D184" s="58">
        <f>Summary!$B$72</f>
        <v>10</v>
      </c>
      <c r="E184" s="58">
        <f t="shared" si="11"/>
        <v>9000</v>
      </c>
      <c r="F184" s="142" t="s">
        <v>268</v>
      </c>
      <c r="G184" s="206"/>
      <c r="H184" s="180">
        <f t="shared" si="9"/>
        <v>0</v>
      </c>
    </row>
    <row r="185" spans="1:8" ht="198">
      <c r="A185" s="139" t="s">
        <v>269</v>
      </c>
      <c r="B185" s="134" t="s">
        <v>1965</v>
      </c>
      <c r="C185" s="149">
        <v>5</v>
      </c>
      <c r="D185" s="58">
        <f>Summary!$B$72</f>
        <v>10</v>
      </c>
      <c r="E185" s="58">
        <f t="shared" si="11"/>
        <v>4.5</v>
      </c>
      <c r="F185" s="142" t="s">
        <v>2420</v>
      </c>
      <c r="G185" s="206"/>
      <c r="H185" s="180">
        <f t="shared" si="9"/>
        <v>0</v>
      </c>
    </row>
    <row r="186" spans="1:8" ht="26.4">
      <c r="A186" s="139" t="s">
        <v>270</v>
      </c>
      <c r="B186" s="134" t="s">
        <v>1966</v>
      </c>
      <c r="C186" s="149">
        <v>15000</v>
      </c>
      <c r="D186" s="58">
        <f>Summary!$B$72</f>
        <v>10</v>
      </c>
      <c r="E186" s="58">
        <f t="shared" si="11"/>
        <v>13500</v>
      </c>
      <c r="F186" s="142" t="s">
        <v>271</v>
      </c>
      <c r="G186" s="206"/>
      <c r="H186" s="180">
        <f t="shared" si="9"/>
        <v>0</v>
      </c>
    </row>
    <row r="187" spans="1:8" ht="26.4">
      <c r="A187" s="139" t="s">
        <v>272</v>
      </c>
      <c r="B187" s="134" t="s">
        <v>1967</v>
      </c>
      <c r="C187" s="149">
        <v>10000</v>
      </c>
      <c r="D187" s="58">
        <f>Summary!$B$72</f>
        <v>10</v>
      </c>
      <c r="E187" s="58">
        <f t="shared" si="11"/>
        <v>9000</v>
      </c>
      <c r="F187" s="142" t="s">
        <v>273</v>
      </c>
      <c r="G187" s="206"/>
      <c r="H187" s="180">
        <f t="shared" si="9"/>
        <v>0</v>
      </c>
    </row>
    <row r="188" spans="1:8">
      <c r="A188" s="147" t="s">
        <v>274</v>
      </c>
      <c r="B188" s="155" t="s">
        <v>113</v>
      </c>
      <c r="C188" s="155" t="s">
        <v>113</v>
      </c>
      <c r="D188" s="155" t="s">
        <v>113</v>
      </c>
      <c r="E188" s="155" t="s">
        <v>113</v>
      </c>
      <c r="F188" s="155" t="s">
        <v>113</v>
      </c>
      <c r="G188" s="220" t="s">
        <v>113</v>
      </c>
      <c r="H188" s="155" t="s">
        <v>113</v>
      </c>
    </row>
    <row r="189" spans="1:8" ht="92.4">
      <c r="A189" s="139" t="s">
        <v>275</v>
      </c>
      <c r="B189" s="134" t="s">
        <v>1968</v>
      </c>
      <c r="C189" s="149">
        <v>100000</v>
      </c>
      <c r="D189" s="58">
        <f>Summary!$B$73</f>
        <v>10</v>
      </c>
      <c r="E189" s="58">
        <f t="shared" ref="E189:E220" si="12">SUM(C189-(C189*(D189/100)))</f>
        <v>90000</v>
      </c>
      <c r="F189" s="142" t="s">
        <v>2421</v>
      </c>
      <c r="G189" s="206"/>
      <c r="H189" s="180">
        <f t="shared" si="9"/>
        <v>0</v>
      </c>
    </row>
    <row r="190" spans="1:8" ht="118.8">
      <c r="A190" s="139" t="s">
        <v>276</v>
      </c>
      <c r="B190" s="134" t="s">
        <v>1969</v>
      </c>
      <c r="C190" s="149">
        <v>1500</v>
      </c>
      <c r="D190" s="58">
        <f>Summary!$B$73</f>
        <v>10</v>
      </c>
      <c r="E190" s="58">
        <f t="shared" si="12"/>
        <v>1350</v>
      </c>
      <c r="F190" s="142" t="s">
        <v>2422</v>
      </c>
      <c r="G190" s="206"/>
      <c r="H190" s="180">
        <f t="shared" si="9"/>
        <v>0</v>
      </c>
    </row>
    <row r="191" spans="1:8">
      <c r="A191" s="139" t="s">
        <v>276</v>
      </c>
      <c r="B191" s="134" t="s">
        <v>1970</v>
      </c>
      <c r="C191" s="149">
        <v>1250</v>
      </c>
      <c r="D191" s="58">
        <f>Summary!$B$73</f>
        <v>10</v>
      </c>
      <c r="E191" s="58">
        <f t="shared" si="12"/>
        <v>1125</v>
      </c>
      <c r="F191" s="142"/>
      <c r="G191" s="206"/>
      <c r="H191" s="180">
        <f t="shared" si="9"/>
        <v>0</v>
      </c>
    </row>
    <row r="192" spans="1:8">
      <c r="A192" s="139" t="s">
        <v>276</v>
      </c>
      <c r="B192" s="134" t="s">
        <v>1971</v>
      </c>
      <c r="C192" s="149">
        <v>1000</v>
      </c>
      <c r="D192" s="58">
        <f>Summary!$B$73</f>
        <v>10</v>
      </c>
      <c r="E192" s="58">
        <f t="shared" si="12"/>
        <v>900</v>
      </c>
      <c r="F192" s="142"/>
      <c r="G192" s="206"/>
      <c r="H192" s="180">
        <f t="shared" si="9"/>
        <v>0</v>
      </c>
    </row>
    <row r="193" spans="1:8" ht="66">
      <c r="A193" s="139" t="s">
        <v>277</v>
      </c>
      <c r="B193" s="134" t="s">
        <v>1972</v>
      </c>
      <c r="C193" s="149">
        <v>100</v>
      </c>
      <c r="D193" s="58">
        <f>Summary!$B$73</f>
        <v>10</v>
      </c>
      <c r="E193" s="58">
        <f t="shared" si="12"/>
        <v>90</v>
      </c>
      <c r="F193" s="142" t="s">
        <v>278</v>
      </c>
      <c r="G193" s="206"/>
      <c r="H193" s="180">
        <f t="shared" si="9"/>
        <v>0</v>
      </c>
    </row>
    <row r="194" spans="1:8">
      <c r="A194" s="139" t="s">
        <v>277</v>
      </c>
      <c r="B194" s="134" t="s">
        <v>1973</v>
      </c>
      <c r="C194" s="149">
        <v>75</v>
      </c>
      <c r="D194" s="58">
        <f>Summary!$B$73</f>
        <v>10</v>
      </c>
      <c r="E194" s="58">
        <f t="shared" si="12"/>
        <v>67.5</v>
      </c>
      <c r="F194" s="142"/>
      <c r="G194" s="206"/>
      <c r="H194" s="180">
        <f t="shared" si="9"/>
        <v>0</v>
      </c>
    </row>
    <row r="195" spans="1:8">
      <c r="A195" s="139" t="s">
        <v>277</v>
      </c>
      <c r="B195" s="134" t="s">
        <v>1974</v>
      </c>
      <c r="C195" s="149">
        <v>50</v>
      </c>
      <c r="D195" s="58">
        <f>Summary!$B$73</f>
        <v>10</v>
      </c>
      <c r="E195" s="58">
        <f t="shared" si="12"/>
        <v>45</v>
      </c>
      <c r="F195" s="142"/>
      <c r="G195" s="206"/>
      <c r="H195" s="180">
        <f t="shared" si="9"/>
        <v>0</v>
      </c>
    </row>
    <row r="196" spans="1:8" ht="409.6">
      <c r="A196" s="139" t="s">
        <v>279</v>
      </c>
      <c r="B196" s="134" t="s">
        <v>2024</v>
      </c>
      <c r="C196" s="149">
        <v>800</v>
      </c>
      <c r="D196" s="58">
        <f>Summary!$B$73</f>
        <v>10</v>
      </c>
      <c r="E196" s="58">
        <f t="shared" si="12"/>
        <v>720</v>
      </c>
      <c r="F196" s="142" t="s">
        <v>280</v>
      </c>
      <c r="G196" s="206"/>
      <c r="H196" s="180">
        <f t="shared" si="9"/>
        <v>0</v>
      </c>
    </row>
    <row r="197" spans="1:8">
      <c r="A197" s="139" t="s">
        <v>279</v>
      </c>
      <c r="B197" s="134" t="s">
        <v>2025</v>
      </c>
      <c r="C197" s="149">
        <v>1200</v>
      </c>
      <c r="D197" s="58">
        <f>Summary!$B$73</f>
        <v>10</v>
      </c>
      <c r="E197" s="58">
        <f t="shared" si="12"/>
        <v>1080</v>
      </c>
      <c r="F197" s="142"/>
      <c r="G197" s="206"/>
      <c r="H197" s="180">
        <f t="shared" si="9"/>
        <v>0</v>
      </c>
    </row>
    <row r="198" spans="1:8" ht="39.6">
      <c r="A198" s="139" t="s">
        <v>281</v>
      </c>
      <c r="B198" s="134" t="s">
        <v>1975</v>
      </c>
      <c r="C198" s="149">
        <v>10000</v>
      </c>
      <c r="D198" s="58">
        <f>Summary!$B$73</f>
        <v>10</v>
      </c>
      <c r="E198" s="58">
        <f t="shared" si="12"/>
        <v>9000</v>
      </c>
      <c r="F198" s="142" t="s">
        <v>282</v>
      </c>
      <c r="G198" s="206"/>
      <c r="H198" s="180">
        <f t="shared" si="9"/>
        <v>0</v>
      </c>
    </row>
    <row r="199" spans="1:8" ht="26.4">
      <c r="A199" s="139" t="s">
        <v>283</v>
      </c>
      <c r="B199" s="134" t="s">
        <v>1976</v>
      </c>
      <c r="C199" s="149">
        <v>1200</v>
      </c>
      <c r="D199" s="58">
        <f>Summary!$B$73</f>
        <v>10</v>
      </c>
      <c r="E199" s="58">
        <f t="shared" si="12"/>
        <v>1080</v>
      </c>
      <c r="F199" s="142" t="s">
        <v>284</v>
      </c>
      <c r="G199" s="206"/>
      <c r="H199" s="180">
        <f t="shared" ref="H199:H262" si="13">E199*G199</f>
        <v>0</v>
      </c>
    </row>
    <row r="200" spans="1:8" ht="26.4">
      <c r="A200" s="139" t="s">
        <v>283</v>
      </c>
      <c r="B200" s="134" t="s">
        <v>1977</v>
      </c>
      <c r="C200" s="149">
        <v>1000</v>
      </c>
      <c r="D200" s="58">
        <f>Summary!$B$73</f>
        <v>10</v>
      </c>
      <c r="E200" s="58">
        <f t="shared" si="12"/>
        <v>900</v>
      </c>
      <c r="F200" s="142"/>
      <c r="G200" s="206"/>
      <c r="H200" s="180">
        <f t="shared" si="13"/>
        <v>0</v>
      </c>
    </row>
    <row r="201" spans="1:8" ht="26.4">
      <c r="A201" s="139" t="s">
        <v>283</v>
      </c>
      <c r="B201" s="134" t="s">
        <v>1978</v>
      </c>
      <c r="C201" s="149">
        <v>800</v>
      </c>
      <c r="D201" s="58">
        <f>Summary!$B$73</f>
        <v>10</v>
      </c>
      <c r="E201" s="58">
        <f t="shared" si="12"/>
        <v>720</v>
      </c>
      <c r="F201" s="142"/>
      <c r="G201" s="206"/>
      <c r="H201" s="180">
        <f t="shared" si="13"/>
        <v>0</v>
      </c>
    </row>
    <row r="202" spans="1:8" ht="66">
      <c r="A202" s="139" t="s">
        <v>285</v>
      </c>
      <c r="B202" s="134" t="s">
        <v>1979</v>
      </c>
      <c r="C202" s="149">
        <v>2000</v>
      </c>
      <c r="D202" s="58">
        <f>Summary!$B$73</f>
        <v>10</v>
      </c>
      <c r="E202" s="58">
        <f t="shared" si="12"/>
        <v>1800</v>
      </c>
      <c r="F202" s="142" t="s">
        <v>286</v>
      </c>
      <c r="G202" s="206"/>
      <c r="H202" s="180">
        <f t="shared" si="13"/>
        <v>0</v>
      </c>
    </row>
    <row r="203" spans="1:8" ht="184.8">
      <c r="A203" s="139" t="s">
        <v>287</v>
      </c>
      <c r="B203" s="134" t="s">
        <v>1980</v>
      </c>
      <c r="C203" s="149">
        <v>25000</v>
      </c>
      <c r="D203" s="58">
        <f>Summary!$B$73</f>
        <v>10</v>
      </c>
      <c r="E203" s="58">
        <f t="shared" si="12"/>
        <v>22500</v>
      </c>
      <c r="F203" s="142" t="s">
        <v>2423</v>
      </c>
      <c r="G203" s="206"/>
      <c r="H203" s="180">
        <f t="shared" si="13"/>
        <v>0</v>
      </c>
    </row>
    <row r="204" spans="1:8" ht="39.6">
      <c r="A204" s="139" t="s">
        <v>288</v>
      </c>
      <c r="B204" s="134" t="s">
        <v>1981</v>
      </c>
      <c r="C204" s="149">
        <v>20000</v>
      </c>
      <c r="D204" s="58">
        <f>Summary!$B$73</f>
        <v>10</v>
      </c>
      <c r="E204" s="58">
        <f t="shared" si="12"/>
        <v>18000</v>
      </c>
      <c r="F204" s="142" t="s">
        <v>289</v>
      </c>
      <c r="G204" s="206"/>
      <c r="H204" s="180">
        <f t="shared" si="13"/>
        <v>0</v>
      </c>
    </row>
    <row r="205" spans="1:8" ht="66">
      <c r="A205" s="139" t="s">
        <v>290</v>
      </c>
      <c r="B205" s="134" t="s">
        <v>1982</v>
      </c>
      <c r="C205" s="149">
        <v>10000</v>
      </c>
      <c r="D205" s="58">
        <f>Summary!$B$73</f>
        <v>10</v>
      </c>
      <c r="E205" s="58">
        <f t="shared" si="12"/>
        <v>9000</v>
      </c>
      <c r="F205" s="142" t="s">
        <v>291</v>
      </c>
      <c r="G205" s="206"/>
      <c r="H205" s="180">
        <f t="shared" si="13"/>
        <v>0</v>
      </c>
    </row>
    <row r="206" spans="1:8" ht="52.8">
      <c r="A206" s="139" t="s">
        <v>292</v>
      </c>
      <c r="B206" s="134" t="s">
        <v>1983</v>
      </c>
      <c r="C206" s="149">
        <v>3000</v>
      </c>
      <c r="D206" s="58">
        <f>Summary!$B$73</f>
        <v>10</v>
      </c>
      <c r="E206" s="58">
        <f t="shared" si="12"/>
        <v>2700</v>
      </c>
      <c r="F206" s="142" t="s">
        <v>2424</v>
      </c>
      <c r="G206" s="206"/>
      <c r="H206" s="180">
        <f t="shared" si="13"/>
        <v>0</v>
      </c>
    </row>
    <row r="207" spans="1:8" ht="39.6">
      <c r="A207" s="139" t="s">
        <v>293</v>
      </c>
      <c r="B207" s="134" t="s">
        <v>1984</v>
      </c>
      <c r="C207" s="149">
        <v>20000</v>
      </c>
      <c r="D207" s="58">
        <f>Summary!$B$73</f>
        <v>10</v>
      </c>
      <c r="E207" s="58">
        <f t="shared" si="12"/>
        <v>18000</v>
      </c>
      <c r="F207" s="142" t="s">
        <v>294</v>
      </c>
      <c r="G207" s="206"/>
      <c r="H207" s="180">
        <f t="shared" si="13"/>
        <v>0</v>
      </c>
    </row>
    <row r="208" spans="1:8" ht="66">
      <c r="A208" s="139" t="s">
        <v>295</v>
      </c>
      <c r="B208" s="134" t="s">
        <v>1985</v>
      </c>
      <c r="C208" s="149">
        <v>95000</v>
      </c>
      <c r="D208" s="58">
        <f>Summary!$B$73</f>
        <v>10</v>
      </c>
      <c r="E208" s="58">
        <f t="shared" si="12"/>
        <v>85500</v>
      </c>
      <c r="F208" s="142" t="s">
        <v>296</v>
      </c>
      <c r="G208" s="206"/>
      <c r="H208" s="180">
        <f t="shared" si="13"/>
        <v>0</v>
      </c>
    </row>
    <row r="209" spans="1:8" ht="52.8">
      <c r="A209" s="139" t="s">
        <v>297</v>
      </c>
      <c r="B209" s="134" t="s">
        <v>1986</v>
      </c>
      <c r="C209" s="149">
        <v>50</v>
      </c>
      <c r="D209" s="58">
        <f>Summary!$B$73</f>
        <v>10</v>
      </c>
      <c r="E209" s="58">
        <f t="shared" si="12"/>
        <v>45</v>
      </c>
      <c r="F209" s="142" t="s">
        <v>298</v>
      </c>
      <c r="G209" s="206"/>
      <c r="H209" s="180">
        <f t="shared" si="13"/>
        <v>0</v>
      </c>
    </row>
    <row r="210" spans="1:8" ht="105.6">
      <c r="A210" s="139" t="s">
        <v>299</v>
      </c>
      <c r="B210" s="134" t="s">
        <v>1987</v>
      </c>
      <c r="C210" s="149">
        <v>20000</v>
      </c>
      <c r="D210" s="58">
        <f>Summary!$B$73</f>
        <v>10</v>
      </c>
      <c r="E210" s="58">
        <f t="shared" si="12"/>
        <v>18000</v>
      </c>
      <c r="F210" s="142" t="s">
        <v>300</v>
      </c>
      <c r="G210" s="206"/>
      <c r="H210" s="180">
        <f t="shared" si="13"/>
        <v>0</v>
      </c>
    </row>
    <row r="211" spans="1:8" ht="105.6">
      <c r="A211" s="139" t="s">
        <v>301</v>
      </c>
      <c r="B211" s="134" t="s">
        <v>1988</v>
      </c>
      <c r="C211" s="149">
        <v>500</v>
      </c>
      <c r="D211" s="58">
        <f>Summary!$B$73</f>
        <v>10</v>
      </c>
      <c r="E211" s="58">
        <f t="shared" si="12"/>
        <v>450</v>
      </c>
      <c r="F211" s="142" t="s">
        <v>302</v>
      </c>
      <c r="G211" s="206"/>
      <c r="H211" s="180">
        <f t="shared" si="13"/>
        <v>0</v>
      </c>
    </row>
    <row r="212" spans="1:8" ht="26.4">
      <c r="A212" s="139" t="s">
        <v>301</v>
      </c>
      <c r="B212" s="134" t="s">
        <v>1989</v>
      </c>
      <c r="C212" s="149">
        <v>400</v>
      </c>
      <c r="D212" s="58">
        <f>Summary!$B$73</f>
        <v>10</v>
      </c>
      <c r="E212" s="58">
        <f t="shared" si="12"/>
        <v>360</v>
      </c>
      <c r="F212" s="142"/>
      <c r="G212" s="206"/>
      <c r="H212" s="180">
        <f t="shared" si="13"/>
        <v>0</v>
      </c>
    </row>
    <row r="213" spans="1:8" ht="26.4">
      <c r="A213" s="139" t="s">
        <v>301</v>
      </c>
      <c r="B213" s="134" t="s">
        <v>1990</v>
      </c>
      <c r="C213" s="149">
        <v>300</v>
      </c>
      <c r="D213" s="58">
        <f>Summary!$B$73</f>
        <v>10</v>
      </c>
      <c r="E213" s="58">
        <f t="shared" si="12"/>
        <v>270</v>
      </c>
      <c r="F213" s="142"/>
      <c r="G213" s="206"/>
      <c r="H213" s="180">
        <f t="shared" si="13"/>
        <v>0</v>
      </c>
    </row>
    <row r="214" spans="1:8" ht="105.6">
      <c r="A214" s="139" t="s">
        <v>303</v>
      </c>
      <c r="B214" s="134" t="s">
        <v>1991</v>
      </c>
      <c r="C214" s="149">
        <v>20000</v>
      </c>
      <c r="D214" s="58">
        <f>Summary!$B$73</f>
        <v>10</v>
      </c>
      <c r="E214" s="58">
        <f t="shared" si="12"/>
        <v>18000</v>
      </c>
      <c r="F214" s="142" t="s">
        <v>300</v>
      </c>
      <c r="G214" s="206"/>
      <c r="H214" s="180">
        <f t="shared" si="13"/>
        <v>0</v>
      </c>
    </row>
    <row r="215" spans="1:8" ht="39.6">
      <c r="A215" s="139" t="s">
        <v>304</v>
      </c>
      <c r="B215" s="134" t="s">
        <v>1992</v>
      </c>
      <c r="C215" s="149">
        <v>30000</v>
      </c>
      <c r="D215" s="58">
        <f>Summary!$B$73</f>
        <v>10</v>
      </c>
      <c r="E215" s="58">
        <f t="shared" si="12"/>
        <v>27000</v>
      </c>
      <c r="F215" s="142" t="s">
        <v>305</v>
      </c>
      <c r="G215" s="206"/>
      <c r="H215" s="180">
        <f t="shared" si="13"/>
        <v>0</v>
      </c>
    </row>
    <row r="216" spans="1:8" ht="39.6">
      <c r="A216" s="139" t="s">
        <v>306</v>
      </c>
      <c r="B216" s="134" t="s">
        <v>1993</v>
      </c>
      <c r="C216" s="149">
        <v>30000</v>
      </c>
      <c r="D216" s="58">
        <f>Summary!$B$73</f>
        <v>10</v>
      </c>
      <c r="E216" s="58">
        <f t="shared" si="12"/>
        <v>27000</v>
      </c>
      <c r="F216" s="142" t="s">
        <v>307</v>
      </c>
      <c r="G216" s="206"/>
      <c r="H216" s="180">
        <f t="shared" si="13"/>
        <v>0</v>
      </c>
    </row>
    <row r="217" spans="1:8" ht="39.6">
      <c r="A217" s="139" t="s">
        <v>308</v>
      </c>
      <c r="B217" s="134" t="s">
        <v>1994</v>
      </c>
      <c r="C217" s="149">
        <v>30000</v>
      </c>
      <c r="D217" s="58">
        <f>Summary!$B$73</f>
        <v>10</v>
      </c>
      <c r="E217" s="58">
        <f t="shared" si="12"/>
        <v>27000</v>
      </c>
      <c r="F217" s="142" t="s">
        <v>305</v>
      </c>
      <c r="G217" s="206"/>
      <c r="H217" s="180">
        <f t="shared" si="13"/>
        <v>0</v>
      </c>
    </row>
    <row r="218" spans="1:8" ht="52.8">
      <c r="A218" s="139" t="s">
        <v>309</v>
      </c>
      <c r="B218" s="134" t="s">
        <v>1995</v>
      </c>
      <c r="C218" s="149">
        <v>10000</v>
      </c>
      <c r="D218" s="58">
        <f>Summary!$B$73</f>
        <v>10</v>
      </c>
      <c r="E218" s="58">
        <f t="shared" si="12"/>
        <v>9000</v>
      </c>
      <c r="F218" s="142" t="s">
        <v>310</v>
      </c>
      <c r="G218" s="206"/>
      <c r="H218" s="180">
        <f t="shared" si="13"/>
        <v>0</v>
      </c>
    </row>
    <row r="219" spans="1:8" ht="79.2">
      <c r="A219" s="139" t="s">
        <v>311</v>
      </c>
      <c r="B219" s="134" t="s">
        <v>1996</v>
      </c>
      <c r="C219" s="149">
        <v>15000</v>
      </c>
      <c r="D219" s="58">
        <f>Summary!$B$73</f>
        <v>10</v>
      </c>
      <c r="E219" s="58">
        <f t="shared" si="12"/>
        <v>13500</v>
      </c>
      <c r="F219" s="142" t="s">
        <v>2425</v>
      </c>
      <c r="G219" s="206"/>
      <c r="H219" s="180">
        <f t="shared" si="13"/>
        <v>0</v>
      </c>
    </row>
    <row r="220" spans="1:8" ht="52.8">
      <c r="A220" s="139" t="s">
        <v>312</v>
      </c>
      <c r="B220" s="134" t="s">
        <v>1997</v>
      </c>
      <c r="C220" s="149">
        <v>15000</v>
      </c>
      <c r="D220" s="58">
        <f>Summary!$B$73</f>
        <v>10</v>
      </c>
      <c r="E220" s="58">
        <f t="shared" si="12"/>
        <v>13500</v>
      </c>
      <c r="F220" s="142" t="s">
        <v>2426</v>
      </c>
      <c r="G220" s="206"/>
      <c r="H220" s="180">
        <f t="shared" si="13"/>
        <v>0</v>
      </c>
    </row>
    <row r="221" spans="1:8" ht="92.4">
      <c r="A221" s="139" t="s">
        <v>313</v>
      </c>
      <c r="B221" s="134" t="s">
        <v>1998</v>
      </c>
      <c r="C221" s="149">
        <v>25000</v>
      </c>
      <c r="D221" s="58">
        <f>Summary!$B$73</f>
        <v>10</v>
      </c>
      <c r="E221" s="58">
        <f t="shared" ref="E221:E247" si="14">SUM(C221-(C221*(D221/100)))</f>
        <v>22500</v>
      </c>
      <c r="F221" s="142" t="s">
        <v>2427</v>
      </c>
      <c r="G221" s="206"/>
      <c r="H221" s="180">
        <f t="shared" si="13"/>
        <v>0</v>
      </c>
    </row>
    <row r="222" spans="1:8" ht="52.8">
      <c r="A222" s="139" t="s">
        <v>314</v>
      </c>
      <c r="B222" s="134" t="s">
        <v>1999</v>
      </c>
      <c r="C222" s="149">
        <v>1500</v>
      </c>
      <c r="D222" s="58">
        <f>Summary!$B$73</f>
        <v>10</v>
      </c>
      <c r="E222" s="58">
        <f t="shared" si="14"/>
        <v>1350</v>
      </c>
      <c r="F222" s="142" t="s">
        <v>2428</v>
      </c>
      <c r="G222" s="206"/>
      <c r="H222" s="180">
        <f t="shared" si="13"/>
        <v>0</v>
      </c>
    </row>
    <row r="223" spans="1:8" ht="39.6">
      <c r="A223" s="139" t="s">
        <v>315</v>
      </c>
      <c r="B223" s="134" t="s">
        <v>2000</v>
      </c>
      <c r="C223" s="149">
        <v>20000</v>
      </c>
      <c r="D223" s="58">
        <f>Summary!$B$73</f>
        <v>10</v>
      </c>
      <c r="E223" s="58">
        <f t="shared" si="14"/>
        <v>18000</v>
      </c>
      <c r="F223" s="142" t="s">
        <v>316</v>
      </c>
      <c r="G223" s="206"/>
      <c r="H223" s="180">
        <f t="shared" si="13"/>
        <v>0</v>
      </c>
    </row>
    <row r="224" spans="1:8" ht="52.8">
      <c r="A224" s="139" t="s">
        <v>317</v>
      </c>
      <c r="B224" s="134" t="s">
        <v>2001</v>
      </c>
      <c r="C224" s="149">
        <v>20000</v>
      </c>
      <c r="D224" s="58">
        <f>Summary!$B$73</f>
        <v>10</v>
      </c>
      <c r="E224" s="58">
        <f t="shared" si="14"/>
        <v>18000</v>
      </c>
      <c r="F224" s="142" t="s">
        <v>318</v>
      </c>
      <c r="G224" s="206"/>
      <c r="H224" s="180">
        <f t="shared" si="13"/>
        <v>0</v>
      </c>
    </row>
    <row r="225" spans="1:8" ht="92.4">
      <c r="A225" s="139" t="s">
        <v>319</v>
      </c>
      <c r="B225" s="134" t="s">
        <v>2002</v>
      </c>
      <c r="C225" s="149">
        <v>25000</v>
      </c>
      <c r="D225" s="58">
        <f>Summary!$B$73</f>
        <v>10</v>
      </c>
      <c r="E225" s="58">
        <f t="shared" si="14"/>
        <v>22500</v>
      </c>
      <c r="F225" s="142" t="s">
        <v>2429</v>
      </c>
      <c r="G225" s="206"/>
      <c r="H225" s="180">
        <f t="shared" si="13"/>
        <v>0</v>
      </c>
    </row>
    <row r="226" spans="1:8" ht="92.4">
      <c r="A226" s="139" t="s">
        <v>320</v>
      </c>
      <c r="B226" s="134" t="s">
        <v>2003</v>
      </c>
      <c r="C226" s="149">
        <v>50000</v>
      </c>
      <c r="D226" s="58">
        <f>Summary!$B$73</f>
        <v>10</v>
      </c>
      <c r="E226" s="58">
        <f t="shared" si="14"/>
        <v>45000</v>
      </c>
      <c r="F226" s="142" t="s">
        <v>2430</v>
      </c>
      <c r="G226" s="206"/>
      <c r="H226" s="180">
        <f t="shared" si="13"/>
        <v>0</v>
      </c>
    </row>
    <row r="227" spans="1:8" ht="105.6">
      <c r="A227" s="139" t="s">
        <v>321</v>
      </c>
      <c r="B227" s="134" t="s">
        <v>2004</v>
      </c>
      <c r="C227" s="149">
        <v>50000</v>
      </c>
      <c r="D227" s="58">
        <f>Summary!$B$73</f>
        <v>10</v>
      </c>
      <c r="E227" s="58">
        <f t="shared" si="14"/>
        <v>45000</v>
      </c>
      <c r="F227" s="142" t="s">
        <v>2431</v>
      </c>
      <c r="G227" s="206"/>
      <c r="H227" s="180">
        <f t="shared" si="13"/>
        <v>0</v>
      </c>
    </row>
    <row r="228" spans="1:8" ht="39.6">
      <c r="A228" s="139" t="s">
        <v>322</v>
      </c>
      <c r="B228" s="134" t="s">
        <v>2005</v>
      </c>
      <c r="C228" s="149">
        <v>15000</v>
      </c>
      <c r="D228" s="58">
        <f>Summary!$B$73</f>
        <v>10</v>
      </c>
      <c r="E228" s="58">
        <f t="shared" si="14"/>
        <v>13500</v>
      </c>
      <c r="F228" s="142" t="s">
        <v>323</v>
      </c>
      <c r="G228" s="206"/>
      <c r="H228" s="180">
        <f t="shared" si="13"/>
        <v>0</v>
      </c>
    </row>
    <row r="229" spans="1:8" ht="66">
      <c r="A229" s="139" t="s">
        <v>324</v>
      </c>
      <c r="B229" s="134" t="s">
        <v>2006</v>
      </c>
      <c r="C229" s="149">
        <v>5000</v>
      </c>
      <c r="D229" s="58">
        <f>Summary!$B$73</f>
        <v>10</v>
      </c>
      <c r="E229" s="58">
        <f t="shared" si="14"/>
        <v>4500</v>
      </c>
      <c r="F229" s="142" t="s">
        <v>325</v>
      </c>
      <c r="G229" s="206"/>
      <c r="H229" s="180">
        <f t="shared" si="13"/>
        <v>0</v>
      </c>
    </row>
    <row r="230" spans="1:8" ht="39.6">
      <c r="A230" s="139" t="s">
        <v>326</v>
      </c>
      <c r="B230" s="134" t="s">
        <v>2007</v>
      </c>
      <c r="C230" s="149">
        <v>10000</v>
      </c>
      <c r="D230" s="58">
        <f>Summary!$B$73</f>
        <v>10</v>
      </c>
      <c r="E230" s="58">
        <f t="shared" si="14"/>
        <v>9000</v>
      </c>
      <c r="F230" s="142" t="s">
        <v>327</v>
      </c>
      <c r="G230" s="206"/>
      <c r="H230" s="180">
        <f t="shared" si="13"/>
        <v>0</v>
      </c>
    </row>
    <row r="231" spans="1:8" ht="39.6">
      <c r="A231" s="139" t="s">
        <v>328</v>
      </c>
      <c r="B231" s="134" t="s">
        <v>2008</v>
      </c>
      <c r="C231" s="149">
        <v>5000</v>
      </c>
      <c r="D231" s="58">
        <f>Summary!$B$73</f>
        <v>10</v>
      </c>
      <c r="E231" s="58">
        <f t="shared" si="14"/>
        <v>4500</v>
      </c>
      <c r="F231" s="142" t="s">
        <v>329</v>
      </c>
      <c r="G231" s="206"/>
      <c r="H231" s="180">
        <f t="shared" si="13"/>
        <v>0</v>
      </c>
    </row>
    <row r="232" spans="1:8" ht="39.6">
      <c r="A232" s="139" t="s">
        <v>330</v>
      </c>
      <c r="B232" s="134" t="s">
        <v>2009</v>
      </c>
      <c r="C232" s="149">
        <v>200</v>
      </c>
      <c r="D232" s="58">
        <f>Summary!$B$73</f>
        <v>10</v>
      </c>
      <c r="E232" s="58">
        <f t="shared" si="14"/>
        <v>180</v>
      </c>
      <c r="F232" s="142" t="s">
        <v>329</v>
      </c>
      <c r="G232" s="206"/>
      <c r="H232" s="180">
        <f t="shared" si="13"/>
        <v>0</v>
      </c>
    </row>
    <row r="233" spans="1:8" ht="92.4">
      <c r="A233" s="139" t="s">
        <v>331</v>
      </c>
      <c r="B233" s="134" t="s">
        <v>2010</v>
      </c>
      <c r="C233" s="149">
        <v>15000</v>
      </c>
      <c r="D233" s="58">
        <f>Summary!$B$73</f>
        <v>10</v>
      </c>
      <c r="E233" s="58">
        <f t="shared" si="14"/>
        <v>13500</v>
      </c>
      <c r="F233" s="142" t="s">
        <v>2432</v>
      </c>
      <c r="G233" s="206"/>
      <c r="H233" s="180">
        <f t="shared" si="13"/>
        <v>0</v>
      </c>
    </row>
    <row r="234" spans="1:8" ht="92.4">
      <c r="A234" s="139" t="s">
        <v>332</v>
      </c>
      <c r="B234" s="134" t="s">
        <v>2011</v>
      </c>
      <c r="C234" s="149">
        <v>15000</v>
      </c>
      <c r="D234" s="58">
        <f>Summary!$B$73</f>
        <v>10</v>
      </c>
      <c r="E234" s="58">
        <f t="shared" si="14"/>
        <v>13500</v>
      </c>
      <c r="F234" s="142" t="s">
        <v>2433</v>
      </c>
      <c r="G234" s="206"/>
      <c r="H234" s="180">
        <f t="shared" si="13"/>
        <v>0</v>
      </c>
    </row>
    <row r="235" spans="1:8" ht="92.4">
      <c r="A235" s="139" t="s">
        <v>333</v>
      </c>
      <c r="B235" s="134" t="s">
        <v>2012</v>
      </c>
      <c r="C235" s="149">
        <v>5500</v>
      </c>
      <c r="D235" s="58">
        <f>Summary!$B$73</f>
        <v>10</v>
      </c>
      <c r="E235" s="58">
        <f t="shared" si="14"/>
        <v>4950</v>
      </c>
      <c r="F235" s="142" t="s">
        <v>334</v>
      </c>
      <c r="G235" s="206"/>
      <c r="H235" s="180">
        <f t="shared" si="13"/>
        <v>0</v>
      </c>
    </row>
    <row r="236" spans="1:8" ht="158.4">
      <c r="A236" s="139" t="s">
        <v>335</v>
      </c>
      <c r="B236" s="134" t="s">
        <v>2013</v>
      </c>
      <c r="C236" s="149">
        <v>800</v>
      </c>
      <c r="D236" s="58">
        <f>Summary!$B$73</f>
        <v>10</v>
      </c>
      <c r="E236" s="58">
        <f t="shared" si="14"/>
        <v>720</v>
      </c>
      <c r="F236" s="142" t="s">
        <v>2434</v>
      </c>
      <c r="G236" s="206"/>
      <c r="H236" s="180">
        <f t="shared" si="13"/>
        <v>0</v>
      </c>
    </row>
    <row r="237" spans="1:8" ht="39.6">
      <c r="A237" s="139" t="s">
        <v>336</v>
      </c>
      <c r="B237" s="134" t="s">
        <v>2014</v>
      </c>
      <c r="C237" s="149">
        <v>3300</v>
      </c>
      <c r="D237" s="58">
        <f>Summary!$B$73</f>
        <v>10</v>
      </c>
      <c r="E237" s="58">
        <f t="shared" si="14"/>
        <v>2970</v>
      </c>
      <c r="F237" s="142" t="s">
        <v>337</v>
      </c>
      <c r="G237" s="206"/>
      <c r="H237" s="180">
        <f t="shared" si="13"/>
        <v>0</v>
      </c>
    </row>
    <row r="238" spans="1:8" ht="39.6">
      <c r="A238" s="139" t="s">
        <v>338</v>
      </c>
      <c r="B238" s="134" t="s">
        <v>2015</v>
      </c>
      <c r="C238" s="149">
        <v>1000</v>
      </c>
      <c r="D238" s="58">
        <f>Summary!$B$73</f>
        <v>10</v>
      </c>
      <c r="E238" s="58">
        <f t="shared" si="14"/>
        <v>900</v>
      </c>
      <c r="F238" s="142" t="s">
        <v>339</v>
      </c>
      <c r="G238" s="206"/>
      <c r="H238" s="180">
        <f t="shared" si="13"/>
        <v>0</v>
      </c>
    </row>
    <row r="239" spans="1:8" ht="26.4">
      <c r="A239" s="139" t="s">
        <v>340</v>
      </c>
      <c r="B239" s="134" t="s">
        <v>2016</v>
      </c>
      <c r="C239" s="149">
        <v>500</v>
      </c>
      <c r="D239" s="58">
        <f>Summary!$B$73</f>
        <v>10</v>
      </c>
      <c r="E239" s="58">
        <f t="shared" si="14"/>
        <v>450</v>
      </c>
      <c r="F239" s="142" t="s">
        <v>341</v>
      </c>
      <c r="G239" s="206"/>
      <c r="H239" s="180">
        <f t="shared" si="13"/>
        <v>0</v>
      </c>
    </row>
    <row r="240" spans="1:8" ht="39.6">
      <c r="A240" s="139" t="s">
        <v>342</v>
      </c>
      <c r="B240" s="134" t="s">
        <v>2017</v>
      </c>
      <c r="C240" s="149">
        <v>6000</v>
      </c>
      <c r="D240" s="58">
        <f>Summary!$B$73</f>
        <v>10</v>
      </c>
      <c r="E240" s="58">
        <f t="shared" si="14"/>
        <v>5400</v>
      </c>
      <c r="F240" s="142" t="s">
        <v>175</v>
      </c>
      <c r="G240" s="206"/>
      <c r="H240" s="180">
        <f t="shared" si="13"/>
        <v>0</v>
      </c>
    </row>
    <row r="241" spans="1:8">
      <c r="A241" s="139" t="s">
        <v>342</v>
      </c>
      <c r="B241" s="134" t="s">
        <v>2018</v>
      </c>
      <c r="C241" s="149">
        <v>2400</v>
      </c>
      <c r="D241" s="58">
        <f>Summary!$B$73</f>
        <v>10</v>
      </c>
      <c r="E241" s="58">
        <f t="shared" si="14"/>
        <v>2160</v>
      </c>
      <c r="F241" s="142"/>
      <c r="G241" s="206"/>
      <c r="H241" s="180">
        <f t="shared" si="13"/>
        <v>0</v>
      </c>
    </row>
    <row r="242" spans="1:8">
      <c r="A242" s="139" t="s">
        <v>342</v>
      </c>
      <c r="B242" s="134" t="s">
        <v>2019</v>
      </c>
      <c r="C242" s="149">
        <v>1200</v>
      </c>
      <c r="D242" s="58">
        <f>Summary!$B$73</f>
        <v>10</v>
      </c>
      <c r="E242" s="58">
        <f t="shared" si="14"/>
        <v>1080</v>
      </c>
      <c r="F242" s="142"/>
      <c r="G242" s="206"/>
      <c r="H242" s="180">
        <f t="shared" si="13"/>
        <v>0</v>
      </c>
    </row>
    <row r="243" spans="1:8" ht="79.2">
      <c r="A243" s="139" t="s">
        <v>343</v>
      </c>
      <c r="B243" s="134" t="s">
        <v>2019</v>
      </c>
      <c r="C243" s="149">
        <v>1200</v>
      </c>
      <c r="D243" s="58">
        <f>Summary!$B$73</f>
        <v>10</v>
      </c>
      <c r="E243" s="58">
        <f t="shared" si="14"/>
        <v>1080</v>
      </c>
      <c r="F243" s="142" t="s">
        <v>2403</v>
      </c>
      <c r="G243" s="206"/>
      <c r="H243" s="180">
        <f t="shared" si="13"/>
        <v>0</v>
      </c>
    </row>
    <row r="244" spans="1:8" ht="92.4">
      <c r="A244" s="139" t="s">
        <v>344</v>
      </c>
      <c r="B244" s="134" t="s">
        <v>2020</v>
      </c>
      <c r="C244" s="149">
        <v>1200</v>
      </c>
      <c r="D244" s="58">
        <f>Summary!$B$73</f>
        <v>10</v>
      </c>
      <c r="E244" s="58">
        <f t="shared" si="14"/>
        <v>1080</v>
      </c>
      <c r="F244" s="142" t="s">
        <v>2435</v>
      </c>
      <c r="G244" s="206"/>
      <c r="H244" s="180">
        <f t="shared" si="13"/>
        <v>0</v>
      </c>
    </row>
    <row r="245" spans="1:8">
      <c r="A245" s="139" t="s">
        <v>345</v>
      </c>
      <c r="B245" s="134" t="s">
        <v>2021</v>
      </c>
      <c r="C245" s="149">
        <v>1000</v>
      </c>
      <c r="D245" s="58">
        <f>Summary!$B$73</f>
        <v>10</v>
      </c>
      <c r="E245" s="58">
        <f t="shared" si="14"/>
        <v>900</v>
      </c>
      <c r="F245" s="142"/>
      <c r="G245" s="206"/>
      <c r="H245" s="180">
        <f t="shared" si="13"/>
        <v>0</v>
      </c>
    </row>
    <row r="246" spans="1:8" ht="26.4">
      <c r="A246" s="139" t="s">
        <v>346</v>
      </c>
      <c r="B246" s="134" t="s">
        <v>2022</v>
      </c>
      <c r="C246" s="149">
        <v>25000</v>
      </c>
      <c r="D246" s="58">
        <f>Summary!$B$73</f>
        <v>10</v>
      </c>
      <c r="E246" s="58">
        <f t="shared" si="14"/>
        <v>22500</v>
      </c>
      <c r="F246" s="142" t="s">
        <v>347</v>
      </c>
      <c r="G246" s="206"/>
      <c r="H246" s="180">
        <f t="shared" si="13"/>
        <v>0</v>
      </c>
    </row>
    <row r="247" spans="1:8" ht="39.6">
      <c r="A247" s="139" t="s">
        <v>348</v>
      </c>
      <c r="B247" s="134" t="s">
        <v>2023</v>
      </c>
      <c r="C247" s="149">
        <v>15000</v>
      </c>
      <c r="D247" s="58">
        <f>Summary!$B$73</f>
        <v>10</v>
      </c>
      <c r="E247" s="58">
        <f t="shared" si="14"/>
        <v>13500</v>
      </c>
      <c r="F247" s="142" t="s">
        <v>2436</v>
      </c>
      <c r="G247" s="206"/>
      <c r="H247" s="180">
        <f t="shared" si="13"/>
        <v>0</v>
      </c>
    </row>
    <row r="248" spans="1:8">
      <c r="A248" s="147" t="s">
        <v>349</v>
      </c>
      <c r="B248" s="148"/>
      <c r="C248" s="148"/>
      <c r="D248" s="148"/>
      <c r="E248" s="148"/>
      <c r="F248" s="148"/>
      <c r="G248" s="218"/>
      <c r="H248" s="148"/>
    </row>
    <row r="249" spans="1:8" ht="26.4">
      <c r="A249" s="139" t="s">
        <v>350</v>
      </c>
      <c r="B249" s="134" t="s">
        <v>2079</v>
      </c>
      <c r="C249" s="149">
        <v>10000</v>
      </c>
      <c r="D249" s="58">
        <f>Summary!$B$74</f>
        <v>10</v>
      </c>
      <c r="E249" s="58">
        <f>SUM(C249-(C249*(D249/100)))</f>
        <v>9000</v>
      </c>
      <c r="F249" s="142" t="s">
        <v>351</v>
      </c>
      <c r="G249" s="206"/>
      <c r="H249" s="180">
        <f t="shared" si="13"/>
        <v>0</v>
      </c>
    </row>
    <row r="250" spans="1:8" ht="39.6">
      <c r="A250" s="139" t="s">
        <v>352</v>
      </c>
      <c r="B250" s="134" t="s">
        <v>2080</v>
      </c>
      <c r="C250" s="149">
        <v>10000</v>
      </c>
      <c r="D250" s="58">
        <f>Summary!$B$74</f>
        <v>10</v>
      </c>
      <c r="E250" s="58">
        <f>SUM(C250-(C250*(D250/100)))</f>
        <v>9000</v>
      </c>
      <c r="F250" s="142" t="s">
        <v>353</v>
      </c>
      <c r="G250" s="206"/>
      <c r="H250" s="180">
        <f t="shared" si="13"/>
        <v>0</v>
      </c>
    </row>
    <row r="251" spans="1:8">
      <c r="A251" s="147" t="s">
        <v>354</v>
      </c>
      <c r="B251" s="148"/>
      <c r="C251" s="148"/>
      <c r="D251" s="148"/>
      <c r="E251" s="148"/>
      <c r="F251" s="148"/>
      <c r="G251" s="218"/>
      <c r="H251" s="148"/>
    </row>
    <row r="252" spans="1:8" ht="39.6">
      <c r="A252" s="139" t="s">
        <v>355</v>
      </c>
      <c r="B252" s="134"/>
      <c r="C252" s="222"/>
      <c r="D252" s="58">
        <f>Summary!$B$75</f>
        <v>10</v>
      </c>
      <c r="E252" s="222"/>
      <c r="F252" s="142" t="s">
        <v>356</v>
      </c>
      <c r="G252" s="206"/>
      <c r="H252" s="180">
        <f t="shared" si="13"/>
        <v>0</v>
      </c>
    </row>
    <row r="253" spans="1:8" ht="26.4">
      <c r="A253" s="139" t="s">
        <v>357</v>
      </c>
      <c r="B253" s="134" t="s">
        <v>2092</v>
      </c>
      <c r="C253" s="149">
        <v>215</v>
      </c>
      <c r="D253" s="58">
        <f>Summary!$B$75</f>
        <v>10</v>
      </c>
      <c r="E253" s="58">
        <f>SUM(C253-(C253*(D253/100)))</f>
        <v>193.5</v>
      </c>
      <c r="F253" s="142" t="s">
        <v>358</v>
      </c>
      <c r="G253" s="206"/>
      <c r="H253" s="180">
        <f t="shared" si="13"/>
        <v>0</v>
      </c>
    </row>
    <row r="254" spans="1:8" ht="118.8">
      <c r="A254" s="139" t="s">
        <v>359</v>
      </c>
      <c r="B254" s="134"/>
      <c r="C254" s="222"/>
      <c r="D254" s="58">
        <f>Summary!$B$75</f>
        <v>10</v>
      </c>
      <c r="E254" s="222"/>
      <c r="F254" s="142" t="s">
        <v>2437</v>
      </c>
      <c r="G254" s="206"/>
      <c r="H254" s="180">
        <f t="shared" si="13"/>
        <v>0</v>
      </c>
    </row>
    <row r="255" spans="1:8" ht="158.4">
      <c r="A255" s="139" t="s">
        <v>360</v>
      </c>
      <c r="B255" s="134"/>
      <c r="C255" s="222"/>
      <c r="D255" s="58">
        <f>Summary!$B$75</f>
        <v>10</v>
      </c>
      <c r="E255" s="222"/>
      <c r="F255" s="142" t="s">
        <v>2438</v>
      </c>
      <c r="G255" s="206"/>
      <c r="H255" s="180">
        <f t="shared" si="13"/>
        <v>0</v>
      </c>
    </row>
    <row r="256" spans="1:8" ht="105.6">
      <c r="A256" s="139" t="s">
        <v>361</v>
      </c>
      <c r="B256" s="134"/>
      <c r="C256" s="222"/>
      <c r="D256" s="58">
        <f>Summary!$B$75</f>
        <v>10</v>
      </c>
      <c r="E256" s="222"/>
      <c r="F256" s="142" t="s">
        <v>2439</v>
      </c>
      <c r="G256" s="206"/>
      <c r="H256" s="180">
        <f t="shared" si="13"/>
        <v>0</v>
      </c>
    </row>
    <row r="257" spans="1:8">
      <c r="A257" s="139" t="s">
        <v>362</v>
      </c>
      <c r="B257" s="134"/>
      <c r="C257" s="222"/>
      <c r="D257" s="58">
        <f>Summary!$B$75</f>
        <v>10</v>
      </c>
      <c r="E257" s="222"/>
      <c r="F257" s="142"/>
      <c r="G257" s="206"/>
      <c r="H257" s="180">
        <f t="shared" si="13"/>
        <v>0</v>
      </c>
    </row>
    <row r="258" spans="1:8" ht="52.8">
      <c r="A258" s="139" t="s">
        <v>363</v>
      </c>
      <c r="B258" s="134"/>
      <c r="C258" s="222"/>
      <c r="D258" s="58">
        <f>Summary!$B$75</f>
        <v>10</v>
      </c>
      <c r="E258" s="222"/>
      <c r="F258" s="142" t="s">
        <v>364</v>
      </c>
      <c r="G258" s="206"/>
      <c r="H258" s="180">
        <f t="shared" si="13"/>
        <v>0</v>
      </c>
    </row>
    <row r="259" spans="1:8" ht="132">
      <c r="A259" s="139" t="s">
        <v>365</v>
      </c>
      <c r="B259" s="134"/>
      <c r="C259" s="222"/>
      <c r="D259" s="58">
        <f>Summary!$B$75</f>
        <v>10</v>
      </c>
      <c r="E259" s="222"/>
      <c r="F259" s="142" t="s">
        <v>366</v>
      </c>
      <c r="G259" s="206"/>
      <c r="H259" s="180">
        <f t="shared" si="13"/>
        <v>0</v>
      </c>
    </row>
    <row r="260" spans="1:8" ht="66">
      <c r="A260" s="139" t="s">
        <v>367</v>
      </c>
      <c r="B260" s="134"/>
      <c r="C260" s="222"/>
      <c r="D260" s="58">
        <f>Summary!$B$75</f>
        <v>10</v>
      </c>
      <c r="E260" s="222"/>
      <c r="F260" s="142" t="s">
        <v>368</v>
      </c>
      <c r="G260" s="206"/>
      <c r="H260" s="180">
        <f t="shared" si="13"/>
        <v>0</v>
      </c>
    </row>
    <row r="261" spans="1:8">
      <c r="A261" s="147" t="s">
        <v>369</v>
      </c>
      <c r="B261" s="148"/>
      <c r="C261" s="148"/>
      <c r="D261" s="148"/>
      <c r="E261" s="148"/>
      <c r="F261" s="148"/>
      <c r="G261" s="218"/>
      <c r="H261" s="148"/>
    </row>
    <row r="262" spans="1:8" ht="79.2">
      <c r="A262" s="139" t="s">
        <v>370</v>
      </c>
      <c r="B262" s="134"/>
      <c r="C262" s="222"/>
      <c r="D262" s="58">
        <f>Summary!$B$76</f>
        <v>10</v>
      </c>
      <c r="E262" s="222"/>
      <c r="F262" s="142" t="s">
        <v>2440</v>
      </c>
      <c r="G262" s="206"/>
      <c r="H262" s="180">
        <f t="shared" si="13"/>
        <v>0</v>
      </c>
    </row>
    <row r="263" spans="1:8" ht="52.8">
      <c r="A263" s="139" t="s">
        <v>371</v>
      </c>
      <c r="B263" s="134" t="s">
        <v>2078</v>
      </c>
      <c r="C263" s="149">
        <v>15000</v>
      </c>
      <c r="D263" s="58">
        <f>Summary!$B$76</f>
        <v>10</v>
      </c>
      <c r="E263" s="58">
        <f>SUM(C263-(C263*(D263/100)))</f>
        <v>13500</v>
      </c>
      <c r="F263" s="142" t="s">
        <v>372</v>
      </c>
      <c r="G263" s="206"/>
      <c r="H263" s="180">
        <f t="shared" ref="H263:H326" si="15">E263*G263</f>
        <v>0</v>
      </c>
    </row>
    <row r="264" spans="1:8">
      <c r="A264" s="147" t="s">
        <v>373</v>
      </c>
      <c r="B264" s="148"/>
      <c r="C264" s="148"/>
      <c r="D264" s="148"/>
      <c r="E264" s="148"/>
      <c r="F264" s="148"/>
      <c r="G264" s="218"/>
      <c r="H264" s="148"/>
    </row>
    <row r="265" spans="1:8" ht="158.4">
      <c r="A265" s="139" t="s">
        <v>374</v>
      </c>
      <c r="B265" s="134" t="s">
        <v>1809</v>
      </c>
      <c r="C265" s="149">
        <v>20000</v>
      </c>
      <c r="D265" s="58">
        <f>Summary!$B$77</f>
        <v>10</v>
      </c>
      <c r="E265" s="58">
        <f t="shared" ref="E265:E296" si="16">SUM(C265-(C265*(D265/100)))</f>
        <v>18000</v>
      </c>
      <c r="F265" s="142" t="s">
        <v>2441</v>
      </c>
      <c r="G265" s="206"/>
      <c r="H265" s="180">
        <f t="shared" si="15"/>
        <v>0</v>
      </c>
    </row>
    <row r="266" spans="1:8" ht="198">
      <c r="A266" s="139" t="s">
        <v>375</v>
      </c>
      <c r="B266" s="134" t="s">
        <v>1810</v>
      </c>
      <c r="C266" s="149">
        <v>50000</v>
      </c>
      <c r="D266" s="58">
        <f>Summary!$B$77</f>
        <v>10</v>
      </c>
      <c r="E266" s="58">
        <f t="shared" si="16"/>
        <v>45000</v>
      </c>
      <c r="F266" s="142" t="s">
        <v>2442</v>
      </c>
      <c r="G266" s="206"/>
      <c r="H266" s="180">
        <f t="shared" si="15"/>
        <v>0</v>
      </c>
    </row>
    <row r="267" spans="1:8">
      <c r="A267" s="139" t="s">
        <v>376</v>
      </c>
      <c r="B267" s="134" t="s">
        <v>1811</v>
      </c>
      <c r="C267" s="149">
        <v>300</v>
      </c>
      <c r="D267" s="58">
        <f>Summary!$B$77</f>
        <v>10</v>
      </c>
      <c r="E267" s="58">
        <f t="shared" si="16"/>
        <v>270</v>
      </c>
      <c r="F267" s="142" t="s">
        <v>377</v>
      </c>
      <c r="G267" s="206"/>
      <c r="H267" s="180">
        <f t="shared" si="15"/>
        <v>0</v>
      </c>
    </row>
    <row r="268" spans="1:8">
      <c r="A268" s="139" t="s">
        <v>378</v>
      </c>
      <c r="B268" s="134" t="s">
        <v>1812</v>
      </c>
      <c r="C268" s="149">
        <v>150</v>
      </c>
      <c r="D268" s="58">
        <f>Summary!$B$77</f>
        <v>10</v>
      </c>
      <c r="E268" s="58">
        <f t="shared" si="16"/>
        <v>135</v>
      </c>
      <c r="F268" s="142" t="s">
        <v>377</v>
      </c>
      <c r="G268" s="206"/>
      <c r="H268" s="180">
        <f t="shared" si="15"/>
        <v>0</v>
      </c>
    </row>
    <row r="269" spans="1:8" ht="79.2">
      <c r="A269" s="139" t="s">
        <v>379</v>
      </c>
      <c r="B269" s="134" t="s">
        <v>1813</v>
      </c>
      <c r="C269" s="149">
        <v>50</v>
      </c>
      <c r="D269" s="58">
        <f>Summary!$B$77</f>
        <v>10</v>
      </c>
      <c r="E269" s="58">
        <f t="shared" si="16"/>
        <v>45</v>
      </c>
      <c r="F269" s="142" t="s">
        <v>380</v>
      </c>
      <c r="G269" s="206"/>
      <c r="H269" s="180">
        <f t="shared" si="15"/>
        <v>0</v>
      </c>
    </row>
    <row r="270" spans="1:8">
      <c r="A270" s="139" t="s">
        <v>379</v>
      </c>
      <c r="B270" s="134" t="s">
        <v>1814</v>
      </c>
      <c r="C270" s="149">
        <v>40</v>
      </c>
      <c r="D270" s="58">
        <f>Summary!$B$77</f>
        <v>10</v>
      </c>
      <c r="E270" s="58">
        <f t="shared" si="16"/>
        <v>36</v>
      </c>
      <c r="F270" s="142"/>
      <c r="G270" s="206"/>
      <c r="H270" s="180">
        <f t="shared" si="15"/>
        <v>0</v>
      </c>
    </row>
    <row r="271" spans="1:8">
      <c r="A271" s="139" t="s">
        <v>379</v>
      </c>
      <c r="B271" s="134" t="s">
        <v>1815</v>
      </c>
      <c r="C271" s="149">
        <v>30</v>
      </c>
      <c r="D271" s="58">
        <f>Summary!$B$77</f>
        <v>10</v>
      </c>
      <c r="E271" s="58">
        <f t="shared" si="16"/>
        <v>27</v>
      </c>
      <c r="F271" s="142"/>
      <c r="G271" s="206"/>
      <c r="H271" s="180">
        <f t="shared" si="15"/>
        <v>0</v>
      </c>
    </row>
    <row r="272" spans="1:8">
      <c r="A272" s="139" t="s">
        <v>379</v>
      </c>
      <c r="B272" s="134" t="s">
        <v>1816</v>
      </c>
      <c r="C272" s="149">
        <v>15000</v>
      </c>
      <c r="D272" s="58">
        <f>Summary!$B$77</f>
        <v>10</v>
      </c>
      <c r="E272" s="58">
        <f t="shared" si="16"/>
        <v>13500</v>
      </c>
      <c r="F272" s="142"/>
      <c r="G272" s="206"/>
      <c r="H272" s="180">
        <f t="shared" si="15"/>
        <v>0</v>
      </c>
    </row>
    <row r="273" spans="1:8" ht="92.4">
      <c r="A273" s="139" t="s">
        <v>381</v>
      </c>
      <c r="B273" s="134" t="s">
        <v>1817</v>
      </c>
      <c r="C273" s="149">
        <v>100</v>
      </c>
      <c r="D273" s="58">
        <f>Summary!$B$77</f>
        <v>10</v>
      </c>
      <c r="E273" s="58">
        <f t="shared" si="16"/>
        <v>90</v>
      </c>
      <c r="F273" s="142" t="s">
        <v>382</v>
      </c>
      <c r="G273" s="206"/>
      <c r="H273" s="180">
        <f t="shared" si="15"/>
        <v>0</v>
      </c>
    </row>
    <row r="274" spans="1:8">
      <c r="A274" s="139" t="s">
        <v>381</v>
      </c>
      <c r="B274" s="134" t="s">
        <v>1818</v>
      </c>
      <c r="C274" s="149">
        <v>80</v>
      </c>
      <c r="D274" s="58">
        <f>Summary!$B$77</f>
        <v>10</v>
      </c>
      <c r="E274" s="58">
        <f t="shared" si="16"/>
        <v>72</v>
      </c>
      <c r="F274" s="142"/>
      <c r="G274" s="206"/>
      <c r="H274" s="180">
        <f t="shared" si="15"/>
        <v>0</v>
      </c>
    </row>
    <row r="275" spans="1:8">
      <c r="A275" s="139" t="s">
        <v>381</v>
      </c>
      <c r="B275" s="134" t="s">
        <v>1819</v>
      </c>
      <c r="C275" s="149">
        <v>60</v>
      </c>
      <c r="D275" s="58">
        <f>Summary!$B$77</f>
        <v>10</v>
      </c>
      <c r="E275" s="58">
        <f t="shared" si="16"/>
        <v>54</v>
      </c>
      <c r="F275" s="142"/>
      <c r="G275" s="206"/>
      <c r="H275" s="180">
        <f t="shared" si="15"/>
        <v>0</v>
      </c>
    </row>
    <row r="276" spans="1:8" ht="79.2">
      <c r="A276" s="139" t="s">
        <v>383</v>
      </c>
      <c r="B276" s="134" t="s">
        <v>1820</v>
      </c>
      <c r="C276" s="149">
        <v>50</v>
      </c>
      <c r="D276" s="58">
        <f>Summary!$B$77</f>
        <v>10</v>
      </c>
      <c r="E276" s="58">
        <f t="shared" si="16"/>
        <v>45</v>
      </c>
      <c r="F276" s="142" t="s">
        <v>380</v>
      </c>
      <c r="G276" s="206"/>
      <c r="H276" s="180">
        <f t="shared" si="15"/>
        <v>0</v>
      </c>
    </row>
    <row r="277" spans="1:8">
      <c r="A277" s="139" t="s">
        <v>383</v>
      </c>
      <c r="B277" s="134" t="s">
        <v>1821</v>
      </c>
      <c r="C277" s="149">
        <v>40</v>
      </c>
      <c r="D277" s="58">
        <f>Summary!$B$77</f>
        <v>10</v>
      </c>
      <c r="E277" s="58">
        <f t="shared" si="16"/>
        <v>36</v>
      </c>
      <c r="F277" s="142"/>
      <c r="G277" s="206"/>
      <c r="H277" s="180">
        <f t="shared" si="15"/>
        <v>0</v>
      </c>
    </row>
    <row r="278" spans="1:8">
      <c r="A278" s="139" t="s">
        <v>383</v>
      </c>
      <c r="B278" s="134" t="s">
        <v>1822</v>
      </c>
      <c r="C278" s="149">
        <v>30</v>
      </c>
      <c r="D278" s="58">
        <f>Summary!$B$77</f>
        <v>10</v>
      </c>
      <c r="E278" s="58">
        <f t="shared" si="16"/>
        <v>27</v>
      </c>
      <c r="F278" s="142"/>
      <c r="G278" s="206"/>
      <c r="H278" s="180">
        <f t="shared" si="15"/>
        <v>0</v>
      </c>
    </row>
    <row r="279" spans="1:8">
      <c r="A279" s="139" t="s">
        <v>383</v>
      </c>
      <c r="B279" s="134" t="s">
        <v>1823</v>
      </c>
      <c r="C279" s="149">
        <v>15000</v>
      </c>
      <c r="D279" s="58">
        <f>Summary!$B$77</f>
        <v>10</v>
      </c>
      <c r="E279" s="58">
        <f t="shared" si="16"/>
        <v>13500</v>
      </c>
      <c r="F279" s="142"/>
      <c r="G279" s="206"/>
      <c r="H279" s="180">
        <f t="shared" si="15"/>
        <v>0</v>
      </c>
    </row>
    <row r="280" spans="1:8" ht="92.4">
      <c r="A280" s="139" t="s">
        <v>384</v>
      </c>
      <c r="B280" s="134" t="s">
        <v>1824</v>
      </c>
      <c r="C280" s="149">
        <v>100</v>
      </c>
      <c r="D280" s="58">
        <f>Summary!$B$77</f>
        <v>10</v>
      </c>
      <c r="E280" s="58">
        <f t="shared" si="16"/>
        <v>90</v>
      </c>
      <c r="F280" s="142" t="s">
        <v>382</v>
      </c>
      <c r="G280" s="206"/>
      <c r="H280" s="180">
        <f t="shared" si="15"/>
        <v>0</v>
      </c>
    </row>
    <row r="281" spans="1:8">
      <c r="A281" s="139" t="s">
        <v>384</v>
      </c>
      <c r="B281" s="134" t="s">
        <v>1825</v>
      </c>
      <c r="C281" s="149">
        <v>80</v>
      </c>
      <c r="D281" s="58">
        <f>Summary!$B$77</f>
        <v>10</v>
      </c>
      <c r="E281" s="58">
        <f t="shared" si="16"/>
        <v>72</v>
      </c>
      <c r="F281" s="142"/>
      <c r="G281" s="206"/>
      <c r="H281" s="180">
        <f t="shared" si="15"/>
        <v>0</v>
      </c>
    </row>
    <row r="282" spans="1:8">
      <c r="A282" s="139" t="s">
        <v>384</v>
      </c>
      <c r="B282" s="134" t="s">
        <v>1826</v>
      </c>
      <c r="C282" s="149">
        <v>60</v>
      </c>
      <c r="D282" s="58">
        <f>Summary!$B$77</f>
        <v>10</v>
      </c>
      <c r="E282" s="58">
        <f t="shared" si="16"/>
        <v>54</v>
      </c>
      <c r="F282" s="142"/>
      <c r="G282" s="206"/>
      <c r="H282" s="180">
        <f t="shared" si="15"/>
        <v>0</v>
      </c>
    </row>
    <row r="283" spans="1:8" ht="79.2">
      <c r="A283" s="139" t="s">
        <v>385</v>
      </c>
      <c r="B283" s="134" t="s">
        <v>1827</v>
      </c>
      <c r="C283" s="149">
        <v>50</v>
      </c>
      <c r="D283" s="58">
        <f>Summary!$B$77</f>
        <v>10</v>
      </c>
      <c r="E283" s="58">
        <f t="shared" si="16"/>
        <v>45</v>
      </c>
      <c r="F283" s="142" t="s">
        <v>380</v>
      </c>
      <c r="G283" s="206"/>
      <c r="H283" s="180">
        <f t="shared" si="15"/>
        <v>0</v>
      </c>
    </row>
    <row r="284" spans="1:8">
      <c r="A284" s="139" t="s">
        <v>385</v>
      </c>
      <c r="B284" s="134" t="s">
        <v>1828</v>
      </c>
      <c r="C284" s="149">
        <v>40</v>
      </c>
      <c r="D284" s="58">
        <f>Summary!$B$77</f>
        <v>10</v>
      </c>
      <c r="E284" s="58">
        <f t="shared" si="16"/>
        <v>36</v>
      </c>
      <c r="F284" s="142"/>
      <c r="G284" s="206"/>
      <c r="H284" s="180">
        <f t="shared" si="15"/>
        <v>0</v>
      </c>
    </row>
    <row r="285" spans="1:8">
      <c r="A285" s="139" t="s">
        <v>385</v>
      </c>
      <c r="B285" s="134" t="s">
        <v>1829</v>
      </c>
      <c r="C285" s="149">
        <v>30</v>
      </c>
      <c r="D285" s="58">
        <f>Summary!$B$77</f>
        <v>10</v>
      </c>
      <c r="E285" s="58">
        <f t="shared" si="16"/>
        <v>27</v>
      </c>
      <c r="F285" s="142"/>
      <c r="G285" s="206"/>
      <c r="H285" s="180">
        <f t="shared" si="15"/>
        <v>0</v>
      </c>
    </row>
    <row r="286" spans="1:8">
      <c r="A286" s="139" t="s">
        <v>385</v>
      </c>
      <c r="B286" s="134" t="s">
        <v>1830</v>
      </c>
      <c r="C286" s="149">
        <v>15000</v>
      </c>
      <c r="D286" s="58">
        <f>Summary!$B$77</f>
        <v>10</v>
      </c>
      <c r="E286" s="58">
        <f t="shared" si="16"/>
        <v>13500</v>
      </c>
      <c r="F286" s="142"/>
      <c r="G286" s="206"/>
      <c r="H286" s="180">
        <f t="shared" si="15"/>
        <v>0</v>
      </c>
    </row>
    <row r="287" spans="1:8" ht="92.4">
      <c r="A287" s="139" t="s">
        <v>386</v>
      </c>
      <c r="B287" s="134" t="s">
        <v>1831</v>
      </c>
      <c r="C287" s="149">
        <v>100</v>
      </c>
      <c r="D287" s="58">
        <f>Summary!$B$77</f>
        <v>10</v>
      </c>
      <c r="E287" s="58">
        <f t="shared" si="16"/>
        <v>90</v>
      </c>
      <c r="F287" s="142" t="s">
        <v>382</v>
      </c>
      <c r="G287" s="206"/>
      <c r="H287" s="180">
        <f t="shared" si="15"/>
        <v>0</v>
      </c>
    </row>
    <row r="288" spans="1:8">
      <c r="A288" s="139" t="s">
        <v>386</v>
      </c>
      <c r="B288" s="134" t="s">
        <v>1832</v>
      </c>
      <c r="C288" s="149">
        <v>80</v>
      </c>
      <c r="D288" s="58">
        <f>Summary!$B$77</f>
        <v>10</v>
      </c>
      <c r="E288" s="58">
        <f t="shared" si="16"/>
        <v>72</v>
      </c>
      <c r="F288" s="142"/>
      <c r="G288" s="206"/>
      <c r="H288" s="180">
        <f t="shared" si="15"/>
        <v>0</v>
      </c>
    </row>
    <row r="289" spans="1:8">
      <c r="A289" s="139" t="s">
        <v>386</v>
      </c>
      <c r="B289" s="134" t="s">
        <v>1833</v>
      </c>
      <c r="C289" s="149">
        <v>60</v>
      </c>
      <c r="D289" s="58">
        <f>Summary!$B$77</f>
        <v>10</v>
      </c>
      <c r="E289" s="58">
        <f t="shared" si="16"/>
        <v>54</v>
      </c>
      <c r="F289" s="142"/>
      <c r="G289" s="206"/>
      <c r="H289" s="180">
        <f t="shared" si="15"/>
        <v>0</v>
      </c>
    </row>
    <row r="290" spans="1:8" ht="79.2">
      <c r="A290" s="139" t="s">
        <v>387</v>
      </c>
      <c r="B290" s="134" t="s">
        <v>1834</v>
      </c>
      <c r="C290" s="149">
        <v>50</v>
      </c>
      <c r="D290" s="58">
        <f>Summary!$B$77</f>
        <v>10</v>
      </c>
      <c r="E290" s="58">
        <f t="shared" si="16"/>
        <v>45</v>
      </c>
      <c r="F290" s="142" t="s">
        <v>380</v>
      </c>
      <c r="G290" s="206"/>
      <c r="H290" s="180">
        <f t="shared" si="15"/>
        <v>0</v>
      </c>
    </row>
    <row r="291" spans="1:8">
      <c r="A291" s="139"/>
      <c r="B291" s="134" t="s">
        <v>1835</v>
      </c>
      <c r="C291" s="149">
        <v>40</v>
      </c>
      <c r="D291" s="58">
        <f>Summary!$B$77</f>
        <v>10</v>
      </c>
      <c r="E291" s="58">
        <f t="shared" si="16"/>
        <v>36</v>
      </c>
      <c r="F291" s="142"/>
      <c r="G291" s="206"/>
      <c r="H291" s="180">
        <f t="shared" si="15"/>
        <v>0</v>
      </c>
    </row>
    <row r="292" spans="1:8">
      <c r="A292" s="139" t="s">
        <v>387</v>
      </c>
      <c r="B292" s="134" t="s">
        <v>1836</v>
      </c>
      <c r="C292" s="149">
        <v>30</v>
      </c>
      <c r="D292" s="58">
        <f>Summary!$B$77</f>
        <v>10</v>
      </c>
      <c r="E292" s="58">
        <f t="shared" si="16"/>
        <v>27</v>
      </c>
      <c r="F292" s="142"/>
      <c r="G292" s="206"/>
      <c r="H292" s="180">
        <f t="shared" si="15"/>
        <v>0</v>
      </c>
    </row>
    <row r="293" spans="1:8">
      <c r="A293" s="139" t="s">
        <v>387</v>
      </c>
      <c r="B293" s="134" t="s">
        <v>1837</v>
      </c>
      <c r="C293" s="149">
        <v>15000</v>
      </c>
      <c r="D293" s="58">
        <f>Summary!$B$77</f>
        <v>10</v>
      </c>
      <c r="E293" s="58">
        <f t="shared" si="16"/>
        <v>13500</v>
      </c>
      <c r="F293" s="142"/>
      <c r="G293" s="206"/>
      <c r="H293" s="180">
        <f t="shared" si="15"/>
        <v>0</v>
      </c>
    </row>
    <row r="294" spans="1:8" ht="92.4">
      <c r="A294" s="139" t="s">
        <v>388</v>
      </c>
      <c r="B294" s="134" t="s">
        <v>1838</v>
      </c>
      <c r="C294" s="149">
        <v>100</v>
      </c>
      <c r="D294" s="58">
        <f>Summary!$B$77</f>
        <v>10</v>
      </c>
      <c r="E294" s="58">
        <f t="shared" si="16"/>
        <v>90</v>
      </c>
      <c r="F294" s="142" t="s">
        <v>382</v>
      </c>
      <c r="G294" s="206"/>
      <c r="H294" s="180">
        <f t="shared" si="15"/>
        <v>0</v>
      </c>
    </row>
    <row r="295" spans="1:8">
      <c r="A295" s="139" t="s">
        <v>388</v>
      </c>
      <c r="B295" s="134" t="s">
        <v>1839</v>
      </c>
      <c r="C295" s="149">
        <v>80</v>
      </c>
      <c r="D295" s="58">
        <f>Summary!$B$77</f>
        <v>10</v>
      </c>
      <c r="E295" s="58">
        <f t="shared" si="16"/>
        <v>72</v>
      </c>
      <c r="F295" s="142"/>
      <c r="G295" s="206"/>
      <c r="H295" s="180">
        <f t="shared" si="15"/>
        <v>0</v>
      </c>
    </row>
    <row r="296" spans="1:8">
      <c r="A296" s="139" t="s">
        <v>388</v>
      </c>
      <c r="B296" s="134" t="s">
        <v>1840</v>
      </c>
      <c r="C296" s="149">
        <v>60</v>
      </c>
      <c r="D296" s="58">
        <f>Summary!$B$77</f>
        <v>10</v>
      </c>
      <c r="E296" s="58">
        <f t="shared" si="16"/>
        <v>54</v>
      </c>
      <c r="F296" s="142"/>
      <c r="G296" s="206"/>
      <c r="H296" s="180">
        <f t="shared" si="15"/>
        <v>0</v>
      </c>
    </row>
    <row r="297" spans="1:8" ht="118.8">
      <c r="A297" s="139" t="s">
        <v>389</v>
      </c>
      <c r="B297" s="134" t="s">
        <v>1841</v>
      </c>
      <c r="C297" s="149">
        <v>5000</v>
      </c>
      <c r="D297" s="58">
        <f>Summary!$B$77</f>
        <v>10</v>
      </c>
      <c r="E297" s="58">
        <f t="shared" ref="E297:E321" si="17">SUM(C297-(C297*(D297/100)))</f>
        <v>4500</v>
      </c>
      <c r="F297" s="142" t="s">
        <v>390</v>
      </c>
      <c r="G297" s="206"/>
      <c r="H297" s="180">
        <f t="shared" si="15"/>
        <v>0</v>
      </c>
    </row>
    <row r="298" spans="1:8" ht="79.2">
      <c r="A298" s="139" t="s">
        <v>391</v>
      </c>
      <c r="B298" s="134" t="s">
        <v>1842</v>
      </c>
      <c r="C298" s="149">
        <v>0.1</v>
      </c>
      <c r="D298" s="58">
        <f>Summary!$B$77</f>
        <v>10</v>
      </c>
      <c r="E298" s="58">
        <f t="shared" si="17"/>
        <v>0.09</v>
      </c>
      <c r="F298" s="142" t="s">
        <v>392</v>
      </c>
      <c r="G298" s="206"/>
      <c r="H298" s="180">
        <f t="shared" si="15"/>
        <v>0</v>
      </c>
    </row>
    <row r="299" spans="1:8" ht="277.2">
      <c r="A299" s="139" t="s">
        <v>393</v>
      </c>
      <c r="B299" s="134" t="s">
        <v>1843</v>
      </c>
      <c r="C299" s="149">
        <v>10000</v>
      </c>
      <c r="D299" s="58">
        <f>Summary!$B$77</f>
        <v>10</v>
      </c>
      <c r="E299" s="58">
        <f t="shared" si="17"/>
        <v>9000</v>
      </c>
      <c r="F299" s="142" t="s">
        <v>2443</v>
      </c>
      <c r="G299" s="206"/>
      <c r="H299" s="180">
        <f t="shared" si="15"/>
        <v>0</v>
      </c>
    </row>
    <row r="300" spans="1:8" ht="145.19999999999999">
      <c r="A300" s="139" t="s">
        <v>1844</v>
      </c>
      <c r="B300" s="134" t="s">
        <v>1845</v>
      </c>
      <c r="C300" s="149">
        <v>10000</v>
      </c>
      <c r="D300" s="58">
        <f>Summary!$B$77</f>
        <v>10</v>
      </c>
      <c r="E300" s="58">
        <f t="shared" si="17"/>
        <v>9000</v>
      </c>
      <c r="F300" s="142" t="s">
        <v>2444</v>
      </c>
      <c r="G300" s="206"/>
      <c r="H300" s="180">
        <f t="shared" si="15"/>
        <v>0</v>
      </c>
    </row>
    <row r="301" spans="1:8">
      <c r="A301" s="139" t="s">
        <v>1844</v>
      </c>
      <c r="B301" s="134" t="s">
        <v>1846</v>
      </c>
      <c r="C301" s="149">
        <v>8000</v>
      </c>
      <c r="D301" s="58">
        <f>Summary!$B$77</f>
        <v>10</v>
      </c>
      <c r="E301" s="58">
        <f t="shared" si="17"/>
        <v>7200</v>
      </c>
      <c r="F301" s="142"/>
      <c r="G301" s="206"/>
      <c r="H301" s="180">
        <f t="shared" si="15"/>
        <v>0</v>
      </c>
    </row>
    <row r="302" spans="1:8">
      <c r="A302" s="139" t="s">
        <v>1847</v>
      </c>
      <c r="B302" s="134" t="s">
        <v>1848</v>
      </c>
      <c r="C302" s="149">
        <v>10000</v>
      </c>
      <c r="D302" s="58">
        <f>Summary!$B$77</f>
        <v>10</v>
      </c>
      <c r="E302" s="58">
        <f t="shared" si="17"/>
        <v>9000</v>
      </c>
      <c r="F302" s="142"/>
      <c r="G302" s="206"/>
      <c r="H302" s="180">
        <f t="shared" si="15"/>
        <v>0</v>
      </c>
    </row>
    <row r="303" spans="1:8">
      <c r="A303" s="139" t="s">
        <v>1847</v>
      </c>
      <c r="B303" s="134" t="s">
        <v>1849</v>
      </c>
      <c r="C303" s="149">
        <v>8000</v>
      </c>
      <c r="D303" s="58">
        <f>Summary!$B$77</f>
        <v>10</v>
      </c>
      <c r="E303" s="58">
        <f t="shared" si="17"/>
        <v>7200</v>
      </c>
      <c r="F303" s="142"/>
      <c r="G303" s="206"/>
      <c r="H303" s="180">
        <f t="shared" si="15"/>
        <v>0</v>
      </c>
    </row>
    <row r="304" spans="1:8" ht="26.4">
      <c r="A304" s="139" t="s">
        <v>394</v>
      </c>
      <c r="B304" s="134" t="s">
        <v>1850</v>
      </c>
      <c r="C304" s="149">
        <v>5000</v>
      </c>
      <c r="D304" s="58">
        <f>Summary!$B$77</f>
        <v>10</v>
      </c>
      <c r="E304" s="58">
        <f t="shared" si="17"/>
        <v>4500</v>
      </c>
      <c r="F304" s="142" t="s">
        <v>395</v>
      </c>
      <c r="G304" s="206"/>
      <c r="H304" s="180">
        <f t="shared" si="15"/>
        <v>0</v>
      </c>
    </row>
    <row r="305" spans="1:8" ht="26.4">
      <c r="A305" s="139" t="s">
        <v>396</v>
      </c>
      <c r="B305" s="134" t="s">
        <v>1851</v>
      </c>
      <c r="C305" s="149">
        <v>5000</v>
      </c>
      <c r="D305" s="58">
        <f>Summary!$B$77</f>
        <v>10</v>
      </c>
      <c r="E305" s="58">
        <f t="shared" si="17"/>
        <v>4500</v>
      </c>
      <c r="F305" s="142" t="s">
        <v>397</v>
      </c>
      <c r="G305" s="206"/>
      <c r="H305" s="180">
        <f t="shared" si="15"/>
        <v>0</v>
      </c>
    </row>
    <row r="306" spans="1:8" ht="26.4">
      <c r="A306" s="139" t="s">
        <v>398</v>
      </c>
      <c r="B306" s="134" t="s">
        <v>1852</v>
      </c>
      <c r="C306" s="149">
        <v>10000</v>
      </c>
      <c r="D306" s="58">
        <f>Summary!$B$77</f>
        <v>10</v>
      </c>
      <c r="E306" s="58">
        <f t="shared" si="17"/>
        <v>9000</v>
      </c>
      <c r="F306" s="142" t="s">
        <v>399</v>
      </c>
      <c r="G306" s="206"/>
      <c r="H306" s="180">
        <f t="shared" si="15"/>
        <v>0</v>
      </c>
    </row>
    <row r="307" spans="1:8" ht="158.4">
      <c r="A307" s="139" t="s">
        <v>400</v>
      </c>
      <c r="B307" s="134" t="s">
        <v>1853</v>
      </c>
      <c r="C307" s="149">
        <v>30000</v>
      </c>
      <c r="D307" s="58">
        <f>Summary!$B$77</f>
        <v>10</v>
      </c>
      <c r="E307" s="58">
        <f t="shared" si="17"/>
        <v>27000</v>
      </c>
      <c r="F307" s="142" t="s">
        <v>2445</v>
      </c>
      <c r="G307" s="206"/>
      <c r="H307" s="180">
        <f t="shared" si="15"/>
        <v>0</v>
      </c>
    </row>
    <row r="308" spans="1:8" ht="52.8">
      <c r="A308" s="139" t="s">
        <v>401</v>
      </c>
      <c r="B308" s="134" t="s">
        <v>1854</v>
      </c>
      <c r="C308" s="149">
        <v>10000</v>
      </c>
      <c r="D308" s="58">
        <f>Summary!$B$77</f>
        <v>10</v>
      </c>
      <c r="E308" s="58">
        <f t="shared" si="17"/>
        <v>9000</v>
      </c>
      <c r="F308" s="142" t="s">
        <v>402</v>
      </c>
      <c r="G308" s="206"/>
      <c r="H308" s="180">
        <f t="shared" si="15"/>
        <v>0</v>
      </c>
    </row>
    <row r="309" spans="1:8" ht="79.2">
      <c r="A309" s="139" t="s">
        <v>403</v>
      </c>
      <c r="B309" s="134" t="s">
        <v>1855</v>
      </c>
      <c r="C309" s="149">
        <v>10000</v>
      </c>
      <c r="D309" s="58">
        <f>Summary!$B$77</f>
        <v>10</v>
      </c>
      <c r="E309" s="58">
        <f t="shared" si="17"/>
        <v>9000</v>
      </c>
      <c r="F309" s="142" t="s">
        <v>2446</v>
      </c>
      <c r="G309" s="206"/>
      <c r="H309" s="180">
        <f t="shared" si="15"/>
        <v>0</v>
      </c>
    </row>
    <row r="310" spans="1:8" ht="92.4">
      <c r="A310" s="139" t="s">
        <v>404</v>
      </c>
      <c r="B310" s="134" t="s">
        <v>1856</v>
      </c>
      <c r="C310" s="149">
        <v>15000</v>
      </c>
      <c r="D310" s="58">
        <f>Summary!$B$77</f>
        <v>10</v>
      </c>
      <c r="E310" s="58">
        <f t="shared" si="17"/>
        <v>13500</v>
      </c>
      <c r="F310" s="142" t="s">
        <v>2447</v>
      </c>
      <c r="G310" s="206"/>
      <c r="H310" s="180">
        <f t="shared" si="15"/>
        <v>0</v>
      </c>
    </row>
    <row r="311" spans="1:8" ht="79.2">
      <c r="A311" s="139" t="s">
        <v>405</v>
      </c>
      <c r="B311" s="134" t="s">
        <v>1857</v>
      </c>
      <c r="C311" s="149">
        <v>10000</v>
      </c>
      <c r="D311" s="58">
        <f>Summary!$B$77</f>
        <v>10</v>
      </c>
      <c r="E311" s="58">
        <f t="shared" si="17"/>
        <v>9000</v>
      </c>
      <c r="F311" s="142" t="s">
        <v>406</v>
      </c>
      <c r="G311" s="206"/>
      <c r="H311" s="180">
        <f t="shared" si="15"/>
        <v>0</v>
      </c>
    </row>
    <row r="312" spans="1:8" ht="39.6">
      <c r="A312" s="139" t="s">
        <v>407</v>
      </c>
      <c r="B312" s="134" t="s">
        <v>1858</v>
      </c>
      <c r="C312" s="149">
        <v>5000</v>
      </c>
      <c r="D312" s="58">
        <f>Summary!$B$77</f>
        <v>10</v>
      </c>
      <c r="E312" s="58">
        <f t="shared" si="17"/>
        <v>4500</v>
      </c>
      <c r="F312" s="142" t="s">
        <v>408</v>
      </c>
      <c r="G312" s="206"/>
      <c r="H312" s="180">
        <f t="shared" si="15"/>
        <v>0</v>
      </c>
    </row>
    <row r="313" spans="1:8" ht="39.6">
      <c r="A313" s="139" t="s">
        <v>409</v>
      </c>
      <c r="B313" s="134" t="s">
        <v>1859</v>
      </c>
      <c r="C313" s="149">
        <v>5000</v>
      </c>
      <c r="D313" s="58">
        <f>Summary!$B$77</f>
        <v>10</v>
      </c>
      <c r="E313" s="58">
        <f t="shared" si="17"/>
        <v>4500</v>
      </c>
      <c r="F313" s="142" t="s">
        <v>410</v>
      </c>
      <c r="G313" s="206"/>
      <c r="H313" s="180">
        <f t="shared" si="15"/>
        <v>0</v>
      </c>
    </row>
    <row r="314" spans="1:8" ht="92.4">
      <c r="A314" s="139" t="s">
        <v>411</v>
      </c>
      <c r="B314" s="134" t="s">
        <v>1860</v>
      </c>
      <c r="C314" s="149">
        <v>3000</v>
      </c>
      <c r="D314" s="58">
        <f>Summary!$B$77</f>
        <v>10</v>
      </c>
      <c r="E314" s="58">
        <f t="shared" si="17"/>
        <v>2700</v>
      </c>
      <c r="F314" s="142" t="s">
        <v>412</v>
      </c>
      <c r="G314" s="206"/>
      <c r="H314" s="180">
        <f t="shared" si="15"/>
        <v>0</v>
      </c>
    </row>
    <row r="315" spans="1:8" ht="105.6">
      <c r="A315" s="139" t="s">
        <v>413</v>
      </c>
      <c r="B315" s="134" t="s">
        <v>1861</v>
      </c>
      <c r="C315" s="149">
        <v>5000</v>
      </c>
      <c r="D315" s="58">
        <f>Summary!$B$77</f>
        <v>10</v>
      </c>
      <c r="E315" s="58">
        <f t="shared" si="17"/>
        <v>4500</v>
      </c>
      <c r="F315" s="142" t="s">
        <v>2448</v>
      </c>
      <c r="G315" s="206"/>
      <c r="H315" s="180">
        <f t="shared" si="15"/>
        <v>0</v>
      </c>
    </row>
    <row r="316" spans="1:8" ht="26.4">
      <c r="A316" s="139" t="s">
        <v>414</v>
      </c>
      <c r="B316" s="134" t="s">
        <v>1862</v>
      </c>
      <c r="C316" s="149">
        <v>50</v>
      </c>
      <c r="D316" s="58">
        <f>Summary!$B$77</f>
        <v>10</v>
      </c>
      <c r="E316" s="58">
        <f t="shared" si="17"/>
        <v>45</v>
      </c>
      <c r="F316" s="142" t="s">
        <v>415</v>
      </c>
      <c r="G316" s="206"/>
      <c r="H316" s="180">
        <f t="shared" si="15"/>
        <v>0</v>
      </c>
    </row>
    <row r="317" spans="1:8" ht="79.2">
      <c r="A317" s="139" t="s">
        <v>416</v>
      </c>
      <c r="B317" s="134" t="s">
        <v>1863</v>
      </c>
      <c r="C317" s="149">
        <v>5000</v>
      </c>
      <c r="D317" s="58">
        <f>Summary!$B$77</f>
        <v>10</v>
      </c>
      <c r="E317" s="58">
        <f t="shared" si="17"/>
        <v>4500</v>
      </c>
      <c r="F317" s="142" t="s">
        <v>417</v>
      </c>
      <c r="G317" s="206"/>
      <c r="H317" s="180">
        <f t="shared" si="15"/>
        <v>0</v>
      </c>
    </row>
    <row r="318" spans="1:8" ht="105.6">
      <c r="A318" s="139" t="s">
        <v>1864</v>
      </c>
      <c r="B318" s="134" t="s">
        <v>1865</v>
      </c>
      <c r="C318" s="149">
        <v>10000</v>
      </c>
      <c r="D318" s="58">
        <f>Summary!$B$77</f>
        <v>10</v>
      </c>
      <c r="E318" s="58">
        <f t="shared" si="17"/>
        <v>9000</v>
      </c>
      <c r="F318" s="142" t="s">
        <v>2449</v>
      </c>
      <c r="G318" s="206"/>
      <c r="H318" s="180">
        <f t="shared" si="15"/>
        <v>0</v>
      </c>
    </row>
    <row r="319" spans="1:8" ht="79.2">
      <c r="A319" s="139" t="s">
        <v>418</v>
      </c>
      <c r="B319" s="134" t="s">
        <v>1866</v>
      </c>
      <c r="C319" s="149">
        <v>7000</v>
      </c>
      <c r="D319" s="58">
        <f>Summary!$B$77</f>
        <v>10</v>
      </c>
      <c r="E319" s="58">
        <f t="shared" si="17"/>
        <v>6300</v>
      </c>
      <c r="F319" s="142" t="s">
        <v>2450</v>
      </c>
      <c r="G319" s="206"/>
      <c r="H319" s="180">
        <f t="shared" si="15"/>
        <v>0</v>
      </c>
    </row>
    <row r="320" spans="1:8" ht="52.8">
      <c r="A320" s="139" t="s">
        <v>419</v>
      </c>
      <c r="B320" s="134" t="s">
        <v>1867</v>
      </c>
      <c r="C320" s="149">
        <v>10000</v>
      </c>
      <c r="D320" s="58">
        <f>Summary!$B$77</f>
        <v>10</v>
      </c>
      <c r="E320" s="58">
        <f t="shared" si="17"/>
        <v>9000</v>
      </c>
      <c r="F320" s="142" t="s">
        <v>2451</v>
      </c>
      <c r="G320" s="206"/>
      <c r="H320" s="180">
        <f t="shared" si="15"/>
        <v>0</v>
      </c>
    </row>
    <row r="321" spans="1:8" ht="66">
      <c r="A321" s="139" t="s">
        <v>420</v>
      </c>
      <c r="B321" s="134" t="s">
        <v>1868</v>
      </c>
      <c r="C321" s="149">
        <v>5000</v>
      </c>
      <c r="D321" s="58">
        <f>Summary!$B$77</f>
        <v>10</v>
      </c>
      <c r="E321" s="58">
        <f t="shared" si="17"/>
        <v>4500</v>
      </c>
      <c r="F321" s="142" t="s">
        <v>2452</v>
      </c>
      <c r="G321" s="206"/>
      <c r="H321" s="180">
        <f t="shared" si="15"/>
        <v>0</v>
      </c>
    </row>
    <row r="322" spans="1:8">
      <c r="A322" s="147" t="s">
        <v>421</v>
      </c>
      <c r="B322" s="148"/>
      <c r="C322" s="148"/>
      <c r="D322" s="148"/>
      <c r="E322" s="148"/>
      <c r="F322" s="148"/>
      <c r="G322" s="218"/>
      <c r="H322" s="148"/>
    </row>
    <row r="323" spans="1:8" ht="105.6">
      <c r="A323" s="139" t="s">
        <v>422</v>
      </c>
      <c r="B323" s="134" t="s">
        <v>1925</v>
      </c>
      <c r="C323" s="149">
        <v>16000</v>
      </c>
      <c r="D323" s="58">
        <f>Summary!$B$78</f>
        <v>10</v>
      </c>
      <c r="E323" s="58">
        <f t="shared" ref="E323:E356" si="18">SUM(C323-(C323*(D323/100)))</f>
        <v>14400</v>
      </c>
      <c r="F323" s="142" t="s">
        <v>423</v>
      </c>
      <c r="G323" s="206"/>
      <c r="H323" s="180">
        <f t="shared" si="15"/>
        <v>0</v>
      </c>
    </row>
    <row r="324" spans="1:8" ht="184.8">
      <c r="A324" s="139" t="s">
        <v>424</v>
      </c>
      <c r="B324" s="134" t="s">
        <v>1926</v>
      </c>
      <c r="C324" s="149">
        <v>650</v>
      </c>
      <c r="D324" s="58">
        <f>Summary!$B$78</f>
        <v>10</v>
      </c>
      <c r="E324" s="58">
        <f t="shared" si="18"/>
        <v>585</v>
      </c>
      <c r="F324" s="142" t="s">
        <v>425</v>
      </c>
      <c r="G324" s="206"/>
      <c r="H324" s="180">
        <f t="shared" si="15"/>
        <v>0</v>
      </c>
    </row>
    <row r="325" spans="1:8" ht="39.6">
      <c r="A325" s="139" t="s">
        <v>426</v>
      </c>
      <c r="B325" s="134" t="s">
        <v>1927</v>
      </c>
      <c r="C325" s="149">
        <v>400</v>
      </c>
      <c r="D325" s="58">
        <f>Summary!$B$78</f>
        <v>10</v>
      </c>
      <c r="E325" s="58">
        <f t="shared" si="18"/>
        <v>360</v>
      </c>
      <c r="F325" s="142" t="s">
        <v>427</v>
      </c>
      <c r="G325" s="206"/>
      <c r="H325" s="180">
        <f t="shared" si="15"/>
        <v>0</v>
      </c>
    </row>
    <row r="326" spans="1:8" ht="92.4">
      <c r="A326" s="139" t="s">
        <v>428</v>
      </c>
      <c r="B326" s="134" t="s">
        <v>1928</v>
      </c>
      <c r="C326" s="149">
        <v>1000</v>
      </c>
      <c r="D326" s="58">
        <f>Summary!$B$78</f>
        <v>10</v>
      </c>
      <c r="E326" s="58">
        <f t="shared" si="18"/>
        <v>900</v>
      </c>
      <c r="F326" s="142" t="s">
        <v>2453</v>
      </c>
      <c r="G326" s="206"/>
      <c r="H326" s="180">
        <f t="shared" si="15"/>
        <v>0</v>
      </c>
    </row>
    <row r="327" spans="1:8" ht="92.4">
      <c r="A327" s="139" t="s">
        <v>429</v>
      </c>
      <c r="B327" s="134" t="s">
        <v>1929</v>
      </c>
      <c r="C327" s="149">
        <v>700</v>
      </c>
      <c r="D327" s="58">
        <f>Summary!$B$78</f>
        <v>10</v>
      </c>
      <c r="E327" s="58">
        <f t="shared" si="18"/>
        <v>630</v>
      </c>
      <c r="F327" s="142" t="s">
        <v>2453</v>
      </c>
      <c r="G327" s="206"/>
      <c r="H327" s="180">
        <f t="shared" ref="H327:H389" si="19">E327*G327</f>
        <v>0</v>
      </c>
    </row>
    <row r="328" spans="1:8" ht="52.8">
      <c r="A328" s="139" t="s">
        <v>430</v>
      </c>
      <c r="B328" s="134" t="s">
        <v>1930</v>
      </c>
      <c r="C328" s="149">
        <v>4000</v>
      </c>
      <c r="D328" s="58">
        <f>Summary!$B$78</f>
        <v>10</v>
      </c>
      <c r="E328" s="58">
        <f t="shared" si="18"/>
        <v>3600</v>
      </c>
      <c r="F328" s="142" t="s">
        <v>431</v>
      </c>
      <c r="G328" s="206"/>
      <c r="H328" s="180">
        <f t="shared" si="19"/>
        <v>0</v>
      </c>
    </row>
    <row r="329" spans="1:8" ht="145.19999999999999">
      <c r="A329" s="139" t="s">
        <v>432</v>
      </c>
      <c r="B329" s="134" t="s">
        <v>1931</v>
      </c>
      <c r="C329" s="149">
        <v>6000</v>
      </c>
      <c r="D329" s="58">
        <f>Summary!$B$78</f>
        <v>10</v>
      </c>
      <c r="E329" s="58">
        <f t="shared" si="18"/>
        <v>5400</v>
      </c>
      <c r="F329" s="142" t="s">
        <v>2454</v>
      </c>
      <c r="G329" s="206"/>
      <c r="H329" s="180">
        <f t="shared" si="19"/>
        <v>0</v>
      </c>
    </row>
    <row r="330" spans="1:8" ht="184.8">
      <c r="A330" s="139" t="s">
        <v>433</v>
      </c>
      <c r="B330" s="134" t="s">
        <v>1932</v>
      </c>
      <c r="C330" s="149">
        <v>20000</v>
      </c>
      <c r="D330" s="58">
        <f>Summary!$B$78</f>
        <v>10</v>
      </c>
      <c r="E330" s="58">
        <f t="shared" si="18"/>
        <v>18000</v>
      </c>
      <c r="F330" s="142" t="s">
        <v>2455</v>
      </c>
      <c r="G330" s="206"/>
      <c r="H330" s="180">
        <f t="shared" si="19"/>
        <v>0</v>
      </c>
    </row>
    <row r="331" spans="1:8" ht="52.8">
      <c r="A331" s="139" t="s">
        <v>434</v>
      </c>
      <c r="B331" s="134" t="s">
        <v>1933</v>
      </c>
      <c r="C331" s="149">
        <v>3500</v>
      </c>
      <c r="D331" s="58">
        <f>Summary!$B$78</f>
        <v>10</v>
      </c>
      <c r="E331" s="58">
        <f t="shared" si="18"/>
        <v>3150</v>
      </c>
      <c r="F331" s="142" t="s">
        <v>2407</v>
      </c>
      <c r="G331" s="206"/>
      <c r="H331" s="180">
        <f t="shared" si="19"/>
        <v>0</v>
      </c>
    </row>
    <row r="332" spans="1:8" ht="66">
      <c r="A332" s="139" t="s">
        <v>435</v>
      </c>
      <c r="B332" s="134" t="s">
        <v>1934</v>
      </c>
      <c r="C332" s="149">
        <v>800</v>
      </c>
      <c r="D332" s="58">
        <f>Summary!$B$78</f>
        <v>10</v>
      </c>
      <c r="E332" s="58">
        <f t="shared" si="18"/>
        <v>720</v>
      </c>
      <c r="F332" s="142" t="s">
        <v>2418</v>
      </c>
      <c r="G332" s="206"/>
      <c r="H332" s="180">
        <f t="shared" si="19"/>
        <v>0</v>
      </c>
    </row>
    <row r="333" spans="1:8" ht="52.8">
      <c r="A333" s="139" t="s">
        <v>436</v>
      </c>
      <c r="B333" s="134" t="s">
        <v>1935</v>
      </c>
      <c r="C333" s="149">
        <v>2000</v>
      </c>
      <c r="D333" s="58">
        <f>Summary!$B$78</f>
        <v>10</v>
      </c>
      <c r="E333" s="58">
        <f t="shared" si="18"/>
        <v>1800</v>
      </c>
      <c r="F333" s="142" t="s">
        <v>2399</v>
      </c>
      <c r="G333" s="206"/>
      <c r="H333" s="180">
        <f t="shared" si="19"/>
        <v>0</v>
      </c>
    </row>
    <row r="334" spans="1:8" ht="26.4">
      <c r="A334" s="139" t="s">
        <v>436</v>
      </c>
      <c r="B334" s="134" t="s">
        <v>1936</v>
      </c>
      <c r="C334" s="149">
        <v>800</v>
      </c>
      <c r="D334" s="58">
        <f>Summary!$B$78</f>
        <v>10</v>
      </c>
      <c r="E334" s="58">
        <f t="shared" si="18"/>
        <v>720</v>
      </c>
      <c r="F334" s="142"/>
      <c r="G334" s="206"/>
      <c r="H334" s="180">
        <f t="shared" si="19"/>
        <v>0</v>
      </c>
    </row>
    <row r="335" spans="1:8" ht="52.8">
      <c r="A335" s="139" t="s">
        <v>437</v>
      </c>
      <c r="B335" s="134" t="s">
        <v>1937</v>
      </c>
      <c r="C335" s="149">
        <v>2000</v>
      </c>
      <c r="D335" s="58">
        <f>Summary!$B$78</f>
        <v>10</v>
      </c>
      <c r="E335" s="58">
        <f t="shared" si="18"/>
        <v>1800</v>
      </c>
      <c r="F335" s="142" t="s">
        <v>173</v>
      </c>
      <c r="G335" s="206"/>
      <c r="H335" s="180">
        <f t="shared" si="19"/>
        <v>0</v>
      </c>
    </row>
    <row r="336" spans="1:8" ht="26.4">
      <c r="A336" s="139" t="s">
        <v>437</v>
      </c>
      <c r="B336" s="134" t="s">
        <v>1938</v>
      </c>
      <c r="C336" s="149">
        <v>800</v>
      </c>
      <c r="D336" s="58">
        <f>Summary!$B$78</f>
        <v>10</v>
      </c>
      <c r="E336" s="58">
        <f t="shared" si="18"/>
        <v>720</v>
      </c>
      <c r="F336" s="142"/>
      <c r="G336" s="206"/>
      <c r="H336" s="180">
        <f t="shared" si="19"/>
        <v>0</v>
      </c>
    </row>
    <row r="337" spans="1:8" ht="39.6">
      <c r="A337" s="139" t="s">
        <v>438</v>
      </c>
      <c r="B337" s="134" t="s">
        <v>1939</v>
      </c>
      <c r="C337" s="149">
        <v>2000</v>
      </c>
      <c r="D337" s="58">
        <f>Summary!$B$78</f>
        <v>10</v>
      </c>
      <c r="E337" s="58">
        <f t="shared" si="18"/>
        <v>1800</v>
      </c>
      <c r="F337" s="142" t="s">
        <v>175</v>
      </c>
      <c r="G337" s="206"/>
      <c r="H337" s="180">
        <f t="shared" si="19"/>
        <v>0</v>
      </c>
    </row>
    <row r="338" spans="1:8">
      <c r="A338" s="139" t="s">
        <v>1940</v>
      </c>
      <c r="B338" s="134">
        <v>800</v>
      </c>
      <c r="C338" s="149"/>
      <c r="D338" s="58">
        <f>Summary!$B$78</f>
        <v>10</v>
      </c>
      <c r="E338" s="58">
        <f t="shared" si="18"/>
        <v>0</v>
      </c>
      <c r="F338" s="142"/>
      <c r="G338" s="206"/>
      <c r="H338" s="180">
        <f t="shared" si="19"/>
        <v>0</v>
      </c>
    </row>
    <row r="339" spans="1:8" ht="79.2">
      <c r="A339" s="139" t="s">
        <v>439</v>
      </c>
      <c r="B339" s="134" t="s">
        <v>1941</v>
      </c>
      <c r="C339" s="149">
        <v>2000</v>
      </c>
      <c r="D339" s="58">
        <f>Summary!$B$78</f>
        <v>10</v>
      </c>
      <c r="E339" s="58">
        <f t="shared" si="18"/>
        <v>1800</v>
      </c>
      <c r="F339" s="142" t="s">
        <v>94</v>
      </c>
      <c r="G339" s="206"/>
      <c r="H339" s="180">
        <f t="shared" si="19"/>
        <v>0</v>
      </c>
    </row>
    <row r="340" spans="1:8" ht="79.2">
      <c r="A340" s="139" t="s">
        <v>440</v>
      </c>
      <c r="B340" s="134" t="s">
        <v>1942</v>
      </c>
      <c r="C340" s="149">
        <v>2000</v>
      </c>
      <c r="D340" s="58">
        <f>Summary!$B$78</f>
        <v>10</v>
      </c>
      <c r="E340" s="58">
        <f t="shared" si="18"/>
        <v>1800</v>
      </c>
      <c r="F340" s="142" t="s">
        <v>94</v>
      </c>
      <c r="G340" s="206"/>
      <c r="H340" s="180">
        <f t="shared" si="19"/>
        <v>0</v>
      </c>
    </row>
    <row r="341" spans="1:8" ht="79.2">
      <c r="A341" s="139" t="s">
        <v>441</v>
      </c>
      <c r="B341" s="134" t="s">
        <v>1943</v>
      </c>
      <c r="C341" s="149">
        <v>2000</v>
      </c>
      <c r="D341" s="58">
        <f>Summary!$B$78</f>
        <v>10</v>
      </c>
      <c r="E341" s="58">
        <f t="shared" si="18"/>
        <v>1800</v>
      </c>
      <c r="F341" s="142" t="s">
        <v>94</v>
      </c>
      <c r="G341" s="206"/>
      <c r="H341" s="180">
        <f t="shared" si="19"/>
        <v>0</v>
      </c>
    </row>
    <row r="342" spans="1:8" ht="79.2">
      <c r="A342" s="139" t="s">
        <v>442</v>
      </c>
      <c r="B342" s="134" t="s">
        <v>1944</v>
      </c>
      <c r="C342" s="149">
        <v>2000</v>
      </c>
      <c r="D342" s="58">
        <f>Summary!$B$78</f>
        <v>10</v>
      </c>
      <c r="E342" s="58">
        <f t="shared" si="18"/>
        <v>1800</v>
      </c>
      <c r="F342" s="142" t="s">
        <v>94</v>
      </c>
      <c r="G342" s="206"/>
      <c r="H342" s="180">
        <f t="shared" si="19"/>
        <v>0</v>
      </c>
    </row>
    <row r="343" spans="1:8" ht="79.2">
      <c r="A343" s="139" t="s">
        <v>443</v>
      </c>
      <c r="B343" s="134" t="s">
        <v>1945</v>
      </c>
      <c r="C343" s="149">
        <v>40</v>
      </c>
      <c r="D343" s="58">
        <f>Summary!$B$78</f>
        <v>10</v>
      </c>
      <c r="E343" s="58">
        <f t="shared" si="18"/>
        <v>36</v>
      </c>
      <c r="F343" s="142" t="s">
        <v>380</v>
      </c>
      <c r="G343" s="206"/>
      <c r="H343" s="180">
        <f t="shared" si="19"/>
        <v>0</v>
      </c>
    </row>
    <row r="344" spans="1:8" ht="79.2">
      <c r="A344" s="139" t="s">
        <v>444</v>
      </c>
      <c r="B344" s="134" t="s">
        <v>1946</v>
      </c>
      <c r="C344" s="149">
        <v>40</v>
      </c>
      <c r="D344" s="58">
        <f>Summary!$B$78</f>
        <v>10</v>
      </c>
      <c r="E344" s="58">
        <f t="shared" si="18"/>
        <v>36</v>
      </c>
      <c r="F344" s="142" t="s">
        <v>380</v>
      </c>
      <c r="G344" s="206"/>
      <c r="H344" s="180">
        <f t="shared" si="19"/>
        <v>0</v>
      </c>
    </row>
    <row r="345" spans="1:8" ht="79.2">
      <c r="A345" s="139" t="s">
        <v>445</v>
      </c>
      <c r="B345" s="134" t="s">
        <v>1947</v>
      </c>
      <c r="C345" s="149">
        <v>40</v>
      </c>
      <c r="D345" s="58">
        <f>Summary!$B$78</f>
        <v>10</v>
      </c>
      <c r="E345" s="58">
        <f t="shared" si="18"/>
        <v>36</v>
      </c>
      <c r="F345" s="142" t="s">
        <v>380</v>
      </c>
      <c r="G345" s="206"/>
      <c r="H345" s="180">
        <f t="shared" si="19"/>
        <v>0</v>
      </c>
    </row>
    <row r="346" spans="1:8" ht="79.2">
      <c r="A346" s="139" t="s">
        <v>446</v>
      </c>
      <c r="B346" s="134" t="s">
        <v>1948</v>
      </c>
      <c r="C346" s="149">
        <v>40</v>
      </c>
      <c r="D346" s="58">
        <f>Summary!$B$78</f>
        <v>10</v>
      </c>
      <c r="E346" s="58">
        <f t="shared" si="18"/>
        <v>36</v>
      </c>
      <c r="F346" s="142" t="s">
        <v>380</v>
      </c>
      <c r="G346" s="206"/>
      <c r="H346" s="180">
        <f t="shared" si="19"/>
        <v>0</v>
      </c>
    </row>
    <row r="347" spans="1:8" ht="118.8">
      <c r="A347" s="139" t="s">
        <v>447</v>
      </c>
      <c r="B347" s="134" t="s">
        <v>1949</v>
      </c>
      <c r="C347" s="149">
        <v>7000</v>
      </c>
      <c r="D347" s="58">
        <f>Summary!$B$78</f>
        <v>10</v>
      </c>
      <c r="E347" s="58">
        <f t="shared" si="18"/>
        <v>6300</v>
      </c>
      <c r="F347" s="142" t="s">
        <v>2456</v>
      </c>
      <c r="G347" s="206"/>
      <c r="H347" s="180">
        <f t="shared" si="19"/>
        <v>0</v>
      </c>
    </row>
    <row r="348" spans="1:8" ht="79.2">
      <c r="A348" s="139" t="s">
        <v>448</v>
      </c>
      <c r="B348" s="134" t="s">
        <v>1950</v>
      </c>
      <c r="C348" s="149">
        <v>120</v>
      </c>
      <c r="D348" s="58">
        <f>Summary!$B$78</f>
        <v>10</v>
      </c>
      <c r="E348" s="58">
        <f t="shared" si="18"/>
        <v>108</v>
      </c>
      <c r="F348" s="142" t="s">
        <v>2457</v>
      </c>
      <c r="G348" s="206"/>
      <c r="H348" s="180">
        <f t="shared" si="19"/>
        <v>0</v>
      </c>
    </row>
    <row r="349" spans="1:8" ht="92.4">
      <c r="A349" s="139" t="s">
        <v>449</v>
      </c>
      <c r="B349" s="134" t="s">
        <v>1951</v>
      </c>
      <c r="C349" s="149">
        <v>60</v>
      </c>
      <c r="D349" s="58">
        <f>Summary!$B$78</f>
        <v>10</v>
      </c>
      <c r="E349" s="58">
        <f t="shared" si="18"/>
        <v>54</v>
      </c>
      <c r="F349" s="142" t="s">
        <v>2458</v>
      </c>
      <c r="G349" s="206"/>
      <c r="H349" s="180">
        <f t="shared" si="19"/>
        <v>0</v>
      </c>
    </row>
    <row r="350" spans="1:8" ht="79.2">
      <c r="A350" s="139" t="s">
        <v>450</v>
      </c>
      <c r="B350" s="134" t="s">
        <v>1952</v>
      </c>
      <c r="C350" s="149">
        <v>60</v>
      </c>
      <c r="D350" s="58">
        <f>Summary!$B$78</f>
        <v>10</v>
      </c>
      <c r="E350" s="58">
        <f t="shared" si="18"/>
        <v>54</v>
      </c>
      <c r="F350" s="142" t="s">
        <v>2457</v>
      </c>
      <c r="G350" s="206"/>
      <c r="H350" s="180">
        <f t="shared" si="19"/>
        <v>0</v>
      </c>
    </row>
    <row r="351" spans="1:8" ht="92.4">
      <c r="A351" s="139" t="s">
        <v>451</v>
      </c>
      <c r="B351" s="134" t="s">
        <v>1953</v>
      </c>
      <c r="C351" s="149">
        <v>8000</v>
      </c>
      <c r="D351" s="58">
        <f>Summary!$B$78</f>
        <v>10</v>
      </c>
      <c r="E351" s="58">
        <f t="shared" si="18"/>
        <v>7200</v>
      </c>
      <c r="F351" s="142" t="s">
        <v>452</v>
      </c>
      <c r="G351" s="206"/>
      <c r="H351" s="180">
        <f t="shared" si="19"/>
        <v>0</v>
      </c>
    </row>
    <row r="352" spans="1:8" ht="66">
      <c r="A352" s="139" t="s">
        <v>453</v>
      </c>
      <c r="B352" s="134" t="s">
        <v>1954</v>
      </c>
      <c r="C352" s="149">
        <v>4000</v>
      </c>
      <c r="D352" s="58">
        <f>Summary!$B$78</f>
        <v>10</v>
      </c>
      <c r="E352" s="58">
        <f t="shared" si="18"/>
        <v>3600</v>
      </c>
      <c r="F352" s="142" t="s">
        <v>454</v>
      </c>
      <c r="G352" s="206"/>
      <c r="H352" s="180">
        <f t="shared" si="19"/>
        <v>0</v>
      </c>
    </row>
    <row r="353" spans="1:8" ht="79.2">
      <c r="A353" s="139" t="s">
        <v>455</v>
      </c>
      <c r="B353" s="134" t="s">
        <v>1955</v>
      </c>
      <c r="C353" s="149">
        <v>2000</v>
      </c>
      <c r="D353" s="58">
        <f>Summary!$B$78</f>
        <v>10</v>
      </c>
      <c r="E353" s="58">
        <f t="shared" si="18"/>
        <v>1800</v>
      </c>
      <c r="F353" s="142" t="s">
        <v>2459</v>
      </c>
      <c r="G353" s="206"/>
      <c r="H353" s="180">
        <f t="shared" si="19"/>
        <v>0</v>
      </c>
    </row>
    <row r="354" spans="1:8" ht="52.8">
      <c r="A354" s="139" t="s">
        <v>456</v>
      </c>
      <c r="B354" s="134" t="s">
        <v>1956</v>
      </c>
      <c r="C354" s="149">
        <v>6000</v>
      </c>
      <c r="D354" s="58">
        <f>Summary!$B$78</f>
        <v>10</v>
      </c>
      <c r="E354" s="58">
        <f t="shared" si="18"/>
        <v>5400</v>
      </c>
      <c r="F354" s="142" t="s">
        <v>264</v>
      </c>
      <c r="G354" s="206"/>
      <c r="H354" s="180">
        <f t="shared" si="19"/>
        <v>0</v>
      </c>
    </row>
    <row r="355" spans="1:8" ht="118.8">
      <c r="A355" s="139" t="s">
        <v>457</v>
      </c>
      <c r="B355" s="134" t="s">
        <v>1957</v>
      </c>
      <c r="C355" s="149">
        <v>6000</v>
      </c>
      <c r="D355" s="58">
        <f>Summary!$B$78</f>
        <v>10</v>
      </c>
      <c r="E355" s="58">
        <f t="shared" si="18"/>
        <v>5400</v>
      </c>
      <c r="F355" s="142" t="s">
        <v>262</v>
      </c>
      <c r="G355" s="206"/>
      <c r="H355" s="180">
        <f t="shared" si="19"/>
        <v>0</v>
      </c>
    </row>
    <row r="356" spans="1:8" ht="79.2">
      <c r="A356" s="139" t="s">
        <v>458</v>
      </c>
      <c r="B356" s="134" t="s">
        <v>1958</v>
      </c>
      <c r="C356" s="149">
        <v>6000</v>
      </c>
      <c r="D356" s="58">
        <f>Summary!$B$78</f>
        <v>10</v>
      </c>
      <c r="E356" s="58">
        <f t="shared" si="18"/>
        <v>5400</v>
      </c>
      <c r="F356" s="142" t="s">
        <v>266</v>
      </c>
      <c r="G356" s="206"/>
      <c r="H356" s="180">
        <f t="shared" si="19"/>
        <v>0</v>
      </c>
    </row>
    <row r="357" spans="1:8">
      <c r="A357" s="156" t="s">
        <v>459</v>
      </c>
      <c r="B357" s="157"/>
      <c r="C357" s="157"/>
      <c r="D357" s="157"/>
      <c r="E357" s="157"/>
      <c r="F357" s="157"/>
      <c r="G357" s="221"/>
      <c r="H357" s="157"/>
    </row>
    <row r="358" spans="1:8" ht="92.4">
      <c r="A358" s="139" t="s">
        <v>460</v>
      </c>
      <c r="B358" s="134" t="s">
        <v>1869</v>
      </c>
      <c r="C358" s="149">
        <v>10000</v>
      </c>
      <c r="D358" s="58">
        <f>Summary!$B$79</f>
        <v>10</v>
      </c>
      <c r="E358" s="58">
        <f t="shared" ref="E358:E364" si="20">SUM(C358-(C358*(D358/100)))</f>
        <v>9000</v>
      </c>
      <c r="F358" s="142" t="s">
        <v>461</v>
      </c>
      <c r="G358" s="206"/>
      <c r="H358" s="180">
        <f t="shared" si="19"/>
        <v>0</v>
      </c>
    </row>
    <row r="359" spans="1:8" ht="66">
      <c r="A359" s="139" t="s">
        <v>462</v>
      </c>
      <c r="B359" s="134" t="s">
        <v>1870</v>
      </c>
      <c r="C359" s="149">
        <v>5000</v>
      </c>
      <c r="D359" s="58">
        <f>Summary!$B$79</f>
        <v>10</v>
      </c>
      <c r="E359" s="58">
        <f t="shared" si="20"/>
        <v>4500</v>
      </c>
      <c r="F359" s="142" t="s">
        <v>2460</v>
      </c>
      <c r="G359" s="206"/>
      <c r="H359" s="180">
        <f t="shared" si="19"/>
        <v>0</v>
      </c>
    </row>
    <row r="360" spans="1:8" ht="26.4">
      <c r="A360" s="139" t="s">
        <v>463</v>
      </c>
      <c r="B360" s="134" t="s">
        <v>1871</v>
      </c>
      <c r="C360" s="149">
        <v>4000</v>
      </c>
      <c r="D360" s="58">
        <f>Summary!$B$79</f>
        <v>10</v>
      </c>
      <c r="E360" s="58">
        <f t="shared" si="20"/>
        <v>3600</v>
      </c>
      <c r="F360" s="142" t="s">
        <v>464</v>
      </c>
      <c r="G360" s="206"/>
      <c r="H360" s="180">
        <f t="shared" si="19"/>
        <v>0</v>
      </c>
    </row>
    <row r="361" spans="1:8" ht="39.6">
      <c r="A361" s="139" t="s">
        <v>465</v>
      </c>
      <c r="B361" s="134" t="s">
        <v>1872</v>
      </c>
      <c r="C361" s="149">
        <v>15000</v>
      </c>
      <c r="D361" s="58">
        <f>Summary!$B$79</f>
        <v>10</v>
      </c>
      <c r="E361" s="58">
        <f t="shared" si="20"/>
        <v>13500</v>
      </c>
      <c r="F361" s="142" t="s">
        <v>466</v>
      </c>
      <c r="G361" s="206"/>
      <c r="H361" s="180">
        <f t="shared" si="19"/>
        <v>0</v>
      </c>
    </row>
    <row r="362" spans="1:8" ht="79.2">
      <c r="A362" s="139" t="s">
        <v>467</v>
      </c>
      <c r="B362" s="134" t="s">
        <v>1873</v>
      </c>
      <c r="C362" s="149">
        <v>5000</v>
      </c>
      <c r="D362" s="58">
        <f>Summary!$B$79</f>
        <v>10</v>
      </c>
      <c r="E362" s="58">
        <f t="shared" si="20"/>
        <v>4500</v>
      </c>
      <c r="F362" s="142" t="s">
        <v>2461</v>
      </c>
      <c r="G362" s="206"/>
      <c r="H362" s="180">
        <f t="shared" si="19"/>
        <v>0</v>
      </c>
    </row>
    <row r="363" spans="1:8" ht="92.4">
      <c r="A363" s="139" t="s">
        <v>468</v>
      </c>
      <c r="B363" s="134" t="s">
        <v>1874</v>
      </c>
      <c r="C363" s="149">
        <v>5000</v>
      </c>
      <c r="D363" s="58">
        <f>Summary!$B$79</f>
        <v>10</v>
      </c>
      <c r="E363" s="58">
        <f t="shared" si="20"/>
        <v>4500</v>
      </c>
      <c r="F363" s="142" t="s">
        <v>469</v>
      </c>
      <c r="G363" s="206"/>
      <c r="H363" s="180">
        <f t="shared" si="19"/>
        <v>0</v>
      </c>
    </row>
    <row r="364" spans="1:8" ht="66">
      <c r="A364" s="139" t="s">
        <v>470</v>
      </c>
      <c r="B364" s="134" t="s">
        <v>1875</v>
      </c>
      <c r="C364" s="149">
        <v>10000</v>
      </c>
      <c r="D364" s="58">
        <f>Summary!$B$79</f>
        <v>10</v>
      </c>
      <c r="E364" s="58">
        <f t="shared" si="20"/>
        <v>9000</v>
      </c>
      <c r="F364" s="142" t="s">
        <v>471</v>
      </c>
      <c r="G364" s="206"/>
      <c r="H364" s="180">
        <f t="shared" si="19"/>
        <v>0</v>
      </c>
    </row>
    <row r="365" spans="1:8">
      <c r="A365" s="147" t="s">
        <v>472</v>
      </c>
      <c r="B365" s="148"/>
      <c r="C365" s="148"/>
      <c r="D365" s="148"/>
      <c r="E365" s="148"/>
      <c r="F365" s="148"/>
      <c r="G365" s="218"/>
      <c r="H365" s="148"/>
    </row>
    <row r="366" spans="1:8">
      <c r="A366" s="139" t="s">
        <v>473</v>
      </c>
      <c r="B366" s="134" t="s">
        <v>2152</v>
      </c>
      <c r="C366" s="223"/>
      <c r="D366" s="58">
        <f>Summary!$B$80</f>
        <v>10</v>
      </c>
      <c r="E366" s="210">
        <f t="shared" ref="E366:E368" si="21">SUM(C366-(C366*(D366/100)))</f>
        <v>0</v>
      </c>
      <c r="F366" s="142" t="s">
        <v>2154</v>
      </c>
      <c r="G366" s="206"/>
      <c r="H366" s="180">
        <f t="shared" si="19"/>
        <v>0</v>
      </c>
    </row>
    <row r="367" spans="1:8">
      <c r="A367" s="139" t="s">
        <v>474</v>
      </c>
      <c r="B367" s="134" t="s">
        <v>2331</v>
      </c>
      <c r="C367" s="134"/>
      <c r="D367" s="58">
        <f>Summary!$B$80</f>
        <v>10</v>
      </c>
      <c r="E367" s="210">
        <f t="shared" si="21"/>
        <v>0</v>
      </c>
      <c r="F367" s="142"/>
      <c r="G367" s="206"/>
      <c r="H367" s="180">
        <f t="shared" si="19"/>
        <v>0</v>
      </c>
    </row>
    <row r="368" spans="1:8" ht="92.4">
      <c r="A368" s="139" t="s">
        <v>475</v>
      </c>
      <c r="B368" s="134" t="s">
        <v>2332</v>
      </c>
      <c r="C368" s="222"/>
      <c r="D368" s="58">
        <f>Summary!$B$80</f>
        <v>10</v>
      </c>
      <c r="E368" s="210">
        <f t="shared" si="21"/>
        <v>0</v>
      </c>
      <c r="F368" s="142" t="s">
        <v>476</v>
      </c>
      <c r="G368" s="206"/>
      <c r="H368" s="180">
        <f t="shared" si="19"/>
        <v>0</v>
      </c>
    </row>
    <row r="369" spans="1:8">
      <c r="A369" s="147" t="s">
        <v>477</v>
      </c>
      <c r="B369" s="148"/>
      <c r="C369" s="148"/>
      <c r="D369" s="148"/>
      <c r="E369" s="148"/>
      <c r="F369" s="148"/>
      <c r="G369" s="218"/>
      <c r="H369" s="148"/>
    </row>
    <row r="370" spans="1:8" ht="26.4">
      <c r="A370" s="139" t="s">
        <v>478</v>
      </c>
      <c r="B370" s="134" t="s">
        <v>2129</v>
      </c>
      <c r="C370" s="149">
        <v>0.04</v>
      </c>
      <c r="D370" s="58">
        <f>Summary!$B$81</f>
        <v>10</v>
      </c>
      <c r="E370" s="58">
        <f t="shared" ref="E370:E372" si="22">SUM(C370-(C370*(D370/100)))</f>
        <v>3.6000000000000004E-2</v>
      </c>
      <c r="F370" s="142" t="s">
        <v>479</v>
      </c>
      <c r="G370" s="206"/>
      <c r="H370" s="180">
        <f t="shared" si="19"/>
        <v>0</v>
      </c>
    </row>
    <row r="371" spans="1:8" ht="39.6">
      <c r="A371" s="139" t="s">
        <v>480</v>
      </c>
      <c r="B371" s="134"/>
      <c r="C371" s="222"/>
      <c r="D371" s="58">
        <f>Summary!$B$81</f>
        <v>10</v>
      </c>
      <c r="E371" s="210">
        <f t="shared" si="22"/>
        <v>0</v>
      </c>
      <c r="F371" s="142" t="s">
        <v>481</v>
      </c>
      <c r="G371" s="206"/>
      <c r="H371" s="180">
        <f t="shared" si="19"/>
        <v>0</v>
      </c>
    </row>
    <row r="372" spans="1:8" ht="198">
      <c r="A372" s="139" t="s">
        <v>482</v>
      </c>
      <c r="B372" s="119" t="s">
        <v>2130</v>
      </c>
      <c r="C372" s="224"/>
      <c r="D372" s="58">
        <f>Summary!$B$81</f>
        <v>10</v>
      </c>
      <c r="E372" s="210">
        <f t="shared" si="22"/>
        <v>0</v>
      </c>
      <c r="F372" s="142" t="s">
        <v>2462</v>
      </c>
      <c r="G372" s="206"/>
      <c r="H372" s="180">
        <f t="shared" si="19"/>
        <v>0</v>
      </c>
    </row>
    <row r="373" spans="1:8">
      <c r="A373" s="139" t="s">
        <v>482</v>
      </c>
      <c r="B373" s="119" t="s">
        <v>2131</v>
      </c>
      <c r="C373" s="224"/>
      <c r="D373" s="58">
        <f>Summary!$B$81</f>
        <v>10</v>
      </c>
      <c r="E373" s="210">
        <f>SUM(C373-(C373*(D373/100)))</f>
        <v>0</v>
      </c>
      <c r="F373" s="121" t="s">
        <v>2132</v>
      </c>
      <c r="G373" s="206"/>
      <c r="H373" s="180">
        <f t="shared" si="19"/>
        <v>0</v>
      </c>
    </row>
    <row r="374" spans="1:8" ht="22.8">
      <c r="A374" s="139" t="s">
        <v>482</v>
      </c>
      <c r="B374" s="119" t="s">
        <v>2133</v>
      </c>
      <c r="C374" s="224"/>
      <c r="D374" s="58">
        <f>Summary!$B$81</f>
        <v>10</v>
      </c>
      <c r="E374" s="210">
        <f>SUM(C374-(C374*(D374/100)))</f>
        <v>0</v>
      </c>
      <c r="F374" s="121" t="s">
        <v>2134</v>
      </c>
      <c r="G374" s="206"/>
      <c r="H374" s="180">
        <f t="shared" si="19"/>
        <v>0</v>
      </c>
    </row>
    <row r="375" spans="1:8" ht="22.8">
      <c r="A375" s="139" t="s">
        <v>482</v>
      </c>
      <c r="B375" s="119" t="s">
        <v>2135</v>
      </c>
      <c r="C375" s="224"/>
      <c r="D375" s="58">
        <f>Summary!$B$81</f>
        <v>10</v>
      </c>
      <c r="E375" s="210">
        <f>SUM(C375-(C375*(D375/100)))</f>
        <v>0</v>
      </c>
      <c r="F375" s="121" t="s">
        <v>2136</v>
      </c>
      <c r="G375" s="206"/>
      <c r="H375" s="180">
        <f t="shared" si="19"/>
        <v>0</v>
      </c>
    </row>
    <row r="376" spans="1:8" ht="66">
      <c r="A376" s="139" t="s">
        <v>483</v>
      </c>
      <c r="B376" s="134" t="s">
        <v>2137</v>
      </c>
      <c r="C376" s="223" t="s">
        <v>2138</v>
      </c>
      <c r="D376" s="58">
        <f>Summary!$B$81</f>
        <v>10</v>
      </c>
      <c r="E376" s="210"/>
      <c r="F376" s="142" t="s">
        <v>484</v>
      </c>
      <c r="G376" s="206"/>
      <c r="H376" s="180">
        <f t="shared" si="19"/>
        <v>0</v>
      </c>
    </row>
    <row r="377" spans="1:8" ht="66">
      <c r="A377" s="139" t="s">
        <v>485</v>
      </c>
      <c r="B377" s="134" t="s">
        <v>2139</v>
      </c>
      <c r="C377" s="223" t="s">
        <v>2138</v>
      </c>
      <c r="D377" s="58">
        <f>Summary!$B$81</f>
        <v>10</v>
      </c>
      <c r="E377" s="210"/>
      <c r="F377" s="142" t="s">
        <v>486</v>
      </c>
      <c r="G377" s="206"/>
      <c r="H377" s="180">
        <f t="shared" si="19"/>
        <v>0</v>
      </c>
    </row>
    <row r="378" spans="1:8" ht="52.8">
      <c r="A378" s="139" t="s">
        <v>487</v>
      </c>
      <c r="B378" s="134" t="s">
        <v>2140</v>
      </c>
      <c r="C378" s="223" t="s">
        <v>2138</v>
      </c>
      <c r="D378" s="58">
        <f>Summary!$B$81</f>
        <v>10</v>
      </c>
      <c r="E378" s="210"/>
      <c r="F378" s="142" t="s">
        <v>488</v>
      </c>
      <c r="G378" s="206"/>
      <c r="H378" s="180">
        <f t="shared" si="19"/>
        <v>0</v>
      </c>
    </row>
    <row r="379" spans="1:8" ht="39.6">
      <c r="A379" s="139" t="s">
        <v>489</v>
      </c>
      <c r="B379" s="134" t="s">
        <v>2141</v>
      </c>
      <c r="C379" s="149">
        <v>215</v>
      </c>
      <c r="D379" s="58">
        <f>Summary!$B$81</f>
        <v>10</v>
      </c>
      <c r="E379" s="58">
        <f t="shared" ref="E379:E389" si="23">SUM(C379-(C379*(D379/100)))</f>
        <v>193.5</v>
      </c>
      <c r="F379" s="142" t="s">
        <v>2463</v>
      </c>
      <c r="G379" s="206"/>
      <c r="H379" s="180">
        <f t="shared" si="19"/>
        <v>0</v>
      </c>
    </row>
    <row r="380" spans="1:8" ht="66">
      <c r="A380" s="139" t="s">
        <v>490</v>
      </c>
      <c r="B380" s="134" t="s">
        <v>2142</v>
      </c>
      <c r="C380" s="149">
        <v>215</v>
      </c>
      <c r="D380" s="58">
        <f>Summary!$B$81</f>
        <v>10</v>
      </c>
      <c r="E380" s="58">
        <f t="shared" si="23"/>
        <v>193.5</v>
      </c>
      <c r="F380" s="142" t="s">
        <v>491</v>
      </c>
      <c r="G380" s="206"/>
      <c r="H380" s="180">
        <f t="shared" si="19"/>
        <v>0</v>
      </c>
    </row>
    <row r="381" spans="1:8" ht="52.8">
      <c r="A381" s="139" t="s">
        <v>492</v>
      </c>
      <c r="B381" s="134" t="s">
        <v>2143</v>
      </c>
      <c r="C381" s="223"/>
      <c r="D381" s="58">
        <f>Summary!$B$81</f>
        <v>10</v>
      </c>
      <c r="E381" s="210">
        <f t="shared" si="23"/>
        <v>0</v>
      </c>
      <c r="F381" s="142" t="s">
        <v>493</v>
      </c>
      <c r="G381" s="206"/>
      <c r="H381" s="180">
        <f t="shared" si="19"/>
        <v>0</v>
      </c>
    </row>
    <row r="382" spans="1:8" ht="132">
      <c r="A382" s="139" t="s">
        <v>494</v>
      </c>
      <c r="B382" s="134" t="s">
        <v>2144</v>
      </c>
      <c r="C382" s="149">
        <v>3500</v>
      </c>
      <c r="D382" s="58">
        <f>Summary!$B$81</f>
        <v>10</v>
      </c>
      <c r="E382" s="58">
        <f t="shared" si="23"/>
        <v>3150</v>
      </c>
      <c r="F382" s="142" t="s">
        <v>495</v>
      </c>
      <c r="G382" s="206"/>
      <c r="H382" s="180">
        <f t="shared" si="19"/>
        <v>0</v>
      </c>
    </row>
    <row r="383" spans="1:8" ht="132">
      <c r="A383" s="139" t="s">
        <v>496</v>
      </c>
      <c r="B383" s="134" t="s">
        <v>2145</v>
      </c>
      <c r="C383" s="149">
        <v>1000</v>
      </c>
      <c r="D383" s="58">
        <f>Summary!$B$81</f>
        <v>10</v>
      </c>
      <c r="E383" s="58">
        <f t="shared" si="23"/>
        <v>900</v>
      </c>
      <c r="F383" s="142" t="s">
        <v>497</v>
      </c>
      <c r="G383" s="206"/>
      <c r="H383" s="180">
        <f t="shared" si="19"/>
        <v>0</v>
      </c>
    </row>
    <row r="384" spans="1:8" ht="79.2">
      <c r="A384" s="139" t="s">
        <v>498</v>
      </c>
      <c r="B384" s="134" t="s">
        <v>2146</v>
      </c>
      <c r="C384" s="149">
        <v>750</v>
      </c>
      <c r="D384" s="58">
        <f>Summary!$B$81</f>
        <v>10</v>
      </c>
      <c r="E384" s="58">
        <f t="shared" si="23"/>
        <v>675</v>
      </c>
      <c r="F384" s="142" t="s">
        <v>2464</v>
      </c>
      <c r="G384" s="206"/>
      <c r="H384" s="180">
        <f t="shared" si="19"/>
        <v>0</v>
      </c>
    </row>
    <row r="385" spans="1:8" ht="66">
      <c r="A385" s="139" t="s">
        <v>499</v>
      </c>
      <c r="B385" s="134" t="s">
        <v>2147</v>
      </c>
      <c r="C385" s="149">
        <v>750</v>
      </c>
      <c r="D385" s="58">
        <f>Summary!$B$81</f>
        <v>10</v>
      </c>
      <c r="E385" s="58">
        <f t="shared" si="23"/>
        <v>675</v>
      </c>
      <c r="F385" s="142" t="s">
        <v>500</v>
      </c>
      <c r="G385" s="206"/>
      <c r="H385" s="180">
        <f t="shared" si="19"/>
        <v>0</v>
      </c>
    </row>
    <row r="386" spans="1:8" ht="79.2">
      <c r="A386" s="139" t="s">
        <v>501</v>
      </c>
      <c r="B386" s="134" t="s">
        <v>2148</v>
      </c>
      <c r="C386" s="149">
        <v>750</v>
      </c>
      <c r="D386" s="58">
        <f>Summary!$B$81</f>
        <v>10</v>
      </c>
      <c r="E386" s="58">
        <f t="shared" si="23"/>
        <v>675</v>
      </c>
      <c r="F386" s="142" t="s">
        <v>502</v>
      </c>
      <c r="G386" s="206"/>
      <c r="H386" s="180">
        <f t="shared" si="19"/>
        <v>0</v>
      </c>
    </row>
    <row r="387" spans="1:8" ht="66">
      <c r="A387" s="139" t="s">
        <v>503</v>
      </c>
      <c r="B387" s="134" t="s">
        <v>2149</v>
      </c>
      <c r="C387" s="149">
        <v>750</v>
      </c>
      <c r="D387" s="58">
        <f>Summary!$B$81</f>
        <v>10</v>
      </c>
      <c r="E387" s="58">
        <f t="shared" si="23"/>
        <v>675</v>
      </c>
      <c r="F387" s="142" t="s">
        <v>504</v>
      </c>
      <c r="G387" s="206"/>
      <c r="H387" s="180">
        <f t="shared" si="19"/>
        <v>0</v>
      </c>
    </row>
    <row r="388" spans="1:8" ht="52.8">
      <c r="A388" s="139" t="s">
        <v>505</v>
      </c>
      <c r="B388" s="134" t="s">
        <v>2150</v>
      </c>
      <c r="C388" s="149">
        <v>1500</v>
      </c>
      <c r="D388" s="58">
        <f>Summary!$B$81</f>
        <v>10</v>
      </c>
      <c r="E388" s="58">
        <f t="shared" si="23"/>
        <v>1350</v>
      </c>
      <c r="F388" s="142" t="s">
        <v>506</v>
      </c>
      <c r="G388" s="206"/>
      <c r="H388" s="180">
        <f t="shared" si="19"/>
        <v>0</v>
      </c>
    </row>
    <row r="389" spans="1:8" ht="158.4">
      <c r="A389" s="139" t="s">
        <v>507</v>
      </c>
      <c r="B389" s="134" t="s">
        <v>2151</v>
      </c>
      <c r="C389" s="149">
        <v>2000</v>
      </c>
      <c r="D389" s="58">
        <f>Summary!$B$81</f>
        <v>10</v>
      </c>
      <c r="E389" s="58">
        <f t="shared" si="23"/>
        <v>1800</v>
      </c>
      <c r="F389" s="142" t="s">
        <v>508</v>
      </c>
      <c r="G389" s="206"/>
      <c r="H389" s="180">
        <f t="shared" si="19"/>
        <v>0</v>
      </c>
    </row>
    <row r="390" spans="1:8">
      <c r="A390" s="147" t="s">
        <v>509</v>
      </c>
      <c r="B390" s="148"/>
      <c r="C390" s="148"/>
      <c r="D390" s="148"/>
      <c r="E390" s="148"/>
      <c r="F390" s="148"/>
      <c r="G390" s="218"/>
      <c r="H390" s="148"/>
    </row>
    <row r="391" spans="1:8" ht="171.6">
      <c r="A391" s="139" t="s">
        <v>510</v>
      </c>
      <c r="B391" s="134" t="s">
        <v>2093</v>
      </c>
      <c r="C391" s="149">
        <v>2800</v>
      </c>
      <c r="D391" s="58">
        <f>Summary!$B$82</f>
        <v>10</v>
      </c>
      <c r="E391" s="58">
        <f t="shared" ref="E391:E423" si="24">SUM(C391-(C391*(D391/100)))</f>
        <v>2520</v>
      </c>
      <c r="F391" s="142" t="s">
        <v>511</v>
      </c>
      <c r="G391" s="206"/>
      <c r="H391" s="180">
        <f t="shared" ref="H391:H454" si="25">E391*G391</f>
        <v>0</v>
      </c>
    </row>
    <row r="392" spans="1:8">
      <c r="A392" s="139" t="s">
        <v>2094</v>
      </c>
      <c r="B392" s="119" t="s">
        <v>2095</v>
      </c>
      <c r="C392" s="120">
        <v>3000</v>
      </c>
      <c r="D392" s="58">
        <f>Summary!$B$82</f>
        <v>10</v>
      </c>
      <c r="E392" s="58">
        <f t="shared" si="24"/>
        <v>2700</v>
      </c>
      <c r="F392" s="142"/>
      <c r="G392" s="206"/>
      <c r="H392" s="180">
        <f t="shared" si="25"/>
        <v>0</v>
      </c>
    </row>
    <row r="393" spans="1:8">
      <c r="A393" s="139" t="s">
        <v>510</v>
      </c>
      <c r="B393" s="119" t="s">
        <v>2096</v>
      </c>
      <c r="C393" s="120">
        <v>20000</v>
      </c>
      <c r="D393" s="58">
        <f>Summary!$B$82</f>
        <v>10</v>
      </c>
      <c r="E393" s="58">
        <f t="shared" si="24"/>
        <v>18000</v>
      </c>
      <c r="F393" s="142"/>
      <c r="G393" s="206"/>
      <c r="H393" s="180">
        <f t="shared" si="25"/>
        <v>0</v>
      </c>
    </row>
    <row r="394" spans="1:8" ht="158.4">
      <c r="A394" s="139" t="s">
        <v>512</v>
      </c>
      <c r="B394" s="134" t="s">
        <v>2097</v>
      </c>
      <c r="C394" s="149">
        <v>2800</v>
      </c>
      <c r="D394" s="58">
        <f>Summary!$B$82</f>
        <v>10</v>
      </c>
      <c r="E394" s="58">
        <f t="shared" si="24"/>
        <v>2520</v>
      </c>
      <c r="F394" s="142" t="s">
        <v>513</v>
      </c>
      <c r="G394" s="206"/>
      <c r="H394" s="180">
        <f t="shared" si="25"/>
        <v>0</v>
      </c>
    </row>
    <row r="395" spans="1:8">
      <c r="A395" s="139" t="s">
        <v>2098</v>
      </c>
      <c r="B395" s="134" t="s">
        <v>2099</v>
      </c>
      <c r="C395" s="149">
        <v>3000</v>
      </c>
      <c r="D395" s="58">
        <f>Summary!$B$82</f>
        <v>10</v>
      </c>
      <c r="E395" s="58">
        <f t="shared" si="24"/>
        <v>2700</v>
      </c>
      <c r="F395" s="142"/>
      <c r="G395" s="206"/>
      <c r="H395" s="180">
        <f t="shared" si="25"/>
        <v>0</v>
      </c>
    </row>
    <row r="396" spans="1:8">
      <c r="A396" s="139" t="s">
        <v>512</v>
      </c>
      <c r="B396" s="134" t="s">
        <v>2100</v>
      </c>
      <c r="C396" s="149">
        <v>20000</v>
      </c>
      <c r="D396" s="58">
        <f>Summary!$B$82</f>
        <v>10</v>
      </c>
      <c r="E396" s="58">
        <f t="shared" si="24"/>
        <v>18000</v>
      </c>
      <c r="F396" s="142"/>
      <c r="G396" s="206"/>
      <c r="H396" s="180">
        <f t="shared" si="25"/>
        <v>0</v>
      </c>
    </row>
    <row r="397" spans="1:8" ht="158.4">
      <c r="A397" s="139" t="s">
        <v>514</v>
      </c>
      <c r="B397" s="134" t="s">
        <v>2101</v>
      </c>
      <c r="C397" s="149">
        <v>2800</v>
      </c>
      <c r="D397" s="58">
        <f>Summary!$B$82</f>
        <v>10</v>
      </c>
      <c r="E397" s="58">
        <f t="shared" si="24"/>
        <v>2520</v>
      </c>
      <c r="F397" s="142" t="s">
        <v>515</v>
      </c>
      <c r="G397" s="206"/>
      <c r="H397" s="180">
        <f t="shared" si="25"/>
        <v>0</v>
      </c>
    </row>
    <row r="398" spans="1:8" ht="158.4">
      <c r="A398" s="139" t="s">
        <v>516</v>
      </c>
      <c r="B398" s="134" t="s">
        <v>2102</v>
      </c>
      <c r="C398" s="149">
        <v>2800</v>
      </c>
      <c r="D398" s="58">
        <f>Summary!$B$82</f>
        <v>10</v>
      </c>
      <c r="E398" s="58">
        <f t="shared" si="24"/>
        <v>2520</v>
      </c>
      <c r="F398" s="142" t="s">
        <v>517</v>
      </c>
      <c r="G398" s="206"/>
      <c r="H398" s="180">
        <f t="shared" si="25"/>
        <v>0</v>
      </c>
    </row>
    <row r="399" spans="1:8" ht="158.4">
      <c r="A399" s="139" t="s">
        <v>518</v>
      </c>
      <c r="B399" s="134" t="s">
        <v>2103</v>
      </c>
      <c r="C399" s="149">
        <v>2800</v>
      </c>
      <c r="D399" s="58">
        <f>Summary!$B$82</f>
        <v>10</v>
      </c>
      <c r="E399" s="58">
        <f t="shared" si="24"/>
        <v>2520</v>
      </c>
      <c r="F399" s="142" t="s">
        <v>519</v>
      </c>
      <c r="G399" s="206"/>
      <c r="H399" s="180">
        <f t="shared" si="25"/>
        <v>0</v>
      </c>
    </row>
    <row r="400" spans="1:8" ht="171.6">
      <c r="A400" s="139" t="s">
        <v>520</v>
      </c>
      <c r="B400" s="134" t="s">
        <v>2104</v>
      </c>
      <c r="C400" s="149">
        <v>2800</v>
      </c>
      <c r="D400" s="58">
        <f>Summary!$B$82</f>
        <v>10</v>
      </c>
      <c r="E400" s="58">
        <f t="shared" si="24"/>
        <v>2520</v>
      </c>
      <c r="F400" s="142" t="s">
        <v>2465</v>
      </c>
      <c r="G400" s="206"/>
      <c r="H400" s="180">
        <f t="shared" si="25"/>
        <v>0</v>
      </c>
    </row>
    <row r="401" spans="1:8" ht="105.6">
      <c r="A401" s="139" t="s">
        <v>521</v>
      </c>
      <c r="B401" s="134" t="s">
        <v>2105</v>
      </c>
      <c r="C401" s="149">
        <v>2800</v>
      </c>
      <c r="D401" s="58">
        <f>Summary!$B$82</f>
        <v>10</v>
      </c>
      <c r="E401" s="58">
        <f t="shared" si="24"/>
        <v>2520</v>
      </c>
      <c r="F401" s="142" t="s">
        <v>522</v>
      </c>
      <c r="G401" s="206"/>
      <c r="H401" s="180">
        <f t="shared" si="25"/>
        <v>0</v>
      </c>
    </row>
    <row r="402" spans="1:8" ht="198">
      <c r="A402" s="139" t="s">
        <v>523</v>
      </c>
      <c r="B402" s="134" t="s">
        <v>2106</v>
      </c>
      <c r="C402" s="149">
        <v>2800</v>
      </c>
      <c r="D402" s="58">
        <f>Summary!$B$82</f>
        <v>10</v>
      </c>
      <c r="E402" s="58">
        <f t="shared" si="24"/>
        <v>2520</v>
      </c>
      <c r="F402" s="142" t="s">
        <v>2466</v>
      </c>
      <c r="G402" s="206"/>
      <c r="H402" s="180">
        <f t="shared" si="25"/>
        <v>0</v>
      </c>
    </row>
    <row r="403" spans="1:8">
      <c r="A403" s="139" t="s">
        <v>523</v>
      </c>
      <c r="B403" s="134" t="s">
        <v>2107</v>
      </c>
      <c r="C403" s="149">
        <v>16800</v>
      </c>
      <c r="D403" s="58">
        <f>Summary!$B$82</f>
        <v>10</v>
      </c>
      <c r="E403" s="58">
        <f t="shared" si="24"/>
        <v>15120</v>
      </c>
      <c r="F403" s="142"/>
      <c r="G403" s="206"/>
      <c r="H403" s="180">
        <f t="shared" si="25"/>
        <v>0</v>
      </c>
    </row>
    <row r="404" spans="1:8" ht="184.8">
      <c r="A404" s="139" t="s">
        <v>524</v>
      </c>
      <c r="B404" s="134" t="s">
        <v>2108</v>
      </c>
      <c r="C404" s="149">
        <v>1200</v>
      </c>
      <c r="D404" s="58">
        <f>Summary!$B$82</f>
        <v>10</v>
      </c>
      <c r="E404" s="58">
        <f t="shared" si="24"/>
        <v>1080</v>
      </c>
      <c r="F404" s="142" t="s">
        <v>2467</v>
      </c>
      <c r="G404" s="206"/>
      <c r="H404" s="180">
        <f t="shared" si="25"/>
        <v>0</v>
      </c>
    </row>
    <row r="405" spans="1:8" ht="145.19999999999999">
      <c r="A405" s="139" t="s">
        <v>525</v>
      </c>
      <c r="B405" s="134" t="s">
        <v>2109</v>
      </c>
      <c r="C405" s="149">
        <v>1200</v>
      </c>
      <c r="D405" s="58">
        <f>Summary!$B$82</f>
        <v>10</v>
      </c>
      <c r="E405" s="58">
        <f t="shared" si="24"/>
        <v>1080</v>
      </c>
      <c r="F405" s="142" t="s">
        <v>2468</v>
      </c>
      <c r="G405" s="206"/>
      <c r="H405" s="180">
        <f t="shared" si="25"/>
        <v>0</v>
      </c>
    </row>
    <row r="406" spans="1:8" ht="171.6">
      <c r="A406" s="139" t="s">
        <v>526</v>
      </c>
      <c r="B406" s="134" t="s">
        <v>2110</v>
      </c>
      <c r="C406" s="149">
        <v>2800</v>
      </c>
      <c r="D406" s="58">
        <f>Summary!$B$82</f>
        <v>10</v>
      </c>
      <c r="E406" s="58">
        <f t="shared" si="24"/>
        <v>2520</v>
      </c>
      <c r="F406" s="142" t="s">
        <v>527</v>
      </c>
      <c r="G406" s="206"/>
      <c r="H406" s="180">
        <f t="shared" si="25"/>
        <v>0</v>
      </c>
    </row>
    <row r="407" spans="1:8" ht="158.4">
      <c r="A407" s="139" t="s">
        <v>528</v>
      </c>
      <c r="B407" s="134" t="s">
        <v>2111</v>
      </c>
      <c r="C407" s="149">
        <v>18750</v>
      </c>
      <c r="D407" s="58">
        <f>Summary!$B$82</f>
        <v>10</v>
      </c>
      <c r="E407" s="58">
        <f t="shared" si="24"/>
        <v>16875</v>
      </c>
      <c r="F407" s="142" t="s">
        <v>2469</v>
      </c>
      <c r="G407" s="206"/>
      <c r="H407" s="180">
        <f t="shared" si="25"/>
        <v>0</v>
      </c>
    </row>
    <row r="408" spans="1:8" ht="158.4">
      <c r="A408" s="139" t="s">
        <v>529</v>
      </c>
      <c r="B408" s="134" t="s">
        <v>2112</v>
      </c>
      <c r="C408" s="149">
        <v>300</v>
      </c>
      <c r="D408" s="58">
        <f>Summary!$B$82</f>
        <v>10</v>
      </c>
      <c r="E408" s="58">
        <f t="shared" si="24"/>
        <v>270</v>
      </c>
      <c r="F408" s="142" t="s">
        <v>530</v>
      </c>
      <c r="G408" s="206"/>
      <c r="H408" s="180">
        <f t="shared" si="25"/>
        <v>0</v>
      </c>
    </row>
    <row r="409" spans="1:8" ht="171.6">
      <c r="A409" s="139" t="s">
        <v>531</v>
      </c>
      <c r="B409" s="134" t="s">
        <v>2113</v>
      </c>
      <c r="C409" s="149">
        <v>300</v>
      </c>
      <c r="D409" s="58">
        <f>Summary!$B$82</f>
        <v>10</v>
      </c>
      <c r="E409" s="58">
        <f t="shared" si="24"/>
        <v>270</v>
      </c>
      <c r="F409" s="142" t="s">
        <v>2470</v>
      </c>
      <c r="G409" s="206"/>
      <c r="H409" s="180">
        <f t="shared" si="25"/>
        <v>0</v>
      </c>
    </row>
    <row r="410" spans="1:8" ht="132">
      <c r="A410" s="139" t="s">
        <v>532</v>
      </c>
      <c r="B410" s="134" t="s">
        <v>2114</v>
      </c>
      <c r="C410" s="149">
        <v>4000</v>
      </c>
      <c r="D410" s="58">
        <f>Summary!$B$82</f>
        <v>10</v>
      </c>
      <c r="E410" s="58">
        <f t="shared" si="24"/>
        <v>3600</v>
      </c>
      <c r="F410" s="142" t="s">
        <v>533</v>
      </c>
      <c r="G410" s="206"/>
      <c r="H410" s="180">
        <f t="shared" si="25"/>
        <v>0</v>
      </c>
    </row>
    <row r="411" spans="1:8" ht="118.8">
      <c r="A411" s="139" t="s">
        <v>534</v>
      </c>
      <c r="B411" s="134" t="s">
        <v>2115</v>
      </c>
      <c r="C411" s="149">
        <v>4000</v>
      </c>
      <c r="D411" s="58">
        <f>Summary!$B$82</f>
        <v>10</v>
      </c>
      <c r="E411" s="58">
        <f t="shared" si="24"/>
        <v>3600</v>
      </c>
      <c r="F411" s="142" t="s">
        <v>2471</v>
      </c>
      <c r="G411" s="206"/>
      <c r="H411" s="180">
        <f t="shared" si="25"/>
        <v>0</v>
      </c>
    </row>
    <row r="412" spans="1:8">
      <c r="A412" s="139" t="s">
        <v>534</v>
      </c>
      <c r="B412" s="134" t="s">
        <v>2116</v>
      </c>
      <c r="C412" s="149">
        <v>560</v>
      </c>
      <c r="D412" s="58">
        <f>Summary!$B$82</f>
        <v>10</v>
      </c>
      <c r="E412" s="58">
        <f t="shared" si="24"/>
        <v>504</v>
      </c>
      <c r="F412" s="142"/>
      <c r="G412" s="206"/>
      <c r="H412" s="180">
        <f t="shared" si="25"/>
        <v>0</v>
      </c>
    </row>
    <row r="413" spans="1:8" ht="118.8">
      <c r="A413" s="139" t="s">
        <v>2305</v>
      </c>
      <c r="B413" s="134" t="s">
        <v>2117</v>
      </c>
      <c r="C413" s="149">
        <v>2800</v>
      </c>
      <c r="D413" s="58">
        <f>Summary!$B$82</f>
        <v>10</v>
      </c>
      <c r="E413" s="58">
        <f t="shared" si="24"/>
        <v>2520</v>
      </c>
      <c r="F413" s="142" t="s">
        <v>536</v>
      </c>
      <c r="G413" s="206"/>
      <c r="H413" s="180">
        <f t="shared" si="25"/>
        <v>0</v>
      </c>
    </row>
    <row r="414" spans="1:8">
      <c r="A414" s="139" t="s">
        <v>535</v>
      </c>
      <c r="B414" s="134" t="s">
        <v>2118</v>
      </c>
      <c r="C414" s="149">
        <v>3000</v>
      </c>
      <c r="D414" s="58">
        <f>Summary!$B$82</f>
        <v>10</v>
      </c>
      <c r="E414" s="58">
        <f t="shared" si="24"/>
        <v>2700</v>
      </c>
      <c r="F414" s="142"/>
      <c r="G414" s="206"/>
      <c r="H414" s="180">
        <f t="shared" si="25"/>
        <v>0</v>
      </c>
    </row>
    <row r="415" spans="1:8" ht="145.19999999999999">
      <c r="A415" s="139" t="s">
        <v>537</v>
      </c>
      <c r="B415" s="134" t="s">
        <v>2119</v>
      </c>
      <c r="C415" s="149">
        <v>2800</v>
      </c>
      <c r="D415" s="58">
        <f>Summary!$B$82</f>
        <v>10</v>
      </c>
      <c r="E415" s="58">
        <f t="shared" si="24"/>
        <v>2520</v>
      </c>
      <c r="F415" s="142" t="s">
        <v>538</v>
      </c>
      <c r="G415" s="206"/>
      <c r="H415" s="180">
        <f t="shared" si="25"/>
        <v>0</v>
      </c>
    </row>
    <row r="416" spans="1:8" ht="171.6">
      <c r="A416" s="139" t="s">
        <v>539</v>
      </c>
      <c r="B416" s="134" t="s">
        <v>2120</v>
      </c>
      <c r="C416" s="149">
        <v>600</v>
      </c>
      <c r="D416" s="58">
        <f>Summary!$B$82</f>
        <v>10</v>
      </c>
      <c r="E416" s="58">
        <f t="shared" si="24"/>
        <v>540</v>
      </c>
      <c r="F416" s="142" t="s">
        <v>2472</v>
      </c>
      <c r="G416" s="206"/>
      <c r="H416" s="180">
        <f t="shared" si="25"/>
        <v>0</v>
      </c>
    </row>
    <row r="417" spans="1:8" ht="198">
      <c r="A417" s="139" t="s">
        <v>540</v>
      </c>
      <c r="B417" s="134" t="s">
        <v>2121</v>
      </c>
      <c r="C417" s="149">
        <v>2800</v>
      </c>
      <c r="D417" s="58">
        <f>Summary!$B$82</f>
        <v>10</v>
      </c>
      <c r="E417" s="58">
        <f t="shared" si="24"/>
        <v>2520</v>
      </c>
      <c r="F417" s="142" t="s">
        <v>541</v>
      </c>
      <c r="G417" s="206"/>
      <c r="H417" s="180">
        <f t="shared" si="25"/>
        <v>0</v>
      </c>
    </row>
    <row r="418" spans="1:8" ht="198">
      <c r="A418" s="139" t="s">
        <v>542</v>
      </c>
      <c r="B418" s="134" t="s">
        <v>2122</v>
      </c>
      <c r="C418" s="149">
        <v>2800</v>
      </c>
      <c r="D418" s="58">
        <f>Summary!$B$82</f>
        <v>10</v>
      </c>
      <c r="E418" s="58">
        <f t="shared" si="24"/>
        <v>2520</v>
      </c>
      <c r="F418" s="142" t="s">
        <v>543</v>
      </c>
      <c r="G418" s="206"/>
      <c r="H418" s="180">
        <f t="shared" si="25"/>
        <v>0</v>
      </c>
    </row>
    <row r="419" spans="1:8">
      <c r="A419" s="139" t="s">
        <v>2123</v>
      </c>
      <c r="B419" s="134" t="s">
        <v>2124</v>
      </c>
      <c r="C419" s="149">
        <v>3000</v>
      </c>
      <c r="D419" s="58">
        <f>Summary!$B$82</f>
        <v>10</v>
      </c>
      <c r="E419" s="58">
        <f t="shared" si="24"/>
        <v>2700</v>
      </c>
      <c r="F419" s="142"/>
      <c r="G419" s="206"/>
      <c r="H419" s="180">
        <f t="shared" si="25"/>
        <v>0</v>
      </c>
    </row>
    <row r="420" spans="1:8">
      <c r="A420" s="139" t="s">
        <v>542</v>
      </c>
      <c r="B420" s="134" t="s">
        <v>2125</v>
      </c>
      <c r="C420" s="149">
        <v>20000</v>
      </c>
      <c r="D420" s="58">
        <f>Summary!$B$82</f>
        <v>10</v>
      </c>
      <c r="E420" s="58">
        <f t="shared" si="24"/>
        <v>18000</v>
      </c>
      <c r="F420" s="142"/>
      <c r="G420" s="206"/>
      <c r="H420" s="180">
        <f t="shared" si="25"/>
        <v>0</v>
      </c>
    </row>
    <row r="421" spans="1:8" ht="171.6">
      <c r="A421" s="139" t="s">
        <v>544</v>
      </c>
      <c r="B421" s="134" t="s">
        <v>2126</v>
      </c>
      <c r="C421" s="149">
        <v>2800</v>
      </c>
      <c r="D421" s="58">
        <f>Summary!$B$82</f>
        <v>10</v>
      </c>
      <c r="E421" s="58">
        <f t="shared" si="24"/>
        <v>2520</v>
      </c>
      <c r="F421" s="142" t="s">
        <v>545</v>
      </c>
      <c r="G421" s="206"/>
      <c r="H421" s="180">
        <f t="shared" si="25"/>
        <v>0</v>
      </c>
    </row>
    <row r="422" spans="1:8" ht="145.19999999999999">
      <c r="A422" s="139" t="s">
        <v>546</v>
      </c>
      <c r="B422" s="134" t="s">
        <v>2127</v>
      </c>
      <c r="C422" s="149">
        <v>2800</v>
      </c>
      <c r="D422" s="58">
        <f>Summary!$B$82</f>
        <v>10</v>
      </c>
      <c r="E422" s="58">
        <f t="shared" si="24"/>
        <v>2520</v>
      </c>
      <c r="F422" s="142" t="s">
        <v>547</v>
      </c>
      <c r="G422" s="206"/>
      <c r="H422" s="180">
        <f t="shared" si="25"/>
        <v>0</v>
      </c>
    </row>
    <row r="423" spans="1:8" ht="158.4">
      <c r="A423" s="139" t="s">
        <v>548</v>
      </c>
      <c r="B423" s="134" t="s">
        <v>2128</v>
      </c>
      <c r="C423" s="149">
        <v>2800</v>
      </c>
      <c r="D423" s="58">
        <f>Summary!$B$82</f>
        <v>10</v>
      </c>
      <c r="E423" s="58">
        <f t="shared" si="24"/>
        <v>2520</v>
      </c>
      <c r="F423" s="142" t="s">
        <v>549</v>
      </c>
      <c r="G423" s="206"/>
      <c r="H423" s="180">
        <f t="shared" si="25"/>
        <v>0</v>
      </c>
    </row>
    <row r="424" spans="1:8" ht="92.4">
      <c r="A424" s="139" t="s">
        <v>550</v>
      </c>
      <c r="B424" s="134"/>
      <c r="C424" s="222"/>
      <c r="D424" s="58">
        <f>Summary!$B$82</f>
        <v>10</v>
      </c>
      <c r="E424" s="222"/>
      <c r="F424" s="142" t="s">
        <v>551</v>
      </c>
      <c r="G424" s="206"/>
      <c r="H424" s="180">
        <f t="shared" si="25"/>
        <v>0</v>
      </c>
    </row>
    <row r="425" spans="1:8" ht="158.4">
      <c r="A425" s="139" t="s">
        <v>552</v>
      </c>
      <c r="B425" s="134"/>
      <c r="C425" s="222"/>
      <c r="D425" s="58">
        <f>Summary!$B$82</f>
        <v>10</v>
      </c>
      <c r="E425" s="222"/>
      <c r="F425" s="142" t="s">
        <v>553</v>
      </c>
      <c r="G425" s="206"/>
      <c r="H425" s="180">
        <f t="shared" si="25"/>
        <v>0</v>
      </c>
    </row>
    <row r="426" spans="1:8" ht="132">
      <c r="A426" s="139" t="s">
        <v>554</v>
      </c>
      <c r="B426" s="134"/>
      <c r="C426" s="222"/>
      <c r="D426" s="58">
        <f>Summary!$B$82</f>
        <v>10</v>
      </c>
      <c r="E426" s="222"/>
      <c r="F426" s="142" t="s">
        <v>2473</v>
      </c>
      <c r="G426" s="206"/>
      <c r="H426" s="180">
        <f t="shared" si="25"/>
        <v>0</v>
      </c>
    </row>
    <row r="427" spans="1:8">
      <c r="A427" s="147" t="s">
        <v>555</v>
      </c>
      <c r="B427" s="148"/>
      <c r="C427" s="148"/>
      <c r="D427" s="148"/>
      <c r="E427" s="148"/>
      <c r="F427" s="148"/>
      <c r="G427" s="218"/>
      <c r="H427" s="148"/>
    </row>
    <row r="428" spans="1:8" ht="66">
      <c r="A428" s="139" t="s">
        <v>556</v>
      </c>
      <c r="B428" s="134"/>
      <c r="C428" s="222"/>
      <c r="D428" s="58">
        <f>Summary!$B$83</f>
        <v>10</v>
      </c>
      <c r="E428" s="222"/>
      <c r="F428" s="142" t="s">
        <v>2474</v>
      </c>
      <c r="G428" s="206"/>
      <c r="H428" s="180">
        <f t="shared" si="25"/>
        <v>0</v>
      </c>
    </row>
    <row r="429" spans="1:8">
      <c r="A429" s="147" t="s">
        <v>557</v>
      </c>
      <c r="B429" s="148"/>
      <c r="C429" s="148"/>
      <c r="D429" s="148"/>
      <c r="E429" s="148"/>
      <c r="F429" s="148"/>
      <c r="G429" s="218"/>
      <c r="H429" s="148"/>
    </row>
    <row r="430" spans="1:8" ht="52.8">
      <c r="A430" s="139" t="s">
        <v>558</v>
      </c>
      <c r="B430" s="134"/>
      <c r="C430" s="222"/>
      <c r="D430" s="58">
        <f>Summary!$B$84</f>
        <v>10</v>
      </c>
      <c r="E430" s="222"/>
      <c r="F430" s="142" t="s">
        <v>2475</v>
      </c>
      <c r="G430" s="206"/>
      <c r="H430" s="180">
        <f t="shared" si="25"/>
        <v>0</v>
      </c>
    </row>
    <row r="431" spans="1:8" ht="66">
      <c r="A431" s="139" t="s">
        <v>559</v>
      </c>
      <c r="B431" s="134"/>
      <c r="C431" s="222"/>
      <c r="D431" s="58">
        <f>Summary!$B$84</f>
        <v>10</v>
      </c>
      <c r="E431" s="222"/>
      <c r="F431" s="142" t="s">
        <v>560</v>
      </c>
      <c r="G431" s="206"/>
      <c r="H431" s="180">
        <f t="shared" si="25"/>
        <v>0</v>
      </c>
    </row>
    <row r="432" spans="1:8">
      <c r="A432" s="147" t="s">
        <v>561</v>
      </c>
      <c r="B432" s="148"/>
      <c r="C432" s="148"/>
      <c r="D432" s="148"/>
      <c r="E432" s="148"/>
      <c r="F432" s="148"/>
      <c r="G432" s="218"/>
      <c r="H432" s="148"/>
    </row>
    <row r="433" spans="1:8" ht="171.6">
      <c r="A433" s="139" t="s">
        <v>562</v>
      </c>
      <c r="B433" s="134"/>
      <c r="C433" s="222"/>
      <c r="D433" s="58">
        <f>Summary!$B$85</f>
        <v>10</v>
      </c>
      <c r="E433" s="222"/>
      <c r="F433" s="142" t="s">
        <v>563</v>
      </c>
      <c r="G433" s="206"/>
      <c r="H433" s="180">
        <f t="shared" si="25"/>
        <v>0</v>
      </c>
    </row>
    <row r="434" spans="1:8">
      <c r="A434" s="147" t="s">
        <v>564</v>
      </c>
      <c r="B434" s="148"/>
      <c r="C434" s="148"/>
      <c r="D434" s="148"/>
      <c r="E434" s="148"/>
      <c r="F434" s="148"/>
      <c r="G434" s="218"/>
      <c r="H434" s="148"/>
    </row>
    <row r="435" spans="1:8" ht="92.4">
      <c r="A435" s="139" t="s">
        <v>565</v>
      </c>
      <c r="B435" s="134" t="s">
        <v>1674</v>
      </c>
      <c r="C435" s="149">
        <v>2200</v>
      </c>
      <c r="D435" s="58">
        <f>Summary!$B$86</f>
        <v>10</v>
      </c>
      <c r="E435" s="58">
        <f>SUM(C435-(C435*(D435/100)))</f>
        <v>1980</v>
      </c>
      <c r="F435" s="142" t="s">
        <v>2453</v>
      </c>
      <c r="G435" s="206"/>
      <c r="H435" s="180">
        <f t="shared" si="25"/>
        <v>0</v>
      </c>
    </row>
    <row r="436" spans="1:8">
      <c r="A436" s="139" t="s">
        <v>565</v>
      </c>
      <c r="B436" s="134" t="s">
        <v>1675</v>
      </c>
      <c r="C436" s="149">
        <v>1800</v>
      </c>
      <c r="D436" s="58">
        <f>Summary!$B$86</f>
        <v>10</v>
      </c>
      <c r="E436" s="58">
        <f t="shared" ref="E436:E499" si="26">SUM(C436-(C436*(D436/100)))</f>
        <v>1620</v>
      </c>
      <c r="F436" s="142"/>
      <c r="G436" s="206"/>
      <c r="H436" s="180">
        <f t="shared" si="25"/>
        <v>0</v>
      </c>
    </row>
    <row r="437" spans="1:8">
      <c r="A437" s="139" t="s">
        <v>565</v>
      </c>
      <c r="B437" s="134" t="s">
        <v>1676</v>
      </c>
      <c r="C437" s="149">
        <v>1600</v>
      </c>
      <c r="D437" s="58">
        <f>Summary!$B$86</f>
        <v>10</v>
      </c>
      <c r="E437" s="58">
        <f t="shared" si="26"/>
        <v>1440</v>
      </c>
      <c r="F437" s="142"/>
      <c r="G437" s="206"/>
      <c r="H437" s="180">
        <f t="shared" si="25"/>
        <v>0</v>
      </c>
    </row>
    <row r="438" spans="1:8">
      <c r="A438" s="139" t="s">
        <v>565</v>
      </c>
      <c r="B438" s="134" t="s">
        <v>1677</v>
      </c>
      <c r="C438" s="149">
        <v>1400</v>
      </c>
      <c r="D438" s="58">
        <f>Summary!$B$86</f>
        <v>10</v>
      </c>
      <c r="E438" s="58">
        <f t="shared" si="26"/>
        <v>1260</v>
      </c>
      <c r="F438" s="142"/>
      <c r="G438" s="206"/>
      <c r="H438" s="180">
        <f t="shared" si="25"/>
        <v>0</v>
      </c>
    </row>
    <row r="439" spans="1:8">
      <c r="A439" s="139" t="s">
        <v>565</v>
      </c>
      <c r="B439" s="134" t="s">
        <v>1678</v>
      </c>
      <c r="C439" s="149">
        <v>1200</v>
      </c>
      <c r="D439" s="58">
        <f>Summary!$B$86</f>
        <v>10</v>
      </c>
      <c r="E439" s="58">
        <f t="shared" si="26"/>
        <v>1080</v>
      </c>
      <c r="F439" s="142"/>
      <c r="G439" s="206"/>
      <c r="H439" s="180">
        <f t="shared" si="25"/>
        <v>0</v>
      </c>
    </row>
    <row r="440" spans="1:8">
      <c r="A440" s="139" t="s">
        <v>565</v>
      </c>
      <c r="B440" s="134" t="s">
        <v>1679</v>
      </c>
      <c r="C440" s="149">
        <v>1100</v>
      </c>
      <c r="D440" s="58">
        <f>Summary!$B$86</f>
        <v>10</v>
      </c>
      <c r="E440" s="58">
        <f t="shared" si="26"/>
        <v>990</v>
      </c>
      <c r="F440" s="142"/>
      <c r="G440" s="206"/>
      <c r="H440" s="180">
        <f t="shared" si="25"/>
        <v>0</v>
      </c>
    </row>
    <row r="441" spans="1:8" ht="92.4">
      <c r="A441" s="139" t="s">
        <v>566</v>
      </c>
      <c r="B441" s="134" t="s">
        <v>1680</v>
      </c>
      <c r="C441" s="149">
        <v>1400</v>
      </c>
      <c r="D441" s="58">
        <f>Summary!$B$86</f>
        <v>10</v>
      </c>
      <c r="E441" s="58">
        <f t="shared" si="26"/>
        <v>1260</v>
      </c>
      <c r="F441" s="142" t="s">
        <v>2453</v>
      </c>
      <c r="G441" s="206"/>
      <c r="H441" s="180">
        <f t="shared" si="25"/>
        <v>0</v>
      </c>
    </row>
    <row r="442" spans="1:8">
      <c r="A442" s="139" t="s">
        <v>566</v>
      </c>
      <c r="B442" s="134" t="s">
        <v>1681</v>
      </c>
      <c r="C442" s="149">
        <v>1100</v>
      </c>
      <c r="D442" s="58">
        <f>Summary!$B$86</f>
        <v>10</v>
      </c>
      <c r="E442" s="58">
        <f t="shared" si="26"/>
        <v>990</v>
      </c>
      <c r="F442" s="142"/>
      <c r="G442" s="206"/>
      <c r="H442" s="180">
        <f t="shared" si="25"/>
        <v>0</v>
      </c>
    </row>
    <row r="443" spans="1:8">
      <c r="A443" s="139" t="s">
        <v>566</v>
      </c>
      <c r="B443" s="134" t="s">
        <v>1682</v>
      </c>
      <c r="C443" s="149">
        <v>900</v>
      </c>
      <c r="D443" s="58">
        <f>Summary!$B$86</f>
        <v>10</v>
      </c>
      <c r="E443" s="58">
        <f t="shared" si="26"/>
        <v>810</v>
      </c>
      <c r="F443" s="142"/>
      <c r="G443" s="206"/>
      <c r="H443" s="180">
        <f t="shared" si="25"/>
        <v>0</v>
      </c>
    </row>
    <row r="444" spans="1:8">
      <c r="A444" s="139" t="s">
        <v>566</v>
      </c>
      <c r="B444" s="134" t="s">
        <v>1683</v>
      </c>
      <c r="C444" s="149">
        <v>800</v>
      </c>
      <c r="D444" s="58">
        <f>Summary!$B$86</f>
        <v>10</v>
      </c>
      <c r="E444" s="58">
        <f t="shared" si="26"/>
        <v>720</v>
      </c>
      <c r="F444" s="142"/>
      <c r="G444" s="206"/>
      <c r="H444" s="180">
        <f t="shared" si="25"/>
        <v>0</v>
      </c>
    </row>
    <row r="445" spans="1:8">
      <c r="A445" s="139" t="s">
        <v>566</v>
      </c>
      <c r="B445" s="134" t="s">
        <v>1684</v>
      </c>
      <c r="C445" s="149">
        <v>700</v>
      </c>
      <c r="D445" s="58">
        <f>Summary!$B$86</f>
        <v>10</v>
      </c>
      <c r="E445" s="58">
        <f t="shared" si="26"/>
        <v>630</v>
      </c>
      <c r="F445" s="142"/>
      <c r="G445" s="206"/>
      <c r="H445" s="180">
        <f t="shared" si="25"/>
        <v>0</v>
      </c>
    </row>
    <row r="446" spans="1:8">
      <c r="A446" s="139" t="s">
        <v>566</v>
      </c>
      <c r="B446" s="134" t="s">
        <v>1685</v>
      </c>
      <c r="C446" s="149">
        <v>600</v>
      </c>
      <c r="D446" s="58">
        <f>Summary!$B$86</f>
        <v>10</v>
      </c>
      <c r="E446" s="58">
        <f t="shared" si="26"/>
        <v>540</v>
      </c>
      <c r="F446" s="142"/>
      <c r="G446" s="206"/>
      <c r="H446" s="180">
        <f t="shared" si="25"/>
        <v>0</v>
      </c>
    </row>
    <row r="447" spans="1:8" ht="92.4">
      <c r="A447" s="139" t="s">
        <v>567</v>
      </c>
      <c r="B447" s="134" t="s">
        <v>1686</v>
      </c>
      <c r="C447" s="149">
        <v>1400</v>
      </c>
      <c r="D447" s="58">
        <f>Summary!$B$86</f>
        <v>10</v>
      </c>
      <c r="E447" s="58">
        <f t="shared" si="26"/>
        <v>1260</v>
      </c>
      <c r="F447" s="142" t="s">
        <v>2453</v>
      </c>
      <c r="G447" s="206"/>
      <c r="H447" s="180">
        <f t="shared" si="25"/>
        <v>0</v>
      </c>
    </row>
    <row r="448" spans="1:8">
      <c r="A448" s="139" t="s">
        <v>567</v>
      </c>
      <c r="B448" s="134" t="s">
        <v>1687</v>
      </c>
      <c r="C448" s="149">
        <v>1100</v>
      </c>
      <c r="D448" s="58">
        <f>Summary!$B$86</f>
        <v>10</v>
      </c>
      <c r="E448" s="58">
        <f t="shared" si="26"/>
        <v>990</v>
      </c>
      <c r="F448" s="142"/>
      <c r="G448" s="206"/>
      <c r="H448" s="180">
        <f t="shared" si="25"/>
        <v>0</v>
      </c>
    </row>
    <row r="449" spans="1:8">
      <c r="A449" s="139" t="s">
        <v>567</v>
      </c>
      <c r="B449" s="134" t="s">
        <v>1688</v>
      </c>
      <c r="C449" s="149">
        <v>900</v>
      </c>
      <c r="D449" s="58">
        <f>Summary!$B$86</f>
        <v>10</v>
      </c>
      <c r="E449" s="58">
        <f t="shared" si="26"/>
        <v>810</v>
      </c>
      <c r="F449" s="142"/>
      <c r="G449" s="206"/>
      <c r="H449" s="180">
        <f t="shared" si="25"/>
        <v>0</v>
      </c>
    </row>
    <row r="450" spans="1:8">
      <c r="A450" s="139" t="s">
        <v>567</v>
      </c>
      <c r="B450" s="134" t="s">
        <v>1689</v>
      </c>
      <c r="C450" s="149">
        <v>800</v>
      </c>
      <c r="D450" s="58">
        <f>Summary!$B$86</f>
        <v>10</v>
      </c>
      <c r="E450" s="58">
        <f t="shared" si="26"/>
        <v>720</v>
      </c>
      <c r="F450" s="142"/>
      <c r="G450" s="206"/>
      <c r="H450" s="180">
        <f t="shared" si="25"/>
        <v>0</v>
      </c>
    </row>
    <row r="451" spans="1:8">
      <c r="A451" s="139" t="s">
        <v>567</v>
      </c>
      <c r="B451" s="134" t="s">
        <v>1690</v>
      </c>
      <c r="C451" s="149">
        <v>700</v>
      </c>
      <c r="D451" s="58">
        <f>Summary!$B$86</f>
        <v>10</v>
      </c>
      <c r="E451" s="58">
        <f t="shared" si="26"/>
        <v>630</v>
      </c>
      <c r="F451" s="142"/>
      <c r="G451" s="206"/>
      <c r="H451" s="180">
        <f t="shared" si="25"/>
        <v>0</v>
      </c>
    </row>
    <row r="452" spans="1:8">
      <c r="A452" s="139" t="s">
        <v>567</v>
      </c>
      <c r="B452" s="134" t="s">
        <v>1691</v>
      </c>
      <c r="C452" s="149">
        <v>600</v>
      </c>
      <c r="D452" s="58">
        <f>Summary!$B$86</f>
        <v>10</v>
      </c>
      <c r="E452" s="58">
        <f t="shared" si="26"/>
        <v>540</v>
      </c>
      <c r="F452" s="142"/>
      <c r="G452" s="206"/>
      <c r="H452" s="180">
        <f t="shared" si="25"/>
        <v>0</v>
      </c>
    </row>
    <row r="453" spans="1:8" ht="92.4">
      <c r="A453" s="139" t="s">
        <v>568</v>
      </c>
      <c r="B453" s="134" t="s">
        <v>1692</v>
      </c>
      <c r="C453" s="149">
        <v>20000</v>
      </c>
      <c r="D453" s="58">
        <f>Summary!$B$86</f>
        <v>10</v>
      </c>
      <c r="E453" s="58">
        <f t="shared" si="26"/>
        <v>18000</v>
      </c>
      <c r="F453" s="142" t="s">
        <v>569</v>
      </c>
      <c r="G453" s="206"/>
      <c r="H453" s="180">
        <f t="shared" si="25"/>
        <v>0</v>
      </c>
    </row>
    <row r="454" spans="1:8" ht="79.2">
      <c r="A454" s="139" t="s">
        <v>570</v>
      </c>
      <c r="B454" s="134" t="s">
        <v>1693</v>
      </c>
      <c r="C454" s="149">
        <v>1500</v>
      </c>
      <c r="D454" s="58">
        <f>Summary!$B$86</f>
        <v>10</v>
      </c>
      <c r="E454" s="58">
        <f t="shared" si="26"/>
        <v>1350</v>
      </c>
      <c r="F454" s="142" t="s">
        <v>2476</v>
      </c>
      <c r="G454" s="206"/>
      <c r="H454" s="180">
        <f t="shared" si="25"/>
        <v>0</v>
      </c>
    </row>
    <row r="455" spans="1:8">
      <c r="A455" s="139" t="s">
        <v>570</v>
      </c>
      <c r="B455" s="134" t="s">
        <v>1694</v>
      </c>
      <c r="C455" s="149">
        <v>1300</v>
      </c>
      <c r="D455" s="58">
        <f>Summary!$B$86</f>
        <v>10</v>
      </c>
      <c r="E455" s="58">
        <f t="shared" si="26"/>
        <v>1170</v>
      </c>
      <c r="F455" s="142"/>
      <c r="G455" s="206"/>
      <c r="H455" s="180">
        <f t="shared" ref="H455:H518" si="27">E455*G455</f>
        <v>0</v>
      </c>
    </row>
    <row r="456" spans="1:8">
      <c r="A456" s="139" t="s">
        <v>570</v>
      </c>
      <c r="B456" s="134" t="s">
        <v>1695</v>
      </c>
      <c r="C456" s="149">
        <v>1200</v>
      </c>
      <c r="D456" s="58">
        <f>Summary!$B$86</f>
        <v>10</v>
      </c>
      <c r="E456" s="58">
        <f t="shared" si="26"/>
        <v>1080</v>
      </c>
      <c r="F456" s="142"/>
      <c r="G456" s="206"/>
      <c r="H456" s="180">
        <f t="shared" si="27"/>
        <v>0</v>
      </c>
    </row>
    <row r="457" spans="1:8">
      <c r="A457" s="139" t="s">
        <v>570</v>
      </c>
      <c r="B457" s="134" t="s">
        <v>1696</v>
      </c>
      <c r="C457" s="149">
        <v>1100</v>
      </c>
      <c r="D457" s="58">
        <f>Summary!$B$86</f>
        <v>10</v>
      </c>
      <c r="E457" s="58">
        <f t="shared" si="26"/>
        <v>990</v>
      </c>
      <c r="F457" s="142"/>
      <c r="G457" s="206"/>
      <c r="H457" s="180">
        <f t="shared" si="27"/>
        <v>0</v>
      </c>
    </row>
    <row r="458" spans="1:8">
      <c r="A458" s="139" t="s">
        <v>570</v>
      </c>
      <c r="B458" s="134" t="s">
        <v>1697</v>
      </c>
      <c r="C458" s="149">
        <v>1000</v>
      </c>
      <c r="D458" s="58">
        <f>Summary!$B$86</f>
        <v>10</v>
      </c>
      <c r="E458" s="58">
        <f t="shared" si="26"/>
        <v>900</v>
      </c>
      <c r="F458" s="142"/>
      <c r="G458" s="206"/>
      <c r="H458" s="180">
        <f t="shared" si="27"/>
        <v>0</v>
      </c>
    </row>
    <row r="459" spans="1:8">
      <c r="A459" s="139" t="s">
        <v>570</v>
      </c>
      <c r="B459" s="134" t="s">
        <v>1698</v>
      </c>
      <c r="C459" s="149">
        <v>900</v>
      </c>
      <c r="D459" s="58">
        <f>Summary!$B$86</f>
        <v>10</v>
      </c>
      <c r="E459" s="58">
        <f t="shared" si="26"/>
        <v>810</v>
      </c>
      <c r="F459" s="142"/>
      <c r="G459" s="206"/>
      <c r="H459" s="180">
        <f t="shared" si="27"/>
        <v>0</v>
      </c>
    </row>
    <row r="460" spans="1:8" ht="79.2">
      <c r="A460" s="139" t="s">
        <v>571</v>
      </c>
      <c r="B460" s="134" t="s">
        <v>1699</v>
      </c>
      <c r="C460" s="149">
        <v>900</v>
      </c>
      <c r="D460" s="58">
        <f>Summary!$B$86</f>
        <v>10</v>
      </c>
      <c r="E460" s="58">
        <f t="shared" si="26"/>
        <v>810</v>
      </c>
      <c r="F460" s="142" t="s">
        <v>2476</v>
      </c>
      <c r="G460" s="206"/>
      <c r="H460" s="180">
        <f t="shared" si="27"/>
        <v>0</v>
      </c>
    </row>
    <row r="461" spans="1:8">
      <c r="A461" s="139" t="s">
        <v>571</v>
      </c>
      <c r="B461" s="134" t="s">
        <v>1700</v>
      </c>
      <c r="C461" s="149">
        <v>800</v>
      </c>
      <c r="D461" s="58">
        <f>Summary!$B$86</f>
        <v>10</v>
      </c>
      <c r="E461" s="58">
        <f t="shared" si="26"/>
        <v>720</v>
      </c>
      <c r="F461" s="142"/>
      <c r="G461" s="206"/>
      <c r="H461" s="180">
        <f t="shared" si="27"/>
        <v>0</v>
      </c>
    </row>
    <row r="462" spans="1:8">
      <c r="A462" s="139" t="s">
        <v>571</v>
      </c>
      <c r="B462" s="134" t="s">
        <v>1701</v>
      </c>
      <c r="C462" s="149">
        <v>700</v>
      </c>
      <c r="D462" s="58">
        <f>Summary!$B$86</f>
        <v>10</v>
      </c>
      <c r="E462" s="58">
        <f t="shared" si="26"/>
        <v>630</v>
      </c>
      <c r="F462" s="142"/>
      <c r="G462" s="206"/>
      <c r="H462" s="180">
        <f t="shared" si="27"/>
        <v>0</v>
      </c>
    </row>
    <row r="463" spans="1:8">
      <c r="A463" s="139" t="s">
        <v>571</v>
      </c>
      <c r="B463" s="134" t="s">
        <v>1702</v>
      </c>
      <c r="C463" s="149">
        <v>600</v>
      </c>
      <c r="D463" s="58">
        <f>Summary!$B$86</f>
        <v>10</v>
      </c>
      <c r="E463" s="58">
        <f t="shared" si="26"/>
        <v>540</v>
      </c>
      <c r="F463" s="142"/>
      <c r="G463" s="206"/>
      <c r="H463" s="180">
        <f t="shared" si="27"/>
        <v>0</v>
      </c>
    </row>
    <row r="464" spans="1:8">
      <c r="A464" s="139" t="s">
        <v>571</v>
      </c>
      <c r="B464" s="134" t="s">
        <v>1703</v>
      </c>
      <c r="C464" s="149">
        <v>500</v>
      </c>
      <c r="D464" s="58">
        <f>Summary!$B$86</f>
        <v>10</v>
      </c>
      <c r="E464" s="58">
        <f t="shared" si="26"/>
        <v>450</v>
      </c>
      <c r="F464" s="142"/>
      <c r="G464" s="206"/>
      <c r="H464" s="180">
        <f t="shared" si="27"/>
        <v>0</v>
      </c>
    </row>
    <row r="465" spans="1:8">
      <c r="A465" s="139" t="s">
        <v>571</v>
      </c>
      <c r="B465" s="134" t="s">
        <v>1704</v>
      </c>
      <c r="C465" s="149">
        <v>400</v>
      </c>
      <c r="D465" s="58">
        <f>Summary!$B$86</f>
        <v>10</v>
      </c>
      <c r="E465" s="58">
        <f t="shared" si="26"/>
        <v>360</v>
      </c>
      <c r="F465" s="142"/>
      <c r="G465" s="206"/>
      <c r="H465" s="180">
        <f t="shared" si="27"/>
        <v>0</v>
      </c>
    </row>
    <row r="466" spans="1:8" ht="79.2">
      <c r="A466" s="139" t="s">
        <v>572</v>
      </c>
      <c r="B466" s="134" t="s">
        <v>1705</v>
      </c>
      <c r="C466" s="149">
        <v>900</v>
      </c>
      <c r="D466" s="58">
        <f>Summary!$B$86</f>
        <v>10</v>
      </c>
      <c r="E466" s="58">
        <f t="shared" si="26"/>
        <v>810</v>
      </c>
      <c r="F466" s="142" t="s">
        <v>2476</v>
      </c>
      <c r="G466" s="206"/>
      <c r="H466" s="180">
        <f t="shared" si="27"/>
        <v>0</v>
      </c>
    </row>
    <row r="467" spans="1:8">
      <c r="A467" s="139" t="s">
        <v>572</v>
      </c>
      <c r="B467" s="134" t="s">
        <v>1706</v>
      </c>
      <c r="C467" s="149">
        <v>800</v>
      </c>
      <c r="D467" s="58">
        <f>Summary!$B$86</f>
        <v>10</v>
      </c>
      <c r="E467" s="58">
        <f t="shared" si="26"/>
        <v>720</v>
      </c>
      <c r="F467" s="142"/>
      <c r="G467" s="206"/>
      <c r="H467" s="180">
        <f t="shared" si="27"/>
        <v>0</v>
      </c>
    </row>
    <row r="468" spans="1:8">
      <c r="A468" s="139" t="s">
        <v>572</v>
      </c>
      <c r="B468" s="134" t="s">
        <v>1707</v>
      </c>
      <c r="C468" s="149">
        <v>700</v>
      </c>
      <c r="D468" s="58">
        <f>Summary!$B$86</f>
        <v>10</v>
      </c>
      <c r="E468" s="58">
        <f t="shared" si="26"/>
        <v>630</v>
      </c>
      <c r="F468" s="142"/>
      <c r="G468" s="206"/>
      <c r="H468" s="180">
        <f t="shared" si="27"/>
        <v>0</v>
      </c>
    </row>
    <row r="469" spans="1:8">
      <c r="A469" s="139" t="s">
        <v>572</v>
      </c>
      <c r="B469" s="134" t="s">
        <v>1708</v>
      </c>
      <c r="C469" s="149">
        <v>600</v>
      </c>
      <c r="D469" s="58">
        <f>Summary!$B$86</f>
        <v>10</v>
      </c>
      <c r="E469" s="58">
        <f t="shared" si="26"/>
        <v>540</v>
      </c>
      <c r="F469" s="142"/>
      <c r="G469" s="206"/>
      <c r="H469" s="180">
        <f t="shared" si="27"/>
        <v>0</v>
      </c>
    </row>
    <row r="470" spans="1:8">
      <c r="A470" s="139" t="s">
        <v>572</v>
      </c>
      <c r="B470" s="134" t="s">
        <v>1709</v>
      </c>
      <c r="C470" s="149">
        <v>500</v>
      </c>
      <c r="D470" s="58">
        <f>Summary!$B$86</f>
        <v>10</v>
      </c>
      <c r="E470" s="58">
        <f t="shared" si="26"/>
        <v>450</v>
      </c>
      <c r="F470" s="142"/>
      <c r="G470" s="206"/>
      <c r="H470" s="180">
        <f t="shared" si="27"/>
        <v>0</v>
      </c>
    </row>
    <row r="471" spans="1:8">
      <c r="A471" s="139" t="s">
        <v>572</v>
      </c>
      <c r="B471" s="134" t="s">
        <v>1710</v>
      </c>
      <c r="C471" s="149">
        <v>400</v>
      </c>
      <c r="D471" s="58">
        <f>Summary!$B$86</f>
        <v>10</v>
      </c>
      <c r="E471" s="58">
        <f t="shared" si="26"/>
        <v>360</v>
      </c>
      <c r="F471" s="142"/>
      <c r="G471" s="206"/>
      <c r="H471" s="180">
        <f t="shared" si="27"/>
        <v>0</v>
      </c>
    </row>
    <row r="472" spans="1:8" ht="52.8">
      <c r="A472" s="139" t="s">
        <v>573</v>
      </c>
      <c r="B472" s="134" t="s">
        <v>1711</v>
      </c>
      <c r="C472" s="149">
        <v>4100</v>
      </c>
      <c r="D472" s="58">
        <f>Summary!$B$86</f>
        <v>10</v>
      </c>
      <c r="E472" s="58">
        <f t="shared" si="26"/>
        <v>3690</v>
      </c>
      <c r="F472" s="142" t="s">
        <v>574</v>
      </c>
      <c r="G472" s="206"/>
      <c r="H472" s="180">
        <f t="shared" si="27"/>
        <v>0</v>
      </c>
    </row>
    <row r="473" spans="1:8">
      <c r="A473" s="139" t="s">
        <v>573</v>
      </c>
      <c r="B473" s="134" t="s">
        <v>1712</v>
      </c>
      <c r="C473" s="149">
        <v>3600</v>
      </c>
      <c r="D473" s="58">
        <f>Summary!$B$86</f>
        <v>10</v>
      </c>
      <c r="E473" s="58">
        <f t="shared" si="26"/>
        <v>3240</v>
      </c>
      <c r="F473" s="142"/>
      <c r="G473" s="206"/>
      <c r="H473" s="180">
        <f t="shared" si="27"/>
        <v>0</v>
      </c>
    </row>
    <row r="474" spans="1:8">
      <c r="A474" s="139" t="s">
        <v>573</v>
      </c>
      <c r="B474" s="134" t="s">
        <v>1713</v>
      </c>
      <c r="C474" s="149">
        <v>3400</v>
      </c>
      <c r="D474" s="58">
        <f>Summary!$B$86</f>
        <v>10</v>
      </c>
      <c r="E474" s="58">
        <f t="shared" si="26"/>
        <v>3060</v>
      </c>
      <c r="F474" s="142"/>
      <c r="G474" s="206"/>
      <c r="H474" s="180">
        <f t="shared" si="27"/>
        <v>0</v>
      </c>
    </row>
    <row r="475" spans="1:8">
      <c r="A475" s="139" t="s">
        <v>573</v>
      </c>
      <c r="B475" s="134" t="s">
        <v>1714</v>
      </c>
      <c r="C475" s="149">
        <v>3000</v>
      </c>
      <c r="D475" s="58">
        <f>Summary!$B$86</f>
        <v>10</v>
      </c>
      <c r="E475" s="58">
        <f t="shared" si="26"/>
        <v>2700</v>
      </c>
      <c r="F475" s="142"/>
      <c r="G475" s="206"/>
      <c r="H475" s="180">
        <f t="shared" si="27"/>
        <v>0</v>
      </c>
    </row>
    <row r="476" spans="1:8">
      <c r="A476" s="139" t="s">
        <v>573</v>
      </c>
      <c r="B476" s="134" t="s">
        <v>1715</v>
      </c>
      <c r="C476" s="149">
        <v>2600</v>
      </c>
      <c r="D476" s="58">
        <f>Summary!$B$86</f>
        <v>10</v>
      </c>
      <c r="E476" s="58">
        <f t="shared" si="26"/>
        <v>2340</v>
      </c>
      <c r="F476" s="142"/>
      <c r="G476" s="206"/>
      <c r="H476" s="180">
        <f t="shared" si="27"/>
        <v>0</v>
      </c>
    </row>
    <row r="477" spans="1:8">
      <c r="A477" s="139" t="s">
        <v>573</v>
      </c>
      <c r="B477" s="134" t="s">
        <v>1716</v>
      </c>
      <c r="C477" s="149">
        <v>2400</v>
      </c>
      <c r="D477" s="58">
        <f>Summary!$B$86</f>
        <v>10</v>
      </c>
      <c r="E477" s="58">
        <f t="shared" si="26"/>
        <v>2160</v>
      </c>
      <c r="F477" s="142"/>
      <c r="G477" s="206"/>
      <c r="H477" s="180">
        <f t="shared" si="27"/>
        <v>0</v>
      </c>
    </row>
    <row r="478" spans="1:8" ht="26.4">
      <c r="A478" s="139" t="s">
        <v>575</v>
      </c>
      <c r="B478" s="134" t="s">
        <v>1717</v>
      </c>
      <c r="C478" s="149">
        <v>2900</v>
      </c>
      <c r="D478" s="58">
        <f>Summary!$B$86</f>
        <v>10</v>
      </c>
      <c r="E478" s="58">
        <f t="shared" si="26"/>
        <v>2610</v>
      </c>
      <c r="F478" s="142" t="s">
        <v>2477</v>
      </c>
      <c r="G478" s="206"/>
      <c r="H478" s="180">
        <f t="shared" si="27"/>
        <v>0</v>
      </c>
    </row>
    <row r="479" spans="1:8">
      <c r="A479" s="139" t="s">
        <v>575</v>
      </c>
      <c r="B479" s="134" t="s">
        <v>1718</v>
      </c>
      <c r="C479" s="149">
        <v>2400</v>
      </c>
      <c r="D479" s="58">
        <f>Summary!$B$86</f>
        <v>10</v>
      </c>
      <c r="E479" s="58">
        <f t="shared" si="26"/>
        <v>2160</v>
      </c>
      <c r="F479" s="142"/>
      <c r="G479" s="206"/>
      <c r="H479" s="180">
        <f t="shared" si="27"/>
        <v>0</v>
      </c>
    </row>
    <row r="480" spans="1:8">
      <c r="A480" s="139" t="s">
        <v>575</v>
      </c>
      <c r="B480" s="134" t="s">
        <v>1719</v>
      </c>
      <c r="C480" s="149">
        <v>2200</v>
      </c>
      <c r="D480" s="58">
        <f>Summary!$B$86</f>
        <v>10</v>
      </c>
      <c r="E480" s="58">
        <f t="shared" si="26"/>
        <v>1980</v>
      </c>
      <c r="F480" s="142"/>
      <c r="G480" s="206"/>
      <c r="H480" s="180">
        <f t="shared" si="27"/>
        <v>0</v>
      </c>
    </row>
    <row r="481" spans="1:8">
      <c r="A481" s="139" t="s">
        <v>575</v>
      </c>
      <c r="B481" s="134" t="s">
        <v>1720</v>
      </c>
      <c r="C481" s="149">
        <v>2000</v>
      </c>
      <c r="D481" s="58">
        <f>Summary!$B$86</f>
        <v>10</v>
      </c>
      <c r="E481" s="58">
        <f t="shared" si="26"/>
        <v>1800</v>
      </c>
      <c r="F481" s="142"/>
      <c r="G481" s="206"/>
      <c r="H481" s="180">
        <f t="shared" si="27"/>
        <v>0</v>
      </c>
    </row>
    <row r="482" spans="1:8">
      <c r="A482" s="139" t="s">
        <v>575</v>
      </c>
      <c r="B482" s="134" t="s">
        <v>1721</v>
      </c>
      <c r="C482" s="149">
        <v>1800</v>
      </c>
      <c r="D482" s="58">
        <f>Summary!$B$86</f>
        <v>10</v>
      </c>
      <c r="E482" s="58">
        <f t="shared" si="26"/>
        <v>1620</v>
      </c>
      <c r="F482" s="142"/>
      <c r="G482" s="206"/>
      <c r="H482" s="180">
        <f t="shared" si="27"/>
        <v>0</v>
      </c>
    </row>
    <row r="483" spans="1:8">
      <c r="A483" s="139" t="s">
        <v>575</v>
      </c>
      <c r="B483" s="134" t="s">
        <v>1722</v>
      </c>
      <c r="C483" s="149">
        <v>1600</v>
      </c>
      <c r="D483" s="58">
        <f>Summary!$B$86</f>
        <v>10</v>
      </c>
      <c r="E483" s="58">
        <f t="shared" si="26"/>
        <v>1440</v>
      </c>
      <c r="F483" s="142"/>
      <c r="G483" s="206"/>
      <c r="H483" s="180">
        <f t="shared" si="27"/>
        <v>0</v>
      </c>
    </row>
    <row r="484" spans="1:8" ht="26.4">
      <c r="A484" s="139" t="s">
        <v>576</v>
      </c>
      <c r="B484" s="134" t="s">
        <v>1723</v>
      </c>
      <c r="C484" s="149">
        <v>1800</v>
      </c>
      <c r="D484" s="58">
        <f>Summary!$B$86</f>
        <v>10</v>
      </c>
      <c r="E484" s="58">
        <f t="shared" si="26"/>
        <v>1620</v>
      </c>
      <c r="F484" s="142" t="s">
        <v>2477</v>
      </c>
      <c r="G484" s="206"/>
      <c r="H484" s="180">
        <f t="shared" si="27"/>
        <v>0</v>
      </c>
    </row>
    <row r="485" spans="1:8">
      <c r="A485" s="139" t="s">
        <v>576</v>
      </c>
      <c r="B485" s="134" t="s">
        <v>1724</v>
      </c>
      <c r="C485" s="149">
        <v>1400</v>
      </c>
      <c r="D485" s="58">
        <f>Summary!$B$86</f>
        <v>10</v>
      </c>
      <c r="E485" s="58">
        <f t="shared" si="26"/>
        <v>1260</v>
      </c>
      <c r="F485" s="142"/>
      <c r="G485" s="206"/>
      <c r="H485" s="180">
        <f t="shared" si="27"/>
        <v>0</v>
      </c>
    </row>
    <row r="486" spans="1:8">
      <c r="A486" s="139" t="s">
        <v>576</v>
      </c>
      <c r="B486" s="134" t="s">
        <v>1725</v>
      </c>
      <c r="C486" s="149">
        <v>1200</v>
      </c>
      <c r="D486" s="58">
        <f>Summary!$B$86</f>
        <v>10</v>
      </c>
      <c r="E486" s="58">
        <f t="shared" si="26"/>
        <v>1080</v>
      </c>
      <c r="F486" s="142"/>
      <c r="G486" s="206"/>
      <c r="H486" s="180">
        <f t="shared" si="27"/>
        <v>0</v>
      </c>
    </row>
    <row r="487" spans="1:8">
      <c r="A487" s="139" t="s">
        <v>576</v>
      </c>
      <c r="B487" s="134" t="s">
        <v>1726</v>
      </c>
      <c r="C487" s="149">
        <v>1100</v>
      </c>
      <c r="D487" s="58">
        <f>Summary!$B$86</f>
        <v>10</v>
      </c>
      <c r="E487" s="58">
        <f t="shared" si="26"/>
        <v>990</v>
      </c>
      <c r="F487" s="142"/>
      <c r="G487" s="206"/>
      <c r="H487" s="180">
        <f t="shared" si="27"/>
        <v>0</v>
      </c>
    </row>
    <row r="488" spans="1:8">
      <c r="A488" s="139" t="s">
        <v>576</v>
      </c>
      <c r="B488" s="134" t="s">
        <v>1727</v>
      </c>
      <c r="C488" s="149">
        <v>1000</v>
      </c>
      <c r="D488" s="58">
        <f>Summary!$B$86</f>
        <v>10</v>
      </c>
      <c r="E488" s="58">
        <f t="shared" si="26"/>
        <v>900</v>
      </c>
      <c r="F488" s="142"/>
      <c r="G488" s="206"/>
      <c r="H488" s="180">
        <f t="shared" si="27"/>
        <v>0</v>
      </c>
    </row>
    <row r="489" spans="1:8">
      <c r="A489" s="139" t="s">
        <v>576</v>
      </c>
      <c r="B489" s="134" t="s">
        <v>1728</v>
      </c>
      <c r="C489" s="149">
        <v>900</v>
      </c>
      <c r="D489" s="58">
        <f>Summary!$B$86</f>
        <v>10</v>
      </c>
      <c r="E489" s="58">
        <f t="shared" si="26"/>
        <v>810</v>
      </c>
      <c r="F489" s="142"/>
      <c r="G489" s="206"/>
      <c r="H489" s="180">
        <f t="shared" si="27"/>
        <v>0</v>
      </c>
    </row>
    <row r="490" spans="1:8" ht="26.4">
      <c r="A490" s="139" t="s">
        <v>577</v>
      </c>
      <c r="B490" s="134" t="s">
        <v>1729</v>
      </c>
      <c r="C490" s="149">
        <v>1800</v>
      </c>
      <c r="D490" s="58">
        <f>Summary!$B$86</f>
        <v>10</v>
      </c>
      <c r="E490" s="58">
        <f t="shared" si="26"/>
        <v>1620</v>
      </c>
      <c r="F490" s="142" t="s">
        <v>2477</v>
      </c>
      <c r="G490" s="206"/>
      <c r="H490" s="180">
        <f t="shared" si="27"/>
        <v>0</v>
      </c>
    </row>
    <row r="491" spans="1:8">
      <c r="A491" s="139" t="s">
        <v>577</v>
      </c>
      <c r="B491" s="134" t="s">
        <v>1730</v>
      </c>
      <c r="C491" s="149">
        <v>1400</v>
      </c>
      <c r="D491" s="58">
        <f>Summary!$B$86</f>
        <v>10</v>
      </c>
      <c r="E491" s="58">
        <f t="shared" si="26"/>
        <v>1260</v>
      </c>
      <c r="F491" s="142"/>
      <c r="G491" s="206"/>
      <c r="H491" s="180">
        <f t="shared" si="27"/>
        <v>0</v>
      </c>
    </row>
    <row r="492" spans="1:8">
      <c r="A492" s="139" t="s">
        <v>577</v>
      </c>
      <c r="B492" s="134" t="s">
        <v>1731</v>
      </c>
      <c r="C492" s="149">
        <v>1200</v>
      </c>
      <c r="D492" s="58">
        <f>Summary!$B$86</f>
        <v>10</v>
      </c>
      <c r="E492" s="58">
        <f t="shared" si="26"/>
        <v>1080</v>
      </c>
      <c r="F492" s="142"/>
      <c r="G492" s="206"/>
      <c r="H492" s="180">
        <f t="shared" si="27"/>
        <v>0</v>
      </c>
    </row>
    <row r="493" spans="1:8">
      <c r="A493" s="139" t="s">
        <v>577</v>
      </c>
      <c r="B493" s="134" t="s">
        <v>1732</v>
      </c>
      <c r="C493" s="149">
        <v>1100</v>
      </c>
      <c r="D493" s="58">
        <f>Summary!$B$86</f>
        <v>10</v>
      </c>
      <c r="E493" s="58">
        <f t="shared" si="26"/>
        <v>990</v>
      </c>
      <c r="F493" s="142"/>
      <c r="G493" s="206"/>
      <c r="H493" s="180">
        <f t="shared" si="27"/>
        <v>0</v>
      </c>
    </row>
    <row r="494" spans="1:8">
      <c r="A494" s="139" t="s">
        <v>577</v>
      </c>
      <c r="B494" s="134" t="s">
        <v>1733</v>
      </c>
      <c r="C494" s="149">
        <v>1000</v>
      </c>
      <c r="D494" s="58">
        <f>Summary!$B$86</f>
        <v>10</v>
      </c>
      <c r="E494" s="58">
        <f t="shared" si="26"/>
        <v>900</v>
      </c>
      <c r="F494" s="142"/>
      <c r="G494" s="206"/>
      <c r="H494" s="180">
        <f t="shared" si="27"/>
        <v>0</v>
      </c>
    </row>
    <row r="495" spans="1:8">
      <c r="A495" s="139" t="s">
        <v>577</v>
      </c>
      <c r="B495" s="134" t="s">
        <v>1734</v>
      </c>
      <c r="C495" s="149">
        <v>900</v>
      </c>
      <c r="D495" s="58">
        <f>Summary!$B$86</f>
        <v>10</v>
      </c>
      <c r="E495" s="58">
        <f t="shared" si="26"/>
        <v>810</v>
      </c>
      <c r="F495" s="142"/>
      <c r="G495" s="206"/>
      <c r="H495" s="180">
        <f t="shared" si="27"/>
        <v>0</v>
      </c>
    </row>
    <row r="496" spans="1:8" ht="79.2">
      <c r="A496" s="139" t="s">
        <v>578</v>
      </c>
      <c r="B496" s="134" t="s">
        <v>1735</v>
      </c>
      <c r="C496" s="149">
        <v>10000</v>
      </c>
      <c r="D496" s="58">
        <f>Summary!$B$86</f>
        <v>10</v>
      </c>
      <c r="E496" s="58">
        <f t="shared" si="26"/>
        <v>9000</v>
      </c>
      <c r="F496" s="142" t="s">
        <v>579</v>
      </c>
      <c r="G496" s="206"/>
      <c r="H496" s="180">
        <f t="shared" si="27"/>
        <v>0</v>
      </c>
    </row>
    <row r="497" spans="1:8" ht="79.2">
      <c r="A497" s="139" t="s">
        <v>580</v>
      </c>
      <c r="B497" s="134" t="s">
        <v>1736</v>
      </c>
      <c r="C497" s="149">
        <v>10000</v>
      </c>
      <c r="D497" s="58">
        <f>Summary!$B$86</f>
        <v>10</v>
      </c>
      <c r="E497" s="58">
        <f t="shared" si="26"/>
        <v>9000</v>
      </c>
      <c r="F497" s="142" t="s">
        <v>579</v>
      </c>
      <c r="G497" s="206"/>
      <c r="H497" s="180">
        <f t="shared" si="27"/>
        <v>0</v>
      </c>
    </row>
    <row r="498" spans="1:8" ht="79.2">
      <c r="A498" s="139" t="s">
        <v>581</v>
      </c>
      <c r="B498" s="134" t="s">
        <v>1737</v>
      </c>
      <c r="C498" s="149">
        <v>10000</v>
      </c>
      <c r="D498" s="58">
        <f>Summary!$B$86</f>
        <v>10</v>
      </c>
      <c r="E498" s="58">
        <f t="shared" si="26"/>
        <v>9000</v>
      </c>
      <c r="F498" s="142" t="s">
        <v>579</v>
      </c>
      <c r="G498" s="206"/>
      <c r="H498" s="180">
        <f t="shared" si="27"/>
        <v>0</v>
      </c>
    </row>
    <row r="499" spans="1:8" ht="79.2">
      <c r="A499" s="139" t="s">
        <v>582</v>
      </c>
      <c r="B499" s="134" t="s">
        <v>1738</v>
      </c>
      <c r="C499" s="149">
        <v>10000</v>
      </c>
      <c r="D499" s="58">
        <f>Summary!$B$86</f>
        <v>10</v>
      </c>
      <c r="E499" s="58">
        <f t="shared" si="26"/>
        <v>9000</v>
      </c>
      <c r="F499" s="142" t="s">
        <v>579</v>
      </c>
      <c r="G499" s="206"/>
      <c r="H499" s="180">
        <f t="shared" si="27"/>
        <v>0</v>
      </c>
    </row>
    <row r="500" spans="1:8" ht="132">
      <c r="A500" s="139" t="s">
        <v>583</v>
      </c>
      <c r="B500" s="134" t="s">
        <v>1739</v>
      </c>
      <c r="C500" s="149">
        <v>10000</v>
      </c>
      <c r="D500" s="58">
        <f>Summary!$B$86</f>
        <v>10</v>
      </c>
      <c r="E500" s="58">
        <f t="shared" ref="E500:E563" si="28">SUM(C500-(C500*(D500/100)))</f>
        <v>9000</v>
      </c>
      <c r="F500" s="142" t="s">
        <v>584</v>
      </c>
      <c r="G500" s="206"/>
      <c r="H500" s="180">
        <f t="shared" si="27"/>
        <v>0</v>
      </c>
    </row>
    <row r="501" spans="1:8" ht="66">
      <c r="A501" s="139" t="s">
        <v>585</v>
      </c>
      <c r="B501" s="134" t="s">
        <v>1740</v>
      </c>
      <c r="C501" s="149">
        <v>30000</v>
      </c>
      <c r="D501" s="58">
        <f>Summary!$B$86</f>
        <v>10</v>
      </c>
      <c r="E501" s="58">
        <f t="shared" si="28"/>
        <v>27000</v>
      </c>
      <c r="F501" s="142" t="s">
        <v>586</v>
      </c>
      <c r="G501" s="206"/>
      <c r="H501" s="180">
        <f t="shared" si="27"/>
        <v>0</v>
      </c>
    </row>
    <row r="502" spans="1:8" ht="39.6">
      <c r="A502" s="139" t="s">
        <v>587</v>
      </c>
      <c r="B502" s="134" t="s">
        <v>1741</v>
      </c>
      <c r="C502" s="149">
        <v>10000</v>
      </c>
      <c r="D502" s="58">
        <f>Summary!$B$86</f>
        <v>10</v>
      </c>
      <c r="E502" s="58">
        <f t="shared" si="28"/>
        <v>9000</v>
      </c>
      <c r="F502" s="142" t="s">
        <v>588</v>
      </c>
      <c r="G502" s="206"/>
      <c r="H502" s="180">
        <f t="shared" si="27"/>
        <v>0</v>
      </c>
    </row>
    <row r="503" spans="1:8" ht="39.6">
      <c r="A503" s="139" t="s">
        <v>589</v>
      </c>
      <c r="B503" s="134" t="s">
        <v>1742</v>
      </c>
      <c r="C503" s="149">
        <v>10000</v>
      </c>
      <c r="D503" s="58">
        <f>Summary!$B$86</f>
        <v>10</v>
      </c>
      <c r="E503" s="58">
        <f t="shared" si="28"/>
        <v>9000</v>
      </c>
      <c r="F503" s="142" t="s">
        <v>590</v>
      </c>
      <c r="G503" s="206"/>
      <c r="H503" s="180">
        <f t="shared" si="27"/>
        <v>0</v>
      </c>
    </row>
    <row r="504" spans="1:8">
      <c r="A504" s="139" t="s">
        <v>1743</v>
      </c>
      <c r="B504" s="134" t="s">
        <v>1744</v>
      </c>
      <c r="C504" s="149">
        <v>35000</v>
      </c>
      <c r="D504" s="58">
        <f>Summary!$B$86</f>
        <v>10</v>
      </c>
      <c r="E504" s="58">
        <f t="shared" si="28"/>
        <v>31500</v>
      </c>
      <c r="F504" s="142"/>
      <c r="G504" s="206"/>
      <c r="H504" s="180">
        <f t="shared" si="27"/>
        <v>0</v>
      </c>
    </row>
    <row r="505" spans="1:8" ht="39.6">
      <c r="A505" s="139" t="s">
        <v>591</v>
      </c>
      <c r="B505" s="134" t="s">
        <v>1745</v>
      </c>
      <c r="C505" s="149">
        <v>10000</v>
      </c>
      <c r="D505" s="58">
        <f>Summary!$B$86</f>
        <v>10</v>
      </c>
      <c r="E505" s="58">
        <f t="shared" si="28"/>
        <v>9000</v>
      </c>
      <c r="F505" s="142" t="s">
        <v>592</v>
      </c>
      <c r="G505" s="206"/>
      <c r="H505" s="180">
        <f t="shared" si="27"/>
        <v>0</v>
      </c>
    </row>
    <row r="506" spans="1:8">
      <c r="A506" s="139" t="s">
        <v>1746</v>
      </c>
      <c r="B506" s="134" t="s">
        <v>1747</v>
      </c>
      <c r="C506" s="149">
        <v>35000</v>
      </c>
      <c r="D506" s="58">
        <f>Summary!$B$86</f>
        <v>10</v>
      </c>
      <c r="E506" s="58">
        <f t="shared" si="28"/>
        <v>31500</v>
      </c>
      <c r="F506" s="142"/>
      <c r="G506" s="206"/>
      <c r="H506" s="180">
        <f t="shared" si="27"/>
        <v>0</v>
      </c>
    </row>
    <row r="507" spans="1:8" ht="105.6">
      <c r="A507" s="139" t="s">
        <v>593</v>
      </c>
      <c r="B507" s="134" t="s">
        <v>1748</v>
      </c>
      <c r="C507" s="149">
        <v>20000</v>
      </c>
      <c r="D507" s="58">
        <f>Summary!$B$86</f>
        <v>10</v>
      </c>
      <c r="E507" s="58">
        <f t="shared" si="28"/>
        <v>18000</v>
      </c>
      <c r="F507" s="142" t="s">
        <v>2478</v>
      </c>
      <c r="G507" s="206"/>
      <c r="H507" s="180">
        <f t="shared" si="27"/>
        <v>0</v>
      </c>
    </row>
    <row r="508" spans="1:8" ht="52.8">
      <c r="A508" s="139" t="s">
        <v>594</v>
      </c>
      <c r="B508" s="134" t="s">
        <v>1749</v>
      </c>
      <c r="C508" s="149">
        <v>10000</v>
      </c>
      <c r="D508" s="58">
        <f>Summary!$B$86</f>
        <v>10</v>
      </c>
      <c r="E508" s="58">
        <f t="shared" si="28"/>
        <v>9000</v>
      </c>
      <c r="F508" s="142" t="s">
        <v>595</v>
      </c>
      <c r="G508" s="206"/>
      <c r="H508" s="180">
        <f t="shared" si="27"/>
        <v>0</v>
      </c>
    </row>
    <row r="509" spans="1:8">
      <c r="A509" s="139" t="s">
        <v>1750</v>
      </c>
      <c r="B509" s="134" t="s">
        <v>1751</v>
      </c>
      <c r="C509" s="149">
        <v>65000</v>
      </c>
      <c r="D509" s="58">
        <f>Summary!$B$86</f>
        <v>10</v>
      </c>
      <c r="E509" s="58">
        <f t="shared" si="28"/>
        <v>58500</v>
      </c>
      <c r="F509" s="142"/>
      <c r="G509" s="206"/>
      <c r="H509" s="180">
        <f t="shared" si="27"/>
        <v>0</v>
      </c>
    </row>
    <row r="510" spans="1:8" ht="118.8">
      <c r="A510" s="139" t="s">
        <v>596</v>
      </c>
      <c r="B510" s="134" t="s">
        <v>1752</v>
      </c>
      <c r="C510" s="149">
        <v>5000</v>
      </c>
      <c r="D510" s="58">
        <f>Summary!$B$86</f>
        <v>10</v>
      </c>
      <c r="E510" s="58">
        <f t="shared" si="28"/>
        <v>4500</v>
      </c>
      <c r="F510" s="142" t="s">
        <v>2479</v>
      </c>
      <c r="G510" s="206"/>
      <c r="H510" s="180">
        <f t="shared" si="27"/>
        <v>0</v>
      </c>
    </row>
    <row r="511" spans="1:8" ht="198">
      <c r="A511" s="139" t="s">
        <v>597</v>
      </c>
      <c r="B511" s="134" t="s">
        <v>1753</v>
      </c>
      <c r="C511" s="149">
        <v>10000</v>
      </c>
      <c r="D511" s="58">
        <f>Summary!$B$86</f>
        <v>10</v>
      </c>
      <c r="E511" s="58">
        <f t="shared" si="28"/>
        <v>9000</v>
      </c>
      <c r="F511" s="142" t="s">
        <v>2480</v>
      </c>
      <c r="G511" s="206"/>
      <c r="H511" s="180">
        <f t="shared" si="27"/>
        <v>0</v>
      </c>
    </row>
    <row r="512" spans="1:8" ht="118.8">
      <c r="A512" s="139" t="s">
        <v>598</v>
      </c>
      <c r="B512" s="134" t="s">
        <v>1754</v>
      </c>
      <c r="C512" s="149">
        <v>50000</v>
      </c>
      <c r="D512" s="58">
        <f>Summary!$B$86</f>
        <v>10</v>
      </c>
      <c r="E512" s="58">
        <f t="shared" si="28"/>
        <v>45000</v>
      </c>
      <c r="F512" s="142" t="s">
        <v>2481</v>
      </c>
      <c r="G512" s="206"/>
      <c r="H512" s="180">
        <f t="shared" si="27"/>
        <v>0</v>
      </c>
    </row>
    <row r="513" spans="1:8" ht="66">
      <c r="A513" s="139" t="s">
        <v>599</v>
      </c>
      <c r="B513" s="134" t="s">
        <v>1755</v>
      </c>
      <c r="C513" s="149">
        <v>1200</v>
      </c>
      <c r="D513" s="58">
        <f>Summary!$B$86</f>
        <v>10</v>
      </c>
      <c r="E513" s="58">
        <f t="shared" si="28"/>
        <v>1080</v>
      </c>
      <c r="F513" s="142" t="s">
        <v>600</v>
      </c>
      <c r="G513" s="206"/>
      <c r="H513" s="180">
        <f t="shared" si="27"/>
        <v>0</v>
      </c>
    </row>
    <row r="514" spans="1:8" ht="26.4">
      <c r="A514" s="139" t="s">
        <v>601</v>
      </c>
      <c r="B514" s="134" t="s">
        <v>1756</v>
      </c>
      <c r="C514" s="149">
        <v>600</v>
      </c>
      <c r="D514" s="58">
        <f>Summary!$B$86</f>
        <v>10</v>
      </c>
      <c r="E514" s="58">
        <f t="shared" si="28"/>
        <v>540</v>
      </c>
      <c r="F514" s="142" t="s">
        <v>602</v>
      </c>
      <c r="G514" s="206"/>
      <c r="H514" s="180">
        <f t="shared" si="27"/>
        <v>0</v>
      </c>
    </row>
    <row r="515" spans="1:8" ht="39.6">
      <c r="A515" s="139" t="s">
        <v>603</v>
      </c>
      <c r="B515" s="134" t="s">
        <v>1757</v>
      </c>
      <c r="C515" s="149">
        <v>600</v>
      </c>
      <c r="D515" s="58">
        <f>Summary!$B$86</f>
        <v>10</v>
      </c>
      <c r="E515" s="58">
        <f t="shared" si="28"/>
        <v>540</v>
      </c>
      <c r="F515" s="142" t="s">
        <v>604</v>
      </c>
      <c r="G515" s="206"/>
      <c r="H515" s="180">
        <f t="shared" si="27"/>
        <v>0</v>
      </c>
    </row>
    <row r="516" spans="1:8" ht="79.2">
      <c r="A516" s="139" t="s">
        <v>605</v>
      </c>
      <c r="B516" s="134" t="s">
        <v>1758</v>
      </c>
      <c r="C516" s="149">
        <v>10000</v>
      </c>
      <c r="D516" s="58">
        <f>Summary!$B$86</f>
        <v>10</v>
      </c>
      <c r="E516" s="58">
        <f t="shared" si="28"/>
        <v>9000</v>
      </c>
      <c r="F516" s="142" t="s">
        <v>2476</v>
      </c>
      <c r="G516" s="206"/>
      <c r="H516" s="180">
        <f t="shared" si="27"/>
        <v>0</v>
      </c>
    </row>
    <row r="517" spans="1:8" ht="79.2">
      <c r="A517" s="139" t="s">
        <v>606</v>
      </c>
      <c r="B517" s="134" t="s">
        <v>1759</v>
      </c>
      <c r="C517" s="149">
        <v>1000</v>
      </c>
      <c r="D517" s="58">
        <f>Summary!$B$86</f>
        <v>10</v>
      </c>
      <c r="E517" s="58">
        <f t="shared" si="28"/>
        <v>900</v>
      </c>
      <c r="F517" s="142" t="s">
        <v>2482</v>
      </c>
      <c r="G517" s="206"/>
      <c r="H517" s="180">
        <f t="shared" si="27"/>
        <v>0</v>
      </c>
    </row>
    <row r="518" spans="1:8" ht="79.2">
      <c r="A518" s="139" t="s">
        <v>607</v>
      </c>
      <c r="B518" s="134" t="s">
        <v>1760</v>
      </c>
      <c r="C518" s="149">
        <v>500</v>
      </c>
      <c r="D518" s="58">
        <f>Summary!$B$86</f>
        <v>10</v>
      </c>
      <c r="E518" s="58">
        <f t="shared" si="28"/>
        <v>450</v>
      </c>
      <c r="F518" s="142" t="s">
        <v>2482</v>
      </c>
      <c r="G518" s="206"/>
      <c r="H518" s="180">
        <f t="shared" si="27"/>
        <v>0</v>
      </c>
    </row>
    <row r="519" spans="1:8" ht="79.2">
      <c r="A519" s="139" t="s">
        <v>608</v>
      </c>
      <c r="B519" s="134" t="s">
        <v>1761</v>
      </c>
      <c r="C519" s="149">
        <v>500</v>
      </c>
      <c r="D519" s="58">
        <f>Summary!$B$86</f>
        <v>10</v>
      </c>
      <c r="E519" s="58">
        <f t="shared" si="28"/>
        <v>450</v>
      </c>
      <c r="F519" s="142" t="s">
        <v>2482</v>
      </c>
      <c r="G519" s="206"/>
      <c r="H519" s="180">
        <f t="shared" ref="H519:H582" si="29">E519*G519</f>
        <v>0</v>
      </c>
    </row>
    <row r="520" spans="1:8" ht="39.6">
      <c r="A520" s="139" t="s">
        <v>609</v>
      </c>
      <c r="B520" s="134" t="s">
        <v>1762</v>
      </c>
      <c r="C520" s="149">
        <v>1700</v>
      </c>
      <c r="D520" s="58">
        <f>Summary!$B$86</f>
        <v>10</v>
      </c>
      <c r="E520" s="58">
        <f t="shared" si="28"/>
        <v>1530</v>
      </c>
      <c r="F520" s="142" t="s">
        <v>2483</v>
      </c>
      <c r="G520" s="206"/>
      <c r="H520" s="180">
        <f t="shared" si="29"/>
        <v>0</v>
      </c>
    </row>
    <row r="521" spans="1:8" ht="39.6">
      <c r="A521" s="139" t="s">
        <v>610</v>
      </c>
      <c r="B521" s="134" t="s">
        <v>1763</v>
      </c>
      <c r="C521" s="149">
        <v>850</v>
      </c>
      <c r="D521" s="58">
        <f>Summary!$B$86</f>
        <v>10</v>
      </c>
      <c r="E521" s="58">
        <f t="shared" si="28"/>
        <v>765</v>
      </c>
      <c r="F521" s="142" t="s">
        <v>2483</v>
      </c>
      <c r="G521" s="206"/>
      <c r="H521" s="180">
        <f t="shared" si="29"/>
        <v>0</v>
      </c>
    </row>
    <row r="522" spans="1:8" ht="39.6">
      <c r="A522" s="139" t="s">
        <v>611</v>
      </c>
      <c r="B522" s="134" t="s">
        <v>1764</v>
      </c>
      <c r="C522" s="149">
        <v>850</v>
      </c>
      <c r="D522" s="58">
        <f>Summary!$B$86</f>
        <v>10</v>
      </c>
      <c r="E522" s="58">
        <f t="shared" si="28"/>
        <v>765</v>
      </c>
      <c r="F522" s="142" t="s">
        <v>2483</v>
      </c>
      <c r="G522" s="206"/>
      <c r="H522" s="180">
        <f t="shared" si="29"/>
        <v>0</v>
      </c>
    </row>
    <row r="523" spans="1:8" ht="39.6">
      <c r="A523" s="139" t="s">
        <v>612</v>
      </c>
      <c r="B523" s="134" t="s">
        <v>1765</v>
      </c>
      <c r="C523" s="149">
        <v>3000</v>
      </c>
      <c r="D523" s="58">
        <f>Summary!$B$86</f>
        <v>10</v>
      </c>
      <c r="E523" s="58">
        <f t="shared" si="28"/>
        <v>2700</v>
      </c>
      <c r="F523" s="142" t="s">
        <v>613</v>
      </c>
      <c r="G523" s="206"/>
      <c r="H523" s="180">
        <f t="shared" si="29"/>
        <v>0</v>
      </c>
    </row>
    <row r="524" spans="1:8" ht="39.6">
      <c r="A524" s="139" t="s">
        <v>614</v>
      </c>
      <c r="B524" s="134" t="s">
        <v>1766</v>
      </c>
      <c r="C524" s="149">
        <v>3000</v>
      </c>
      <c r="D524" s="58">
        <f>Summary!$B$86</f>
        <v>10</v>
      </c>
      <c r="E524" s="58">
        <f t="shared" si="28"/>
        <v>2700</v>
      </c>
      <c r="F524" s="142" t="s">
        <v>615</v>
      </c>
      <c r="G524" s="206"/>
      <c r="H524" s="180">
        <f t="shared" si="29"/>
        <v>0</v>
      </c>
    </row>
    <row r="525" spans="1:8" ht="39.6">
      <c r="A525" s="139" t="s">
        <v>616</v>
      </c>
      <c r="B525" s="134" t="s">
        <v>1767</v>
      </c>
      <c r="C525" s="149">
        <v>3000</v>
      </c>
      <c r="D525" s="58">
        <f>Summary!$B$86</f>
        <v>10</v>
      </c>
      <c r="E525" s="58">
        <f t="shared" si="28"/>
        <v>2700</v>
      </c>
      <c r="F525" s="142" t="s">
        <v>615</v>
      </c>
      <c r="G525" s="206"/>
      <c r="H525" s="180">
        <f t="shared" si="29"/>
        <v>0</v>
      </c>
    </row>
    <row r="526" spans="1:8" ht="105.6">
      <c r="A526" s="139" t="s">
        <v>617</v>
      </c>
      <c r="B526" s="134" t="s">
        <v>1768</v>
      </c>
      <c r="C526" s="149">
        <v>1500</v>
      </c>
      <c r="D526" s="58">
        <f>Summary!$B$86</f>
        <v>10</v>
      </c>
      <c r="E526" s="58">
        <f t="shared" si="28"/>
        <v>1350</v>
      </c>
      <c r="F526" s="142" t="s">
        <v>2484</v>
      </c>
      <c r="G526" s="206"/>
      <c r="H526" s="180">
        <f t="shared" si="29"/>
        <v>0</v>
      </c>
    </row>
    <row r="527" spans="1:8" ht="92.4">
      <c r="A527" s="139" t="s">
        <v>618</v>
      </c>
      <c r="B527" s="134" t="s">
        <v>1769</v>
      </c>
      <c r="C527" s="149">
        <v>1500</v>
      </c>
      <c r="D527" s="58">
        <f>Summary!$B$86</f>
        <v>10</v>
      </c>
      <c r="E527" s="58">
        <f t="shared" si="28"/>
        <v>1350</v>
      </c>
      <c r="F527" s="142" t="s">
        <v>2485</v>
      </c>
      <c r="G527" s="206"/>
      <c r="H527" s="180">
        <f t="shared" si="29"/>
        <v>0</v>
      </c>
    </row>
    <row r="528" spans="1:8">
      <c r="A528" s="139" t="s">
        <v>619</v>
      </c>
      <c r="B528" s="134" t="s">
        <v>1770</v>
      </c>
      <c r="C528" s="149">
        <v>1000</v>
      </c>
      <c r="D528" s="58">
        <f>Summary!$B$86</f>
        <v>10</v>
      </c>
      <c r="E528" s="58">
        <f t="shared" si="28"/>
        <v>900</v>
      </c>
      <c r="F528" s="142" t="s">
        <v>620</v>
      </c>
      <c r="G528" s="206"/>
      <c r="H528" s="180">
        <f t="shared" si="29"/>
        <v>0</v>
      </c>
    </row>
    <row r="529" spans="1:8" ht="52.8">
      <c r="A529" s="139" t="s">
        <v>621</v>
      </c>
      <c r="B529" s="134" t="s">
        <v>1771</v>
      </c>
      <c r="C529" s="149">
        <v>500</v>
      </c>
      <c r="D529" s="58">
        <f>Summary!$B$86</f>
        <v>10</v>
      </c>
      <c r="E529" s="58">
        <f t="shared" si="28"/>
        <v>450</v>
      </c>
      <c r="F529" s="142" t="s">
        <v>622</v>
      </c>
      <c r="G529" s="206"/>
      <c r="H529" s="180">
        <f t="shared" si="29"/>
        <v>0</v>
      </c>
    </row>
    <row r="530" spans="1:8" ht="79.2">
      <c r="A530" s="139" t="s">
        <v>623</v>
      </c>
      <c r="B530" s="134" t="s">
        <v>1772</v>
      </c>
      <c r="C530" s="149">
        <v>5000</v>
      </c>
      <c r="D530" s="58">
        <f>Summary!$B$86</f>
        <v>10</v>
      </c>
      <c r="E530" s="58">
        <f t="shared" si="28"/>
        <v>4500</v>
      </c>
      <c r="F530" s="142" t="s">
        <v>624</v>
      </c>
      <c r="G530" s="206"/>
      <c r="H530" s="180">
        <f t="shared" si="29"/>
        <v>0</v>
      </c>
    </row>
    <row r="531" spans="1:8" ht="66">
      <c r="A531" s="139" t="s">
        <v>625</v>
      </c>
      <c r="B531" s="134" t="s">
        <v>1773</v>
      </c>
      <c r="C531" s="149">
        <v>20000</v>
      </c>
      <c r="D531" s="58">
        <f>Summary!$B$86</f>
        <v>10</v>
      </c>
      <c r="E531" s="58">
        <f t="shared" si="28"/>
        <v>18000</v>
      </c>
      <c r="F531" s="142" t="s">
        <v>2486</v>
      </c>
      <c r="G531" s="206"/>
      <c r="H531" s="180">
        <f t="shared" si="29"/>
        <v>0</v>
      </c>
    </row>
    <row r="532" spans="1:8" ht="39.6">
      <c r="A532" s="139" t="s">
        <v>626</v>
      </c>
      <c r="B532" s="134" t="s">
        <v>1774</v>
      </c>
      <c r="C532" s="149">
        <v>3000</v>
      </c>
      <c r="D532" s="58">
        <f>Summary!$B$86</f>
        <v>10</v>
      </c>
      <c r="E532" s="58">
        <f t="shared" si="28"/>
        <v>2700</v>
      </c>
      <c r="F532" s="142" t="s">
        <v>627</v>
      </c>
      <c r="G532" s="206"/>
      <c r="H532" s="180">
        <f t="shared" si="29"/>
        <v>0</v>
      </c>
    </row>
    <row r="533" spans="1:8" ht="79.2">
      <c r="A533" s="139" t="s">
        <v>628</v>
      </c>
      <c r="B533" s="134" t="s">
        <v>1775</v>
      </c>
      <c r="C533" s="149">
        <v>15000</v>
      </c>
      <c r="D533" s="58">
        <f>Summary!$B$86</f>
        <v>10</v>
      </c>
      <c r="E533" s="58">
        <f t="shared" si="28"/>
        <v>13500</v>
      </c>
      <c r="F533" s="142" t="s">
        <v>629</v>
      </c>
      <c r="G533" s="206"/>
      <c r="H533" s="180">
        <f t="shared" si="29"/>
        <v>0</v>
      </c>
    </row>
    <row r="534" spans="1:8" ht="79.2">
      <c r="A534" s="139" t="s">
        <v>630</v>
      </c>
      <c r="B534" s="134" t="s">
        <v>1776</v>
      </c>
      <c r="C534" s="149">
        <v>15000</v>
      </c>
      <c r="D534" s="58">
        <f>Summary!$B$86</f>
        <v>10</v>
      </c>
      <c r="E534" s="58">
        <f t="shared" si="28"/>
        <v>13500</v>
      </c>
      <c r="F534" s="142" t="s">
        <v>631</v>
      </c>
      <c r="G534" s="206"/>
      <c r="H534" s="180">
        <f t="shared" si="29"/>
        <v>0</v>
      </c>
    </row>
    <row r="535" spans="1:8" ht="52.8">
      <c r="A535" s="139" t="s">
        <v>632</v>
      </c>
      <c r="B535" s="134" t="s">
        <v>1777</v>
      </c>
      <c r="C535" s="149">
        <v>6000</v>
      </c>
      <c r="D535" s="58">
        <f>Summary!$B$86</f>
        <v>10</v>
      </c>
      <c r="E535" s="58">
        <f t="shared" si="28"/>
        <v>5400</v>
      </c>
      <c r="F535" s="142" t="s">
        <v>2487</v>
      </c>
      <c r="G535" s="206"/>
      <c r="H535" s="180">
        <f t="shared" si="29"/>
        <v>0</v>
      </c>
    </row>
    <row r="536" spans="1:8" ht="52.8">
      <c r="A536" s="139" t="s">
        <v>633</v>
      </c>
      <c r="B536" s="134" t="s">
        <v>1778</v>
      </c>
      <c r="C536" s="149">
        <v>200</v>
      </c>
      <c r="D536" s="58">
        <f>Summary!$B$86</f>
        <v>10</v>
      </c>
      <c r="E536" s="58">
        <f t="shared" si="28"/>
        <v>180</v>
      </c>
      <c r="F536" s="142" t="s">
        <v>2488</v>
      </c>
      <c r="G536" s="206"/>
      <c r="H536" s="180">
        <f t="shared" si="29"/>
        <v>0</v>
      </c>
    </row>
    <row r="537" spans="1:8" ht="26.4">
      <c r="A537" s="139" t="s">
        <v>634</v>
      </c>
      <c r="B537" s="134" t="s">
        <v>1779</v>
      </c>
      <c r="C537" s="149">
        <v>25000</v>
      </c>
      <c r="D537" s="58">
        <f>Summary!$B$86</f>
        <v>10</v>
      </c>
      <c r="E537" s="58">
        <f t="shared" si="28"/>
        <v>22500</v>
      </c>
      <c r="F537" s="142" t="s">
        <v>635</v>
      </c>
      <c r="G537" s="206"/>
      <c r="H537" s="180">
        <f t="shared" si="29"/>
        <v>0</v>
      </c>
    </row>
    <row r="538" spans="1:8" ht="92.4">
      <c r="A538" s="139" t="s">
        <v>636</v>
      </c>
      <c r="B538" s="134" t="s">
        <v>1780</v>
      </c>
      <c r="C538" s="149">
        <v>5000</v>
      </c>
      <c r="D538" s="58">
        <f>Summary!$B$86</f>
        <v>10</v>
      </c>
      <c r="E538" s="58">
        <f t="shared" si="28"/>
        <v>4500</v>
      </c>
      <c r="F538" s="142" t="s">
        <v>2489</v>
      </c>
      <c r="G538" s="206"/>
      <c r="H538" s="180">
        <f t="shared" si="29"/>
        <v>0</v>
      </c>
    </row>
    <row r="539" spans="1:8" ht="66">
      <c r="A539" s="139" t="s">
        <v>637</v>
      </c>
      <c r="B539" s="134" t="s">
        <v>1781</v>
      </c>
      <c r="C539" s="149">
        <v>20000</v>
      </c>
      <c r="D539" s="58">
        <f>Summary!$B$86</f>
        <v>10</v>
      </c>
      <c r="E539" s="58">
        <f t="shared" si="28"/>
        <v>18000</v>
      </c>
      <c r="F539" s="142" t="s">
        <v>2490</v>
      </c>
      <c r="G539" s="206"/>
      <c r="H539" s="180">
        <f t="shared" si="29"/>
        <v>0</v>
      </c>
    </row>
    <row r="540" spans="1:8" ht="66">
      <c r="A540" s="139" t="s">
        <v>638</v>
      </c>
      <c r="B540" s="134" t="s">
        <v>1782</v>
      </c>
      <c r="C540" s="149">
        <v>50000</v>
      </c>
      <c r="D540" s="58">
        <f>Summary!$B$86</f>
        <v>10</v>
      </c>
      <c r="E540" s="58">
        <f t="shared" si="28"/>
        <v>45000</v>
      </c>
      <c r="F540" s="142" t="s">
        <v>2491</v>
      </c>
      <c r="G540" s="206"/>
      <c r="H540" s="180">
        <f t="shared" si="29"/>
        <v>0</v>
      </c>
    </row>
    <row r="541" spans="1:8" ht="79.2">
      <c r="A541" s="139" t="s">
        <v>639</v>
      </c>
      <c r="B541" s="134" t="s">
        <v>1783</v>
      </c>
      <c r="C541" s="149">
        <v>10000</v>
      </c>
      <c r="D541" s="58">
        <f>Summary!$B$86</f>
        <v>10</v>
      </c>
      <c r="E541" s="58">
        <f t="shared" si="28"/>
        <v>9000</v>
      </c>
      <c r="F541" s="142" t="s">
        <v>640</v>
      </c>
      <c r="G541" s="206"/>
      <c r="H541" s="180">
        <f t="shared" si="29"/>
        <v>0</v>
      </c>
    </row>
    <row r="542" spans="1:8" ht="158.4">
      <c r="A542" s="139" t="s">
        <v>641</v>
      </c>
      <c r="B542" s="134" t="s">
        <v>1784</v>
      </c>
      <c r="C542" s="149">
        <v>1500</v>
      </c>
      <c r="D542" s="58">
        <f>Summary!$B$86</f>
        <v>10</v>
      </c>
      <c r="E542" s="58">
        <f t="shared" si="28"/>
        <v>1350</v>
      </c>
      <c r="F542" s="142" t="s">
        <v>2492</v>
      </c>
      <c r="G542" s="206"/>
      <c r="H542" s="180">
        <f t="shared" si="29"/>
        <v>0</v>
      </c>
    </row>
    <row r="543" spans="1:8">
      <c r="A543" s="139" t="s">
        <v>641</v>
      </c>
      <c r="B543" s="134" t="s">
        <v>1785</v>
      </c>
      <c r="C543" s="149">
        <v>1000</v>
      </c>
      <c r="D543" s="58">
        <f>Summary!$B$86</f>
        <v>10</v>
      </c>
      <c r="E543" s="58">
        <f t="shared" si="28"/>
        <v>900</v>
      </c>
      <c r="F543" s="142"/>
      <c r="G543" s="206"/>
      <c r="H543" s="180">
        <f t="shared" si="29"/>
        <v>0</v>
      </c>
    </row>
    <row r="544" spans="1:8">
      <c r="A544" s="139" t="s">
        <v>641</v>
      </c>
      <c r="B544" s="134" t="s">
        <v>1786</v>
      </c>
      <c r="C544" s="149">
        <v>500</v>
      </c>
      <c r="D544" s="58">
        <f>Summary!$B$86</f>
        <v>10</v>
      </c>
      <c r="E544" s="58">
        <f t="shared" si="28"/>
        <v>450</v>
      </c>
      <c r="F544" s="142"/>
      <c r="G544" s="206"/>
      <c r="H544" s="180">
        <f t="shared" si="29"/>
        <v>0</v>
      </c>
    </row>
    <row r="545" spans="1:8" ht="26.4">
      <c r="A545" s="139" t="s">
        <v>642</v>
      </c>
      <c r="B545" s="134" t="s">
        <v>1787</v>
      </c>
      <c r="C545" s="149">
        <v>3000</v>
      </c>
      <c r="D545" s="58">
        <f>Summary!$B$86</f>
        <v>10</v>
      </c>
      <c r="E545" s="58">
        <f t="shared" si="28"/>
        <v>2700</v>
      </c>
      <c r="F545" s="142" t="s">
        <v>643</v>
      </c>
      <c r="G545" s="206"/>
      <c r="H545" s="180">
        <f t="shared" si="29"/>
        <v>0</v>
      </c>
    </row>
    <row r="546" spans="1:8" ht="171.6">
      <c r="A546" s="139" t="s">
        <v>644</v>
      </c>
      <c r="B546" s="134" t="s">
        <v>1788</v>
      </c>
      <c r="C546" s="149">
        <v>1000</v>
      </c>
      <c r="D546" s="58">
        <f>Summary!$B$86</f>
        <v>10</v>
      </c>
      <c r="E546" s="58">
        <f t="shared" si="28"/>
        <v>900</v>
      </c>
      <c r="F546" s="142" t="s">
        <v>2493</v>
      </c>
      <c r="G546" s="206"/>
      <c r="H546" s="180">
        <f t="shared" si="29"/>
        <v>0</v>
      </c>
    </row>
    <row r="547" spans="1:8" ht="66">
      <c r="A547" s="139" t="s">
        <v>645</v>
      </c>
      <c r="B547" s="134" t="s">
        <v>1789</v>
      </c>
      <c r="C547" s="149">
        <v>10000</v>
      </c>
      <c r="D547" s="58">
        <f>Summary!$B$86</f>
        <v>10</v>
      </c>
      <c r="E547" s="58">
        <f t="shared" si="28"/>
        <v>9000</v>
      </c>
      <c r="F547" s="142" t="s">
        <v>2494</v>
      </c>
      <c r="G547" s="206"/>
      <c r="H547" s="180">
        <f t="shared" si="29"/>
        <v>0</v>
      </c>
    </row>
    <row r="548" spans="1:8" ht="39.6">
      <c r="A548" s="139" t="s">
        <v>646</v>
      </c>
      <c r="B548" s="134" t="s">
        <v>1790</v>
      </c>
      <c r="C548" s="149">
        <v>15000</v>
      </c>
      <c r="D548" s="58">
        <f>Summary!$B$86</f>
        <v>10</v>
      </c>
      <c r="E548" s="58">
        <f t="shared" si="28"/>
        <v>13500</v>
      </c>
      <c r="F548" s="142" t="s">
        <v>647</v>
      </c>
      <c r="G548" s="206"/>
      <c r="H548" s="180">
        <f t="shared" si="29"/>
        <v>0</v>
      </c>
    </row>
    <row r="549" spans="1:8" ht="52.8">
      <c r="A549" s="139" t="s">
        <v>648</v>
      </c>
      <c r="B549" s="134" t="s">
        <v>1791</v>
      </c>
      <c r="C549" s="149">
        <v>16000</v>
      </c>
      <c r="D549" s="58">
        <f>Summary!$B$86</f>
        <v>10</v>
      </c>
      <c r="E549" s="58">
        <f t="shared" si="28"/>
        <v>14400</v>
      </c>
      <c r="F549" s="142" t="s">
        <v>649</v>
      </c>
      <c r="G549" s="206"/>
      <c r="H549" s="180">
        <f t="shared" si="29"/>
        <v>0</v>
      </c>
    </row>
    <row r="550" spans="1:8" ht="66">
      <c r="A550" s="139" t="s">
        <v>650</v>
      </c>
      <c r="B550" s="134" t="s">
        <v>1792</v>
      </c>
      <c r="C550" s="149">
        <v>20000</v>
      </c>
      <c r="D550" s="58">
        <f>Summary!$B$86</f>
        <v>10</v>
      </c>
      <c r="E550" s="58">
        <f t="shared" si="28"/>
        <v>18000</v>
      </c>
      <c r="F550" s="142" t="s">
        <v>651</v>
      </c>
      <c r="G550" s="206"/>
      <c r="H550" s="180">
        <f t="shared" si="29"/>
        <v>0</v>
      </c>
    </row>
    <row r="551" spans="1:8" ht="39.6">
      <c r="A551" s="139" t="s">
        <v>652</v>
      </c>
      <c r="B551" s="134" t="s">
        <v>1793</v>
      </c>
      <c r="C551" s="149">
        <v>2000</v>
      </c>
      <c r="D551" s="58">
        <f>Summary!$B$86</f>
        <v>10</v>
      </c>
      <c r="E551" s="58">
        <f t="shared" si="28"/>
        <v>1800</v>
      </c>
      <c r="F551" s="142" t="s">
        <v>653</v>
      </c>
      <c r="G551" s="206"/>
      <c r="H551" s="180">
        <f t="shared" si="29"/>
        <v>0</v>
      </c>
    </row>
    <row r="552" spans="1:8">
      <c r="A552" s="139" t="s">
        <v>652</v>
      </c>
      <c r="B552" s="134" t="s">
        <v>1794</v>
      </c>
      <c r="C552" s="149">
        <v>1600</v>
      </c>
      <c r="D552" s="58">
        <f>Summary!$B$86</f>
        <v>10</v>
      </c>
      <c r="E552" s="58">
        <f t="shared" si="28"/>
        <v>1440</v>
      </c>
      <c r="F552" s="142"/>
      <c r="G552" s="206"/>
      <c r="H552" s="180">
        <f t="shared" si="29"/>
        <v>0</v>
      </c>
    </row>
    <row r="553" spans="1:8">
      <c r="A553" s="139" t="s">
        <v>652</v>
      </c>
      <c r="B553" s="134" t="s">
        <v>1795</v>
      </c>
      <c r="C553" s="149">
        <v>1400</v>
      </c>
      <c r="D553" s="58">
        <f>Summary!$B$86</f>
        <v>10</v>
      </c>
      <c r="E553" s="58">
        <f t="shared" si="28"/>
        <v>1260</v>
      </c>
      <c r="F553" s="142"/>
      <c r="G553" s="206"/>
      <c r="H553" s="180">
        <f t="shared" si="29"/>
        <v>0</v>
      </c>
    </row>
    <row r="554" spans="1:8">
      <c r="A554" s="139" t="s">
        <v>652</v>
      </c>
      <c r="B554" s="134" t="s">
        <v>1796</v>
      </c>
      <c r="C554" s="149">
        <v>1200</v>
      </c>
      <c r="D554" s="58">
        <f>Summary!$B$86</f>
        <v>10</v>
      </c>
      <c r="E554" s="58">
        <f t="shared" si="28"/>
        <v>1080</v>
      </c>
      <c r="F554" s="142"/>
      <c r="G554" s="206"/>
      <c r="H554" s="180">
        <f t="shared" si="29"/>
        <v>0</v>
      </c>
    </row>
    <row r="555" spans="1:8">
      <c r="A555" s="139" t="s">
        <v>652</v>
      </c>
      <c r="B555" s="134" t="s">
        <v>1797</v>
      </c>
      <c r="C555" s="149">
        <v>1000</v>
      </c>
      <c r="D555" s="58">
        <f>Summary!$B$86</f>
        <v>10</v>
      </c>
      <c r="E555" s="58">
        <f t="shared" si="28"/>
        <v>900</v>
      </c>
      <c r="F555" s="142"/>
      <c r="G555" s="206"/>
      <c r="H555" s="180">
        <f t="shared" si="29"/>
        <v>0</v>
      </c>
    </row>
    <row r="556" spans="1:8" ht="118.8">
      <c r="A556" s="139" t="s">
        <v>654</v>
      </c>
      <c r="B556" s="134" t="s">
        <v>1798</v>
      </c>
      <c r="C556" s="149">
        <v>10000</v>
      </c>
      <c r="D556" s="58">
        <f>Summary!$B$86</f>
        <v>10</v>
      </c>
      <c r="E556" s="58">
        <f t="shared" si="28"/>
        <v>9000</v>
      </c>
      <c r="F556" s="142" t="s">
        <v>2456</v>
      </c>
      <c r="G556" s="206"/>
      <c r="H556" s="180">
        <f t="shared" si="29"/>
        <v>0</v>
      </c>
    </row>
    <row r="557" spans="1:8" ht="79.2">
      <c r="A557" s="139" t="s">
        <v>655</v>
      </c>
      <c r="B557" s="134" t="s">
        <v>1799</v>
      </c>
      <c r="C557" s="149">
        <v>300</v>
      </c>
      <c r="D557" s="58">
        <f>Summary!$B$86</f>
        <v>10</v>
      </c>
      <c r="E557" s="58">
        <f t="shared" si="28"/>
        <v>270</v>
      </c>
      <c r="F557" s="142" t="s">
        <v>2457</v>
      </c>
      <c r="G557" s="206"/>
      <c r="H557" s="180">
        <f t="shared" si="29"/>
        <v>0</v>
      </c>
    </row>
    <row r="558" spans="1:8" ht="79.2">
      <c r="A558" s="139" t="s">
        <v>656</v>
      </c>
      <c r="B558" s="134" t="s">
        <v>1800</v>
      </c>
      <c r="C558" s="149">
        <v>150</v>
      </c>
      <c r="D558" s="58">
        <f>Summary!$B$86</f>
        <v>10</v>
      </c>
      <c r="E558" s="58">
        <f t="shared" si="28"/>
        <v>135</v>
      </c>
      <c r="F558" s="142" t="s">
        <v>2457</v>
      </c>
      <c r="G558" s="206"/>
      <c r="H558" s="180">
        <f t="shared" si="29"/>
        <v>0</v>
      </c>
    </row>
    <row r="559" spans="1:8" ht="92.4">
      <c r="A559" s="139" t="s">
        <v>657</v>
      </c>
      <c r="B559" s="134" t="s">
        <v>1801</v>
      </c>
      <c r="C559" s="149">
        <v>150</v>
      </c>
      <c r="D559" s="58">
        <f>Summary!$B$86</f>
        <v>10</v>
      </c>
      <c r="E559" s="58">
        <f t="shared" si="28"/>
        <v>135</v>
      </c>
      <c r="F559" s="142" t="s">
        <v>2458</v>
      </c>
      <c r="G559" s="206"/>
      <c r="H559" s="180">
        <f t="shared" si="29"/>
        <v>0</v>
      </c>
    </row>
    <row r="560" spans="1:8" ht="52.8">
      <c r="A560" s="139" t="s">
        <v>658</v>
      </c>
      <c r="B560" s="134" t="s">
        <v>1802</v>
      </c>
      <c r="C560" s="149">
        <v>10000</v>
      </c>
      <c r="D560" s="58">
        <f>Summary!$B$86</f>
        <v>10</v>
      </c>
      <c r="E560" s="58">
        <f t="shared" si="28"/>
        <v>9000</v>
      </c>
      <c r="F560" s="142" t="s">
        <v>659</v>
      </c>
      <c r="G560" s="206"/>
      <c r="H560" s="180">
        <f t="shared" si="29"/>
        <v>0</v>
      </c>
    </row>
    <row r="561" spans="1:8" ht="52.8">
      <c r="A561" s="139" t="s">
        <v>660</v>
      </c>
      <c r="B561" s="134" t="s">
        <v>1803</v>
      </c>
      <c r="C561" s="149">
        <v>5000</v>
      </c>
      <c r="D561" s="58">
        <f>Summary!$B$86</f>
        <v>10</v>
      </c>
      <c r="E561" s="58">
        <f t="shared" si="28"/>
        <v>4500</v>
      </c>
      <c r="F561" s="142" t="s">
        <v>661</v>
      </c>
      <c r="G561" s="206"/>
      <c r="H561" s="180">
        <f t="shared" si="29"/>
        <v>0</v>
      </c>
    </row>
    <row r="562" spans="1:8" ht="105.6">
      <c r="A562" s="139" t="s">
        <v>662</v>
      </c>
      <c r="B562" s="134" t="s">
        <v>1804</v>
      </c>
      <c r="C562" s="149">
        <v>5000</v>
      </c>
      <c r="D562" s="58">
        <f>Summary!$B$86</f>
        <v>10</v>
      </c>
      <c r="E562" s="58">
        <f t="shared" si="28"/>
        <v>4500</v>
      </c>
      <c r="F562" s="142" t="s">
        <v>2495</v>
      </c>
      <c r="G562" s="206"/>
      <c r="H562" s="180">
        <f t="shared" si="29"/>
        <v>0</v>
      </c>
    </row>
    <row r="563" spans="1:8" ht="26.4">
      <c r="A563" s="139" t="s">
        <v>663</v>
      </c>
      <c r="B563" s="134" t="s">
        <v>1805</v>
      </c>
      <c r="C563" s="149">
        <v>300</v>
      </c>
      <c r="D563" s="58">
        <f>Summary!$B$86</f>
        <v>10</v>
      </c>
      <c r="E563" s="58">
        <f t="shared" si="28"/>
        <v>270</v>
      </c>
      <c r="F563" s="142" t="s">
        <v>664</v>
      </c>
      <c r="G563" s="206"/>
      <c r="H563" s="180">
        <f t="shared" si="29"/>
        <v>0</v>
      </c>
    </row>
    <row r="564" spans="1:8" ht="26.4">
      <c r="A564" s="139" t="s">
        <v>665</v>
      </c>
      <c r="B564" s="134" t="s">
        <v>1806</v>
      </c>
      <c r="C564" s="149">
        <v>150</v>
      </c>
      <c r="D564" s="58">
        <f>Summary!$B$86</f>
        <v>10</v>
      </c>
      <c r="E564" s="58">
        <f t="shared" ref="E564:E566" si="30">SUM(C564-(C564*(D564/100)))</f>
        <v>135</v>
      </c>
      <c r="F564" s="142" t="s">
        <v>664</v>
      </c>
      <c r="G564" s="206"/>
      <c r="H564" s="180">
        <f t="shared" si="29"/>
        <v>0</v>
      </c>
    </row>
    <row r="565" spans="1:8" ht="26.4">
      <c r="A565" s="139" t="s">
        <v>666</v>
      </c>
      <c r="B565" s="134" t="s">
        <v>1807</v>
      </c>
      <c r="C565" s="149">
        <v>600</v>
      </c>
      <c r="D565" s="58">
        <f>Summary!$B$86</f>
        <v>10</v>
      </c>
      <c r="E565" s="58">
        <f t="shared" si="30"/>
        <v>540</v>
      </c>
      <c r="F565" s="142" t="s">
        <v>667</v>
      </c>
      <c r="G565" s="206"/>
      <c r="H565" s="180">
        <f t="shared" si="29"/>
        <v>0</v>
      </c>
    </row>
    <row r="566" spans="1:8" ht="26.4">
      <c r="A566" s="139" t="s">
        <v>668</v>
      </c>
      <c r="B566" s="134" t="s">
        <v>1808</v>
      </c>
      <c r="C566" s="149">
        <v>300</v>
      </c>
      <c r="D566" s="58">
        <f>Summary!$B$86</f>
        <v>10</v>
      </c>
      <c r="E566" s="58">
        <f t="shared" si="30"/>
        <v>270</v>
      </c>
      <c r="F566" s="142" t="s">
        <v>667</v>
      </c>
      <c r="G566" s="206"/>
      <c r="H566" s="180">
        <f t="shared" si="29"/>
        <v>0</v>
      </c>
    </row>
    <row r="567" spans="1:8">
      <c r="A567" s="147" t="s">
        <v>669</v>
      </c>
      <c r="B567" s="148"/>
      <c r="C567" s="148"/>
      <c r="D567" s="148"/>
      <c r="E567" s="148"/>
      <c r="F567" s="148"/>
      <c r="G567" s="218"/>
      <c r="H567" s="148"/>
    </row>
    <row r="568" spans="1:8" ht="105.6">
      <c r="A568" s="139" t="s">
        <v>670</v>
      </c>
      <c r="B568" s="134" t="s">
        <v>2026</v>
      </c>
      <c r="C568" s="149">
        <v>20000</v>
      </c>
      <c r="D568" s="58">
        <f>Summary!$B$87</f>
        <v>10</v>
      </c>
      <c r="E568" s="58">
        <f t="shared" ref="E568:E607" si="31">SUM(C568-(C568*(D568/100)))</f>
        <v>18000</v>
      </c>
      <c r="F568" s="142" t="s">
        <v>2496</v>
      </c>
      <c r="G568" s="206"/>
      <c r="H568" s="180">
        <f t="shared" si="29"/>
        <v>0</v>
      </c>
    </row>
    <row r="569" spans="1:8" ht="66">
      <c r="A569" s="139" t="s">
        <v>671</v>
      </c>
      <c r="B569" s="134" t="s">
        <v>2027</v>
      </c>
      <c r="C569" s="149">
        <v>500</v>
      </c>
      <c r="D569" s="58">
        <f>Summary!$B$87</f>
        <v>10</v>
      </c>
      <c r="E569" s="58">
        <f t="shared" si="31"/>
        <v>450</v>
      </c>
      <c r="F569" s="142" t="s">
        <v>2497</v>
      </c>
      <c r="G569" s="206"/>
      <c r="H569" s="180">
        <f t="shared" si="29"/>
        <v>0</v>
      </c>
    </row>
    <row r="570" spans="1:8">
      <c r="A570" s="139" t="s">
        <v>671</v>
      </c>
      <c r="B570" s="134" t="s">
        <v>2028</v>
      </c>
      <c r="C570" s="149">
        <v>450</v>
      </c>
      <c r="D570" s="58">
        <f>Summary!$B$87</f>
        <v>10</v>
      </c>
      <c r="E570" s="58">
        <f t="shared" si="31"/>
        <v>405</v>
      </c>
      <c r="F570" s="142"/>
      <c r="G570" s="206"/>
      <c r="H570" s="180">
        <f t="shared" si="29"/>
        <v>0</v>
      </c>
    </row>
    <row r="571" spans="1:8">
      <c r="A571" s="139" t="s">
        <v>671</v>
      </c>
      <c r="B571" s="134" t="s">
        <v>2029</v>
      </c>
      <c r="C571" s="149">
        <v>400</v>
      </c>
      <c r="D571" s="58">
        <f>Summary!$B$87</f>
        <v>10</v>
      </c>
      <c r="E571" s="58">
        <f t="shared" si="31"/>
        <v>360</v>
      </c>
      <c r="F571" s="142"/>
      <c r="G571" s="206"/>
      <c r="H571" s="180">
        <f t="shared" si="29"/>
        <v>0</v>
      </c>
    </row>
    <row r="572" spans="1:8">
      <c r="A572" s="139" t="s">
        <v>671</v>
      </c>
      <c r="B572" s="134" t="s">
        <v>2030</v>
      </c>
      <c r="C572" s="149">
        <v>375</v>
      </c>
      <c r="D572" s="58">
        <f>Summary!$B$87</f>
        <v>10</v>
      </c>
      <c r="E572" s="58">
        <f t="shared" si="31"/>
        <v>337.5</v>
      </c>
      <c r="F572" s="142"/>
      <c r="G572" s="206"/>
      <c r="H572" s="180">
        <f t="shared" si="29"/>
        <v>0</v>
      </c>
    </row>
    <row r="573" spans="1:8">
      <c r="A573" s="139" t="s">
        <v>671</v>
      </c>
      <c r="B573" s="134" t="s">
        <v>2031</v>
      </c>
      <c r="C573" s="149">
        <v>350</v>
      </c>
      <c r="D573" s="58">
        <f>Summary!$B$87</f>
        <v>10</v>
      </c>
      <c r="E573" s="58">
        <f t="shared" si="31"/>
        <v>315</v>
      </c>
      <c r="F573" s="142"/>
      <c r="G573" s="206"/>
      <c r="H573" s="180">
        <f t="shared" si="29"/>
        <v>0</v>
      </c>
    </row>
    <row r="574" spans="1:8">
      <c r="A574" s="139" t="s">
        <v>671</v>
      </c>
      <c r="B574" s="134" t="s">
        <v>2032</v>
      </c>
      <c r="C574" s="149">
        <v>325</v>
      </c>
      <c r="D574" s="58">
        <f>Summary!$B$87</f>
        <v>10</v>
      </c>
      <c r="E574" s="58">
        <f t="shared" si="31"/>
        <v>292.5</v>
      </c>
      <c r="F574" s="142"/>
      <c r="G574" s="206"/>
      <c r="H574" s="180">
        <f t="shared" si="29"/>
        <v>0</v>
      </c>
    </row>
    <row r="575" spans="1:8" ht="105.6">
      <c r="A575" s="139" t="s">
        <v>672</v>
      </c>
      <c r="B575" s="134" t="s">
        <v>2033</v>
      </c>
      <c r="C575" s="149">
        <v>45000</v>
      </c>
      <c r="D575" s="58">
        <f>Summary!$B$87</f>
        <v>10</v>
      </c>
      <c r="E575" s="58">
        <f t="shared" si="31"/>
        <v>40500</v>
      </c>
      <c r="F575" s="142" t="s">
        <v>2498</v>
      </c>
      <c r="G575" s="206"/>
      <c r="H575" s="180">
        <f t="shared" si="29"/>
        <v>0</v>
      </c>
    </row>
    <row r="576" spans="1:8" ht="79.2">
      <c r="A576" s="139" t="s">
        <v>673</v>
      </c>
      <c r="B576" s="134" t="s">
        <v>2034</v>
      </c>
      <c r="C576" s="149">
        <v>45000</v>
      </c>
      <c r="D576" s="58">
        <f>Summary!$B$87</f>
        <v>10</v>
      </c>
      <c r="E576" s="58">
        <f t="shared" si="31"/>
        <v>40500</v>
      </c>
      <c r="F576" s="142" t="s">
        <v>674</v>
      </c>
      <c r="G576" s="206"/>
      <c r="H576" s="180">
        <f t="shared" si="29"/>
        <v>0</v>
      </c>
    </row>
    <row r="577" spans="1:8" ht="105.6">
      <c r="A577" s="139" t="s">
        <v>675</v>
      </c>
      <c r="B577" s="134" t="s">
        <v>2035</v>
      </c>
      <c r="C577" s="149">
        <v>45000</v>
      </c>
      <c r="D577" s="58">
        <f>Summary!$B$87</f>
        <v>10</v>
      </c>
      <c r="E577" s="58">
        <f t="shared" si="31"/>
        <v>40500</v>
      </c>
      <c r="F577" s="142" t="s">
        <v>2499</v>
      </c>
      <c r="G577" s="206"/>
      <c r="H577" s="180">
        <f t="shared" si="29"/>
        <v>0</v>
      </c>
    </row>
    <row r="578" spans="1:8" ht="105.6">
      <c r="A578" s="139" t="s">
        <v>676</v>
      </c>
      <c r="B578" s="134" t="s">
        <v>2036</v>
      </c>
      <c r="C578" s="149">
        <v>5000</v>
      </c>
      <c r="D578" s="58">
        <f>Summary!$B$87</f>
        <v>10</v>
      </c>
      <c r="E578" s="58">
        <f t="shared" si="31"/>
        <v>4500</v>
      </c>
      <c r="F578" s="142" t="s">
        <v>2500</v>
      </c>
      <c r="G578" s="206"/>
      <c r="H578" s="180">
        <f t="shared" si="29"/>
        <v>0</v>
      </c>
    </row>
    <row r="579" spans="1:8" ht="92.4">
      <c r="A579" s="139" t="s">
        <v>677</v>
      </c>
      <c r="B579" s="134" t="s">
        <v>2037</v>
      </c>
      <c r="C579" s="149">
        <v>25000</v>
      </c>
      <c r="D579" s="58">
        <f>Summary!$B$87</f>
        <v>10</v>
      </c>
      <c r="E579" s="58">
        <f t="shared" si="31"/>
        <v>22500</v>
      </c>
      <c r="F579" s="142" t="s">
        <v>678</v>
      </c>
      <c r="G579" s="206"/>
      <c r="H579" s="180">
        <f t="shared" si="29"/>
        <v>0</v>
      </c>
    </row>
    <row r="580" spans="1:8" ht="92.4">
      <c r="A580" s="139" t="s">
        <v>679</v>
      </c>
      <c r="B580" s="134" t="s">
        <v>2038</v>
      </c>
      <c r="C580" s="149">
        <v>40000</v>
      </c>
      <c r="D580" s="58">
        <f>Summary!$B$87</f>
        <v>10</v>
      </c>
      <c r="E580" s="58">
        <f t="shared" si="31"/>
        <v>36000</v>
      </c>
      <c r="F580" s="142" t="s">
        <v>680</v>
      </c>
      <c r="G580" s="206"/>
      <c r="H580" s="180">
        <f t="shared" si="29"/>
        <v>0</v>
      </c>
    </row>
    <row r="581" spans="1:8" ht="79.2">
      <c r="A581" s="139" t="s">
        <v>681</v>
      </c>
      <c r="B581" s="134" t="s">
        <v>2039</v>
      </c>
      <c r="C581" s="149">
        <v>27500</v>
      </c>
      <c r="D581" s="58">
        <f>Summary!$B$87</f>
        <v>10</v>
      </c>
      <c r="E581" s="58">
        <f t="shared" si="31"/>
        <v>24750</v>
      </c>
      <c r="F581" s="142" t="s">
        <v>2501</v>
      </c>
      <c r="G581" s="206"/>
      <c r="H581" s="180">
        <f t="shared" si="29"/>
        <v>0</v>
      </c>
    </row>
    <row r="582" spans="1:8" ht="118.8">
      <c r="A582" s="139" t="s">
        <v>682</v>
      </c>
      <c r="B582" s="134" t="s">
        <v>2040</v>
      </c>
      <c r="C582" s="149">
        <v>22500</v>
      </c>
      <c r="D582" s="58">
        <f>Summary!$B$87</f>
        <v>10</v>
      </c>
      <c r="E582" s="58">
        <f t="shared" si="31"/>
        <v>20250</v>
      </c>
      <c r="F582" s="142" t="s">
        <v>683</v>
      </c>
      <c r="G582" s="206"/>
      <c r="H582" s="180">
        <f t="shared" si="29"/>
        <v>0</v>
      </c>
    </row>
    <row r="583" spans="1:8" ht="92.4">
      <c r="A583" s="139" t="s">
        <v>684</v>
      </c>
      <c r="B583" s="134" t="s">
        <v>2041</v>
      </c>
      <c r="C583" s="149">
        <v>1500</v>
      </c>
      <c r="D583" s="58">
        <f>Summary!$B$87</f>
        <v>10</v>
      </c>
      <c r="E583" s="58">
        <f t="shared" si="31"/>
        <v>1350</v>
      </c>
      <c r="F583" s="142" t="s">
        <v>2502</v>
      </c>
      <c r="G583" s="206"/>
      <c r="H583" s="180">
        <f t="shared" ref="H583:H637" si="32">E583*G583</f>
        <v>0</v>
      </c>
    </row>
    <row r="584" spans="1:8" ht="92.4">
      <c r="A584" s="139" t="s">
        <v>685</v>
      </c>
      <c r="B584" s="134" t="s">
        <v>2042</v>
      </c>
      <c r="C584" s="149">
        <v>25000</v>
      </c>
      <c r="D584" s="58">
        <f>Summary!$B$87</f>
        <v>10</v>
      </c>
      <c r="E584" s="58">
        <f t="shared" si="31"/>
        <v>22500</v>
      </c>
      <c r="F584" s="142" t="s">
        <v>2503</v>
      </c>
      <c r="G584" s="206"/>
      <c r="H584" s="180">
        <f t="shared" si="32"/>
        <v>0</v>
      </c>
    </row>
    <row r="585" spans="1:8" ht="66">
      <c r="A585" s="139" t="s">
        <v>686</v>
      </c>
      <c r="B585" s="134" t="s">
        <v>2043</v>
      </c>
      <c r="C585" s="149">
        <v>10000</v>
      </c>
      <c r="D585" s="58">
        <f>Summary!$B$87</f>
        <v>10</v>
      </c>
      <c r="E585" s="58">
        <f t="shared" si="31"/>
        <v>9000</v>
      </c>
      <c r="F585" s="142" t="s">
        <v>2504</v>
      </c>
      <c r="G585" s="206"/>
      <c r="H585" s="180">
        <f t="shared" si="32"/>
        <v>0</v>
      </c>
    </row>
    <row r="586" spans="1:8" ht="26.4">
      <c r="A586" s="139" t="s">
        <v>687</v>
      </c>
      <c r="B586" s="134" t="s">
        <v>2044</v>
      </c>
      <c r="C586" s="149">
        <v>20000</v>
      </c>
      <c r="D586" s="58">
        <f>Summary!$B$87</f>
        <v>10</v>
      </c>
      <c r="E586" s="58">
        <f t="shared" si="31"/>
        <v>18000</v>
      </c>
      <c r="F586" s="142" t="s">
        <v>688</v>
      </c>
      <c r="G586" s="206"/>
      <c r="H586" s="180">
        <f t="shared" si="32"/>
        <v>0</v>
      </c>
    </row>
    <row r="587" spans="1:8" ht="39.6">
      <c r="A587" s="139" t="s">
        <v>689</v>
      </c>
      <c r="B587" s="134" t="s">
        <v>2045</v>
      </c>
      <c r="C587" s="149">
        <v>25000</v>
      </c>
      <c r="D587" s="58">
        <f>Summary!$B$87</f>
        <v>10</v>
      </c>
      <c r="E587" s="58">
        <f t="shared" si="31"/>
        <v>22500</v>
      </c>
      <c r="F587" s="142" t="s">
        <v>2505</v>
      </c>
      <c r="G587" s="206"/>
      <c r="H587" s="180">
        <f t="shared" si="32"/>
        <v>0</v>
      </c>
    </row>
    <row r="588" spans="1:8" ht="105.6">
      <c r="A588" s="139" t="s">
        <v>690</v>
      </c>
      <c r="B588" s="134" t="s">
        <v>2046</v>
      </c>
      <c r="C588" s="149">
        <v>7500</v>
      </c>
      <c r="D588" s="58">
        <f>Summary!$B$87</f>
        <v>10</v>
      </c>
      <c r="E588" s="58">
        <f t="shared" si="31"/>
        <v>6750</v>
      </c>
      <c r="F588" s="142" t="s">
        <v>2500</v>
      </c>
      <c r="G588" s="206"/>
      <c r="H588" s="180">
        <f t="shared" si="32"/>
        <v>0</v>
      </c>
    </row>
    <row r="589" spans="1:8" ht="79.2">
      <c r="A589" s="139" t="s">
        <v>691</v>
      </c>
      <c r="B589" s="134" t="s">
        <v>2047</v>
      </c>
      <c r="C589" s="149">
        <v>7500</v>
      </c>
      <c r="D589" s="58">
        <f>Summary!$B$87</f>
        <v>10</v>
      </c>
      <c r="E589" s="58">
        <f t="shared" si="31"/>
        <v>6750</v>
      </c>
      <c r="F589" s="142" t="s">
        <v>692</v>
      </c>
      <c r="G589" s="206"/>
      <c r="H589" s="180">
        <f t="shared" si="32"/>
        <v>0</v>
      </c>
    </row>
    <row r="590" spans="1:8" ht="52.8">
      <c r="A590" s="139" t="s">
        <v>693</v>
      </c>
      <c r="B590" s="134" t="s">
        <v>2048</v>
      </c>
      <c r="C590" s="149">
        <v>2500</v>
      </c>
      <c r="D590" s="58">
        <f>Summary!$B$87</f>
        <v>10</v>
      </c>
      <c r="E590" s="58">
        <f t="shared" si="31"/>
        <v>2250</v>
      </c>
      <c r="F590" s="142" t="s">
        <v>2506</v>
      </c>
      <c r="G590" s="206"/>
      <c r="H590" s="180">
        <f t="shared" si="32"/>
        <v>0</v>
      </c>
    </row>
    <row r="591" spans="1:8">
      <c r="A591" s="139" t="s">
        <v>693</v>
      </c>
      <c r="B591" s="134" t="s">
        <v>2049</v>
      </c>
      <c r="C591" s="149">
        <v>2100</v>
      </c>
      <c r="D591" s="58">
        <f>Summary!$B$87</f>
        <v>10</v>
      </c>
      <c r="E591" s="58">
        <f t="shared" si="31"/>
        <v>1890</v>
      </c>
      <c r="F591" s="142"/>
      <c r="G591" s="206"/>
      <c r="H591" s="180">
        <f t="shared" si="32"/>
        <v>0</v>
      </c>
    </row>
    <row r="592" spans="1:8">
      <c r="A592" s="139" t="s">
        <v>693</v>
      </c>
      <c r="B592" s="134" t="s">
        <v>2050</v>
      </c>
      <c r="C592" s="149">
        <v>1800</v>
      </c>
      <c r="D592" s="58">
        <f>Summary!$B$87</f>
        <v>10</v>
      </c>
      <c r="E592" s="58">
        <f t="shared" si="31"/>
        <v>1620</v>
      </c>
      <c r="F592" s="142"/>
      <c r="G592" s="206"/>
      <c r="H592" s="180">
        <f t="shared" si="32"/>
        <v>0</v>
      </c>
    </row>
    <row r="593" spans="1:8">
      <c r="A593" s="139" t="s">
        <v>693</v>
      </c>
      <c r="B593" s="134" t="s">
        <v>2051</v>
      </c>
      <c r="C593" s="149">
        <v>1500</v>
      </c>
      <c r="D593" s="58">
        <f>Summary!$B$87</f>
        <v>10</v>
      </c>
      <c r="E593" s="58">
        <f t="shared" si="31"/>
        <v>1350</v>
      </c>
      <c r="F593" s="142"/>
      <c r="G593" s="206"/>
      <c r="H593" s="180">
        <f t="shared" si="32"/>
        <v>0</v>
      </c>
    </row>
    <row r="594" spans="1:8">
      <c r="A594" s="139" t="s">
        <v>693</v>
      </c>
      <c r="B594" s="134" t="s">
        <v>2052</v>
      </c>
      <c r="C594" s="149">
        <v>1300</v>
      </c>
      <c r="D594" s="58">
        <f>Summary!$B$87</f>
        <v>10</v>
      </c>
      <c r="E594" s="58">
        <f t="shared" si="31"/>
        <v>1170</v>
      </c>
      <c r="F594" s="142"/>
      <c r="G594" s="206"/>
      <c r="H594" s="180">
        <f t="shared" si="32"/>
        <v>0</v>
      </c>
    </row>
    <row r="595" spans="1:8">
      <c r="A595" s="139" t="s">
        <v>693</v>
      </c>
      <c r="B595" s="134" t="s">
        <v>2053</v>
      </c>
      <c r="C595" s="149">
        <v>1100</v>
      </c>
      <c r="D595" s="58">
        <f>Summary!$B$87</f>
        <v>10</v>
      </c>
      <c r="E595" s="58">
        <f t="shared" si="31"/>
        <v>990</v>
      </c>
      <c r="F595" s="142"/>
      <c r="G595" s="206"/>
      <c r="H595" s="180">
        <f t="shared" si="32"/>
        <v>0</v>
      </c>
    </row>
    <row r="596" spans="1:8">
      <c r="A596" s="139" t="s">
        <v>693</v>
      </c>
      <c r="B596" s="134" t="s">
        <v>2054</v>
      </c>
      <c r="C596" s="149">
        <v>1000</v>
      </c>
      <c r="D596" s="58">
        <f>Summary!$B$87</f>
        <v>10</v>
      </c>
      <c r="E596" s="58">
        <f t="shared" si="31"/>
        <v>900</v>
      </c>
      <c r="F596" s="142"/>
      <c r="G596" s="206"/>
      <c r="H596" s="180">
        <f t="shared" si="32"/>
        <v>0</v>
      </c>
    </row>
    <row r="597" spans="1:8">
      <c r="A597" s="139" t="s">
        <v>693</v>
      </c>
      <c r="B597" s="134" t="s">
        <v>2055</v>
      </c>
      <c r="C597" s="149">
        <v>950</v>
      </c>
      <c r="D597" s="58">
        <f>Summary!$B$87</f>
        <v>10</v>
      </c>
      <c r="E597" s="58">
        <f t="shared" si="31"/>
        <v>855</v>
      </c>
      <c r="F597" s="142"/>
      <c r="G597" s="206"/>
      <c r="H597" s="180">
        <f t="shared" si="32"/>
        <v>0</v>
      </c>
    </row>
    <row r="598" spans="1:8" ht="52.8">
      <c r="A598" s="139" t="s">
        <v>694</v>
      </c>
      <c r="B598" s="134" t="s">
        <v>2056</v>
      </c>
      <c r="C598" s="149">
        <v>1250</v>
      </c>
      <c r="D598" s="58">
        <f>Summary!$B$87</f>
        <v>10</v>
      </c>
      <c r="E598" s="58">
        <f t="shared" si="31"/>
        <v>1125</v>
      </c>
      <c r="F598" s="142" t="s">
        <v>2506</v>
      </c>
      <c r="G598" s="206"/>
      <c r="H598" s="180">
        <f t="shared" si="32"/>
        <v>0</v>
      </c>
    </row>
    <row r="599" spans="1:8">
      <c r="A599" s="139" t="s">
        <v>694</v>
      </c>
      <c r="B599" s="134" t="s">
        <v>2057</v>
      </c>
      <c r="C599" s="149">
        <v>1050</v>
      </c>
      <c r="D599" s="58">
        <f>Summary!$B$87</f>
        <v>10</v>
      </c>
      <c r="E599" s="58">
        <f t="shared" si="31"/>
        <v>945</v>
      </c>
      <c r="F599" s="142"/>
      <c r="G599" s="206"/>
      <c r="H599" s="180">
        <f t="shared" si="32"/>
        <v>0</v>
      </c>
    </row>
    <row r="600" spans="1:8">
      <c r="A600" s="139" t="s">
        <v>694</v>
      </c>
      <c r="B600" s="134" t="s">
        <v>2058</v>
      </c>
      <c r="C600" s="149">
        <v>900</v>
      </c>
      <c r="D600" s="58">
        <f>Summary!$B$87</f>
        <v>10</v>
      </c>
      <c r="E600" s="58">
        <f t="shared" si="31"/>
        <v>810</v>
      </c>
      <c r="F600" s="142"/>
      <c r="G600" s="206"/>
      <c r="H600" s="180">
        <f t="shared" si="32"/>
        <v>0</v>
      </c>
    </row>
    <row r="601" spans="1:8">
      <c r="A601" s="139" t="s">
        <v>694</v>
      </c>
      <c r="B601" s="134" t="s">
        <v>2059</v>
      </c>
      <c r="C601" s="149">
        <v>750</v>
      </c>
      <c r="D601" s="58">
        <f>Summary!$B$87</f>
        <v>10</v>
      </c>
      <c r="E601" s="58">
        <f t="shared" si="31"/>
        <v>675</v>
      </c>
      <c r="F601" s="142"/>
      <c r="G601" s="206"/>
      <c r="H601" s="180">
        <f t="shared" si="32"/>
        <v>0</v>
      </c>
    </row>
    <row r="602" spans="1:8">
      <c r="A602" s="139" t="s">
        <v>694</v>
      </c>
      <c r="B602" s="134" t="s">
        <v>2060</v>
      </c>
      <c r="C602" s="149">
        <v>650</v>
      </c>
      <c r="D602" s="58">
        <f>Summary!$B$87</f>
        <v>10</v>
      </c>
      <c r="E602" s="58">
        <f t="shared" si="31"/>
        <v>585</v>
      </c>
      <c r="F602" s="142"/>
      <c r="G602" s="206"/>
      <c r="H602" s="180">
        <f t="shared" si="32"/>
        <v>0</v>
      </c>
    </row>
    <row r="603" spans="1:8">
      <c r="A603" s="139" t="s">
        <v>694</v>
      </c>
      <c r="B603" s="134" t="s">
        <v>2061</v>
      </c>
      <c r="C603" s="149">
        <v>550</v>
      </c>
      <c r="D603" s="58">
        <f>Summary!$B$87</f>
        <v>10</v>
      </c>
      <c r="E603" s="58">
        <f t="shared" si="31"/>
        <v>495</v>
      </c>
      <c r="F603" s="142"/>
      <c r="G603" s="206"/>
      <c r="H603" s="180">
        <f t="shared" si="32"/>
        <v>0</v>
      </c>
    </row>
    <row r="604" spans="1:8">
      <c r="A604" s="139" t="s">
        <v>694</v>
      </c>
      <c r="B604" s="134" t="s">
        <v>2062</v>
      </c>
      <c r="C604" s="149">
        <v>500</v>
      </c>
      <c r="D604" s="58">
        <f>Summary!$B$87</f>
        <v>10</v>
      </c>
      <c r="E604" s="58">
        <f t="shared" si="31"/>
        <v>450</v>
      </c>
      <c r="F604" s="142"/>
      <c r="G604" s="206"/>
      <c r="H604" s="180">
        <f t="shared" si="32"/>
        <v>0</v>
      </c>
    </row>
    <row r="605" spans="1:8">
      <c r="A605" s="139" t="s">
        <v>694</v>
      </c>
      <c r="B605" s="134" t="s">
        <v>2063</v>
      </c>
      <c r="C605" s="149">
        <v>475</v>
      </c>
      <c r="D605" s="58">
        <f>Summary!$B$87</f>
        <v>10</v>
      </c>
      <c r="E605" s="58">
        <f t="shared" si="31"/>
        <v>427.5</v>
      </c>
      <c r="F605" s="142"/>
      <c r="G605" s="206"/>
      <c r="H605" s="180">
        <f t="shared" si="32"/>
        <v>0</v>
      </c>
    </row>
    <row r="606" spans="1:8" ht="26.4">
      <c r="A606" s="139" t="s">
        <v>695</v>
      </c>
      <c r="B606" s="134" t="s">
        <v>2064</v>
      </c>
      <c r="C606" s="149">
        <v>12500</v>
      </c>
      <c r="D606" s="58">
        <f>Summary!$B$87</f>
        <v>10</v>
      </c>
      <c r="E606" s="58">
        <f t="shared" si="31"/>
        <v>11250</v>
      </c>
      <c r="F606" s="142" t="s">
        <v>696</v>
      </c>
      <c r="G606" s="206"/>
      <c r="H606" s="180">
        <f t="shared" si="32"/>
        <v>0</v>
      </c>
    </row>
    <row r="607" spans="1:8" ht="66">
      <c r="A607" s="139" t="s">
        <v>697</v>
      </c>
      <c r="B607" s="134" t="s">
        <v>2065</v>
      </c>
      <c r="C607" s="149">
        <v>25000</v>
      </c>
      <c r="D607" s="58">
        <f>Summary!$B$87</f>
        <v>10</v>
      </c>
      <c r="E607" s="58">
        <f t="shared" si="31"/>
        <v>22500</v>
      </c>
      <c r="F607" s="142" t="s">
        <v>2507</v>
      </c>
      <c r="G607" s="206"/>
      <c r="H607" s="180">
        <f t="shared" si="32"/>
        <v>0</v>
      </c>
    </row>
    <row r="608" spans="1:8">
      <c r="A608" s="147" t="s">
        <v>698</v>
      </c>
      <c r="B608" s="148"/>
      <c r="C608" s="148"/>
      <c r="D608" s="148"/>
      <c r="E608" s="148"/>
      <c r="F608" s="148"/>
      <c r="G608" s="218"/>
      <c r="H608" s="148"/>
    </row>
    <row r="609" spans="1:8" ht="66">
      <c r="A609" s="139" t="s">
        <v>699</v>
      </c>
      <c r="B609" s="134" t="s">
        <v>1876</v>
      </c>
      <c r="C609" s="149">
        <v>10000</v>
      </c>
      <c r="D609" s="58">
        <f>Summary!$B$88</f>
        <v>10</v>
      </c>
      <c r="E609" s="58">
        <f t="shared" ref="E609:E637" si="33">SUM(C609-(C609*(D609/100)))</f>
        <v>9000</v>
      </c>
      <c r="F609" s="142" t="s">
        <v>454</v>
      </c>
      <c r="G609" s="206"/>
      <c r="H609" s="180">
        <f t="shared" si="32"/>
        <v>0</v>
      </c>
    </row>
    <row r="610" spans="1:8" ht="105.6">
      <c r="A610" s="139" t="s">
        <v>700</v>
      </c>
      <c r="B610" s="134" t="s">
        <v>1877</v>
      </c>
      <c r="C610" s="149">
        <v>20000</v>
      </c>
      <c r="D610" s="58">
        <f>Summary!$B$88</f>
        <v>10</v>
      </c>
      <c r="E610" s="58">
        <f t="shared" si="33"/>
        <v>18000</v>
      </c>
      <c r="F610" s="142" t="s">
        <v>701</v>
      </c>
      <c r="G610" s="206"/>
      <c r="H610" s="180">
        <f t="shared" si="32"/>
        <v>0</v>
      </c>
    </row>
    <row r="611" spans="1:8" ht="52.8">
      <c r="A611" s="139" t="s">
        <v>702</v>
      </c>
      <c r="B611" s="134" t="s">
        <v>1878</v>
      </c>
      <c r="C611" s="149">
        <v>7000</v>
      </c>
      <c r="D611" s="58">
        <f>Summary!$B$88</f>
        <v>10</v>
      </c>
      <c r="E611" s="58">
        <f t="shared" si="33"/>
        <v>6300</v>
      </c>
      <c r="F611" s="142" t="s">
        <v>703</v>
      </c>
      <c r="G611" s="206"/>
      <c r="H611" s="180">
        <f t="shared" si="32"/>
        <v>0</v>
      </c>
    </row>
    <row r="612" spans="1:8" ht="79.2">
      <c r="A612" s="139" t="s">
        <v>704</v>
      </c>
      <c r="B612" s="134" t="s">
        <v>1879</v>
      </c>
      <c r="C612" s="149">
        <v>5000</v>
      </c>
      <c r="D612" s="58">
        <f>Summary!$B$88</f>
        <v>10</v>
      </c>
      <c r="E612" s="58">
        <f t="shared" si="33"/>
        <v>4500</v>
      </c>
      <c r="F612" s="142" t="s">
        <v>2459</v>
      </c>
      <c r="G612" s="206"/>
      <c r="H612" s="180">
        <f t="shared" si="32"/>
        <v>0</v>
      </c>
    </row>
    <row r="613" spans="1:8" ht="39.6">
      <c r="A613" s="139" t="s">
        <v>705</v>
      </c>
      <c r="B613" s="134" t="s">
        <v>1880</v>
      </c>
      <c r="C613" s="149">
        <v>20000</v>
      </c>
      <c r="D613" s="58">
        <f>Summary!$B$88</f>
        <v>10</v>
      </c>
      <c r="E613" s="58">
        <f t="shared" si="33"/>
        <v>18000</v>
      </c>
      <c r="F613" s="142" t="s">
        <v>706</v>
      </c>
      <c r="G613" s="206"/>
      <c r="H613" s="180">
        <f t="shared" si="32"/>
        <v>0</v>
      </c>
    </row>
    <row r="614" spans="1:8" ht="66">
      <c r="A614" s="139" t="s">
        <v>707</v>
      </c>
      <c r="B614" s="134" t="s">
        <v>1881</v>
      </c>
      <c r="C614" s="149">
        <v>20000</v>
      </c>
      <c r="D614" s="58">
        <f>Summary!$B$88</f>
        <v>10</v>
      </c>
      <c r="E614" s="58">
        <f t="shared" si="33"/>
        <v>18000</v>
      </c>
      <c r="F614" s="142" t="s">
        <v>708</v>
      </c>
      <c r="G614" s="206"/>
      <c r="H614" s="180">
        <f t="shared" si="32"/>
        <v>0</v>
      </c>
    </row>
    <row r="615" spans="1:8" ht="39.6">
      <c r="A615" s="139" t="s">
        <v>709</v>
      </c>
      <c r="B615" s="134" t="s">
        <v>1882</v>
      </c>
      <c r="C615" s="149">
        <v>4000</v>
      </c>
      <c r="D615" s="58">
        <f>Summary!$B$88</f>
        <v>10</v>
      </c>
      <c r="E615" s="58">
        <f t="shared" si="33"/>
        <v>3600</v>
      </c>
      <c r="F615" s="142" t="s">
        <v>710</v>
      </c>
      <c r="G615" s="206"/>
      <c r="H615" s="180">
        <f t="shared" si="32"/>
        <v>0</v>
      </c>
    </row>
    <row r="616" spans="1:8" ht="26.4">
      <c r="A616" s="139" t="s">
        <v>711</v>
      </c>
      <c r="B616" s="134" t="s">
        <v>1883</v>
      </c>
      <c r="C616" s="149">
        <v>1000</v>
      </c>
      <c r="D616" s="58">
        <f>Summary!$B$88</f>
        <v>10</v>
      </c>
      <c r="E616" s="58">
        <f t="shared" si="33"/>
        <v>900</v>
      </c>
      <c r="F616" s="142" t="s">
        <v>712</v>
      </c>
      <c r="G616" s="206"/>
      <c r="H616" s="180">
        <f t="shared" si="32"/>
        <v>0</v>
      </c>
    </row>
    <row r="617" spans="1:8" ht="26.4">
      <c r="A617" s="139" t="s">
        <v>713</v>
      </c>
      <c r="B617" s="134" t="s">
        <v>1884</v>
      </c>
      <c r="C617" s="149">
        <v>2000</v>
      </c>
      <c r="D617" s="58">
        <f>Summary!$B$88</f>
        <v>10</v>
      </c>
      <c r="E617" s="58">
        <f t="shared" si="33"/>
        <v>1800</v>
      </c>
      <c r="F617" s="142" t="s">
        <v>714</v>
      </c>
      <c r="G617" s="206"/>
      <c r="H617" s="180">
        <f t="shared" si="32"/>
        <v>0</v>
      </c>
    </row>
    <row r="618" spans="1:8" ht="26.4">
      <c r="A618" s="139" t="s">
        <v>715</v>
      </c>
      <c r="B618" s="134" t="s">
        <v>1885</v>
      </c>
      <c r="C618" s="149">
        <v>4000</v>
      </c>
      <c r="D618" s="58">
        <f>Summary!$B$88</f>
        <v>10</v>
      </c>
      <c r="E618" s="58">
        <f t="shared" si="33"/>
        <v>3600</v>
      </c>
      <c r="F618" s="142" t="s">
        <v>716</v>
      </c>
      <c r="G618" s="206"/>
      <c r="H618" s="180">
        <f t="shared" si="32"/>
        <v>0</v>
      </c>
    </row>
    <row r="619" spans="1:8" ht="26.4">
      <c r="A619" s="139" t="s">
        <v>717</v>
      </c>
      <c r="B619" s="134" t="s">
        <v>1886</v>
      </c>
      <c r="C619" s="149">
        <v>5000</v>
      </c>
      <c r="D619" s="58">
        <f>Summary!$B$88</f>
        <v>10</v>
      </c>
      <c r="E619" s="58">
        <f t="shared" si="33"/>
        <v>4500</v>
      </c>
      <c r="F619" s="142" t="s">
        <v>718</v>
      </c>
      <c r="G619" s="206"/>
      <c r="H619" s="180">
        <f t="shared" si="32"/>
        <v>0</v>
      </c>
    </row>
    <row r="620" spans="1:8" ht="26.4">
      <c r="A620" s="139" t="s">
        <v>719</v>
      </c>
      <c r="B620" s="134" t="s">
        <v>1887</v>
      </c>
      <c r="C620" s="149">
        <v>8000</v>
      </c>
      <c r="D620" s="58">
        <f>Summary!$B$88</f>
        <v>10</v>
      </c>
      <c r="E620" s="58">
        <f t="shared" si="33"/>
        <v>7200</v>
      </c>
      <c r="F620" s="142" t="s">
        <v>720</v>
      </c>
      <c r="G620" s="206"/>
      <c r="H620" s="180">
        <f t="shared" si="32"/>
        <v>0</v>
      </c>
    </row>
    <row r="621" spans="1:8" ht="52.8">
      <c r="A621" s="139" t="s">
        <v>721</v>
      </c>
      <c r="B621" s="134" t="s">
        <v>1888</v>
      </c>
      <c r="C621" s="149">
        <v>2000</v>
      </c>
      <c r="D621" s="58">
        <f>Summary!$B$88</f>
        <v>10</v>
      </c>
      <c r="E621" s="58">
        <f t="shared" si="33"/>
        <v>1800</v>
      </c>
      <c r="F621" s="142" t="s">
        <v>722</v>
      </c>
      <c r="G621" s="206"/>
      <c r="H621" s="180">
        <f t="shared" si="32"/>
        <v>0</v>
      </c>
    </row>
    <row r="622" spans="1:8" ht="171.6">
      <c r="A622" s="139" t="s">
        <v>723</v>
      </c>
      <c r="B622" s="134" t="s">
        <v>1889</v>
      </c>
      <c r="C622" s="149">
        <v>1000</v>
      </c>
      <c r="D622" s="58">
        <f>Summary!$B$88</f>
        <v>10</v>
      </c>
      <c r="E622" s="58">
        <f t="shared" si="33"/>
        <v>900</v>
      </c>
      <c r="F622" s="142" t="s">
        <v>2508</v>
      </c>
      <c r="G622" s="206"/>
      <c r="H622" s="180">
        <f t="shared" si="32"/>
        <v>0</v>
      </c>
    </row>
    <row r="623" spans="1:8" ht="198">
      <c r="A623" s="139" t="s">
        <v>724</v>
      </c>
      <c r="B623" s="134" t="s">
        <v>1890</v>
      </c>
      <c r="C623" s="149">
        <v>5000</v>
      </c>
      <c r="D623" s="58">
        <f>Summary!$B$88</f>
        <v>10</v>
      </c>
      <c r="E623" s="58">
        <f t="shared" si="33"/>
        <v>4500</v>
      </c>
      <c r="F623" s="142" t="s">
        <v>2509</v>
      </c>
      <c r="G623" s="206"/>
      <c r="H623" s="180">
        <f t="shared" si="32"/>
        <v>0</v>
      </c>
    </row>
    <row r="624" spans="1:8">
      <c r="A624" s="139" t="s">
        <v>724</v>
      </c>
      <c r="B624" s="134" t="s">
        <v>1891</v>
      </c>
      <c r="C624" s="149">
        <v>4000</v>
      </c>
      <c r="D624" s="58">
        <f>Summary!$B$88</f>
        <v>10</v>
      </c>
      <c r="E624" s="58">
        <f t="shared" si="33"/>
        <v>3600</v>
      </c>
      <c r="F624" s="142"/>
      <c r="G624" s="206"/>
      <c r="H624" s="180">
        <f t="shared" si="32"/>
        <v>0</v>
      </c>
    </row>
    <row r="625" spans="1:8" ht="52.8">
      <c r="A625" s="139" t="s">
        <v>725</v>
      </c>
      <c r="B625" s="134" t="s">
        <v>1892</v>
      </c>
      <c r="C625" s="149">
        <v>5000</v>
      </c>
      <c r="D625" s="58">
        <f>Summary!$B$88</f>
        <v>10</v>
      </c>
      <c r="E625" s="58">
        <f t="shared" si="33"/>
        <v>4500</v>
      </c>
      <c r="F625" s="142" t="s">
        <v>2510</v>
      </c>
      <c r="G625" s="206"/>
      <c r="H625" s="180">
        <f t="shared" si="32"/>
        <v>0</v>
      </c>
    </row>
    <row r="626" spans="1:8" ht="52.8">
      <c r="A626" s="139" t="s">
        <v>726</v>
      </c>
      <c r="B626" s="134" t="s">
        <v>1893</v>
      </c>
      <c r="C626" s="149">
        <v>5000</v>
      </c>
      <c r="D626" s="58">
        <f>Summary!$B$88</f>
        <v>10</v>
      </c>
      <c r="E626" s="58">
        <f t="shared" si="33"/>
        <v>4500</v>
      </c>
      <c r="F626" s="142" t="s">
        <v>2511</v>
      </c>
      <c r="G626" s="206"/>
      <c r="H626" s="180">
        <f t="shared" si="32"/>
        <v>0</v>
      </c>
    </row>
    <row r="627" spans="1:8" ht="26.4">
      <c r="A627" s="139" t="s">
        <v>727</v>
      </c>
      <c r="B627" s="134" t="s">
        <v>1894</v>
      </c>
      <c r="C627" s="149">
        <v>10000</v>
      </c>
      <c r="D627" s="58">
        <f>Summary!$B$88</f>
        <v>10</v>
      </c>
      <c r="E627" s="58">
        <f t="shared" si="33"/>
        <v>9000</v>
      </c>
      <c r="F627" s="142" t="s">
        <v>728</v>
      </c>
      <c r="G627" s="206"/>
      <c r="H627" s="180">
        <f t="shared" si="32"/>
        <v>0</v>
      </c>
    </row>
    <row r="628" spans="1:8" ht="52.8">
      <c r="A628" s="139" t="s">
        <v>729</v>
      </c>
      <c r="B628" s="134" t="s">
        <v>1895</v>
      </c>
      <c r="C628" s="149">
        <v>10000</v>
      </c>
      <c r="D628" s="58">
        <f>Summary!$B$88</f>
        <v>10</v>
      </c>
      <c r="E628" s="58">
        <f t="shared" si="33"/>
        <v>9000</v>
      </c>
      <c r="F628" s="142" t="s">
        <v>2512</v>
      </c>
      <c r="G628" s="206"/>
      <c r="H628" s="180">
        <f t="shared" si="32"/>
        <v>0</v>
      </c>
    </row>
    <row r="629" spans="1:8" ht="66">
      <c r="A629" s="139" t="s">
        <v>730</v>
      </c>
      <c r="B629" s="134" t="s">
        <v>1896</v>
      </c>
      <c r="C629" s="223">
        <v>0</v>
      </c>
      <c r="D629" s="58">
        <f>Summary!$B$88</f>
        <v>10</v>
      </c>
      <c r="E629" s="210">
        <f t="shared" si="33"/>
        <v>0</v>
      </c>
      <c r="F629" s="142" t="s">
        <v>2513</v>
      </c>
      <c r="G629" s="206"/>
      <c r="H629" s="180">
        <f t="shared" si="32"/>
        <v>0</v>
      </c>
    </row>
    <row r="630" spans="1:8" ht="66">
      <c r="A630" s="139" t="s">
        <v>731</v>
      </c>
      <c r="B630" s="134" t="s">
        <v>1897</v>
      </c>
      <c r="C630" s="149">
        <v>20000</v>
      </c>
      <c r="D630" s="58">
        <f>Summary!$B$88</f>
        <v>10</v>
      </c>
      <c r="E630" s="58">
        <f t="shared" si="33"/>
        <v>18000</v>
      </c>
      <c r="F630" s="142" t="s">
        <v>2513</v>
      </c>
      <c r="G630" s="206"/>
      <c r="H630" s="180">
        <f t="shared" si="32"/>
        <v>0</v>
      </c>
    </row>
    <row r="631" spans="1:8" ht="66">
      <c r="A631" s="139" t="s">
        <v>732</v>
      </c>
      <c r="B631" s="134" t="s">
        <v>1899</v>
      </c>
      <c r="C631" s="149">
        <v>5000</v>
      </c>
      <c r="D631" s="58">
        <f>Summary!$B$88</f>
        <v>10</v>
      </c>
      <c r="E631" s="58">
        <f t="shared" si="33"/>
        <v>4500</v>
      </c>
      <c r="F631" s="142" t="s">
        <v>2513</v>
      </c>
      <c r="G631" s="206"/>
      <c r="H631" s="180">
        <f t="shared" si="32"/>
        <v>0</v>
      </c>
    </row>
    <row r="632" spans="1:8" ht="66">
      <c r="A632" s="139" t="s">
        <v>733</v>
      </c>
      <c r="B632" s="134" t="s">
        <v>1898</v>
      </c>
      <c r="C632" s="149">
        <v>25000</v>
      </c>
      <c r="D632" s="58">
        <f>Summary!$B$88</f>
        <v>10</v>
      </c>
      <c r="E632" s="58">
        <f t="shared" si="33"/>
        <v>22500</v>
      </c>
      <c r="F632" s="142" t="s">
        <v>2513</v>
      </c>
      <c r="G632" s="206"/>
      <c r="H632" s="180">
        <f t="shared" si="32"/>
        <v>0</v>
      </c>
    </row>
    <row r="633" spans="1:8" ht="66">
      <c r="A633" s="139" t="s">
        <v>734</v>
      </c>
      <c r="B633" s="134" t="s">
        <v>1902</v>
      </c>
      <c r="C633" s="149">
        <v>30000</v>
      </c>
      <c r="D633" s="58">
        <f>Summary!$B$88</f>
        <v>10</v>
      </c>
      <c r="E633" s="58">
        <f t="shared" si="33"/>
        <v>27000</v>
      </c>
      <c r="F633" s="142" t="s">
        <v>2513</v>
      </c>
      <c r="G633" s="206"/>
      <c r="H633" s="180">
        <f t="shared" si="32"/>
        <v>0</v>
      </c>
    </row>
    <row r="634" spans="1:8" ht="66">
      <c r="A634" s="139" t="s">
        <v>735</v>
      </c>
      <c r="B634" s="134" t="s">
        <v>1903</v>
      </c>
      <c r="C634" s="149">
        <v>10000</v>
      </c>
      <c r="D634" s="58">
        <f>Summary!$B$88</f>
        <v>10</v>
      </c>
      <c r="E634" s="58">
        <f t="shared" si="33"/>
        <v>9000</v>
      </c>
      <c r="F634" s="142" t="s">
        <v>2513</v>
      </c>
      <c r="G634" s="206"/>
      <c r="H634" s="180">
        <f t="shared" si="32"/>
        <v>0</v>
      </c>
    </row>
    <row r="635" spans="1:8" ht="66">
      <c r="A635" s="139" t="s">
        <v>1900</v>
      </c>
      <c r="B635" s="134" t="s">
        <v>1901</v>
      </c>
      <c r="C635" s="149">
        <v>15000</v>
      </c>
      <c r="D635" s="58">
        <f>Summary!$B$88</f>
        <v>10</v>
      </c>
      <c r="E635" s="58">
        <f t="shared" si="33"/>
        <v>13500</v>
      </c>
      <c r="F635" s="142" t="s">
        <v>2513</v>
      </c>
      <c r="G635" s="206"/>
      <c r="H635" s="180">
        <f t="shared" si="32"/>
        <v>0</v>
      </c>
    </row>
    <row r="636" spans="1:8" ht="66">
      <c r="A636" s="139" t="s">
        <v>736</v>
      </c>
      <c r="B636" s="134" t="s">
        <v>1905</v>
      </c>
      <c r="C636" s="149">
        <v>10000</v>
      </c>
      <c r="D636" s="58">
        <f>Summary!$B$88</f>
        <v>10</v>
      </c>
      <c r="E636" s="58">
        <f t="shared" si="33"/>
        <v>9000</v>
      </c>
      <c r="F636" s="142" t="s">
        <v>2513</v>
      </c>
      <c r="G636" s="206"/>
      <c r="H636" s="180">
        <f t="shared" si="32"/>
        <v>0</v>
      </c>
    </row>
    <row r="637" spans="1:8" ht="66">
      <c r="A637" s="139" t="s">
        <v>737</v>
      </c>
      <c r="B637" s="134" t="s">
        <v>1904</v>
      </c>
      <c r="C637" s="149">
        <v>2000</v>
      </c>
      <c r="D637" s="58">
        <f>Summary!$B$88</f>
        <v>10</v>
      </c>
      <c r="E637" s="58">
        <f t="shared" si="33"/>
        <v>1800</v>
      </c>
      <c r="F637" s="142" t="s">
        <v>2513</v>
      </c>
      <c r="G637" s="206"/>
      <c r="H637" s="180">
        <f t="shared" si="32"/>
        <v>0</v>
      </c>
    </row>
  </sheetData>
  <sheetProtection algorithmName="SHA-512" hashValue="bScYS8HTboPMf2hLyYM9nu/ovyGzCgt2LbmDkaz3dXcCQx97OAHozcDBOKxl8pqcQSampQqqHzVUiopTYy0oiw==" saltValue="Lc34wWkLaNaiY8HrrTvgkQ==" spinCount="100000" sheet="1" objects="1" scenarios="1"/>
  <autoFilter ref="A1:F637" xr:uid="{00000000-0009-0000-0000-000013000000}"/>
  <mergeCells count="1">
    <mergeCell ref="B2:F2"/>
  </mergeCells>
  <dataValidations count="1">
    <dataValidation type="textLength" allowBlank="1" showInputMessage="1" showErrorMessage="1" sqref="B4:B38 B85:B103 B127:B150 B153:B155 B157:B162 B164:B165 B290:B293 B372:B375 B402:B404 B408:B409 B412:B414 B419:B420 B392:B393 B395:B396" xr:uid="{00000000-0002-0000-1300-000000000000}">
      <formula1>1</formula1>
      <formula2>40</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0"/>
  <sheetViews>
    <sheetView workbookViewId="0">
      <selection activeCell="A2" sqref="A2"/>
    </sheetView>
  </sheetViews>
  <sheetFormatPr defaultColWidth="8.88671875" defaultRowHeight="13.2"/>
  <cols>
    <col min="1" max="1" width="45.6640625" style="18" customWidth="1"/>
    <col min="2" max="2" width="17.6640625" style="48" customWidth="1"/>
    <col min="3" max="3" width="17.6640625" style="18" customWidth="1"/>
    <col min="4" max="4" width="17.6640625" style="176" customWidth="1"/>
    <col min="5" max="5" width="17.6640625" style="18" customWidth="1"/>
    <col min="6" max="6" width="45.6640625" style="18" customWidth="1"/>
    <col min="7" max="7" width="8.88671875" style="194"/>
    <col min="8" max="8" width="12.6640625" style="18" customWidth="1"/>
    <col min="9" max="16384" width="8.88671875" style="18"/>
  </cols>
  <sheetData>
    <row r="1" spans="1:8" ht="26.4">
      <c r="A1" s="36" t="s">
        <v>2359</v>
      </c>
      <c r="B1" s="36" t="s">
        <v>738</v>
      </c>
      <c r="C1" s="37" t="s">
        <v>854</v>
      </c>
      <c r="D1" s="173" t="s">
        <v>1472</v>
      </c>
      <c r="E1" s="38" t="s">
        <v>865</v>
      </c>
      <c r="F1" s="39" t="s">
        <v>67</v>
      </c>
      <c r="G1" s="190" t="s">
        <v>2520</v>
      </c>
      <c r="H1" s="12" t="s">
        <v>2521</v>
      </c>
    </row>
    <row r="2" spans="1:8" ht="409.6">
      <c r="A2" s="133" t="s">
        <v>775</v>
      </c>
      <c r="B2" s="134" t="s">
        <v>2261</v>
      </c>
      <c r="C2" s="135">
        <v>250</v>
      </c>
      <c r="D2" s="172">
        <f>Summary!B62</f>
        <v>10</v>
      </c>
      <c r="E2" s="58">
        <f>SUM(C2-(C2*(D2/100)))</f>
        <v>225</v>
      </c>
      <c r="F2" s="60" t="s">
        <v>2373</v>
      </c>
      <c r="G2" s="206"/>
      <c r="H2" s="188">
        <f t="shared" ref="H2" si="0">E2*G2</f>
        <v>0</v>
      </c>
    </row>
    <row r="3" spans="1:8" ht="396">
      <c r="A3" s="133" t="s">
        <v>776</v>
      </c>
      <c r="B3" s="134" t="s">
        <v>2262</v>
      </c>
      <c r="C3" s="135">
        <v>225</v>
      </c>
      <c r="D3" s="172">
        <f>Summary!B62</f>
        <v>10</v>
      </c>
      <c r="E3" s="58">
        <f>SUM(C3-(C3*(D3/100)))</f>
        <v>202.5</v>
      </c>
      <c r="F3" s="60" t="s">
        <v>2373</v>
      </c>
      <c r="G3" s="206"/>
      <c r="H3" s="188">
        <f t="shared" ref="H3:H20" si="1">E3*G3</f>
        <v>0</v>
      </c>
    </row>
    <row r="4" spans="1:8" ht="237.6">
      <c r="A4" s="133" t="s">
        <v>777</v>
      </c>
      <c r="B4" s="134" t="s">
        <v>2261</v>
      </c>
      <c r="C4" s="135">
        <v>200</v>
      </c>
      <c r="D4" s="172">
        <f>Summary!B62</f>
        <v>10</v>
      </c>
      <c r="E4" s="58">
        <f>SUM(C4-(C4*(D4/100)))</f>
        <v>180</v>
      </c>
      <c r="F4" s="60" t="s">
        <v>2373</v>
      </c>
      <c r="G4" s="206"/>
      <c r="H4" s="188">
        <f t="shared" si="1"/>
        <v>0</v>
      </c>
    </row>
    <row r="5" spans="1:8" ht="184.8">
      <c r="A5" s="133" t="s">
        <v>778</v>
      </c>
      <c r="B5" s="134" t="s">
        <v>2263</v>
      </c>
      <c r="C5" s="135"/>
      <c r="D5" s="172">
        <f>Summary!B62</f>
        <v>10</v>
      </c>
      <c r="E5" s="58">
        <f>SUM(C5-(C5*(D5/100)))</f>
        <v>0</v>
      </c>
      <c r="F5" s="61"/>
      <c r="G5" s="206"/>
      <c r="H5" s="188">
        <f t="shared" si="1"/>
        <v>0</v>
      </c>
    </row>
    <row r="6" spans="1:8" ht="250.8">
      <c r="A6" s="1" t="s">
        <v>2387</v>
      </c>
      <c r="B6" s="134" t="s">
        <v>2264</v>
      </c>
      <c r="C6" s="61"/>
      <c r="D6" s="174"/>
      <c r="E6" s="58">
        <f>SUM(C6-(C6*(D6/100)))</f>
        <v>0</v>
      </c>
      <c r="F6" s="61"/>
      <c r="G6" s="206"/>
      <c r="H6" s="188">
        <f t="shared" si="1"/>
        <v>0</v>
      </c>
    </row>
    <row r="7" spans="1:8">
      <c r="A7" s="29" t="s">
        <v>2252</v>
      </c>
      <c r="B7" s="29"/>
      <c r="C7" s="29"/>
      <c r="D7" s="169"/>
      <c r="E7" s="29"/>
      <c r="F7" s="169"/>
      <c r="G7" s="191"/>
      <c r="H7" s="169"/>
    </row>
    <row r="8" spans="1:8" ht="26.4">
      <c r="A8" s="47" t="s">
        <v>2253</v>
      </c>
      <c r="B8" s="51" t="s">
        <v>2253</v>
      </c>
      <c r="C8" s="46">
        <v>17000</v>
      </c>
      <c r="D8" s="175">
        <f>Summary!B64</f>
        <v>10</v>
      </c>
      <c r="E8" s="58">
        <f>SUM(C8-(C8*(D8/100)))</f>
        <v>15300</v>
      </c>
      <c r="F8" s="47" t="s">
        <v>2257</v>
      </c>
      <c r="G8" s="206"/>
      <c r="H8" s="180">
        <f t="shared" si="1"/>
        <v>0</v>
      </c>
    </row>
    <row r="9" spans="1:8">
      <c r="A9" s="47" t="s">
        <v>2254</v>
      </c>
      <c r="B9" s="51" t="s">
        <v>2254</v>
      </c>
      <c r="C9" s="46">
        <v>1000</v>
      </c>
      <c r="D9" s="175">
        <f>Summary!B64</f>
        <v>10</v>
      </c>
      <c r="E9" s="58">
        <f>SUM(C9-(C9*(D9/100)))</f>
        <v>900</v>
      </c>
      <c r="F9" s="47" t="s">
        <v>2258</v>
      </c>
      <c r="G9" s="206"/>
      <c r="H9" s="180">
        <f t="shared" si="1"/>
        <v>0</v>
      </c>
    </row>
    <row r="10" spans="1:8">
      <c r="A10" s="47" t="s">
        <v>2255</v>
      </c>
      <c r="B10" s="51" t="s">
        <v>2255</v>
      </c>
      <c r="C10" s="46">
        <v>2000</v>
      </c>
      <c r="D10" s="175">
        <f>Summary!B64</f>
        <v>10</v>
      </c>
      <c r="E10" s="58">
        <f>SUM(C10-(C10*(D10/100)))</f>
        <v>1800</v>
      </c>
      <c r="F10" s="47" t="s">
        <v>2259</v>
      </c>
      <c r="G10" s="206"/>
      <c r="H10" s="180">
        <f t="shared" si="1"/>
        <v>0</v>
      </c>
    </row>
    <row r="11" spans="1:8">
      <c r="A11" s="47" t="s">
        <v>2256</v>
      </c>
      <c r="B11" s="51" t="s">
        <v>2256</v>
      </c>
      <c r="C11" s="46">
        <v>20000</v>
      </c>
      <c r="D11" s="175">
        <f>Summary!B64</f>
        <v>10</v>
      </c>
      <c r="E11" s="58">
        <f>SUM(C11-(C11*(D11/100)))</f>
        <v>18000</v>
      </c>
      <c r="F11" s="47" t="s">
        <v>2260</v>
      </c>
      <c r="G11" s="206"/>
      <c r="H11" s="180">
        <f t="shared" si="1"/>
        <v>0</v>
      </c>
    </row>
    <row r="12" spans="1:8">
      <c r="A12" s="29" t="s">
        <v>2333</v>
      </c>
      <c r="B12" s="29"/>
      <c r="C12" s="29"/>
      <c r="D12" s="169"/>
      <c r="E12" s="29"/>
      <c r="F12" s="169"/>
      <c r="G12" s="191"/>
      <c r="H12" s="169"/>
    </row>
    <row r="13" spans="1:8">
      <c r="A13" s="47" t="s">
        <v>2345</v>
      </c>
      <c r="B13" s="51" t="s">
        <v>2346</v>
      </c>
      <c r="C13" s="46">
        <v>75</v>
      </c>
      <c r="D13" s="175">
        <f>Summary!B65</f>
        <v>10</v>
      </c>
      <c r="E13" s="58">
        <f t="shared" ref="E13:E20" si="2">SUM(C13-(C13*(D13/100)))</f>
        <v>67.5</v>
      </c>
      <c r="F13" s="47" t="s">
        <v>2336</v>
      </c>
      <c r="G13" s="206"/>
      <c r="H13" s="180">
        <f t="shared" si="1"/>
        <v>0</v>
      </c>
    </row>
    <row r="14" spans="1:8">
      <c r="A14" s="47" t="s">
        <v>2338</v>
      </c>
      <c r="B14" s="51" t="s">
        <v>2347</v>
      </c>
      <c r="C14" s="46">
        <v>41</v>
      </c>
      <c r="D14" s="175">
        <f>Summary!B65</f>
        <v>10</v>
      </c>
      <c r="E14" s="58">
        <f t="shared" si="2"/>
        <v>36.9</v>
      </c>
      <c r="F14" s="47"/>
      <c r="G14" s="206"/>
      <c r="H14" s="180">
        <f t="shared" si="1"/>
        <v>0</v>
      </c>
    </row>
    <row r="15" spans="1:8">
      <c r="A15" s="47" t="s">
        <v>2334</v>
      </c>
      <c r="B15" s="51" t="s">
        <v>2335</v>
      </c>
      <c r="C15" s="46">
        <v>6250</v>
      </c>
      <c r="D15" s="175">
        <f>Summary!B65</f>
        <v>10</v>
      </c>
      <c r="E15" s="58">
        <f t="shared" si="2"/>
        <v>5625</v>
      </c>
      <c r="F15" s="47" t="s">
        <v>2336</v>
      </c>
      <c r="G15" s="206"/>
      <c r="H15" s="180">
        <f t="shared" si="1"/>
        <v>0</v>
      </c>
    </row>
    <row r="16" spans="1:8" ht="26.4">
      <c r="A16" s="47" t="s">
        <v>2338</v>
      </c>
      <c r="B16" s="51" t="s">
        <v>2341</v>
      </c>
      <c r="C16" s="46">
        <v>2050</v>
      </c>
      <c r="D16" s="175">
        <f>Summary!B65</f>
        <v>10</v>
      </c>
      <c r="E16" s="58">
        <f t="shared" si="2"/>
        <v>1845</v>
      </c>
      <c r="F16" s="47"/>
      <c r="G16" s="206"/>
      <c r="H16" s="180">
        <f t="shared" si="1"/>
        <v>0</v>
      </c>
    </row>
    <row r="17" spans="1:8">
      <c r="A17" s="47" t="s">
        <v>2337</v>
      </c>
      <c r="B17" s="51" t="s">
        <v>2339</v>
      </c>
      <c r="C17" s="46">
        <v>200000</v>
      </c>
      <c r="D17" s="175">
        <f>Summary!B65</f>
        <v>10</v>
      </c>
      <c r="E17" s="58">
        <f t="shared" si="2"/>
        <v>180000</v>
      </c>
      <c r="F17" s="47" t="s">
        <v>2336</v>
      </c>
      <c r="G17" s="206"/>
      <c r="H17" s="180">
        <f t="shared" si="1"/>
        <v>0</v>
      </c>
    </row>
    <row r="18" spans="1:8" ht="26.4">
      <c r="A18" s="47" t="s">
        <v>2338</v>
      </c>
      <c r="B18" s="51" t="s">
        <v>2340</v>
      </c>
      <c r="C18" s="46">
        <v>65600</v>
      </c>
      <c r="D18" s="175">
        <f>Summary!B65</f>
        <v>10</v>
      </c>
      <c r="E18" s="58">
        <f t="shared" si="2"/>
        <v>59040</v>
      </c>
      <c r="F18" s="47"/>
      <c r="G18" s="206"/>
      <c r="H18" s="180">
        <f t="shared" si="1"/>
        <v>0</v>
      </c>
    </row>
    <row r="19" spans="1:8">
      <c r="A19" s="47" t="s">
        <v>2342</v>
      </c>
      <c r="B19" s="51" t="s">
        <v>2343</v>
      </c>
      <c r="C19" s="46">
        <v>50000</v>
      </c>
      <c r="D19" s="175">
        <f>Summary!B65</f>
        <v>10</v>
      </c>
      <c r="E19" s="58">
        <f t="shared" si="2"/>
        <v>45000</v>
      </c>
      <c r="F19" s="47" t="s">
        <v>2336</v>
      </c>
      <c r="G19" s="206"/>
      <c r="H19" s="180">
        <f t="shared" si="1"/>
        <v>0</v>
      </c>
    </row>
    <row r="20" spans="1:8" ht="26.4">
      <c r="A20" s="47" t="s">
        <v>2338</v>
      </c>
      <c r="B20" s="51" t="s">
        <v>2344</v>
      </c>
      <c r="C20" s="46">
        <v>16400</v>
      </c>
      <c r="D20" s="175">
        <f>Summary!B65</f>
        <v>10</v>
      </c>
      <c r="E20" s="58">
        <f t="shared" si="2"/>
        <v>14760</v>
      </c>
      <c r="F20" s="47"/>
      <c r="G20" s="206"/>
      <c r="H20" s="180">
        <f t="shared" si="1"/>
        <v>0</v>
      </c>
    </row>
  </sheetData>
  <sheetProtection algorithmName="SHA-512" hashValue="J4IWG3M183OfDwppU1QyWyWpQ/JKy8xdibhPbFvVlBfJTA3LVsf6UOjh/fDn2/4XJZS0hboHGGwgZrryD+LvBg==" saltValue="vy6vSx+jw1lJZ2oJU6xBuQ==" spinCount="100000"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64"/>
  <sheetViews>
    <sheetView topLeftCell="C1" workbookViewId="0">
      <selection sqref="A1:H1"/>
    </sheetView>
  </sheetViews>
  <sheetFormatPr defaultColWidth="9.109375" defaultRowHeight="14.4"/>
  <cols>
    <col min="1" max="1" width="62" style="378" customWidth="1"/>
    <col min="2" max="2" width="38.6640625" style="378" customWidth="1"/>
    <col min="3" max="3" width="12.21875" style="378" bestFit="1" customWidth="1"/>
    <col min="4" max="4" width="9.109375" style="378" bestFit="1" customWidth="1"/>
    <col min="5" max="5" width="13.44140625" style="378" bestFit="1" customWidth="1"/>
    <col min="6" max="6" width="59.21875" style="378" customWidth="1"/>
    <col min="7" max="7" width="9.109375" style="378"/>
    <col min="8" max="8" width="9.109375" style="378" bestFit="1" customWidth="1"/>
    <col min="9" max="9" width="13.44140625" style="378" bestFit="1" customWidth="1"/>
    <col min="10" max="10" width="8.44140625" style="378" bestFit="1" customWidth="1"/>
    <col min="11" max="11" width="8.6640625" style="378" bestFit="1" customWidth="1"/>
    <col min="12" max="12" width="8.109375" style="378" bestFit="1" customWidth="1"/>
    <col min="13" max="16384" width="9.109375" style="378"/>
  </cols>
  <sheetData>
    <row r="1" spans="1:10" s="371" customFormat="1" ht="27.6">
      <c r="A1" s="365" t="s">
        <v>2359</v>
      </c>
      <c r="B1" s="365" t="s">
        <v>738</v>
      </c>
      <c r="C1" s="366" t="s">
        <v>854</v>
      </c>
      <c r="D1" s="367" t="s">
        <v>1472</v>
      </c>
      <c r="E1" s="366" t="s">
        <v>865</v>
      </c>
      <c r="F1" s="368" t="s">
        <v>67</v>
      </c>
      <c r="G1" s="369" t="s">
        <v>2520</v>
      </c>
      <c r="H1" s="370" t="s">
        <v>2521</v>
      </c>
    </row>
    <row r="2" spans="1:10">
      <c r="A2" s="372" t="s">
        <v>3225</v>
      </c>
      <c r="B2" s="372" t="s">
        <v>3226</v>
      </c>
      <c r="C2" s="373">
        <v>2400</v>
      </c>
      <c r="D2" s="374">
        <v>0.1</v>
      </c>
      <c r="E2" s="375">
        <f>C2*(1-D2)</f>
        <v>2160</v>
      </c>
      <c r="F2" s="372" t="s">
        <v>3227</v>
      </c>
      <c r="G2" s="376"/>
      <c r="H2" s="376">
        <f>G2*E2</f>
        <v>0</v>
      </c>
      <c r="I2" s="377"/>
      <c r="J2" s="376"/>
    </row>
    <row r="3" spans="1:10">
      <c r="A3" s="372" t="s">
        <v>3228</v>
      </c>
      <c r="B3" s="372" t="s">
        <v>3229</v>
      </c>
      <c r="C3" s="373">
        <v>4620</v>
      </c>
      <c r="D3" s="374">
        <v>0.1</v>
      </c>
      <c r="E3" s="375">
        <f t="shared" ref="E3:E66" si="0">C3*(1-D3)</f>
        <v>4158</v>
      </c>
      <c r="F3" s="372" t="s">
        <v>3230</v>
      </c>
      <c r="G3" s="376"/>
      <c r="H3" s="376">
        <f t="shared" ref="H3:H66" si="1">G3*E3</f>
        <v>0</v>
      </c>
      <c r="I3" s="377"/>
      <c r="J3" s="376"/>
    </row>
    <row r="4" spans="1:10">
      <c r="A4" s="372" t="s">
        <v>3231</v>
      </c>
      <c r="B4" s="372" t="s">
        <v>3232</v>
      </c>
      <c r="C4" s="373">
        <v>6720</v>
      </c>
      <c r="D4" s="374">
        <v>0.1</v>
      </c>
      <c r="E4" s="375">
        <f t="shared" si="0"/>
        <v>6048</v>
      </c>
      <c r="F4" s="372" t="s">
        <v>3233</v>
      </c>
      <c r="G4" s="376"/>
      <c r="H4" s="376">
        <f t="shared" si="1"/>
        <v>0</v>
      </c>
      <c r="I4" s="377"/>
      <c r="J4" s="376"/>
    </row>
    <row r="5" spans="1:10">
      <c r="A5" s="372" t="s">
        <v>3234</v>
      </c>
      <c r="B5" s="372" t="s">
        <v>3235</v>
      </c>
      <c r="C5" s="373">
        <v>8760</v>
      </c>
      <c r="D5" s="374">
        <v>0.1</v>
      </c>
      <c r="E5" s="375">
        <f t="shared" si="0"/>
        <v>7884</v>
      </c>
      <c r="F5" s="372" t="s">
        <v>3236</v>
      </c>
      <c r="G5" s="376"/>
      <c r="H5" s="376">
        <f t="shared" si="1"/>
        <v>0</v>
      </c>
      <c r="I5" s="377"/>
      <c r="J5" s="376"/>
    </row>
    <row r="6" spans="1:10">
      <c r="A6" s="372" t="s">
        <v>3237</v>
      </c>
      <c r="B6" s="372" t="s">
        <v>3238</v>
      </c>
      <c r="C6" s="373">
        <v>12720</v>
      </c>
      <c r="D6" s="374">
        <v>0.1</v>
      </c>
      <c r="E6" s="375">
        <f t="shared" si="0"/>
        <v>11448</v>
      </c>
      <c r="F6" s="372" t="s">
        <v>3239</v>
      </c>
      <c r="G6" s="376"/>
      <c r="H6" s="376">
        <f t="shared" si="1"/>
        <v>0</v>
      </c>
      <c r="I6" s="377"/>
      <c r="J6" s="376"/>
    </row>
    <row r="7" spans="1:10">
      <c r="A7" s="372" t="s">
        <v>3240</v>
      </c>
      <c r="B7" s="372" t="s">
        <v>3241</v>
      </c>
      <c r="C7" s="373">
        <v>16560</v>
      </c>
      <c r="D7" s="374">
        <v>0.1</v>
      </c>
      <c r="E7" s="375">
        <f t="shared" si="0"/>
        <v>14904</v>
      </c>
      <c r="F7" s="372" t="s">
        <v>3242</v>
      </c>
      <c r="G7" s="376"/>
      <c r="H7" s="376">
        <f t="shared" si="1"/>
        <v>0</v>
      </c>
      <c r="I7" s="377"/>
      <c r="J7" s="376"/>
    </row>
    <row r="8" spans="1:10">
      <c r="A8" s="372" t="s">
        <v>3243</v>
      </c>
      <c r="B8" s="372" t="s">
        <v>3244</v>
      </c>
      <c r="C8" s="373">
        <v>20040</v>
      </c>
      <c r="D8" s="374">
        <v>0.1</v>
      </c>
      <c r="E8" s="375">
        <f t="shared" si="0"/>
        <v>18036</v>
      </c>
      <c r="F8" s="372" t="s">
        <v>3245</v>
      </c>
      <c r="G8" s="376"/>
      <c r="H8" s="376">
        <f t="shared" si="1"/>
        <v>0</v>
      </c>
      <c r="I8" s="377"/>
      <c r="J8" s="376"/>
    </row>
    <row r="9" spans="1:10">
      <c r="A9" s="372" t="s">
        <v>3246</v>
      </c>
      <c r="B9" s="372" t="s">
        <v>3247</v>
      </c>
      <c r="C9" s="373">
        <v>23280</v>
      </c>
      <c r="D9" s="374">
        <v>0.1</v>
      </c>
      <c r="E9" s="375">
        <f t="shared" si="0"/>
        <v>20952</v>
      </c>
      <c r="F9" s="372" t="s">
        <v>3248</v>
      </c>
      <c r="G9" s="376"/>
      <c r="H9" s="376">
        <f t="shared" si="1"/>
        <v>0</v>
      </c>
      <c r="I9" s="377"/>
      <c r="J9" s="376"/>
    </row>
    <row r="10" spans="1:10">
      <c r="A10" s="372" t="s">
        <v>3249</v>
      </c>
      <c r="B10" s="372" t="s">
        <v>3250</v>
      </c>
      <c r="C10" s="373">
        <v>30000</v>
      </c>
      <c r="D10" s="374">
        <v>0.1</v>
      </c>
      <c r="E10" s="375">
        <f t="shared" si="0"/>
        <v>27000</v>
      </c>
      <c r="F10" s="372" t="s">
        <v>3251</v>
      </c>
      <c r="G10" s="376"/>
      <c r="H10" s="376">
        <f t="shared" si="1"/>
        <v>0</v>
      </c>
      <c r="I10" s="377"/>
      <c r="J10" s="376"/>
    </row>
    <row r="11" spans="1:10">
      <c r="A11" s="372" t="s">
        <v>3252</v>
      </c>
      <c r="B11" s="372" t="s">
        <v>3253</v>
      </c>
      <c r="C11" s="373">
        <v>36240</v>
      </c>
      <c r="D11" s="374">
        <v>0.1</v>
      </c>
      <c r="E11" s="375">
        <f t="shared" si="0"/>
        <v>32616</v>
      </c>
      <c r="F11" s="372" t="s">
        <v>3254</v>
      </c>
      <c r="G11" s="376"/>
      <c r="H11" s="376">
        <f t="shared" si="1"/>
        <v>0</v>
      </c>
      <c r="I11" s="377"/>
      <c r="J11" s="376"/>
    </row>
    <row r="12" spans="1:10">
      <c r="A12" s="372" t="s">
        <v>3255</v>
      </c>
      <c r="B12" s="372" t="s">
        <v>3256</v>
      </c>
      <c r="C12" s="373">
        <v>41880</v>
      </c>
      <c r="D12" s="374">
        <v>0.1</v>
      </c>
      <c r="E12" s="375">
        <f t="shared" si="0"/>
        <v>37692</v>
      </c>
      <c r="F12" s="372" t="s">
        <v>3257</v>
      </c>
      <c r="G12" s="376"/>
      <c r="H12" s="376">
        <f t="shared" si="1"/>
        <v>0</v>
      </c>
      <c r="I12" s="377"/>
      <c r="J12" s="376"/>
    </row>
    <row r="13" spans="1:10">
      <c r="A13" s="372" t="s">
        <v>3258</v>
      </c>
      <c r="B13" s="372" t="s">
        <v>3259</v>
      </c>
      <c r="C13" s="373">
        <v>50400</v>
      </c>
      <c r="D13" s="374">
        <v>0.1</v>
      </c>
      <c r="E13" s="375">
        <f t="shared" si="0"/>
        <v>45360</v>
      </c>
      <c r="F13" s="372" t="s">
        <v>3260</v>
      </c>
      <c r="G13" s="376"/>
      <c r="H13" s="376">
        <f t="shared" si="1"/>
        <v>0</v>
      </c>
      <c r="I13" s="377"/>
      <c r="J13" s="376"/>
    </row>
    <row r="14" spans="1:10">
      <c r="A14" s="372" t="s">
        <v>3261</v>
      </c>
      <c r="B14" s="372" t="s">
        <v>3262</v>
      </c>
      <c r="C14" s="373">
        <v>64680</v>
      </c>
      <c r="D14" s="374">
        <v>0.1</v>
      </c>
      <c r="E14" s="375">
        <f t="shared" si="0"/>
        <v>58212</v>
      </c>
      <c r="F14" s="372" t="s">
        <v>3263</v>
      </c>
      <c r="G14" s="376"/>
      <c r="H14" s="376">
        <f t="shared" si="1"/>
        <v>0</v>
      </c>
      <c r="I14" s="377"/>
      <c r="J14" s="376"/>
    </row>
    <row r="15" spans="1:10">
      <c r="A15" s="372" t="s">
        <v>3264</v>
      </c>
      <c r="B15" s="372" t="s">
        <v>3265</v>
      </c>
      <c r="C15" s="373">
        <v>77520</v>
      </c>
      <c r="D15" s="374">
        <v>0.1</v>
      </c>
      <c r="E15" s="375">
        <f t="shared" si="0"/>
        <v>69768</v>
      </c>
      <c r="F15" s="372" t="s">
        <v>3266</v>
      </c>
      <c r="G15" s="376"/>
      <c r="H15" s="376">
        <f t="shared" si="1"/>
        <v>0</v>
      </c>
      <c r="I15" s="377"/>
      <c r="J15" s="376"/>
    </row>
    <row r="16" spans="1:10">
      <c r="A16" s="372" t="s">
        <v>3267</v>
      </c>
      <c r="B16" s="372" t="s">
        <v>3268</v>
      </c>
      <c r="C16" s="373">
        <v>89160</v>
      </c>
      <c r="D16" s="374">
        <v>0.1</v>
      </c>
      <c r="E16" s="375">
        <f t="shared" si="0"/>
        <v>80244</v>
      </c>
      <c r="F16" s="372" t="s">
        <v>3269</v>
      </c>
      <c r="G16" s="376"/>
      <c r="H16" s="376">
        <f t="shared" si="1"/>
        <v>0</v>
      </c>
      <c r="I16" s="377"/>
      <c r="J16" s="376"/>
    </row>
    <row r="17" spans="1:10">
      <c r="A17" s="372" t="s">
        <v>3270</v>
      </c>
      <c r="B17" s="372" t="s">
        <v>3271</v>
      </c>
      <c r="C17" s="373">
        <v>113640</v>
      </c>
      <c r="D17" s="374">
        <v>0.1</v>
      </c>
      <c r="E17" s="375">
        <f t="shared" si="0"/>
        <v>102276</v>
      </c>
      <c r="F17" s="372" t="s">
        <v>3272</v>
      </c>
      <c r="G17" s="376"/>
      <c r="H17" s="376">
        <f t="shared" si="1"/>
        <v>0</v>
      </c>
      <c r="I17" s="377"/>
      <c r="J17" s="376"/>
    </row>
    <row r="18" spans="1:10">
      <c r="A18" s="372" t="s">
        <v>3273</v>
      </c>
      <c r="B18" s="372" t="s">
        <v>3274</v>
      </c>
      <c r="C18" s="373">
        <v>135600</v>
      </c>
      <c r="D18" s="374">
        <v>0.1</v>
      </c>
      <c r="E18" s="375">
        <f t="shared" si="0"/>
        <v>122040</v>
      </c>
      <c r="F18" s="372" t="s">
        <v>3275</v>
      </c>
      <c r="G18" s="376"/>
      <c r="H18" s="376">
        <f t="shared" si="1"/>
        <v>0</v>
      </c>
      <c r="I18" s="377"/>
      <c r="J18" s="376"/>
    </row>
    <row r="19" spans="1:10">
      <c r="A19" s="372" t="s">
        <v>3276</v>
      </c>
      <c r="B19" s="372" t="s">
        <v>3277</v>
      </c>
      <c r="C19" s="373">
        <v>154920</v>
      </c>
      <c r="D19" s="374">
        <v>0.1</v>
      </c>
      <c r="E19" s="375">
        <f t="shared" si="0"/>
        <v>139428</v>
      </c>
      <c r="F19" s="372" t="s">
        <v>3278</v>
      </c>
      <c r="G19" s="376"/>
      <c r="H19" s="376">
        <f t="shared" si="1"/>
        <v>0</v>
      </c>
      <c r="I19" s="377"/>
      <c r="J19" s="376"/>
    </row>
    <row r="20" spans="1:10">
      <c r="A20" s="372" t="s">
        <v>3279</v>
      </c>
      <c r="B20" s="372" t="s">
        <v>3280</v>
      </c>
      <c r="C20" s="373">
        <v>196080</v>
      </c>
      <c r="D20" s="374">
        <v>0.1</v>
      </c>
      <c r="E20" s="375">
        <f t="shared" si="0"/>
        <v>176472</v>
      </c>
      <c r="F20" s="372" t="s">
        <v>3281</v>
      </c>
      <c r="G20" s="376"/>
      <c r="H20" s="376">
        <f t="shared" si="1"/>
        <v>0</v>
      </c>
      <c r="I20" s="377"/>
      <c r="J20" s="376"/>
    </row>
    <row r="21" spans="1:10">
      <c r="A21" s="372" t="s">
        <v>3282</v>
      </c>
      <c r="B21" s="372" t="s">
        <v>3283</v>
      </c>
      <c r="C21" s="373">
        <v>232080</v>
      </c>
      <c r="D21" s="374">
        <v>0.1</v>
      </c>
      <c r="E21" s="375">
        <f t="shared" si="0"/>
        <v>208872</v>
      </c>
      <c r="F21" s="372" t="s">
        <v>3284</v>
      </c>
      <c r="G21" s="376"/>
      <c r="H21" s="376">
        <f t="shared" si="1"/>
        <v>0</v>
      </c>
      <c r="I21" s="377"/>
      <c r="J21" s="376"/>
    </row>
    <row r="22" spans="1:10">
      <c r="A22" s="372" t="s">
        <v>3285</v>
      </c>
      <c r="B22" s="372" t="s">
        <v>3286</v>
      </c>
      <c r="C22" s="373">
        <v>6840</v>
      </c>
      <c r="D22" s="374">
        <v>0.1</v>
      </c>
      <c r="E22" s="375">
        <f t="shared" si="0"/>
        <v>6156</v>
      </c>
      <c r="F22" s="372" t="s">
        <v>3287</v>
      </c>
      <c r="G22" s="376"/>
      <c r="H22" s="376">
        <f t="shared" si="1"/>
        <v>0</v>
      </c>
      <c r="I22" s="377"/>
      <c r="J22" s="376"/>
    </row>
    <row r="23" spans="1:10">
      <c r="A23" s="372" t="s">
        <v>3288</v>
      </c>
      <c r="B23" s="372" t="s">
        <v>3289</v>
      </c>
      <c r="C23" s="373">
        <v>13176</v>
      </c>
      <c r="D23" s="374">
        <v>0.1</v>
      </c>
      <c r="E23" s="375">
        <f t="shared" si="0"/>
        <v>11858.4</v>
      </c>
      <c r="F23" s="372" t="s">
        <v>3290</v>
      </c>
      <c r="G23" s="376"/>
      <c r="H23" s="376">
        <f t="shared" si="1"/>
        <v>0</v>
      </c>
      <c r="I23" s="377"/>
      <c r="J23" s="376"/>
    </row>
    <row r="24" spans="1:10">
      <c r="A24" s="372" t="s">
        <v>3291</v>
      </c>
      <c r="B24" s="372" t="s">
        <v>3292</v>
      </c>
      <c r="C24" s="373">
        <v>19152</v>
      </c>
      <c r="D24" s="374">
        <v>0.1</v>
      </c>
      <c r="E24" s="375">
        <f t="shared" si="0"/>
        <v>17236.8</v>
      </c>
      <c r="F24" s="372" t="s">
        <v>3293</v>
      </c>
      <c r="G24" s="376"/>
      <c r="H24" s="376">
        <f t="shared" si="1"/>
        <v>0</v>
      </c>
      <c r="I24" s="377"/>
      <c r="J24" s="376"/>
    </row>
    <row r="25" spans="1:10">
      <c r="A25" s="372" t="s">
        <v>3294</v>
      </c>
      <c r="B25" s="372" t="s">
        <v>3295</v>
      </c>
      <c r="C25" s="373">
        <v>24984</v>
      </c>
      <c r="D25" s="374">
        <v>0.1</v>
      </c>
      <c r="E25" s="375">
        <f t="shared" si="0"/>
        <v>22485.600000000002</v>
      </c>
      <c r="F25" s="372" t="s">
        <v>3296</v>
      </c>
      <c r="G25" s="376"/>
      <c r="H25" s="376">
        <f t="shared" si="1"/>
        <v>0</v>
      </c>
      <c r="I25" s="377"/>
      <c r="J25" s="376"/>
    </row>
    <row r="26" spans="1:10">
      <c r="A26" s="372" t="s">
        <v>3297</v>
      </c>
      <c r="B26" s="372" t="s">
        <v>3298</v>
      </c>
      <c r="C26" s="373">
        <v>36252</v>
      </c>
      <c r="D26" s="374">
        <v>0.1</v>
      </c>
      <c r="E26" s="375">
        <f t="shared" si="0"/>
        <v>32626.799999999999</v>
      </c>
      <c r="F26" s="372" t="s">
        <v>3299</v>
      </c>
      <c r="G26" s="376"/>
      <c r="H26" s="376">
        <f t="shared" si="1"/>
        <v>0</v>
      </c>
      <c r="I26" s="377"/>
      <c r="J26" s="376"/>
    </row>
    <row r="27" spans="1:10">
      <c r="A27" s="372" t="s">
        <v>3300</v>
      </c>
      <c r="B27" s="372" t="s">
        <v>3301</v>
      </c>
      <c r="C27" s="373">
        <v>47196</v>
      </c>
      <c r="D27" s="374">
        <v>0.1</v>
      </c>
      <c r="E27" s="375">
        <f t="shared" si="0"/>
        <v>42476.4</v>
      </c>
      <c r="F27" s="372" t="s">
        <v>3302</v>
      </c>
      <c r="G27" s="376"/>
      <c r="H27" s="376">
        <f t="shared" si="1"/>
        <v>0</v>
      </c>
      <c r="I27" s="377"/>
      <c r="J27" s="376"/>
    </row>
    <row r="28" spans="1:10">
      <c r="A28" s="372" t="s">
        <v>3303</v>
      </c>
      <c r="B28" s="372" t="s">
        <v>3304</v>
      </c>
      <c r="C28" s="373">
        <v>57132</v>
      </c>
      <c r="D28" s="374">
        <v>0.1</v>
      </c>
      <c r="E28" s="375">
        <f t="shared" si="0"/>
        <v>51418.8</v>
      </c>
      <c r="F28" s="372" t="s">
        <v>3305</v>
      </c>
      <c r="G28" s="376"/>
      <c r="H28" s="376">
        <f t="shared" si="1"/>
        <v>0</v>
      </c>
      <c r="I28" s="377"/>
      <c r="J28" s="376"/>
    </row>
    <row r="29" spans="1:10">
      <c r="A29" s="372" t="s">
        <v>3306</v>
      </c>
      <c r="B29" s="372" t="s">
        <v>3307</v>
      </c>
      <c r="C29" s="373">
        <v>66348</v>
      </c>
      <c r="D29" s="374">
        <v>0.1</v>
      </c>
      <c r="E29" s="375">
        <f t="shared" si="0"/>
        <v>59713.200000000004</v>
      </c>
      <c r="F29" s="372" t="s">
        <v>3308</v>
      </c>
      <c r="G29" s="376"/>
      <c r="H29" s="376">
        <f t="shared" si="1"/>
        <v>0</v>
      </c>
      <c r="I29" s="377"/>
      <c r="J29" s="376"/>
    </row>
    <row r="30" spans="1:10">
      <c r="A30" s="372" t="s">
        <v>3309</v>
      </c>
      <c r="B30" s="372" t="s">
        <v>3310</v>
      </c>
      <c r="C30" s="373">
        <v>85500</v>
      </c>
      <c r="D30" s="374">
        <v>0.1</v>
      </c>
      <c r="E30" s="375">
        <f t="shared" si="0"/>
        <v>76950</v>
      </c>
      <c r="F30" s="372" t="s">
        <v>3311</v>
      </c>
      <c r="G30" s="376"/>
      <c r="H30" s="376">
        <f t="shared" si="1"/>
        <v>0</v>
      </c>
      <c r="I30" s="377"/>
      <c r="J30" s="376"/>
    </row>
    <row r="31" spans="1:10">
      <c r="A31" s="372" t="s">
        <v>3312</v>
      </c>
      <c r="B31" s="372" t="s">
        <v>3313</v>
      </c>
      <c r="C31" s="373">
        <v>103284</v>
      </c>
      <c r="D31" s="374">
        <v>0.1</v>
      </c>
      <c r="E31" s="375">
        <f t="shared" si="0"/>
        <v>92955.6</v>
      </c>
      <c r="F31" s="372" t="s">
        <v>3314</v>
      </c>
      <c r="G31" s="376"/>
      <c r="H31" s="376">
        <f t="shared" si="1"/>
        <v>0</v>
      </c>
      <c r="I31" s="377"/>
      <c r="J31" s="376"/>
    </row>
    <row r="32" spans="1:10">
      <c r="A32" s="372" t="s">
        <v>3315</v>
      </c>
      <c r="B32" s="372" t="s">
        <v>3316</v>
      </c>
      <c r="C32" s="373">
        <v>119376</v>
      </c>
      <c r="D32" s="374">
        <v>0.1</v>
      </c>
      <c r="E32" s="375">
        <f t="shared" si="0"/>
        <v>107438.40000000001</v>
      </c>
      <c r="F32" s="372" t="s">
        <v>3317</v>
      </c>
      <c r="G32" s="376"/>
      <c r="H32" s="376">
        <f t="shared" si="1"/>
        <v>0</v>
      </c>
      <c r="I32" s="377"/>
      <c r="J32" s="376"/>
    </row>
    <row r="33" spans="1:10">
      <c r="A33" s="372" t="s">
        <v>3318</v>
      </c>
      <c r="B33" s="372" t="s">
        <v>3319</v>
      </c>
      <c r="C33" s="373">
        <v>143640</v>
      </c>
      <c r="D33" s="374">
        <v>0.1</v>
      </c>
      <c r="E33" s="375">
        <f t="shared" si="0"/>
        <v>129276</v>
      </c>
      <c r="F33" s="372" t="s">
        <v>3320</v>
      </c>
      <c r="G33" s="376"/>
      <c r="H33" s="376">
        <f t="shared" si="1"/>
        <v>0</v>
      </c>
      <c r="I33" s="377"/>
      <c r="J33" s="376"/>
    </row>
    <row r="34" spans="1:10">
      <c r="A34" s="372" t="s">
        <v>3321</v>
      </c>
      <c r="B34" s="372" t="s">
        <v>3322</v>
      </c>
      <c r="C34" s="373">
        <v>184356</v>
      </c>
      <c r="D34" s="374">
        <v>0.1</v>
      </c>
      <c r="E34" s="375">
        <f t="shared" si="0"/>
        <v>165920.4</v>
      </c>
      <c r="F34" s="372" t="s">
        <v>3323</v>
      </c>
      <c r="G34" s="376"/>
      <c r="H34" s="376">
        <f t="shared" si="1"/>
        <v>0</v>
      </c>
      <c r="I34" s="377"/>
      <c r="J34" s="376"/>
    </row>
    <row r="35" spans="1:10">
      <c r="A35" s="372" t="s">
        <v>3324</v>
      </c>
      <c r="B35" s="372" t="s">
        <v>3325</v>
      </c>
      <c r="C35" s="373">
        <v>220932</v>
      </c>
      <c r="D35" s="374">
        <v>0.1</v>
      </c>
      <c r="E35" s="375">
        <f t="shared" si="0"/>
        <v>198838.80000000002</v>
      </c>
      <c r="F35" s="372" t="s">
        <v>3326</v>
      </c>
      <c r="G35" s="376"/>
      <c r="H35" s="376">
        <f t="shared" si="1"/>
        <v>0</v>
      </c>
      <c r="I35" s="377"/>
      <c r="J35" s="376"/>
    </row>
    <row r="36" spans="1:10">
      <c r="A36" s="372" t="s">
        <v>3327</v>
      </c>
      <c r="B36" s="372" t="s">
        <v>3328</v>
      </c>
      <c r="C36" s="373">
        <v>254124</v>
      </c>
      <c r="D36" s="374">
        <v>0.1</v>
      </c>
      <c r="E36" s="375">
        <f t="shared" si="0"/>
        <v>228711.6</v>
      </c>
      <c r="F36" s="372" t="s">
        <v>3329</v>
      </c>
      <c r="G36" s="376"/>
      <c r="H36" s="376">
        <f t="shared" si="1"/>
        <v>0</v>
      </c>
      <c r="I36" s="377"/>
      <c r="J36" s="376"/>
    </row>
    <row r="37" spans="1:10">
      <c r="A37" s="372" t="s">
        <v>3330</v>
      </c>
      <c r="B37" s="372" t="s">
        <v>3331</v>
      </c>
      <c r="C37" s="373">
        <v>323892</v>
      </c>
      <c r="D37" s="374">
        <v>0.1</v>
      </c>
      <c r="E37" s="375">
        <f t="shared" si="0"/>
        <v>291502.8</v>
      </c>
      <c r="F37" s="372" t="s">
        <v>3332</v>
      </c>
      <c r="G37" s="376"/>
      <c r="H37" s="376">
        <f t="shared" si="1"/>
        <v>0</v>
      </c>
      <c r="I37" s="377"/>
      <c r="J37" s="376"/>
    </row>
    <row r="38" spans="1:10">
      <c r="A38" s="372" t="s">
        <v>3333</v>
      </c>
      <c r="B38" s="372" t="s">
        <v>3334</v>
      </c>
      <c r="C38" s="373">
        <v>386460</v>
      </c>
      <c r="D38" s="374">
        <v>0.1</v>
      </c>
      <c r="E38" s="375">
        <f t="shared" si="0"/>
        <v>347814</v>
      </c>
      <c r="F38" s="372" t="s">
        <v>3335</v>
      </c>
      <c r="G38" s="376"/>
      <c r="H38" s="376">
        <f t="shared" si="1"/>
        <v>0</v>
      </c>
      <c r="I38" s="377"/>
      <c r="J38" s="376"/>
    </row>
    <row r="39" spans="1:10">
      <c r="A39" s="372" t="s">
        <v>3336</v>
      </c>
      <c r="B39" s="372" t="s">
        <v>3337</v>
      </c>
      <c r="C39" s="373">
        <v>441540</v>
      </c>
      <c r="D39" s="374">
        <v>0.1</v>
      </c>
      <c r="E39" s="375">
        <f t="shared" si="0"/>
        <v>397386</v>
      </c>
      <c r="F39" s="372" t="s">
        <v>3338</v>
      </c>
      <c r="G39" s="376"/>
      <c r="H39" s="376">
        <f t="shared" si="1"/>
        <v>0</v>
      </c>
      <c r="I39" s="377"/>
      <c r="J39" s="376"/>
    </row>
    <row r="40" spans="1:10">
      <c r="A40" s="372" t="s">
        <v>3339</v>
      </c>
      <c r="B40" s="372" t="s">
        <v>3340</v>
      </c>
      <c r="C40" s="373">
        <v>558828</v>
      </c>
      <c r="D40" s="374">
        <v>0.1</v>
      </c>
      <c r="E40" s="375">
        <f t="shared" si="0"/>
        <v>502945.2</v>
      </c>
      <c r="F40" s="372" t="s">
        <v>3341</v>
      </c>
      <c r="G40" s="376"/>
      <c r="H40" s="376">
        <f t="shared" si="1"/>
        <v>0</v>
      </c>
      <c r="I40" s="377"/>
      <c r="J40" s="376"/>
    </row>
    <row r="41" spans="1:10">
      <c r="A41" s="372" t="s">
        <v>3342</v>
      </c>
      <c r="B41" s="372" t="s">
        <v>3343</v>
      </c>
      <c r="C41" s="373">
        <v>661428</v>
      </c>
      <c r="D41" s="374">
        <v>0.1</v>
      </c>
      <c r="E41" s="375">
        <f t="shared" si="0"/>
        <v>595285.20000000007</v>
      </c>
      <c r="F41" s="372" t="s">
        <v>3344</v>
      </c>
      <c r="G41" s="376"/>
      <c r="H41" s="376">
        <f t="shared" si="1"/>
        <v>0</v>
      </c>
      <c r="I41" s="377"/>
      <c r="J41" s="376"/>
    </row>
    <row r="42" spans="1:10">
      <c r="A42" s="372" t="s">
        <v>3345</v>
      </c>
      <c r="B42" s="372" t="s">
        <v>3346</v>
      </c>
      <c r="C42" s="373">
        <v>10800</v>
      </c>
      <c r="D42" s="374">
        <v>0.1</v>
      </c>
      <c r="E42" s="375">
        <f t="shared" si="0"/>
        <v>9720</v>
      </c>
      <c r="F42" s="372" t="s">
        <v>3347</v>
      </c>
      <c r="G42" s="376"/>
      <c r="H42" s="376">
        <f t="shared" si="1"/>
        <v>0</v>
      </c>
      <c r="I42" s="377"/>
      <c r="J42" s="376"/>
    </row>
    <row r="43" spans="1:10">
      <c r="A43" s="372" t="s">
        <v>3348</v>
      </c>
      <c r="B43" s="372" t="s">
        <v>3349</v>
      </c>
      <c r="C43" s="373">
        <v>20820</v>
      </c>
      <c r="D43" s="374">
        <v>0.1</v>
      </c>
      <c r="E43" s="375">
        <f t="shared" si="0"/>
        <v>18738</v>
      </c>
      <c r="F43" s="372" t="s">
        <v>3350</v>
      </c>
      <c r="G43" s="376"/>
      <c r="H43" s="376">
        <f t="shared" si="1"/>
        <v>0</v>
      </c>
      <c r="I43" s="377"/>
      <c r="J43" s="376"/>
    </row>
    <row r="44" spans="1:10">
      <c r="A44" s="372" t="s">
        <v>3351</v>
      </c>
      <c r="B44" s="372" t="s">
        <v>3352</v>
      </c>
      <c r="C44" s="373">
        <v>30240</v>
      </c>
      <c r="D44" s="374">
        <v>0.1</v>
      </c>
      <c r="E44" s="375">
        <f t="shared" si="0"/>
        <v>27216</v>
      </c>
      <c r="F44" s="372" t="s">
        <v>3353</v>
      </c>
      <c r="G44" s="376"/>
      <c r="H44" s="376">
        <f t="shared" si="1"/>
        <v>0</v>
      </c>
      <c r="I44" s="377"/>
      <c r="J44" s="376"/>
    </row>
    <row r="45" spans="1:10">
      <c r="A45" s="372" t="s">
        <v>3354</v>
      </c>
      <c r="B45" s="372" t="s">
        <v>3355</v>
      </c>
      <c r="C45" s="373">
        <v>39420</v>
      </c>
      <c r="D45" s="374">
        <v>0.1</v>
      </c>
      <c r="E45" s="375">
        <f t="shared" si="0"/>
        <v>35478</v>
      </c>
      <c r="F45" s="372" t="s">
        <v>3356</v>
      </c>
      <c r="G45" s="376"/>
      <c r="H45" s="376">
        <f t="shared" si="1"/>
        <v>0</v>
      </c>
      <c r="I45" s="377"/>
      <c r="J45" s="376"/>
    </row>
    <row r="46" spans="1:10">
      <c r="A46" s="372" t="s">
        <v>3357</v>
      </c>
      <c r="B46" s="372" t="s">
        <v>3358</v>
      </c>
      <c r="C46" s="373">
        <v>57240</v>
      </c>
      <c r="D46" s="374">
        <v>0.1</v>
      </c>
      <c r="E46" s="375">
        <f t="shared" si="0"/>
        <v>51516</v>
      </c>
      <c r="F46" s="372" t="s">
        <v>3359</v>
      </c>
      <c r="G46" s="376"/>
      <c r="H46" s="376">
        <f t="shared" si="1"/>
        <v>0</v>
      </c>
      <c r="I46" s="377"/>
      <c r="J46" s="376"/>
    </row>
    <row r="47" spans="1:10">
      <c r="A47" s="372" t="s">
        <v>3360</v>
      </c>
      <c r="B47" s="372" t="s">
        <v>3361</v>
      </c>
      <c r="C47" s="373">
        <v>74520</v>
      </c>
      <c r="D47" s="374">
        <v>0.1</v>
      </c>
      <c r="E47" s="375">
        <f t="shared" si="0"/>
        <v>67068</v>
      </c>
      <c r="F47" s="372" t="s">
        <v>3362</v>
      </c>
      <c r="G47" s="376"/>
      <c r="H47" s="376">
        <f t="shared" si="1"/>
        <v>0</v>
      </c>
      <c r="I47" s="377"/>
      <c r="J47" s="376"/>
    </row>
    <row r="48" spans="1:10">
      <c r="A48" s="372" t="s">
        <v>3363</v>
      </c>
      <c r="B48" s="372" t="s">
        <v>3364</v>
      </c>
      <c r="C48" s="373">
        <v>90180</v>
      </c>
      <c r="D48" s="374">
        <v>0.1</v>
      </c>
      <c r="E48" s="375">
        <f t="shared" si="0"/>
        <v>81162</v>
      </c>
      <c r="F48" s="372" t="s">
        <v>3365</v>
      </c>
      <c r="G48" s="376"/>
      <c r="H48" s="376">
        <f t="shared" si="1"/>
        <v>0</v>
      </c>
      <c r="I48" s="377"/>
      <c r="J48" s="376"/>
    </row>
    <row r="49" spans="1:10">
      <c r="A49" s="372" t="s">
        <v>3366</v>
      </c>
      <c r="B49" s="372" t="s">
        <v>3367</v>
      </c>
      <c r="C49" s="373">
        <v>104760</v>
      </c>
      <c r="D49" s="374">
        <v>0.1</v>
      </c>
      <c r="E49" s="375">
        <f t="shared" si="0"/>
        <v>94284</v>
      </c>
      <c r="F49" s="372" t="s">
        <v>3368</v>
      </c>
      <c r="G49" s="376"/>
      <c r="H49" s="376">
        <f t="shared" si="1"/>
        <v>0</v>
      </c>
      <c r="I49" s="377"/>
      <c r="J49" s="376"/>
    </row>
    <row r="50" spans="1:10">
      <c r="A50" s="372" t="s">
        <v>3369</v>
      </c>
      <c r="B50" s="372" t="s">
        <v>3370</v>
      </c>
      <c r="C50" s="373">
        <v>135000</v>
      </c>
      <c r="D50" s="374">
        <v>0.1</v>
      </c>
      <c r="E50" s="375">
        <f t="shared" si="0"/>
        <v>121500</v>
      </c>
      <c r="F50" s="372" t="s">
        <v>3371</v>
      </c>
      <c r="G50" s="376"/>
      <c r="H50" s="376">
        <f t="shared" si="1"/>
        <v>0</v>
      </c>
      <c r="I50" s="377"/>
      <c r="J50" s="376"/>
    </row>
    <row r="51" spans="1:10">
      <c r="A51" s="372" t="s">
        <v>3372</v>
      </c>
      <c r="B51" s="372" t="s">
        <v>3373</v>
      </c>
      <c r="C51" s="373">
        <v>163080</v>
      </c>
      <c r="D51" s="374">
        <v>0.1</v>
      </c>
      <c r="E51" s="375">
        <f t="shared" si="0"/>
        <v>146772</v>
      </c>
      <c r="F51" s="372" t="s">
        <v>3374</v>
      </c>
      <c r="G51" s="376"/>
      <c r="H51" s="376">
        <f t="shared" si="1"/>
        <v>0</v>
      </c>
      <c r="I51" s="377"/>
      <c r="J51" s="376"/>
    </row>
    <row r="52" spans="1:10">
      <c r="A52" s="372" t="s">
        <v>3375</v>
      </c>
      <c r="B52" s="372" t="s">
        <v>3376</v>
      </c>
      <c r="C52" s="373">
        <v>188460</v>
      </c>
      <c r="D52" s="374">
        <v>0.1</v>
      </c>
      <c r="E52" s="375">
        <f t="shared" si="0"/>
        <v>169614</v>
      </c>
      <c r="F52" s="372" t="s">
        <v>3377</v>
      </c>
      <c r="G52" s="376"/>
      <c r="H52" s="376">
        <f t="shared" si="1"/>
        <v>0</v>
      </c>
      <c r="I52" s="377"/>
      <c r="J52" s="376"/>
    </row>
    <row r="53" spans="1:10">
      <c r="A53" s="372" t="s">
        <v>3378</v>
      </c>
      <c r="B53" s="372" t="s">
        <v>3379</v>
      </c>
      <c r="C53" s="373">
        <v>226800</v>
      </c>
      <c r="D53" s="374">
        <v>0.1</v>
      </c>
      <c r="E53" s="375">
        <f t="shared" si="0"/>
        <v>204120</v>
      </c>
      <c r="F53" s="372" t="s">
        <v>3380</v>
      </c>
      <c r="G53" s="376"/>
      <c r="H53" s="376">
        <f t="shared" si="1"/>
        <v>0</v>
      </c>
      <c r="I53" s="377"/>
      <c r="J53" s="376"/>
    </row>
    <row r="54" spans="1:10">
      <c r="A54" s="372" t="s">
        <v>3381</v>
      </c>
      <c r="B54" s="372" t="s">
        <v>3382</v>
      </c>
      <c r="C54" s="373">
        <v>291060</v>
      </c>
      <c r="D54" s="374">
        <v>0.1</v>
      </c>
      <c r="E54" s="375">
        <f t="shared" si="0"/>
        <v>261954</v>
      </c>
      <c r="F54" s="372" t="s">
        <v>3383</v>
      </c>
      <c r="G54" s="376"/>
      <c r="H54" s="376">
        <f t="shared" si="1"/>
        <v>0</v>
      </c>
      <c r="I54" s="377"/>
      <c r="J54" s="376"/>
    </row>
    <row r="55" spans="1:10">
      <c r="A55" s="372" t="s">
        <v>3384</v>
      </c>
      <c r="B55" s="372" t="s">
        <v>3385</v>
      </c>
      <c r="C55" s="373">
        <v>348840</v>
      </c>
      <c r="D55" s="374">
        <v>0.1</v>
      </c>
      <c r="E55" s="375">
        <f t="shared" si="0"/>
        <v>313956</v>
      </c>
      <c r="F55" s="372" t="s">
        <v>3386</v>
      </c>
      <c r="G55" s="376"/>
      <c r="H55" s="376">
        <f t="shared" si="1"/>
        <v>0</v>
      </c>
      <c r="I55" s="377"/>
      <c r="J55" s="376"/>
    </row>
    <row r="56" spans="1:10">
      <c r="A56" s="372" t="s">
        <v>3387</v>
      </c>
      <c r="B56" s="372" t="s">
        <v>3388</v>
      </c>
      <c r="C56" s="373">
        <v>401220</v>
      </c>
      <c r="D56" s="374">
        <v>0.1</v>
      </c>
      <c r="E56" s="375">
        <f t="shared" si="0"/>
        <v>361098</v>
      </c>
      <c r="F56" s="372" t="s">
        <v>3389</v>
      </c>
      <c r="G56" s="376"/>
      <c r="H56" s="376">
        <f t="shared" si="1"/>
        <v>0</v>
      </c>
      <c r="I56" s="377"/>
      <c r="J56" s="376"/>
    </row>
    <row r="57" spans="1:10">
      <c r="A57" s="372" t="s">
        <v>3390</v>
      </c>
      <c r="B57" s="372" t="s">
        <v>3391</v>
      </c>
      <c r="C57" s="373">
        <v>511380</v>
      </c>
      <c r="D57" s="374">
        <v>0.1</v>
      </c>
      <c r="E57" s="375">
        <f t="shared" si="0"/>
        <v>460242</v>
      </c>
      <c r="F57" s="372" t="s">
        <v>3392</v>
      </c>
      <c r="G57" s="376"/>
      <c r="H57" s="376">
        <f t="shared" si="1"/>
        <v>0</v>
      </c>
      <c r="I57" s="377"/>
      <c r="J57" s="376"/>
    </row>
    <row r="58" spans="1:10">
      <c r="A58" s="372" t="s">
        <v>3393</v>
      </c>
      <c r="B58" s="372" t="s">
        <v>3394</v>
      </c>
      <c r="C58" s="373">
        <v>610200</v>
      </c>
      <c r="D58" s="374">
        <v>0.1</v>
      </c>
      <c r="E58" s="375">
        <f t="shared" si="0"/>
        <v>549180</v>
      </c>
      <c r="F58" s="372" t="s">
        <v>3395</v>
      </c>
      <c r="G58" s="376"/>
      <c r="H58" s="376">
        <f t="shared" si="1"/>
        <v>0</v>
      </c>
      <c r="I58" s="377"/>
      <c r="J58" s="376"/>
    </row>
    <row r="59" spans="1:10">
      <c r="A59" s="372" t="s">
        <v>3396</v>
      </c>
      <c r="B59" s="372" t="s">
        <v>3397</v>
      </c>
      <c r="C59" s="373">
        <v>697140</v>
      </c>
      <c r="D59" s="374">
        <v>0.1</v>
      </c>
      <c r="E59" s="375">
        <f t="shared" si="0"/>
        <v>627426</v>
      </c>
      <c r="F59" s="372" t="s">
        <v>3398</v>
      </c>
      <c r="G59" s="376"/>
      <c r="H59" s="376">
        <f t="shared" si="1"/>
        <v>0</v>
      </c>
      <c r="I59" s="377"/>
      <c r="J59" s="376"/>
    </row>
    <row r="60" spans="1:10">
      <c r="A60" s="372" t="s">
        <v>3399</v>
      </c>
      <c r="B60" s="372" t="s">
        <v>3400</v>
      </c>
      <c r="C60" s="373">
        <v>882360</v>
      </c>
      <c r="D60" s="374">
        <v>0.1</v>
      </c>
      <c r="E60" s="375">
        <f t="shared" si="0"/>
        <v>794124</v>
      </c>
      <c r="F60" s="372" t="s">
        <v>3401</v>
      </c>
      <c r="G60" s="376"/>
      <c r="H60" s="376">
        <f t="shared" si="1"/>
        <v>0</v>
      </c>
      <c r="I60" s="377"/>
      <c r="J60" s="376"/>
    </row>
    <row r="61" spans="1:10">
      <c r="A61" s="372" t="s">
        <v>3402</v>
      </c>
      <c r="B61" s="372" t="s">
        <v>3403</v>
      </c>
      <c r="C61" s="373">
        <v>1044360</v>
      </c>
      <c r="D61" s="374">
        <v>0.1</v>
      </c>
      <c r="E61" s="375">
        <f t="shared" si="0"/>
        <v>939924</v>
      </c>
      <c r="F61" s="372" t="s">
        <v>3404</v>
      </c>
      <c r="G61" s="376"/>
      <c r="H61" s="376">
        <f t="shared" si="1"/>
        <v>0</v>
      </c>
      <c r="I61" s="377"/>
      <c r="J61" s="376"/>
    </row>
    <row r="62" spans="1:10">
      <c r="A62" s="372" t="s">
        <v>3405</v>
      </c>
      <c r="B62" s="372" t="s">
        <v>3406</v>
      </c>
      <c r="C62" s="373">
        <v>3840</v>
      </c>
      <c r="D62" s="374">
        <v>0.1</v>
      </c>
      <c r="E62" s="375">
        <f t="shared" si="0"/>
        <v>3456</v>
      </c>
      <c r="F62" s="372" t="s">
        <v>3407</v>
      </c>
      <c r="G62" s="376"/>
      <c r="H62" s="376">
        <f t="shared" si="1"/>
        <v>0</v>
      </c>
      <c r="I62" s="377"/>
      <c r="J62" s="376"/>
    </row>
    <row r="63" spans="1:10">
      <c r="A63" s="372" t="s">
        <v>3408</v>
      </c>
      <c r="B63" s="372" t="s">
        <v>3409</v>
      </c>
      <c r="C63" s="373">
        <v>7620</v>
      </c>
      <c r="D63" s="374">
        <v>0.1</v>
      </c>
      <c r="E63" s="375">
        <f t="shared" si="0"/>
        <v>6858</v>
      </c>
      <c r="F63" s="372" t="s">
        <v>3410</v>
      </c>
      <c r="G63" s="376"/>
      <c r="H63" s="376">
        <f t="shared" si="1"/>
        <v>0</v>
      </c>
      <c r="I63" s="377"/>
      <c r="J63" s="376"/>
    </row>
    <row r="64" spans="1:10">
      <c r="A64" s="372" t="s">
        <v>3411</v>
      </c>
      <c r="B64" s="372" t="s">
        <v>3412</v>
      </c>
      <c r="C64" s="373">
        <v>11220</v>
      </c>
      <c r="D64" s="374">
        <v>0.1</v>
      </c>
      <c r="E64" s="375">
        <f t="shared" si="0"/>
        <v>10098</v>
      </c>
      <c r="F64" s="372" t="s">
        <v>3413</v>
      </c>
      <c r="G64" s="376"/>
      <c r="H64" s="376">
        <f t="shared" si="1"/>
        <v>0</v>
      </c>
      <c r="I64" s="377"/>
      <c r="J64" s="376"/>
    </row>
    <row r="65" spans="1:10">
      <c r="A65" s="372" t="s">
        <v>3414</v>
      </c>
      <c r="B65" s="372" t="s">
        <v>3415</v>
      </c>
      <c r="C65" s="373">
        <v>14760</v>
      </c>
      <c r="D65" s="374">
        <v>0.1</v>
      </c>
      <c r="E65" s="375">
        <f t="shared" si="0"/>
        <v>13284</v>
      </c>
      <c r="F65" s="372" t="s">
        <v>3416</v>
      </c>
      <c r="G65" s="376"/>
      <c r="H65" s="376">
        <f t="shared" si="1"/>
        <v>0</v>
      </c>
      <c r="I65" s="377"/>
      <c r="J65" s="376"/>
    </row>
    <row r="66" spans="1:10">
      <c r="A66" s="372" t="s">
        <v>3417</v>
      </c>
      <c r="B66" s="372" t="s">
        <v>3418</v>
      </c>
      <c r="C66" s="373">
        <v>21720</v>
      </c>
      <c r="D66" s="374">
        <v>0.1</v>
      </c>
      <c r="E66" s="375">
        <f t="shared" si="0"/>
        <v>19548</v>
      </c>
      <c r="F66" s="372" t="s">
        <v>3419</v>
      </c>
      <c r="G66" s="376"/>
      <c r="H66" s="376">
        <f t="shared" si="1"/>
        <v>0</v>
      </c>
      <c r="I66" s="377"/>
      <c r="J66" s="376"/>
    </row>
    <row r="67" spans="1:10">
      <c r="A67" s="372" t="s">
        <v>3420</v>
      </c>
      <c r="B67" s="372" t="s">
        <v>3421</v>
      </c>
      <c r="C67" s="373">
        <v>28560</v>
      </c>
      <c r="D67" s="374">
        <v>0.1</v>
      </c>
      <c r="E67" s="375">
        <f t="shared" ref="E67:E130" si="2">C67*(1-D67)</f>
        <v>25704</v>
      </c>
      <c r="F67" s="372" t="s">
        <v>3422</v>
      </c>
      <c r="G67" s="376"/>
      <c r="H67" s="376">
        <f t="shared" ref="H67:H130" si="3">G67*E67</f>
        <v>0</v>
      </c>
      <c r="I67" s="377"/>
      <c r="J67" s="376"/>
    </row>
    <row r="68" spans="1:10">
      <c r="A68" s="372" t="s">
        <v>3423</v>
      </c>
      <c r="B68" s="372" t="s">
        <v>3424</v>
      </c>
      <c r="C68" s="373">
        <v>35040</v>
      </c>
      <c r="D68" s="374">
        <v>0.1</v>
      </c>
      <c r="E68" s="375">
        <f t="shared" si="2"/>
        <v>31536</v>
      </c>
      <c r="F68" s="372" t="s">
        <v>3425</v>
      </c>
      <c r="G68" s="376"/>
      <c r="H68" s="376">
        <f t="shared" si="3"/>
        <v>0</v>
      </c>
      <c r="I68" s="377"/>
      <c r="J68" s="376"/>
    </row>
    <row r="69" spans="1:10">
      <c r="A69" s="372" t="s">
        <v>3426</v>
      </c>
      <c r="B69" s="372" t="s">
        <v>3427</v>
      </c>
      <c r="C69" s="373">
        <v>41280</v>
      </c>
      <c r="D69" s="374">
        <v>0.1</v>
      </c>
      <c r="E69" s="375">
        <f t="shared" si="2"/>
        <v>37152</v>
      </c>
      <c r="F69" s="372" t="s">
        <v>3428</v>
      </c>
      <c r="G69" s="376"/>
      <c r="H69" s="376">
        <f t="shared" si="3"/>
        <v>0</v>
      </c>
      <c r="I69" s="377"/>
      <c r="J69" s="376"/>
    </row>
    <row r="70" spans="1:10">
      <c r="A70" s="372" t="s">
        <v>3429</v>
      </c>
      <c r="B70" s="372" t="s">
        <v>3430</v>
      </c>
      <c r="C70" s="373">
        <v>54000</v>
      </c>
      <c r="D70" s="374">
        <v>0.1</v>
      </c>
      <c r="E70" s="375">
        <f t="shared" si="2"/>
        <v>48600</v>
      </c>
      <c r="F70" s="372" t="s">
        <v>3431</v>
      </c>
      <c r="G70" s="376"/>
      <c r="H70" s="376">
        <f t="shared" si="3"/>
        <v>0</v>
      </c>
      <c r="I70" s="377"/>
      <c r="J70" s="376"/>
    </row>
    <row r="71" spans="1:10">
      <c r="A71" s="372" t="s">
        <v>3432</v>
      </c>
      <c r="B71" s="372" t="s">
        <v>3433</v>
      </c>
      <c r="C71" s="373">
        <v>66240</v>
      </c>
      <c r="D71" s="374">
        <v>0.1</v>
      </c>
      <c r="E71" s="375">
        <f t="shared" si="2"/>
        <v>59616</v>
      </c>
      <c r="F71" s="372" t="s">
        <v>3434</v>
      </c>
      <c r="G71" s="376"/>
      <c r="H71" s="376">
        <f t="shared" si="3"/>
        <v>0</v>
      </c>
      <c r="I71" s="377"/>
      <c r="J71" s="376"/>
    </row>
    <row r="72" spans="1:10">
      <c r="A72" s="372" t="s">
        <v>3435</v>
      </c>
      <c r="B72" s="372" t="s">
        <v>3436</v>
      </c>
      <c r="C72" s="373">
        <v>77880</v>
      </c>
      <c r="D72" s="374">
        <v>0.1</v>
      </c>
      <c r="E72" s="375">
        <f t="shared" si="2"/>
        <v>70092</v>
      </c>
      <c r="F72" s="372" t="s">
        <v>3437</v>
      </c>
      <c r="G72" s="376"/>
      <c r="H72" s="376">
        <f t="shared" si="3"/>
        <v>0</v>
      </c>
      <c r="I72" s="377"/>
      <c r="J72" s="376"/>
    </row>
    <row r="73" spans="1:10">
      <c r="A73" s="372" t="s">
        <v>3438</v>
      </c>
      <c r="B73" s="372" t="s">
        <v>3439</v>
      </c>
      <c r="C73" s="373">
        <v>95400</v>
      </c>
      <c r="D73" s="374">
        <v>0.1</v>
      </c>
      <c r="E73" s="375">
        <f t="shared" si="2"/>
        <v>85860</v>
      </c>
      <c r="F73" s="372" t="s">
        <v>3440</v>
      </c>
      <c r="G73" s="376"/>
      <c r="H73" s="376">
        <f t="shared" si="3"/>
        <v>0</v>
      </c>
      <c r="I73" s="377"/>
      <c r="J73" s="376"/>
    </row>
    <row r="74" spans="1:10">
      <c r="A74" s="372" t="s">
        <v>3441</v>
      </c>
      <c r="B74" s="372" t="s">
        <v>3442</v>
      </c>
      <c r="C74" s="373">
        <v>124680</v>
      </c>
      <c r="D74" s="374">
        <v>0.1</v>
      </c>
      <c r="E74" s="375">
        <f t="shared" si="2"/>
        <v>112212</v>
      </c>
      <c r="F74" s="372" t="s">
        <v>3443</v>
      </c>
      <c r="G74" s="376"/>
      <c r="H74" s="376">
        <f t="shared" si="3"/>
        <v>0</v>
      </c>
      <c r="I74" s="377"/>
      <c r="J74" s="376"/>
    </row>
    <row r="75" spans="1:10">
      <c r="A75" s="372" t="s">
        <v>3444</v>
      </c>
      <c r="B75" s="372" t="s">
        <v>3445</v>
      </c>
      <c r="C75" s="373">
        <v>152520</v>
      </c>
      <c r="D75" s="374">
        <v>0.1</v>
      </c>
      <c r="E75" s="375">
        <f t="shared" si="2"/>
        <v>137268</v>
      </c>
      <c r="F75" s="372" t="s">
        <v>3446</v>
      </c>
      <c r="G75" s="376"/>
      <c r="H75" s="376">
        <f t="shared" si="3"/>
        <v>0</v>
      </c>
      <c r="I75" s="377"/>
      <c r="J75" s="376"/>
    </row>
    <row r="76" spans="1:10">
      <c r="A76" s="372" t="s">
        <v>3447</v>
      </c>
      <c r="B76" s="372" t="s">
        <v>3448</v>
      </c>
      <c r="C76" s="373">
        <v>179160</v>
      </c>
      <c r="D76" s="374">
        <v>0.1</v>
      </c>
      <c r="E76" s="375">
        <f t="shared" si="2"/>
        <v>161244</v>
      </c>
      <c r="F76" s="372" t="s">
        <v>3449</v>
      </c>
      <c r="G76" s="376"/>
      <c r="H76" s="376">
        <f t="shared" si="3"/>
        <v>0</v>
      </c>
      <c r="I76" s="377"/>
      <c r="J76" s="376"/>
    </row>
    <row r="77" spans="1:10">
      <c r="A77" s="372" t="s">
        <v>3450</v>
      </c>
      <c r="B77" s="372" t="s">
        <v>3451</v>
      </c>
      <c r="C77" s="373">
        <v>233640</v>
      </c>
      <c r="D77" s="374">
        <v>0.1</v>
      </c>
      <c r="E77" s="375">
        <f t="shared" si="2"/>
        <v>210276</v>
      </c>
      <c r="F77" s="372" t="s">
        <v>3452</v>
      </c>
      <c r="G77" s="376"/>
      <c r="H77" s="376">
        <f t="shared" si="3"/>
        <v>0</v>
      </c>
      <c r="I77" s="377"/>
      <c r="J77" s="376"/>
    </row>
    <row r="78" spans="1:10">
      <c r="A78" s="372" t="s">
        <v>3453</v>
      </c>
      <c r="B78" s="372" t="s">
        <v>3454</v>
      </c>
      <c r="C78" s="373">
        <v>285600</v>
      </c>
      <c r="D78" s="374">
        <v>0.1</v>
      </c>
      <c r="E78" s="375">
        <f t="shared" si="2"/>
        <v>257040</v>
      </c>
      <c r="F78" s="372" t="s">
        <v>3455</v>
      </c>
      <c r="G78" s="376"/>
      <c r="H78" s="376">
        <f t="shared" si="3"/>
        <v>0</v>
      </c>
      <c r="I78" s="377"/>
      <c r="J78" s="376"/>
    </row>
    <row r="79" spans="1:10">
      <c r="A79" s="372" t="s">
        <v>3456</v>
      </c>
      <c r="B79" s="372" t="s">
        <v>3457</v>
      </c>
      <c r="C79" s="373">
        <v>334920</v>
      </c>
      <c r="D79" s="374">
        <v>0.1</v>
      </c>
      <c r="E79" s="375">
        <f t="shared" si="2"/>
        <v>301428</v>
      </c>
      <c r="F79" s="372" t="s">
        <v>3458</v>
      </c>
      <c r="G79" s="376"/>
      <c r="H79" s="376">
        <f t="shared" si="3"/>
        <v>0</v>
      </c>
      <c r="I79" s="377"/>
      <c r="J79" s="376"/>
    </row>
    <row r="80" spans="1:10">
      <c r="A80" s="372" t="s">
        <v>3459</v>
      </c>
      <c r="B80" s="372" t="s">
        <v>3460</v>
      </c>
      <c r="C80" s="373">
        <v>436080</v>
      </c>
      <c r="D80" s="374">
        <v>0.1</v>
      </c>
      <c r="E80" s="375">
        <f t="shared" si="2"/>
        <v>392472</v>
      </c>
      <c r="F80" s="372" t="s">
        <v>3461</v>
      </c>
      <c r="G80" s="376"/>
      <c r="H80" s="376">
        <f t="shared" si="3"/>
        <v>0</v>
      </c>
      <c r="I80" s="377"/>
      <c r="J80" s="376"/>
    </row>
    <row r="81" spans="1:10">
      <c r="A81" s="372" t="s">
        <v>3462</v>
      </c>
      <c r="B81" s="372" t="s">
        <v>3463</v>
      </c>
      <c r="C81" s="373">
        <v>532080</v>
      </c>
      <c r="D81" s="374">
        <v>0.1</v>
      </c>
      <c r="E81" s="375">
        <f t="shared" si="2"/>
        <v>478872</v>
      </c>
      <c r="F81" s="372" t="s">
        <v>3464</v>
      </c>
      <c r="G81" s="376"/>
      <c r="H81" s="376">
        <f t="shared" si="3"/>
        <v>0</v>
      </c>
      <c r="I81" s="377"/>
      <c r="J81" s="376"/>
    </row>
    <row r="82" spans="1:10">
      <c r="A82" s="372" t="s">
        <v>3465</v>
      </c>
      <c r="B82" s="372" t="s">
        <v>3466</v>
      </c>
      <c r="C82" s="373">
        <v>10944</v>
      </c>
      <c r="D82" s="374">
        <v>0.1</v>
      </c>
      <c r="E82" s="375">
        <f t="shared" si="2"/>
        <v>9849.6</v>
      </c>
      <c r="F82" s="372" t="s">
        <v>3467</v>
      </c>
      <c r="G82" s="376"/>
      <c r="H82" s="376">
        <f t="shared" si="3"/>
        <v>0</v>
      </c>
      <c r="I82" s="377"/>
      <c r="J82" s="376"/>
    </row>
    <row r="83" spans="1:10">
      <c r="A83" s="372" t="s">
        <v>3468</v>
      </c>
      <c r="B83" s="372" t="s">
        <v>3469</v>
      </c>
      <c r="C83" s="373">
        <v>21708</v>
      </c>
      <c r="D83" s="374">
        <v>0.1</v>
      </c>
      <c r="E83" s="375">
        <f t="shared" si="2"/>
        <v>19537.2</v>
      </c>
      <c r="F83" s="372" t="s">
        <v>3470</v>
      </c>
      <c r="G83" s="376"/>
      <c r="H83" s="376">
        <f t="shared" si="3"/>
        <v>0</v>
      </c>
      <c r="I83" s="377"/>
      <c r="J83" s="376"/>
    </row>
    <row r="84" spans="1:10">
      <c r="A84" s="372" t="s">
        <v>3471</v>
      </c>
      <c r="B84" s="372" t="s">
        <v>3472</v>
      </c>
      <c r="C84" s="373">
        <v>31968</v>
      </c>
      <c r="D84" s="374">
        <v>0.1</v>
      </c>
      <c r="E84" s="375">
        <f t="shared" si="2"/>
        <v>28771.200000000001</v>
      </c>
      <c r="F84" s="372" t="s">
        <v>3473</v>
      </c>
      <c r="G84" s="376"/>
      <c r="H84" s="376">
        <f t="shared" si="3"/>
        <v>0</v>
      </c>
      <c r="I84" s="377"/>
      <c r="J84" s="376"/>
    </row>
    <row r="85" spans="1:10">
      <c r="A85" s="372" t="s">
        <v>3474</v>
      </c>
      <c r="B85" s="372" t="s">
        <v>3475</v>
      </c>
      <c r="C85" s="373">
        <v>42084</v>
      </c>
      <c r="D85" s="374">
        <v>0.1</v>
      </c>
      <c r="E85" s="375">
        <f t="shared" si="2"/>
        <v>37875.599999999999</v>
      </c>
      <c r="F85" s="372" t="s">
        <v>3476</v>
      </c>
      <c r="G85" s="376"/>
      <c r="H85" s="376">
        <f t="shared" si="3"/>
        <v>0</v>
      </c>
      <c r="I85" s="377"/>
      <c r="J85" s="376"/>
    </row>
    <row r="86" spans="1:10">
      <c r="A86" s="372" t="s">
        <v>3477</v>
      </c>
      <c r="B86" s="372" t="s">
        <v>3478</v>
      </c>
      <c r="C86" s="373">
        <v>61920</v>
      </c>
      <c r="D86" s="374">
        <v>0.1</v>
      </c>
      <c r="E86" s="375">
        <f t="shared" si="2"/>
        <v>55728</v>
      </c>
      <c r="F86" s="372" t="s">
        <v>3479</v>
      </c>
      <c r="G86" s="376"/>
      <c r="H86" s="376">
        <f t="shared" si="3"/>
        <v>0</v>
      </c>
      <c r="I86" s="377"/>
      <c r="J86" s="376"/>
    </row>
    <row r="87" spans="1:10">
      <c r="A87" s="372" t="s">
        <v>3480</v>
      </c>
      <c r="B87" s="372" t="s">
        <v>3481</v>
      </c>
      <c r="C87" s="373">
        <v>81396</v>
      </c>
      <c r="D87" s="374">
        <v>0.1</v>
      </c>
      <c r="E87" s="375">
        <f t="shared" si="2"/>
        <v>73256.400000000009</v>
      </c>
      <c r="F87" s="372" t="s">
        <v>3482</v>
      </c>
      <c r="G87" s="376"/>
      <c r="H87" s="376">
        <f t="shared" si="3"/>
        <v>0</v>
      </c>
      <c r="I87" s="377"/>
      <c r="J87" s="376"/>
    </row>
    <row r="88" spans="1:10">
      <c r="A88" s="372" t="s">
        <v>3483</v>
      </c>
      <c r="B88" s="372" t="s">
        <v>3484</v>
      </c>
      <c r="C88" s="373">
        <v>99864</v>
      </c>
      <c r="D88" s="374">
        <v>0.1</v>
      </c>
      <c r="E88" s="375">
        <f t="shared" si="2"/>
        <v>89877.6</v>
      </c>
      <c r="F88" s="372" t="s">
        <v>3485</v>
      </c>
      <c r="G88" s="376"/>
      <c r="H88" s="376">
        <f t="shared" si="3"/>
        <v>0</v>
      </c>
      <c r="I88" s="377"/>
      <c r="J88" s="376"/>
    </row>
    <row r="89" spans="1:10">
      <c r="A89" s="372" t="s">
        <v>3486</v>
      </c>
      <c r="B89" s="372" t="s">
        <v>3487</v>
      </c>
      <c r="C89" s="373">
        <v>117648</v>
      </c>
      <c r="D89" s="374">
        <v>0.1</v>
      </c>
      <c r="E89" s="375">
        <f t="shared" si="2"/>
        <v>105883.2</v>
      </c>
      <c r="F89" s="372" t="s">
        <v>3488</v>
      </c>
      <c r="G89" s="376"/>
      <c r="H89" s="376">
        <f t="shared" si="3"/>
        <v>0</v>
      </c>
      <c r="I89" s="377"/>
      <c r="J89" s="376"/>
    </row>
    <row r="90" spans="1:10">
      <c r="A90" s="372" t="s">
        <v>3489</v>
      </c>
      <c r="B90" s="372" t="s">
        <v>3490</v>
      </c>
      <c r="C90" s="373">
        <v>153900</v>
      </c>
      <c r="D90" s="374">
        <v>0.1</v>
      </c>
      <c r="E90" s="375">
        <f t="shared" si="2"/>
        <v>138510</v>
      </c>
      <c r="F90" s="372" t="s">
        <v>3491</v>
      </c>
      <c r="G90" s="376"/>
      <c r="H90" s="376">
        <f t="shared" si="3"/>
        <v>0</v>
      </c>
      <c r="I90" s="377"/>
      <c r="J90" s="376"/>
    </row>
    <row r="91" spans="1:10">
      <c r="A91" s="372" t="s">
        <v>3492</v>
      </c>
      <c r="B91" s="372" t="s">
        <v>3493</v>
      </c>
      <c r="C91" s="373">
        <v>188784</v>
      </c>
      <c r="D91" s="374">
        <v>0.1</v>
      </c>
      <c r="E91" s="375">
        <f t="shared" si="2"/>
        <v>169905.6</v>
      </c>
      <c r="F91" s="372" t="s">
        <v>3494</v>
      </c>
      <c r="G91" s="376"/>
      <c r="H91" s="376">
        <f t="shared" si="3"/>
        <v>0</v>
      </c>
      <c r="I91" s="377"/>
      <c r="J91" s="376"/>
    </row>
    <row r="92" spans="1:10">
      <c r="A92" s="372" t="s">
        <v>3495</v>
      </c>
      <c r="B92" s="372" t="s">
        <v>3496</v>
      </c>
      <c r="C92" s="373">
        <v>221976</v>
      </c>
      <c r="D92" s="374">
        <v>0.1</v>
      </c>
      <c r="E92" s="375">
        <f t="shared" si="2"/>
        <v>199778.4</v>
      </c>
      <c r="F92" s="372" t="s">
        <v>3497</v>
      </c>
      <c r="G92" s="376"/>
      <c r="H92" s="376">
        <f t="shared" si="3"/>
        <v>0</v>
      </c>
      <c r="I92" s="377"/>
      <c r="J92" s="376"/>
    </row>
    <row r="93" spans="1:10">
      <c r="A93" s="372" t="s">
        <v>3498</v>
      </c>
      <c r="B93" s="372" t="s">
        <v>3499</v>
      </c>
      <c r="C93" s="373">
        <v>271908</v>
      </c>
      <c r="D93" s="374">
        <v>0.1</v>
      </c>
      <c r="E93" s="375">
        <f t="shared" si="2"/>
        <v>244717.2</v>
      </c>
      <c r="F93" s="372" t="s">
        <v>3500</v>
      </c>
      <c r="G93" s="376"/>
      <c r="H93" s="376">
        <f t="shared" si="3"/>
        <v>0</v>
      </c>
      <c r="I93" s="377"/>
      <c r="J93" s="376"/>
    </row>
    <row r="94" spans="1:10">
      <c r="A94" s="372" t="s">
        <v>3501</v>
      </c>
      <c r="B94" s="372" t="s">
        <v>3502</v>
      </c>
      <c r="C94" s="373">
        <v>355356</v>
      </c>
      <c r="D94" s="374">
        <v>0.1</v>
      </c>
      <c r="E94" s="375">
        <f t="shared" si="2"/>
        <v>319820.40000000002</v>
      </c>
      <c r="F94" s="372" t="s">
        <v>3503</v>
      </c>
      <c r="G94" s="376"/>
      <c r="H94" s="376">
        <f t="shared" si="3"/>
        <v>0</v>
      </c>
      <c r="I94" s="377"/>
      <c r="J94" s="376"/>
    </row>
    <row r="95" spans="1:10">
      <c r="A95" s="372" t="s">
        <v>3504</v>
      </c>
      <c r="B95" s="372" t="s">
        <v>3505</v>
      </c>
      <c r="C95" s="373">
        <v>434664</v>
      </c>
      <c r="D95" s="374">
        <v>0.1</v>
      </c>
      <c r="E95" s="375">
        <f t="shared" si="2"/>
        <v>391197.60000000003</v>
      </c>
      <c r="F95" s="372" t="s">
        <v>3506</v>
      </c>
      <c r="G95" s="376"/>
      <c r="H95" s="376">
        <f t="shared" si="3"/>
        <v>0</v>
      </c>
      <c r="I95" s="377"/>
      <c r="J95" s="376"/>
    </row>
    <row r="96" spans="1:10">
      <c r="A96" s="372" t="s">
        <v>3507</v>
      </c>
      <c r="B96" s="372" t="s">
        <v>3508</v>
      </c>
      <c r="C96" s="373">
        <v>510624</v>
      </c>
      <c r="D96" s="374">
        <v>0.1</v>
      </c>
      <c r="E96" s="375">
        <f t="shared" si="2"/>
        <v>459561.60000000003</v>
      </c>
      <c r="F96" s="372" t="s">
        <v>3509</v>
      </c>
      <c r="G96" s="376"/>
      <c r="H96" s="376">
        <f t="shared" si="3"/>
        <v>0</v>
      </c>
      <c r="I96" s="377"/>
      <c r="J96" s="376"/>
    </row>
    <row r="97" spans="1:10">
      <c r="A97" s="372" t="s">
        <v>3510</v>
      </c>
      <c r="B97" s="372" t="s">
        <v>3511</v>
      </c>
      <c r="C97" s="373">
        <v>665892</v>
      </c>
      <c r="D97" s="374">
        <v>0.1</v>
      </c>
      <c r="E97" s="375">
        <f t="shared" si="2"/>
        <v>599302.80000000005</v>
      </c>
      <c r="F97" s="372" t="s">
        <v>3512</v>
      </c>
      <c r="G97" s="376"/>
      <c r="H97" s="376">
        <f t="shared" si="3"/>
        <v>0</v>
      </c>
      <c r="I97" s="377"/>
      <c r="J97" s="376"/>
    </row>
    <row r="98" spans="1:10">
      <c r="A98" s="372" t="s">
        <v>3513</v>
      </c>
      <c r="B98" s="372" t="s">
        <v>3514</v>
      </c>
      <c r="C98" s="373">
        <v>813960</v>
      </c>
      <c r="D98" s="374">
        <v>0.1</v>
      </c>
      <c r="E98" s="375">
        <f t="shared" si="2"/>
        <v>732564</v>
      </c>
      <c r="F98" s="372" t="s">
        <v>3515</v>
      </c>
      <c r="G98" s="376"/>
      <c r="H98" s="376">
        <f t="shared" si="3"/>
        <v>0</v>
      </c>
      <c r="I98" s="377"/>
      <c r="J98" s="376"/>
    </row>
    <row r="99" spans="1:10">
      <c r="A99" s="372" t="s">
        <v>3516</v>
      </c>
      <c r="B99" s="372" t="s">
        <v>3517</v>
      </c>
      <c r="C99" s="373">
        <v>954540</v>
      </c>
      <c r="D99" s="374">
        <v>0.1</v>
      </c>
      <c r="E99" s="375">
        <f t="shared" si="2"/>
        <v>859086</v>
      </c>
      <c r="F99" s="372" t="s">
        <v>3518</v>
      </c>
      <c r="G99" s="376"/>
      <c r="H99" s="376">
        <f t="shared" si="3"/>
        <v>0</v>
      </c>
      <c r="I99" s="377"/>
      <c r="J99" s="376"/>
    </row>
    <row r="100" spans="1:10">
      <c r="A100" s="372" t="s">
        <v>3519</v>
      </c>
      <c r="B100" s="372" t="s">
        <v>3520</v>
      </c>
      <c r="C100" s="373">
        <v>1242828</v>
      </c>
      <c r="D100" s="374">
        <v>0.1</v>
      </c>
      <c r="E100" s="375">
        <f t="shared" si="2"/>
        <v>1118545.2</v>
      </c>
      <c r="F100" s="372" t="s">
        <v>3521</v>
      </c>
      <c r="G100" s="376"/>
      <c r="H100" s="376">
        <f t="shared" si="3"/>
        <v>0</v>
      </c>
      <c r="I100" s="377"/>
      <c r="J100" s="376"/>
    </row>
    <row r="101" spans="1:10">
      <c r="A101" s="372" t="s">
        <v>3522</v>
      </c>
      <c r="B101" s="372" t="s">
        <v>3523</v>
      </c>
      <c r="C101" s="373">
        <v>1516428</v>
      </c>
      <c r="D101" s="374">
        <v>0.1</v>
      </c>
      <c r="E101" s="375">
        <f t="shared" si="2"/>
        <v>1364785.2</v>
      </c>
      <c r="F101" s="372" t="s">
        <v>3524</v>
      </c>
      <c r="G101" s="376"/>
      <c r="H101" s="376">
        <f t="shared" si="3"/>
        <v>0</v>
      </c>
      <c r="I101" s="377"/>
      <c r="J101" s="376"/>
    </row>
    <row r="102" spans="1:10">
      <c r="A102" s="372" t="s">
        <v>3525</v>
      </c>
      <c r="B102" s="372" t="s">
        <v>3526</v>
      </c>
      <c r="C102" s="373">
        <v>17280</v>
      </c>
      <c r="D102" s="374">
        <v>0.1</v>
      </c>
      <c r="E102" s="375">
        <f t="shared" si="2"/>
        <v>15552</v>
      </c>
      <c r="F102" s="372" t="s">
        <v>3527</v>
      </c>
      <c r="G102" s="376"/>
      <c r="H102" s="376">
        <f t="shared" si="3"/>
        <v>0</v>
      </c>
      <c r="I102" s="377"/>
      <c r="J102" s="376"/>
    </row>
    <row r="103" spans="1:10">
      <c r="A103" s="372" t="s">
        <v>3528</v>
      </c>
      <c r="B103" s="372" t="s">
        <v>3529</v>
      </c>
      <c r="C103" s="373">
        <v>34320</v>
      </c>
      <c r="D103" s="374">
        <v>0.1</v>
      </c>
      <c r="E103" s="375">
        <f t="shared" si="2"/>
        <v>30888</v>
      </c>
      <c r="F103" s="372" t="s">
        <v>3530</v>
      </c>
      <c r="G103" s="376"/>
      <c r="H103" s="376">
        <f t="shared" si="3"/>
        <v>0</v>
      </c>
      <c r="I103" s="377"/>
      <c r="J103" s="376"/>
    </row>
    <row r="104" spans="1:10">
      <c r="A104" s="372" t="s">
        <v>3531</v>
      </c>
      <c r="B104" s="372" t="s">
        <v>3532</v>
      </c>
      <c r="C104" s="373">
        <v>50520</v>
      </c>
      <c r="D104" s="374">
        <v>0.1</v>
      </c>
      <c r="E104" s="375">
        <f t="shared" si="2"/>
        <v>45468</v>
      </c>
      <c r="F104" s="372" t="s">
        <v>3533</v>
      </c>
      <c r="G104" s="376"/>
      <c r="H104" s="376">
        <f t="shared" si="3"/>
        <v>0</v>
      </c>
      <c r="I104" s="377"/>
      <c r="J104" s="376"/>
    </row>
    <row r="105" spans="1:10">
      <c r="A105" s="372" t="s">
        <v>3534</v>
      </c>
      <c r="B105" s="372" t="s">
        <v>3535</v>
      </c>
      <c r="C105" s="373">
        <v>66420</v>
      </c>
      <c r="D105" s="374">
        <v>0.1</v>
      </c>
      <c r="E105" s="375">
        <f t="shared" si="2"/>
        <v>59778</v>
      </c>
      <c r="F105" s="372" t="s">
        <v>3536</v>
      </c>
      <c r="G105" s="376"/>
      <c r="H105" s="376">
        <f t="shared" si="3"/>
        <v>0</v>
      </c>
      <c r="I105" s="377"/>
      <c r="J105" s="376"/>
    </row>
    <row r="106" spans="1:10">
      <c r="A106" s="372" t="s">
        <v>3537</v>
      </c>
      <c r="B106" s="372" t="s">
        <v>3538</v>
      </c>
      <c r="C106" s="373">
        <v>97740</v>
      </c>
      <c r="D106" s="374">
        <v>0.1</v>
      </c>
      <c r="E106" s="375">
        <f t="shared" si="2"/>
        <v>87966</v>
      </c>
      <c r="F106" s="372" t="s">
        <v>3539</v>
      </c>
      <c r="G106" s="376"/>
      <c r="H106" s="376">
        <f t="shared" si="3"/>
        <v>0</v>
      </c>
      <c r="I106" s="377"/>
      <c r="J106" s="376"/>
    </row>
    <row r="107" spans="1:10">
      <c r="A107" s="372" t="s">
        <v>3540</v>
      </c>
      <c r="B107" s="372" t="s">
        <v>3541</v>
      </c>
      <c r="C107" s="373">
        <v>128520</v>
      </c>
      <c r="D107" s="374">
        <v>0.1</v>
      </c>
      <c r="E107" s="375">
        <f t="shared" si="2"/>
        <v>115668</v>
      </c>
      <c r="F107" s="372" t="s">
        <v>3542</v>
      </c>
      <c r="G107" s="376"/>
      <c r="H107" s="376">
        <f t="shared" si="3"/>
        <v>0</v>
      </c>
      <c r="I107" s="377"/>
      <c r="J107" s="376"/>
    </row>
    <row r="108" spans="1:10">
      <c r="A108" s="372" t="s">
        <v>3543</v>
      </c>
      <c r="B108" s="372" t="s">
        <v>3544</v>
      </c>
      <c r="C108" s="373">
        <v>157680</v>
      </c>
      <c r="D108" s="374">
        <v>0.1</v>
      </c>
      <c r="E108" s="375">
        <f t="shared" si="2"/>
        <v>141912</v>
      </c>
      <c r="F108" s="372" t="s">
        <v>3545</v>
      </c>
      <c r="G108" s="376"/>
      <c r="H108" s="376">
        <f t="shared" si="3"/>
        <v>0</v>
      </c>
      <c r="I108" s="377"/>
      <c r="J108" s="376"/>
    </row>
    <row r="109" spans="1:10">
      <c r="A109" s="372" t="s">
        <v>3546</v>
      </c>
      <c r="B109" s="372" t="s">
        <v>3547</v>
      </c>
      <c r="C109" s="373">
        <v>185760</v>
      </c>
      <c r="D109" s="374">
        <v>0.1</v>
      </c>
      <c r="E109" s="375">
        <f t="shared" si="2"/>
        <v>167184</v>
      </c>
      <c r="F109" s="372" t="s">
        <v>3548</v>
      </c>
      <c r="G109" s="376"/>
      <c r="H109" s="376">
        <f t="shared" si="3"/>
        <v>0</v>
      </c>
      <c r="I109" s="377"/>
      <c r="J109" s="376"/>
    </row>
    <row r="110" spans="1:10">
      <c r="A110" s="372" t="s">
        <v>3549</v>
      </c>
      <c r="B110" s="372" t="s">
        <v>3550</v>
      </c>
      <c r="C110" s="373">
        <v>243000</v>
      </c>
      <c r="D110" s="374">
        <v>0.1</v>
      </c>
      <c r="E110" s="375">
        <f t="shared" si="2"/>
        <v>218700</v>
      </c>
      <c r="F110" s="372" t="s">
        <v>3551</v>
      </c>
      <c r="G110" s="376"/>
      <c r="H110" s="376">
        <f t="shared" si="3"/>
        <v>0</v>
      </c>
      <c r="I110" s="377"/>
      <c r="J110" s="376"/>
    </row>
    <row r="111" spans="1:10">
      <c r="A111" s="372" t="s">
        <v>3552</v>
      </c>
      <c r="B111" s="372" t="s">
        <v>3553</v>
      </c>
      <c r="C111" s="373">
        <v>298080</v>
      </c>
      <c r="D111" s="374">
        <v>0.1</v>
      </c>
      <c r="E111" s="375">
        <f t="shared" si="2"/>
        <v>268272</v>
      </c>
      <c r="F111" s="372" t="s">
        <v>3554</v>
      </c>
      <c r="G111" s="376"/>
      <c r="H111" s="376">
        <f t="shared" si="3"/>
        <v>0</v>
      </c>
      <c r="I111" s="377"/>
      <c r="J111" s="376"/>
    </row>
    <row r="112" spans="1:10">
      <c r="A112" s="372" t="s">
        <v>3555</v>
      </c>
      <c r="B112" s="372" t="s">
        <v>3556</v>
      </c>
      <c r="C112" s="373">
        <v>350460</v>
      </c>
      <c r="D112" s="374">
        <v>0.1</v>
      </c>
      <c r="E112" s="375">
        <f t="shared" si="2"/>
        <v>315414</v>
      </c>
      <c r="F112" s="372" t="s">
        <v>3557</v>
      </c>
      <c r="G112" s="376"/>
      <c r="H112" s="376">
        <f t="shared" si="3"/>
        <v>0</v>
      </c>
      <c r="I112" s="377"/>
      <c r="J112" s="376"/>
    </row>
    <row r="113" spans="1:10">
      <c r="A113" s="372" t="s">
        <v>3558</v>
      </c>
      <c r="B113" s="372" t="s">
        <v>3559</v>
      </c>
      <c r="C113" s="373">
        <v>429300</v>
      </c>
      <c r="D113" s="374">
        <v>0.1</v>
      </c>
      <c r="E113" s="375">
        <f t="shared" si="2"/>
        <v>386370</v>
      </c>
      <c r="F113" s="372" t="s">
        <v>3560</v>
      </c>
      <c r="G113" s="376"/>
      <c r="H113" s="376">
        <f t="shared" si="3"/>
        <v>0</v>
      </c>
      <c r="I113" s="377"/>
      <c r="J113" s="376"/>
    </row>
    <row r="114" spans="1:10">
      <c r="A114" s="372" t="s">
        <v>3561</v>
      </c>
      <c r="B114" s="372" t="s">
        <v>3562</v>
      </c>
      <c r="C114" s="373">
        <v>561060</v>
      </c>
      <c r="D114" s="374">
        <v>0.1</v>
      </c>
      <c r="E114" s="375">
        <f t="shared" si="2"/>
        <v>504954</v>
      </c>
      <c r="F114" s="372" t="s">
        <v>3563</v>
      </c>
      <c r="G114" s="376"/>
      <c r="H114" s="376">
        <f t="shared" si="3"/>
        <v>0</v>
      </c>
      <c r="I114" s="377"/>
      <c r="J114" s="376"/>
    </row>
    <row r="115" spans="1:10">
      <c r="A115" s="372" t="s">
        <v>3564</v>
      </c>
      <c r="B115" s="372" t="s">
        <v>3565</v>
      </c>
      <c r="C115" s="373">
        <v>686340</v>
      </c>
      <c r="D115" s="374">
        <v>0.1</v>
      </c>
      <c r="E115" s="375">
        <f t="shared" si="2"/>
        <v>617706</v>
      </c>
      <c r="F115" s="372" t="s">
        <v>3566</v>
      </c>
      <c r="G115" s="376"/>
      <c r="H115" s="376">
        <f t="shared" si="3"/>
        <v>0</v>
      </c>
      <c r="I115" s="377"/>
      <c r="J115" s="376"/>
    </row>
    <row r="116" spans="1:10">
      <c r="A116" s="372" t="s">
        <v>3567</v>
      </c>
      <c r="B116" s="372" t="s">
        <v>3568</v>
      </c>
      <c r="C116" s="373">
        <v>806220</v>
      </c>
      <c r="D116" s="374">
        <v>0.1</v>
      </c>
      <c r="E116" s="375">
        <f t="shared" si="2"/>
        <v>725598</v>
      </c>
      <c r="F116" s="372" t="s">
        <v>3569</v>
      </c>
      <c r="G116" s="376"/>
      <c r="H116" s="376">
        <f t="shared" si="3"/>
        <v>0</v>
      </c>
      <c r="I116" s="377"/>
      <c r="J116" s="376"/>
    </row>
    <row r="117" spans="1:10">
      <c r="A117" s="372" t="s">
        <v>3570</v>
      </c>
      <c r="B117" s="372" t="s">
        <v>3571</v>
      </c>
      <c r="C117" s="373">
        <v>1051380</v>
      </c>
      <c r="D117" s="374">
        <v>0.1</v>
      </c>
      <c r="E117" s="375">
        <f t="shared" si="2"/>
        <v>946242</v>
      </c>
      <c r="F117" s="372" t="s">
        <v>3572</v>
      </c>
      <c r="G117" s="376"/>
      <c r="H117" s="376">
        <f t="shared" si="3"/>
        <v>0</v>
      </c>
      <c r="I117" s="377"/>
      <c r="J117" s="376"/>
    </row>
    <row r="118" spans="1:10">
      <c r="A118" s="372" t="s">
        <v>3573</v>
      </c>
      <c r="B118" s="372" t="s">
        <v>3574</v>
      </c>
      <c r="C118" s="373">
        <v>1285200</v>
      </c>
      <c r="D118" s="374">
        <v>0.1</v>
      </c>
      <c r="E118" s="375">
        <f t="shared" si="2"/>
        <v>1156680</v>
      </c>
      <c r="F118" s="372" t="s">
        <v>3575</v>
      </c>
      <c r="G118" s="376"/>
      <c r="H118" s="376">
        <f t="shared" si="3"/>
        <v>0</v>
      </c>
      <c r="I118" s="377"/>
      <c r="J118" s="376"/>
    </row>
    <row r="119" spans="1:10">
      <c r="A119" s="372" t="s">
        <v>3576</v>
      </c>
      <c r="B119" s="372" t="s">
        <v>3577</v>
      </c>
      <c r="C119" s="373">
        <v>1507140</v>
      </c>
      <c r="D119" s="374">
        <v>0.1</v>
      </c>
      <c r="E119" s="375">
        <f t="shared" si="2"/>
        <v>1356426</v>
      </c>
      <c r="F119" s="372" t="s">
        <v>3578</v>
      </c>
      <c r="G119" s="376"/>
      <c r="H119" s="376">
        <f t="shared" si="3"/>
        <v>0</v>
      </c>
      <c r="I119" s="377"/>
      <c r="J119" s="376"/>
    </row>
    <row r="120" spans="1:10">
      <c r="A120" s="372" t="s">
        <v>3579</v>
      </c>
      <c r="B120" s="372" t="s">
        <v>3580</v>
      </c>
      <c r="C120" s="373">
        <v>1962360</v>
      </c>
      <c r="D120" s="374">
        <v>0.1</v>
      </c>
      <c r="E120" s="375">
        <f t="shared" si="2"/>
        <v>1766124</v>
      </c>
      <c r="F120" s="372" t="s">
        <v>3581</v>
      </c>
      <c r="G120" s="376"/>
      <c r="H120" s="376">
        <f t="shared" si="3"/>
        <v>0</v>
      </c>
      <c r="I120" s="377"/>
      <c r="J120" s="376"/>
    </row>
    <row r="121" spans="1:10">
      <c r="A121" s="372" t="s">
        <v>3582</v>
      </c>
      <c r="B121" s="372" t="s">
        <v>3583</v>
      </c>
      <c r="C121" s="373">
        <v>2394360</v>
      </c>
      <c r="D121" s="374">
        <v>0.1</v>
      </c>
      <c r="E121" s="375">
        <f t="shared" si="2"/>
        <v>2154924</v>
      </c>
      <c r="F121" s="372" t="s">
        <v>3584</v>
      </c>
      <c r="G121" s="376"/>
      <c r="H121" s="376">
        <f t="shared" si="3"/>
        <v>0</v>
      </c>
      <c r="I121" s="377"/>
      <c r="J121" s="376"/>
    </row>
    <row r="122" spans="1:10">
      <c r="A122" s="372" t="s">
        <v>3585</v>
      </c>
      <c r="B122" s="372" t="s">
        <v>3586</v>
      </c>
      <c r="C122" s="373">
        <v>36</v>
      </c>
      <c r="D122" s="374">
        <v>0.1</v>
      </c>
      <c r="E122" s="375">
        <f t="shared" si="2"/>
        <v>32.4</v>
      </c>
      <c r="F122" s="372" t="s">
        <v>3587</v>
      </c>
      <c r="G122" s="376"/>
      <c r="H122" s="376">
        <f t="shared" si="3"/>
        <v>0</v>
      </c>
      <c r="I122" s="376"/>
      <c r="J122" s="377"/>
    </row>
    <row r="123" spans="1:10" ht="27.6">
      <c r="A123" s="372" t="s">
        <v>3588</v>
      </c>
      <c r="B123" s="372" t="s">
        <v>3589</v>
      </c>
      <c r="C123" s="373">
        <v>24</v>
      </c>
      <c r="D123" s="374">
        <v>0.1</v>
      </c>
      <c r="E123" s="375">
        <f t="shared" si="2"/>
        <v>21.6</v>
      </c>
      <c r="F123" s="372" t="s">
        <v>3590</v>
      </c>
      <c r="G123" s="376"/>
      <c r="H123" s="376">
        <f t="shared" si="3"/>
        <v>0</v>
      </c>
      <c r="I123" s="376"/>
      <c r="J123" s="377"/>
    </row>
    <row r="124" spans="1:10">
      <c r="A124" s="372" t="s">
        <v>3591</v>
      </c>
      <c r="B124" s="372" t="s">
        <v>3592</v>
      </c>
      <c r="C124" s="373">
        <v>120</v>
      </c>
      <c r="D124" s="374">
        <v>0.1</v>
      </c>
      <c r="E124" s="375">
        <f t="shared" si="2"/>
        <v>108</v>
      </c>
      <c r="F124" s="372" t="s">
        <v>3593</v>
      </c>
      <c r="G124" s="376"/>
      <c r="H124" s="376">
        <f t="shared" si="3"/>
        <v>0</v>
      </c>
      <c r="I124" s="376"/>
      <c r="J124" s="377"/>
    </row>
    <row r="125" spans="1:10" ht="27.6">
      <c r="A125" s="372" t="s">
        <v>3594</v>
      </c>
      <c r="B125" s="372" t="s">
        <v>3595</v>
      </c>
      <c r="C125" s="373">
        <v>180</v>
      </c>
      <c r="D125" s="374">
        <v>0.1</v>
      </c>
      <c r="E125" s="375">
        <f t="shared" si="2"/>
        <v>162</v>
      </c>
      <c r="F125" s="372" t="s">
        <v>3596</v>
      </c>
      <c r="G125" s="376"/>
      <c r="H125" s="376">
        <f t="shared" si="3"/>
        <v>0</v>
      </c>
      <c r="I125" s="376"/>
      <c r="J125" s="377"/>
    </row>
    <row r="126" spans="1:10" ht="27.6">
      <c r="A126" s="372" t="s">
        <v>3597</v>
      </c>
      <c r="B126" s="372" t="s">
        <v>3598</v>
      </c>
      <c r="C126" s="373">
        <v>15</v>
      </c>
      <c r="D126" s="374">
        <v>0.1</v>
      </c>
      <c r="E126" s="375">
        <f t="shared" si="2"/>
        <v>13.5</v>
      </c>
      <c r="F126" s="372" t="s">
        <v>3599</v>
      </c>
      <c r="G126" s="376"/>
      <c r="H126" s="376">
        <f t="shared" si="3"/>
        <v>0</v>
      </c>
      <c r="I126" s="376"/>
      <c r="J126" s="376"/>
    </row>
    <row r="127" spans="1:10" ht="27.6">
      <c r="A127" s="372" t="s">
        <v>3600</v>
      </c>
      <c r="B127" s="372" t="s">
        <v>3601</v>
      </c>
      <c r="C127" s="373">
        <v>10</v>
      </c>
      <c r="D127" s="374">
        <v>0.1</v>
      </c>
      <c r="E127" s="375">
        <f t="shared" si="2"/>
        <v>9</v>
      </c>
      <c r="F127" s="372" t="s">
        <v>3602</v>
      </c>
      <c r="G127" s="376"/>
      <c r="H127" s="376">
        <f t="shared" si="3"/>
        <v>0</v>
      </c>
      <c r="I127" s="376"/>
      <c r="J127" s="376"/>
    </row>
    <row r="128" spans="1:10">
      <c r="A128" s="372" t="s">
        <v>3603</v>
      </c>
      <c r="B128" s="372" t="s">
        <v>3604</v>
      </c>
      <c r="C128" s="373">
        <v>25</v>
      </c>
      <c r="D128" s="374">
        <v>0.1</v>
      </c>
      <c r="E128" s="375">
        <f t="shared" si="2"/>
        <v>22.5</v>
      </c>
      <c r="F128" s="372" t="s">
        <v>3605</v>
      </c>
      <c r="G128" s="376"/>
      <c r="H128" s="376">
        <f t="shared" si="3"/>
        <v>0</v>
      </c>
      <c r="I128" s="376"/>
      <c r="J128" s="376"/>
    </row>
    <row r="129" spans="1:10">
      <c r="A129" s="372" t="s">
        <v>3606</v>
      </c>
      <c r="B129" s="372" t="s">
        <v>3607</v>
      </c>
      <c r="C129" s="379">
        <v>12</v>
      </c>
      <c r="D129" s="374">
        <v>0.1</v>
      </c>
      <c r="E129" s="375">
        <f t="shared" si="2"/>
        <v>10.8</v>
      </c>
      <c r="F129" s="372" t="s">
        <v>3608</v>
      </c>
      <c r="G129" s="376"/>
      <c r="H129" s="376">
        <f t="shared" si="3"/>
        <v>0</v>
      </c>
      <c r="I129" s="376"/>
      <c r="J129" s="380"/>
    </row>
    <row r="130" spans="1:10">
      <c r="A130" s="372" t="s">
        <v>3609</v>
      </c>
      <c r="B130" s="372" t="s">
        <v>3610</v>
      </c>
      <c r="C130" s="379">
        <v>36</v>
      </c>
      <c r="D130" s="374">
        <v>0.1</v>
      </c>
      <c r="E130" s="375">
        <f t="shared" si="2"/>
        <v>32.4</v>
      </c>
      <c r="F130" s="372" t="s">
        <v>3611</v>
      </c>
      <c r="G130" s="376"/>
      <c r="H130" s="376">
        <f t="shared" si="3"/>
        <v>0</v>
      </c>
      <c r="I130" s="376"/>
      <c r="J130" s="380"/>
    </row>
    <row r="131" spans="1:10">
      <c r="A131" s="372" t="s">
        <v>3612</v>
      </c>
      <c r="B131" s="372" t="s">
        <v>3613</v>
      </c>
      <c r="C131" s="379">
        <v>36</v>
      </c>
      <c r="D131" s="374">
        <v>0.1</v>
      </c>
      <c r="E131" s="375">
        <f t="shared" ref="E131:E138" si="4">C131*(1-D131)</f>
        <v>32.4</v>
      </c>
      <c r="F131" s="372" t="s">
        <v>3614</v>
      </c>
      <c r="G131" s="376"/>
      <c r="H131" s="376">
        <f t="shared" ref="H131:H138" si="5">G131*E131</f>
        <v>0</v>
      </c>
      <c r="I131" s="376"/>
      <c r="J131" s="380"/>
    </row>
    <row r="132" spans="1:10">
      <c r="A132" s="372" t="s">
        <v>3615</v>
      </c>
      <c r="B132" s="372" t="s">
        <v>3616</v>
      </c>
      <c r="C132" s="379">
        <v>36</v>
      </c>
      <c r="D132" s="374">
        <v>0.1</v>
      </c>
      <c r="E132" s="375">
        <f t="shared" si="4"/>
        <v>32.4</v>
      </c>
      <c r="F132" s="372" t="s">
        <v>3617</v>
      </c>
      <c r="G132" s="376"/>
      <c r="H132" s="376">
        <f t="shared" si="5"/>
        <v>0</v>
      </c>
      <c r="I132" s="376"/>
      <c r="J132" s="380"/>
    </row>
    <row r="133" spans="1:10">
      <c r="A133" s="372" t="s">
        <v>3618</v>
      </c>
      <c r="B133" s="372" t="s">
        <v>3619</v>
      </c>
      <c r="C133" s="379">
        <v>36</v>
      </c>
      <c r="D133" s="374">
        <v>0.1</v>
      </c>
      <c r="E133" s="375">
        <f t="shared" si="4"/>
        <v>32.4</v>
      </c>
      <c r="F133" s="372" t="s">
        <v>3620</v>
      </c>
      <c r="G133" s="376"/>
      <c r="H133" s="376">
        <f t="shared" si="5"/>
        <v>0</v>
      </c>
      <c r="I133" s="376"/>
      <c r="J133" s="380"/>
    </row>
    <row r="134" spans="1:10">
      <c r="A134" s="372" t="s">
        <v>3621</v>
      </c>
      <c r="B134" s="372" t="s">
        <v>3622</v>
      </c>
      <c r="C134" s="379">
        <v>36</v>
      </c>
      <c r="D134" s="374">
        <v>0.1</v>
      </c>
      <c r="E134" s="375">
        <f t="shared" si="4"/>
        <v>32.4</v>
      </c>
      <c r="F134" s="372" t="s">
        <v>3623</v>
      </c>
      <c r="G134" s="376"/>
      <c r="H134" s="376">
        <f t="shared" si="5"/>
        <v>0</v>
      </c>
      <c r="I134" s="376"/>
      <c r="J134" s="380"/>
    </row>
    <row r="135" spans="1:10">
      <c r="A135" s="372" t="s">
        <v>3624</v>
      </c>
      <c r="B135" s="372" t="s">
        <v>3625</v>
      </c>
      <c r="C135" s="379">
        <v>36</v>
      </c>
      <c r="D135" s="374">
        <v>0.1</v>
      </c>
      <c r="E135" s="375">
        <f t="shared" si="4"/>
        <v>32.4</v>
      </c>
      <c r="F135" s="372" t="s">
        <v>3626</v>
      </c>
      <c r="G135" s="376"/>
      <c r="H135" s="376">
        <f t="shared" si="5"/>
        <v>0</v>
      </c>
      <c r="I135" s="376"/>
      <c r="J135" s="380"/>
    </row>
    <row r="136" spans="1:10">
      <c r="A136" s="372" t="s">
        <v>3627</v>
      </c>
      <c r="B136" s="372" t="s">
        <v>3628</v>
      </c>
      <c r="C136" s="379">
        <v>36</v>
      </c>
      <c r="D136" s="374">
        <v>0.1</v>
      </c>
      <c r="E136" s="375">
        <f t="shared" si="4"/>
        <v>32.4</v>
      </c>
      <c r="F136" s="372" t="s">
        <v>3629</v>
      </c>
      <c r="G136" s="376"/>
      <c r="H136" s="376">
        <f t="shared" si="5"/>
        <v>0</v>
      </c>
      <c r="I136" s="376"/>
      <c r="J136" s="380"/>
    </row>
    <row r="137" spans="1:10">
      <c r="A137" s="372" t="s">
        <v>3630</v>
      </c>
      <c r="B137" s="372" t="s">
        <v>3631</v>
      </c>
      <c r="C137" s="379">
        <v>36</v>
      </c>
      <c r="D137" s="374">
        <v>0.1</v>
      </c>
      <c r="E137" s="375">
        <f t="shared" si="4"/>
        <v>32.4</v>
      </c>
      <c r="F137" s="372" t="s">
        <v>3632</v>
      </c>
      <c r="G137" s="376"/>
      <c r="H137" s="376">
        <f t="shared" si="5"/>
        <v>0</v>
      </c>
      <c r="I137" s="376"/>
      <c r="J137" s="380"/>
    </row>
    <row r="138" spans="1:10">
      <c r="A138" s="372" t="s">
        <v>3633</v>
      </c>
      <c r="B138" s="372" t="s">
        <v>3634</v>
      </c>
      <c r="C138" s="379">
        <v>36</v>
      </c>
      <c r="D138" s="374">
        <v>0.1</v>
      </c>
      <c r="E138" s="375">
        <f t="shared" si="4"/>
        <v>32.4</v>
      </c>
      <c r="F138" s="372" t="s">
        <v>3635</v>
      </c>
      <c r="G138" s="376"/>
      <c r="H138" s="376">
        <f t="shared" si="5"/>
        <v>0</v>
      </c>
      <c r="I138" s="376"/>
      <c r="J138" s="380"/>
    </row>
    <row r="140" spans="1:10">
      <c r="A140" s="393" t="s">
        <v>3636</v>
      </c>
    </row>
    <row r="141" spans="1:10">
      <c r="A141" s="393" t="s">
        <v>3637</v>
      </c>
    </row>
    <row r="142" spans="1:10">
      <c r="A142" s="393" t="s">
        <v>3638</v>
      </c>
    </row>
    <row r="143" spans="1:10">
      <c r="A143" s="393" t="s">
        <v>3639</v>
      </c>
    </row>
    <row r="147" spans="1:7">
      <c r="A147" s="363" t="s">
        <v>3640</v>
      </c>
    </row>
    <row r="148" spans="1:7" s="383" customFormat="1">
      <c r="A148" s="381" t="s">
        <v>3641</v>
      </c>
      <c r="C148" s="382" t="s">
        <v>3642</v>
      </c>
      <c r="F148" s="392"/>
    </row>
    <row r="149" spans="1:7" s="383" customFormat="1">
      <c r="A149" s="381" t="s">
        <v>3643</v>
      </c>
      <c r="C149" s="382" t="s">
        <v>3644</v>
      </c>
      <c r="F149" s="392"/>
    </row>
    <row r="150" spans="1:7" s="383" customFormat="1">
      <c r="A150" s="381" t="s">
        <v>3645</v>
      </c>
      <c r="C150" s="382" t="s">
        <v>3646</v>
      </c>
      <c r="F150" s="392"/>
    </row>
    <row r="151" spans="1:7" s="383" customFormat="1">
      <c r="A151" s="381" t="s">
        <v>3647</v>
      </c>
      <c r="C151" s="382" t="s">
        <v>3648</v>
      </c>
      <c r="F151" s="392"/>
    </row>
    <row r="152" spans="1:7">
      <c r="A152" s="381" t="s">
        <v>3649</v>
      </c>
      <c r="C152" s="382" t="s">
        <v>3650</v>
      </c>
      <c r="F152" s="392"/>
      <c r="G152" s="383"/>
    </row>
    <row r="153" spans="1:7">
      <c r="A153" s="381" t="s">
        <v>3651</v>
      </c>
      <c r="C153" s="382" t="s">
        <v>3652</v>
      </c>
      <c r="F153" s="392"/>
      <c r="G153" s="383"/>
    </row>
    <row r="154" spans="1:7">
      <c r="A154" s="381" t="s">
        <v>3653</v>
      </c>
      <c r="C154" s="382" t="s">
        <v>3654</v>
      </c>
      <c r="F154" s="392"/>
      <c r="G154" s="383"/>
    </row>
    <row r="155" spans="1:7">
      <c r="A155" s="381" t="s">
        <v>3655</v>
      </c>
      <c r="C155" s="382" t="s">
        <v>3656</v>
      </c>
      <c r="F155" s="392"/>
      <c r="G155" s="383"/>
    </row>
    <row r="156" spans="1:7">
      <c r="F156" s="392"/>
    </row>
    <row r="157" spans="1:7">
      <c r="A157" s="378" t="s">
        <v>3657</v>
      </c>
    </row>
    <row r="163" spans="1:23" s="388" customFormat="1" ht="14.25" customHeight="1">
      <c r="A163" s="363" t="s">
        <v>3218</v>
      </c>
      <c r="B163" s="384"/>
      <c r="C163" s="364"/>
      <c r="D163" s="384"/>
      <c r="E163" s="385"/>
      <c r="F163" s="386"/>
      <c r="G163" s="386"/>
      <c r="H163" s="387"/>
      <c r="I163" s="384"/>
      <c r="J163" s="384"/>
      <c r="K163" s="384"/>
      <c r="L163" s="384"/>
      <c r="M163" s="384"/>
      <c r="N163" s="384"/>
      <c r="O163" s="384"/>
      <c r="P163" s="384"/>
      <c r="Q163" s="384"/>
      <c r="R163" s="384"/>
      <c r="S163" s="384"/>
      <c r="T163" s="384"/>
      <c r="U163" s="384"/>
      <c r="V163" s="384"/>
      <c r="W163" s="384"/>
    </row>
    <row r="164" spans="1:23" s="388" customFormat="1" ht="14.25" customHeight="1">
      <c r="A164" s="389" t="s">
        <v>3658</v>
      </c>
      <c r="B164" s="389" t="s">
        <v>3659</v>
      </c>
      <c r="C164" s="364">
        <v>250</v>
      </c>
      <c r="D164" s="390">
        <v>0.1</v>
      </c>
      <c r="E164" s="385">
        <f t="shared" ref="E164" si="6">C164*(1-D164)</f>
        <v>225</v>
      </c>
      <c r="F164" s="391" t="s">
        <v>3221</v>
      </c>
      <c r="G164" s="386"/>
      <c r="H164" s="387"/>
      <c r="I164" s="384"/>
      <c r="J164" s="384"/>
      <c r="K164" s="384"/>
      <c r="L164" s="384"/>
      <c r="M164" s="384"/>
      <c r="N164" s="384"/>
      <c r="O164" s="384"/>
      <c r="P164" s="384"/>
      <c r="Q164" s="384"/>
      <c r="R164" s="384"/>
      <c r="S164" s="384"/>
      <c r="T164" s="384"/>
      <c r="U164" s="384"/>
      <c r="V164" s="384"/>
      <c r="W164" s="38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B94E-6923-42CA-AFEE-4DC6F2497DB0}">
  <dimension ref="A1:G62"/>
  <sheetViews>
    <sheetView workbookViewId="0">
      <selection sqref="A1:G1"/>
    </sheetView>
  </sheetViews>
  <sheetFormatPr defaultColWidth="11.88671875" defaultRowHeight="12"/>
  <cols>
    <col min="1" max="1" width="71.5546875" style="541" customWidth="1"/>
    <col min="2" max="2" width="15.44140625" style="541" bestFit="1" customWidth="1"/>
    <col min="3" max="3" width="15.44140625" style="541" customWidth="1"/>
    <col min="4" max="4" width="13.88671875" style="541" bestFit="1" customWidth="1"/>
    <col min="5" max="5" width="16" style="541" bestFit="1" customWidth="1"/>
    <col min="6" max="6" width="22.44140625" style="541" bestFit="1" customWidth="1"/>
    <col min="7" max="7" width="13.6640625" style="541" bestFit="1" customWidth="1"/>
    <col min="8" max="16384" width="11.88671875" style="541"/>
  </cols>
  <sheetData>
    <row r="1" spans="1:7">
      <c r="A1" s="538" t="s">
        <v>2359</v>
      </c>
      <c r="B1" s="538" t="s">
        <v>738</v>
      </c>
      <c r="C1" s="538" t="s">
        <v>5139</v>
      </c>
      <c r="D1" s="539" t="s">
        <v>854</v>
      </c>
      <c r="E1" s="540" t="s">
        <v>1472</v>
      </c>
      <c r="F1" s="539" t="s">
        <v>2683</v>
      </c>
      <c r="G1" s="539" t="s">
        <v>2980</v>
      </c>
    </row>
    <row r="2" spans="1:7">
      <c r="A2" s="542" t="s">
        <v>5140</v>
      </c>
      <c r="B2" s="543">
        <v>100000012615</v>
      </c>
      <c r="C2" s="544" t="s">
        <v>5141</v>
      </c>
      <c r="D2" s="545">
        <v>1080</v>
      </c>
      <c r="E2" s="546">
        <v>0.1</v>
      </c>
      <c r="F2" s="547">
        <f>D2*0.1</f>
        <v>108</v>
      </c>
      <c r="G2" s="547">
        <f t="shared" ref="G2:G52" si="0">D2*0.9</f>
        <v>972</v>
      </c>
    </row>
    <row r="3" spans="1:7">
      <c r="A3" s="542" t="s">
        <v>5142</v>
      </c>
      <c r="B3" s="543">
        <v>3000010098</v>
      </c>
      <c r="C3" s="544" t="s">
        <v>5143</v>
      </c>
      <c r="D3" s="548">
        <v>14385</v>
      </c>
      <c r="E3" s="546">
        <v>0.1</v>
      </c>
      <c r="F3" s="547">
        <f t="shared" ref="F3:F58" si="1">D3*0.1</f>
        <v>1438.5</v>
      </c>
      <c r="G3" s="547">
        <f t="shared" si="0"/>
        <v>12946.5</v>
      </c>
    </row>
    <row r="4" spans="1:7">
      <c r="A4" s="542" t="s">
        <v>5144</v>
      </c>
      <c r="B4" s="543">
        <v>3000010120</v>
      </c>
      <c r="C4" s="544" t="s">
        <v>5143</v>
      </c>
      <c r="D4" s="548">
        <v>5700</v>
      </c>
      <c r="E4" s="546">
        <v>0.1</v>
      </c>
      <c r="F4" s="547">
        <f t="shared" si="1"/>
        <v>570</v>
      </c>
      <c r="G4" s="547">
        <f t="shared" si="0"/>
        <v>5130</v>
      </c>
    </row>
    <row r="5" spans="1:7">
      <c r="A5" s="542" t="s">
        <v>5145</v>
      </c>
      <c r="B5" s="543">
        <v>3000010099</v>
      </c>
      <c r="C5" s="544" t="s">
        <v>5146</v>
      </c>
      <c r="D5" s="548">
        <v>61140</v>
      </c>
      <c r="E5" s="546">
        <v>0.1</v>
      </c>
      <c r="F5" s="547">
        <f t="shared" si="1"/>
        <v>6114</v>
      </c>
      <c r="G5" s="547">
        <f t="shared" si="0"/>
        <v>55026</v>
      </c>
    </row>
    <row r="6" spans="1:7">
      <c r="A6" s="542" t="s">
        <v>5147</v>
      </c>
      <c r="B6" s="543">
        <v>3000010121</v>
      </c>
      <c r="C6" s="544" t="s">
        <v>5146</v>
      </c>
      <c r="D6" s="548">
        <v>24235</v>
      </c>
      <c r="E6" s="546">
        <v>0.1</v>
      </c>
      <c r="F6" s="547">
        <f t="shared" si="1"/>
        <v>2423.5</v>
      </c>
      <c r="G6" s="547">
        <f t="shared" si="0"/>
        <v>21811.5</v>
      </c>
    </row>
    <row r="7" spans="1:7">
      <c r="A7" s="542" t="s">
        <v>5148</v>
      </c>
      <c r="B7" s="543">
        <v>100000012634</v>
      </c>
      <c r="C7" s="544" t="s">
        <v>5143</v>
      </c>
      <c r="D7" s="548">
        <v>1295</v>
      </c>
      <c r="E7" s="546">
        <v>0.1</v>
      </c>
      <c r="F7" s="547">
        <f t="shared" si="1"/>
        <v>129.5</v>
      </c>
      <c r="G7" s="547">
        <f t="shared" si="0"/>
        <v>1165.5</v>
      </c>
    </row>
    <row r="8" spans="1:7">
      <c r="A8" s="542" t="s">
        <v>5149</v>
      </c>
      <c r="B8" s="543">
        <v>3000010122</v>
      </c>
      <c r="C8" s="544" t="s">
        <v>5143</v>
      </c>
      <c r="D8" s="548">
        <v>2850</v>
      </c>
      <c r="E8" s="546">
        <v>0.1</v>
      </c>
      <c r="F8" s="547">
        <f t="shared" si="1"/>
        <v>285</v>
      </c>
      <c r="G8" s="547">
        <f t="shared" si="0"/>
        <v>2565</v>
      </c>
    </row>
    <row r="9" spans="1:7">
      <c r="A9" s="542" t="s">
        <v>5150</v>
      </c>
      <c r="B9" s="543">
        <v>3000010124</v>
      </c>
      <c r="C9" s="544" t="s">
        <v>5143</v>
      </c>
      <c r="D9" s="548">
        <v>1035</v>
      </c>
      <c r="E9" s="546">
        <v>0.1</v>
      </c>
      <c r="F9" s="547">
        <f t="shared" si="1"/>
        <v>103.5</v>
      </c>
      <c r="G9" s="547">
        <f t="shared" si="0"/>
        <v>931.5</v>
      </c>
    </row>
    <row r="10" spans="1:7">
      <c r="A10" s="542" t="s">
        <v>5151</v>
      </c>
      <c r="B10" s="543">
        <v>3000010178</v>
      </c>
      <c r="C10" s="544" t="s">
        <v>5143</v>
      </c>
      <c r="D10" s="548">
        <v>1035</v>
      </c>
      <c r="E10" s="546">
        <v>0.1</v>
      </c>
      <c r="F10" s="547">
        <f t="shared" si="1"/>
        <v>103.5</v>
      </c>
      <c r="G10" s="547">
        <f t="shared" si="0"/>
        <v>931.5</v>
      </c>
    </row>
    <row r="11" spans="1:7">
      <c r="A11" s="542" t="s">
        <v>5152</v>
      </c>
      <c r="B11" s="543">
        <v>3000010127</v>
      </c>
      <c r="C11" s="544" t="s">
        <v>5143</v>
      </c>
      <c r="D11" s="548">
        <v>14385</v>
      </c>
      <c r="E11" s="546">
        <v>0.1</v>
      </c>
      <c r="F11" s="547">
        <f t="shared" si="1"/>
        <v>1438.5</v>
      </c>
      <c r="G11" s="547">
        <f t="shared" si="0"/>
        <v>12946.5</v>
      </c>
    </row>
    <row r="12" spans="1:7">
      <c r="A12" s="542" t="s">
        <v>5153</v>
      </c>
      <c r="B12" s="543">
        <v>3000010129</v>
      </c>
      <c r="C12" s="544" t="s">
        <v>5143</v>
      </c>
      <c r="D12" s="549">
        <v>6870</v>
      </c>
      <c r="E12" s="546">
        <v>0.1</v>
      </c>
      <c r="F12" s="547">
        <f t="shared" si="1"/>
        <v>687</v>
      </c>
      <c r="G12" s="547">
        <f t="shared" si="0"/>
        <v>6183</v>
      </c>
    </row>
    <row r="13" spans="1:7">
      <c r="A13" s="542" t="s">
        <v>5154</v>
      </c>
      <c r="B13" s="543">
        <v>3000013899</v>
      </c>
      <c r="C13" s="544" t="s">
        <v>5143</v>
      </c>
      <c r="D13" s="548">
        <v>6870</v>
      </c>
      <c r="E13" s="546">
        <v>0.1</v>
      </c>
      <c r="F13" s="547">
        <f t="shared" si="1"/>
        <v>687</v>
      </c>
      <c r="G13" s="547">
        <f t="shared" si="0"/>
        <v>6183</v>
      </c>
    </row>
    <row r="14" spans="1:7">
      <c r="A14" s="542" t="s">
        <v>5155</v>
      </c>
      <c r="B14" s="543">
        <v>3000010131</v>
      </c>
      <c r="C14" s="544" t="s">
        <v>5143</v>
      </c>
      <c r="D14" s="548">
        <v>5700</v>
      </c>
      <c r="E14" s="546">
        <v>0.1</v>
      </c>
      <c r="F14" s="547">
        <f t="shared" si="1"/>
        <v>570</v>
      </c>
      <c r="G14" s="547">
        <f t="shared" si="0"/>
        <v>5130</v>
      </c>
    </row>
    <row r="15" spans="1:7">
      <c r="A15" s="542" t="s">
        <v>5156</v>
      </c>
      <c r="B15" s="543">
        <v>3000010133</v>
      </c>
      <c r="C15" s="544" t="s">
        <v>5143</v>
      </c>
      <c r="D15" s="548">
        <v>2335</v>
      </c>
      <c r="E15" s="546">
        <v>0.1</v>
      </c>
      <c r="F15" s="547">
        <f t="shared" si="1"/>
        <v>233.5</v>
      </c>
      <c r="G15" s="547">
        <f t="shared" si="0"/>
        <v>2101.5</v>
      </c>
    </row>
    <row r="16" spans="1:7">
      <c r="A16" s="542" t="s">
        <v>5157</v>
      </c>
      <c r="B16" s="543">
        <v>3000010135</v>
      </c>
      <c r="C16" s="544" t="s">
        <v>5143</v>
      </c>
      <c r="D16" s="548">
        <v>6350</v>
      </c>
      <c r="E16" s="546">
        <v>0.1</v>
      </c>
      <c r="F16" s="547">
        <f t="shared" si="1"/>
        <v>635</v>
      </c>
      <c r="G16" s="547">
        <f t="shared" si="0"/>
        <v>5715</v>
      </c>
    </row>
    <row r="17" spans="1:7">
      <c r="A17" s="542" t="s">
        <v>5158</v>
      </c>
      <c r="B17" s="543">
        <v>3000010137</v>
      </c>
      <c r="C17" s="544" t="s">
        <v>5143</v>
      </c>
      <c r="D17" s="548">
        <v>5185</v>
      </c>
      <c r="E17" s="546">
        <v>0.1</v>
      </c>
      <c r="F17" s="547">
        <f t="shared" si="1"/>
        <v>518.5</v>
      </c>
      <c r="G17" s="547">
        <f t="shared" si="0"/>
        <v>4666.5</v>
      </c>
    </row>
    <row r="18" spans="1:7">
      <c r="A18" s="542" t="s">
        <v>5159</v>
      </c>
      <c r="B18" s="543">
        <v>3000010139</v>
      </c>
      <c r="C18" s="544" t="s">
        <v>5143</v>
      </c>
      <c r="D18" s="548">
        <v>10240</v>
      </c>
      <c r="E18" s="546">
        <v>0.1</v>
      </c>
      <c r="F18" s="547">
        <f t="shared" si="1"/>
        <v>1024</v>
      </c>
      <c r="G18" s="547">
        <f t="shared" si="0"/>
        <v>9216</v>
      </c>
    </row>
    <row r="19" spans="1:7">
      <c r="A19" s="542" t="s">
        <v>5160</v>
      </c>
      <c r="B19" s="543">
        <v>3000010141</v>
      </c>
      <c r="C19" s="544" t="s">
        <v>5143</v>
      </c>
      <c r="D19" s="548">
        <v>2335</v>
      </c>
      <c r="E19" s="546">
        <v>0.1</v>
      </c>
      <c r="F19" s="547">
        <f t="shared" si="1"/>
        <v>233.5</v>
      </c>
      <c r="G19" s="547">
        <f t="shared" si="0"/>
        <v>2101.5</v>
      </c>
    </row>
    <row r="20" spans="1:7">
      <c r="A20" s="542" t="s">
        <v>5161</v>
      </c>
      <c r="B20" s="544">
        <v>3000010143</v>
      </c>
      <c r="C20" s="544" t="s">
        <v>5143</v>
      </c>
      <c r="D20" s="548">
        <v>2590</v>
      </c>
      <c r="E20" s="546">
        <v>0.1</v>
      </c>
      <c r="F20" s="547">
        <f t="shared" si="1"/>
        <v>259</v>
      </c>
      <c r="G20" s="547">
        <f t="shared" si="0"/>
        <v>2331</v>
      </c>
    </row>
    <row r="21" spans="1:7">
      <c r="A21" s="542" t="s">
        <v>5162</v>
      </c>
      <c r="B21" s="544">
        <v>3000010145</v>
      </c>
      <c r="C21" s="544" t="s">
        <v>5143</v>
      </c>
      <c r="D21" s="548">
        <v>4665</v>
      </c>
      <c r="E21" s="546">
        <v>0.1</v>
      </c>
      <c r="F21" s="547">
        <f t="shared" si="1"/>
        <v>466.5</v>
      </c>
      <c r="G21" s="547">
        <f t="shared" si="0"/>
        <v>4198.5</v>
      </c>
    </row>
    <row r="22" spans="1:7">
      <c r="A22" s="542" t="s">
        <v>5163</v>
      </c>
      <c r="B22" s="544">
        <v>3000010155</v>
      </c>
      <c r="C22" s="544" t="s">
        <v>5143</v>
      </c>
      <c r="D22" s="548">
        <v>4020</v>
      </c>
      <c r="E22" s="546">
        <v>0.1</v>
      </c>
      <c r="F22" s="547">
        <f t="shared" si="1"/>
        <v>402</v>
      </c>
      <c r="G22" s="547">
        <f t="shared" si="0"/>
        <v>3618</v>
      </c>
    </row>
    <row r="23" spans="1:7">
      <c r="A23" s="542" t="s">
        <v>5164</v>
      </c>
      <c r="B23" s="544">
        <v>3000010157</v>
      </c>
      <c r="C23" s="544" t="s">
        <v>5143</v>
      </c>
      <c r="D23" s="548">
        <v>2335</v>
      </c>
      <c r="E23" s="546">
        <v>0.1</v>
      </c>
      <c r="F23" s="547">
        <f t="shared" si="1"/>
        <v>233.5</v>
      </c>
      <c r="G23" s="547">
        <f t="shared" si="0"/>
        <v>2101.5</v>
      </c>
    </row>
    <row r="24" spans="1:7">
      <c r="A24" s="542" t="s">
        <v>5165</v>
      </c>
      <c r="B24" s="544">
        <v>3000010159</v>
      </c>
      <c r="C24" s="544" t="s">
        <v>5143</v>
      </c>
      <c r="D24" s="548">
        <v>2850</v>
      </c>
      <c r="E24" s="546">
        <v>0.1</v>
      </c>
      <c r="F24" s="547">
        <f t="shared" si="1"/>
        <v>285</v>
      </c>
      <c r="G24" s="547">
        <f t="shared" si="0"/>
        <v>2565</v>
      </c>
    </row>
    <row r="25" spans="1:7">
      <c r="A25" s="542" t="s">
        <v>5166</v>
      </c>
      <c r="B25" s="544">
        <v>3000010161</v>
      </c>
      <c r="C25" s="544" t="s">
        <v>5143</v>
      </c>
      <c r="D25" s="548">
        <v>5700</v>
      </c>
      <c r="E25" s="546">
        <v>0.1</v>
      </c>
      <c r="F25" s="547">
        <f t="shared" si="1"/>
        <v>570</v>
      </c>
      <c r="G25" s="547">
        <f t="shared" si="0"/>
        <v>5130</v>
      </c>
    </row>
    <row r="26" spans="1:7">
      <c r="A26" s="542" t="s">
        <v>5167</v>
      </c>
      <c r="B26" s="544">
        <v>3000010163</v>
      </c>
      <c r="C26" s="544" t="s">
        <v>5143</v>
      </c>
      <c r="D26" s="548">
        <v>2595</v>
      </c>
      <c r="E26" s="546">
        <v>0.1</v>
      </c>
      <c r="F26" s="547">
        <f t="shared" si="1"/>
        <v>259.5</v>
      </c>
      <c r="G26" s="547">
        <f t="shared" si="0"/>
        <v>2335.5</v>
      </c>
    </row>
    <row r="27" spans="1:7">
      <c r="A27" s="542" t="s">
        <v>5168</v>
      </c>
      <c r="B27" s="544">
        <v>3000010165</v>
      </c>
      <c r="C27" s="544" t="s">
        <v>5143</v>
      </c>
      <c r="D27" s="548">
        <v>2335</v>
      </c>
      <c r="E27" s="546">
        <v>0.1</v>
      </c>
      <c r="F27" s="547">
        <f t="shared" si="1"/>
        <v>233.5</v>
      </c>
      <c r="G27" s="547">
        <f t="shared" si="0"/>
        <v>2101.5</v>
      </c>
    </row>
    <row r="28" spans="1:7">
      <c r="A28" s="542" t="s">
        <v>5169</v>
      </c>
      <c r="B28" s="544">
        <v>3000010167</v>
      </c>
      <c r="C28" s="544" t="s">
        <v>5143</v>
      </c>
      <c r="D28" s="548">
        <v>4925</v>
      </c>
      <c r="E28" s="546">
        <v>0.1</v>
      </c>
      <c r="F28" s="547">
        <f t="shared" si="1"/>
        <v>492.5</v>
      </c>
      <c r="G28" s="547">
        <f t="shared" si="0"/>
        <v>4432.5</v>
      </c>
    </row>
    <row r="29" spans="1:7">
      <c r="A29" s="542" t="s">
        <v>5170</v>
      </c>
      <c r="B29" s="544">
        <v>3000011430</v>
      </c>
      <c r="C29" s="544" t="s">
        <v>5143</v>
      </c>
      <c r="D29" s="549">
        <v>3645</v>
      </c>
      <c r="E29" s="546">
        <v>0.1</v>
      </c>
      <c r="F29" s="547">
        <f t="shared" si="1"/>
        <v>364.5</v>
      </c>
      <c r="G29" s="547">
        <f t="shared" si="0"/>
        <v>3280.5</v>
      </c>
    </row>
    <row r="30" spans="1:7">
      <c r="A30" s="542" t="s">
        <v>5171</v>
      </c>
      <c r="B30" s="544">
        <v>3000010169</v>
      </c>
      <c r="C30" s="544" t="s">
        <v>5143</v>
      </c>
      <c r="D30" s="548">
        <v>7645</v>
      </c>
      <c r="E30" s="546">
        <v>0.1</v>
      </c>
      <c r="F30" s="547">
        <f t="shared" si="1"/>
        <v>764.5</v>
      </c>
      <c r="G30" s="547">
        <f t="shared" si="0"/>
        <v>6880.5</v>
      </c>
    </row>
    <row r="31" spans="1:7">
      <c r="A31" s="542" t="s">
        <v>5172</v>
      </c>
      <c r="B31" s="544">
        <v>3000010171</v>
      </c>
      <c r="C31" s="544" t="s">
        <v>5143</v>
      </c>
      <c r="D31" s="548">
        <v>1425</v>
      </c>
      <c r="E31" s="546">
        <v>0.1</v>
      </c>
      <c r="F31" s="547">
        <f t="shared" si="1"/>
        <v>142.5</v>
      </c>
      <c r="G31" s="547">
        <f t="shared" si="0"/>
        <v>1282.5</v>
      </c>
    </row>
    <row r="32" spans="1:7">
      <c r="A32" s="542" t="s">
        <v>5173</v>
      </c>
      <c r="B32" s="544">
        <v>3000010173</v>
      </c>
      <c r="C32" s="544" t="s">
        <v>5143</v>
      </c>
      <c r="D32" s="548">
        <v>1425</v>
      </c>
      <c r="E32" s="546">
        <v>0.1</v>
      </c>
      <c r="F32" s="547">
        <f t="shared" si="1"/>
        <v>142.5</v>
      </c>
      <c r="G32" s="547">
        <f t="shared" si="0"/>
        <v>1282.5</v>
      </c>
    </row>
    <row r="33" spans="1:7">
      <c r="A33" s="542" t="s">
        <v>5174</v>
      </c>
      <c r="B33" s="544">
        <v>3000013920</v>
      </c>
      <c r="C33" s="544" t="s">
        <v>5143</v>
      </c>
      <c r="D33" s="548">
        <v>2590</v>
      </c>
      <c r="E33" s="546">
        <v>0.1</v>
      </c>
      <c r="F33" s="547">
        <f t="shared" si="1"/>
        <v>259</v>
      </c>
      <c r="G33" s="547">
        <f t="shared" si="0"/>
        <v>2331</v>
      </c>
    </row>
    <row r="34" spans="1:7">
      <c r="A34" s="542" t="s">
        <v>5175</v>
      </c>
      <c r="B34" s="544">
        <v>3000011428</v>
      </c>
      <c r="C34" s="544" t="s">
        <v>5143</v>
      </c>
      <c r="D34" s="548">
        <v>10365</v>
      </c>
      <c r="E34" s="546">
        <v>0.1</v>
      </c>
      <c r="F34" s="547">
        <f t="shared" si="1"/>
        <v>1036.5</v>
      </c>
      <c r="G34" s="547">
        <f t="shared" si="0"/>
        <v>9328.5</v>
      </c>
    </row>
    <row r="35" spans="1:7">
      <c r="A35" s="542" t="s">
        <v>5176</v>
      </c>
      <c r="B35" s="544">
        <v>3000013519</v>
      </c>
      <c r="C35" s="544" t="s">
        <v>5143</v>
      </c>
      <c r="D35" s="548">
        <v>8425</v>
      </c>
      <c r="E35" s="546">
        <v>0.1</v>
      </c>
      <c r="F35" s="547">
        <f t="shared" si="1"/>
        <v>842.5</v>
      </c>
      <c r="G35" s="547">
        <f t="shared" si="0"/>
        <v>7582.5</v>
      </c>
    </row>
    <row r="36" spans="1:7">
      <c r="A36" s="542" t="s">
        <v>5177</v>
      </c>
      <c r="B36" s="544">
        <v>3000013520</v>
      </c>
      <c r="C36" s="544" t="s">
        <v>5143</v>
      </c>
      <c r="D36" s="548">
        <v>11015</v>
      </c>
      <c r="E36" s="546">
        <v>0.1</v>
      </c>
      <c r="F36" s="547">
        <f t="shared" si="1"/>
        <v>1101.5</v>
      </c>
      <c r="G36" s="547">
        <f t="shared" si="0"/>
        <v>9913.5</v>
      </c>
    </row>
    <row r="37" spans="1:7">
      <c r="A37" s="542" t="s">
        <v>5178</v>
      </c>
      <c r="B37" s="544">
        <v>3000013521</v>
      </c>
      <c r="C37" s="544" t="s">
        <v>5143</v>
      </c>
      <c r="D37" s="548">
        <v>13610</v>
      </c>
      <c r="E37" s="546">
        <v>0.1</v>
      </c>
      <c r="F37" s="547">
        <f t="shared" si="1"/>
        <v>1361</v>
      </c>
      <c r="G37" s="547">
        <f t="shared" si="0"/>
        <v>12249</v>
      </c>
    </row>
    <row r="38" spans="1:7">
      <c r="A38" s="542" t="s">
        <v>5179</v>
      </c>
      <c r="B38" s="544">
        <v>3000013522</v>
      </c>
      <c r="C38" s="544" t="s">
        <v>5143</v>
      </c>
      <c r="D38" s="548">
        <v>1295</v>
      </c>
      <c r="E38" s="546">
        <v>0.1</v>
      </c>
      <c r="F38" s="547">
        <f t="shared" si="1"/>
        <v>129.5</v>
      </c>
      <c r="G38" s="547">
        <f t="shared" si="0"/>
        <v>1165.5</v>
      </c>
    </row>
    <row r="39" spans="1:7">
      <c r="A39" s="542" t="s">
        <v>5180</v>
      </c>
      <c r="B39" s="544">
        <v>3000013523</v>
      </c>
      <c r="C39" s="544" t="s">
        <v>5143</v>
      </c>
      <c r="D39" s="548">
        <v>1295</v>
      </c>
      <c r="E39" s="546">
        <v>0.1</v>
      </c>
      <c r="F39" s="547">
        <f t="shared" si="1"/>
        <v>129.5</v>
      </c>
      <c r="G39" s="547">
        <f t="shared" si="0"/>
        <v>1165.5</v>
      </c>
    </row>
    <row r="40" spans="1:7">
      <c r="A40" s="542" t="s">
        <v>5181</v>
      </c>
      <c r="B40" s="544">
        <v>3000013524</v>
      </c>
      <c r="C40" s="544" t="s">
        <v>5143</v>
      </c>
      <c r="D40" s="548">
        <v>3240</v>
      </c>
      <c r="E40" s="546">
        <v>0.1</v>
      </c>
      <c r="F40" s="547">
        <f t="shared" si="1"/>
        <v>324</v>
      </c>
      <c r="G40" s="547">
        <f t="shared" si="0"/>
        <v>2916</v>
      </c>
    </row>
    <row r="41" spans="1:7">
      <c r="A41" s="542" t="s">
        <v>5182</v>
      </c>
      <c r="B41" s="544">
        <v>3000013525</v>
      </c>
      <c r="C41" s="544" t="s">
        <v>5143</v>
      </c>
      <c r="D41" s="548">
        <v>4535</v>
      </c>
      <c r="E41" s="546">
        <v>0.1</v>
      </c>
      <c r="F41" s="547">
        <f t="shared" si="1"/>
        <v>453.5</v>
      </c>
      <c r="G41" s="547">
        <f t="shared" si="0"/>
        <v>4081.5</v>
      </c>
    </row>
    <row r="42" spans="1:7">
      <c r="A42" s="542" t="s">
        <v>5183</v>
      </c>
      <c r="B42" s="544">
        <v>3000013526</v>
      </c>
      <c r="C42" s="544" t="s">
        <v>5143</v>
      </c>
      <c r="D42" s="548">
        <v>5830</v>
      </c>
      <c r="E42" s="546">
        <v>0.1</v>
      </c>
      <c r="F42" s="547">
        <f t="shared" si="1"/>
        <v>583</v>
      </c>
      <c r="G42" s="547">
        <f t="shared" si="0"/>
        <v>5247</v>
      </c>
    </row>
    <row r="43" spans="1:7">
      <c r="A43" s="542" t="s">
        <v>5184</v>
      </c>
      <c r="B43" s="544">
        <v>3000013921</v>
      </c>
      <c r="C43" s="544" t="s">
        <v>5143</v>
      </c>
      <c r="D43" s="548">
        <v>4535</v>
      </c>
      <c r="E43" s="546">
        <v>0.1</v>
      </c>
      <c r="F43" s="547">
        <f t="shared" si="1"/>
        <v>453.5</v>
      </c>
      <c r="G43" s="547">
        <f t="shared" si="0"/>
        <v>4081.5</v>
      </c>
    </row>
    <row r="44" spans="1:7">
      <c r="A44" s="542" t="s">
        <v>5185</v>
      </c>
      <c r="B44" s="544">
        <v>3000013140</v>
      </c>
      <c r="C44" s="544" t="s">
        <v>5143</v>
      </c>
      <c r="D44" s="548">
        <v>6480</v>
      </c>
      <c r="E44" s="546">
        <v>0.1</v>
      </c>
      <c r="F44" s="547">
        <f t="shared" si="1"/>
        <v>648</v>
      </c>
      <c r="G44" s="547">
        <f t="shared" si="0"/>
        <v>5832</v>
      </c>
    </row>
    <row r="45" spans="1:7">
      <c r="A45" s="542" t="s">
        <v>5186</v>
      </c>
      <c r="B45" s="544">
        <v>3000013141</v>
      </c>
      <c r="C45" s="550" t="s">
        <v>5143</v>
      </c>
      <c r="D45" s="548">
        <v>11670</v>
      </c>
      <c r="E45" s="546">
        <v>0.1</v>
      </c>
      <c r="F45" s="547">
        <f t="shared" si="1"/>
        <v>1167</v>
      </c>
      <c r="G45" s="547">
        <f t="shared" si="0"/>
        <v>10503</v>
      </c>
    </row>
    <row r="46" spans="1:7">
      <c r="A46" s="542" t="s">
        <v>5187</v>
      </c>
      <c r="B46" s="544">
        <v>3000013142</v>
      </c>
      <c r="C46" s="550" t="s">
        <v>5143</v>
      </c>
      <c r="D46" s="548">
        <v>15550</v>
      </c>
      <c r="E46" s="546">
        <v>0.1</v>
      </c>
      <c r="F46" s="547">
        <f t="shared" si="1"/>
        <v>1555</v>
      </c>
      <c r="G46" s="547">
        <f t="shared" si="0"/>
        <v>13995</v>
      </c>
    </row>
    <row r="47" spans="1:7">
      <c r="A47" s="542" t="s">
        <v>5188</v>
      </c>
      <c r="B47" s="544">
        <v>3000013143</v>
      </c>
      <c r="C47" s="550" t="s">
        <v>5143</v>
      </c>
      <c r="D47" s="548">
        <v>18800</v>
      </c>
      <c r="E47" s="546">
        <v>0.1</v>
      </c>
      <c r="F47" s="547">
        <f t="shared" si="1"/>
        <v>1880</v>
      </c>
      <c r="G47" s="547">
        <f t="shared" si="0"/>
        <v>16920</v>
      </c>
    </row>
    <row r="48" spans="1:7">
      <c r="A48" s="542" t="s">
        <v>5189</v>
      </c>
      <c r="B48" s="544">
        <v>3000013144</v>
      </c>
      <c r="C48" s="550" t="s">
        <v>5143</v>
      </c>
      <c r="D48" s="548">
        <v>21390</v>
      </c>
      <c r="E48" s="546">
        <v>0.1</v>
      </c>
      <c r="F48" s="547">
        <f t="shared" si="1"/>
        <v>2139</v>
      </c>
      <c r="G48" s="547">
        <f t="shared" si="0"/>
        <v>19251</v>
      </c>
    </row>
    <row r="49" spans="1:7">
      <c r="A49" s="542" t="s">
        <v>5190</v>
      </c>
      <c r="B49" s="544">
        <v>3000013145</v>
      </c>
      <c r="C49" s="544" t="s">
        <v>5143</v>
      </c>
      <c r="D49" s="548">
        <v>23330</v>
      </c>
      <c r="E49" s="546">
        <v>0.1</v>
      </c>
      <c r="F49" s="547">
        <f t="shared" si="1"/>
        <v>2333</v>
      </c>
      <c r="G49" s="547">
        <f t="shared" si="0"/>
        <v>20997</v>
      </c>
    </row>
    <row r="50" spans="1:7">
      <c r="A50" s="542" t="s">
        <v>5191</v>
      </c>
      <c r="B50" s="544">
        <v>3000013146</v>
      </c>
      <c r="C50" s="550" t="s">
        <v>5143</v>
      </c>
      <c r="D50" s="548">
        <v>24630</v>
      </c>
      <c r="E50" s="546">
        <v>0.1</v>
      </c>
      <c r="F50" s="547">
        <f t="shared" si="1"/>
        <v>2463</v>
      </c>
      <c r="G50" s="547">
        <f t="shared" si="0"/>
        <v>22167</v>
      </c>
    </row>
    <row r="51" spans="1:7">
      <c r="A51" s="542" t="s">
        <v>5192</v>
      </c>
      <c r="B51" s="544">
        <v>3000013147</v>
      </c>
      <c r="C51" s="550" t="s">
        <v>5143</v>
      </c>
      <c r="D51" s="548">
        <v>25280</v>
      </c>
      <c r="E51" s="546">
        <v>0.1</v>
      </c>
      <c r="F51" s="547">
        <f t="shared" si="1"/>
        <v>2528</v>
      </c>
      <c r="G51" s="547">
        <f t="shared" si="0"/>
        <v>22752</v>
      </c>
    </row>
    <row r="52" spans="1:7">
      <c r="A52" s="542" t="s">
        <v>5193</v>
      </c>
      <c r="B52" s="544">
        <v>3000013148</v>
      </c>
      <c r="C52" s="550" t="s">
        <v>5143</v>
      </c>
      <c r="D52" s="548">
        <v>25920</v>
      </c>
      <c r="E52" s="546">
        <v>0.1</v>
      </c>
      <c r="F52" s="547">
        <f t="shared" si="1"/>
        <v>2592</v>
      </c>
      <c r="G52" s="547">
        <f t="shared" si="0"/>
        <v>23328</v>
      </c>
    </row>
    <row r="53" spans="1:7">
      <c r="A53" s="542" t="s">
        <v>5194</v>
      </c>
      <c r="B53" s="544">
        <v>3000013149</v>
      </c>
      <c r="C53" s="550" t="s">
        <v>5143</v>
      </c>
      <c r="D53" s="551" t="s">
        <v>5195</v>
      </c>
      <c r="E53" s="546"/>
      <c r="F53" s="547"/>
      <c r="G53" s="547"/>
    </row>
    <row r="54" spans="1:7">
      <c r="A54" s="542" t="s">
        <v>5196</v>
      </c>
      <c r="B54" s="544">
        <v>3000013214</v>
      </c>
      <c r="C54" s="550" t="s">
        <v>5143</v>
      </c>
      <c r="D54" s="549">
        <v>1945</v>
      </c>
      <c r="E54" s="546">
        <v>0.1</v>
      </c>
      <c r="F54" s="547">
        <f t="shared" si="1"/>
        <v>194.5</v>
      </c>
      <c r="G54" s="547">
        <f>D54*0.9</f>
        <v>1750.5</v>
      </c>
    </row>
    <row r="55" spans="1:7">
      <c r="A55" s="542" t="s">
        <v>5197</v>
      </c>
      <c r="B55" s="544">
        <v>3000013215</v>
      </c>
      <c r="C55" s="550" t="s">
        <v>5143</v>
      </c>
      <c r="D55" s="548">
        <v>4535</v>
      </c>
      <c r="E55" s="546">
        <v>0.1</v>
      </c>
      <c r="F55" s="547">
        <f t="shared" si="1"/>
        <v>453.5</v>
      </c>
      <c r="G55" s="547">
        <f>D55*0.9</f>
        <v>4081.5</v>
      </c>
    </row>
    <row r="56" spans="1:7">
      <c r="A56" s="542" t="s">
        <v>5198</v>
      </c>
      <c r="B56" s="544">
        <v>3000013217</v>
      </c>
      <c r="C56" s="550" t="s">
        <v>5143</v>
      </c>
      <c r="D56" s="548">
        <v>1295</v>
      </c>
      <c r="E56" s="546">
        <v>0.1</v>
      </c>
      <c r="F56" s="547">
        <f t="shared" si="1"/>
        <v>129.5</v>
      </c>
      <c r="G56" s="547">
        <f>D56*0.9</f>
        <v>1165.5</v>
      </c>
    </row>
    <row r="57" spans="1:7">
      <c r="A57" s="542" t="s">
        <v>5199</v>
      </c>
      <c r="B57" s="544">
        <v>3000013219</v>
      </c>
      <c r="C57" s="550" t="s">
        <v>5143</v>
      </c>
      <c r="D57" s="548">
        <v>1295</v>
      </c>
      <c r="E57" s="546">
        <v>0.1</v>
      </c>
      <c r="F57" s="547">
        <f t="shared" si="1"/>
        <v>129.5</v>
      </c>
      <c r="G57" s="547">
        <f>D57*0.9</f>
        <v>1165.5</v>
      </c>
    </row>
    <row r="58" spans="1:7">
      <c r="A58" s="542" t="s">
        <v>5200</v>
      </c>
      <c r="B58" s="544">
        <v>3000013220</v>
      </c>
      <c r="C58" s="544" t="s">
        <v>5143</v>
      </c>
      <c r="D58" s="548">
        <v>910</v>
      </c>
      <c r="E58" s="546">
        <v>0.1</v>
      </c>
      <c r="F58" s="547">
        <f t="shared" si="1"/>
        <v>91</v>
      </c>
      <c r="G58" s="547">
        <f>D58*0.9</f>
        <v>819</v>
      </c>
    </row>
    <row r="60" spans="1:7" s="552" customFormat="1" ht="15.6">
      <c r="A60" s="405" t="s">
        <v>3218</v>
      </c>
      <c r="C60" s="553"/>
      <c r="E60" s="554"/>
      <c r="F60" s="555"/>
      <c r="G60" s="555"/>
    </row>
    <row r="61" spans="1:7" s="552" customFormat="1" ht="15.6">
      <c r="A61" s="556" t="s">
        <v>5201</v>
      </c>
      <c r="B61" s="557" t="s">
        <v>5202</v>
      </c>
      <c r="C61" s="558">
        <v>250</v>
      </c>
      <c r="D61" s="559">
        <v>0.1</v>
      </c>
      <c r="E61" s="560">
        <f t="shared" ref="E61" si="2">C61*(1-D61)</f>
        <v>225</v>
      </c>
      <c r="F61" s="541"/>
      <c r="G61" s="555"/>
    </row>
    <row r="62" spans="1:7">
      <c r="A62" s="561" t="s">
        <v>3221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C3"/>
  <sheetViews>
    <sheetView zoomScale="55" zoomScaleNormal="55" workbookViewId="0">
      <selection activeCell="G31" sqref="G31"/>
    </sheetView>
  </sheetViews>
  <sheetFormatPr defaultRowHeight="14.4"/>
  <cols>
    <col min="2" max="2" width="45.109375" customWidth="1"/>
    <col min="3" max="3" width="83" bestFit="1" customWidth="1"/>
  </cols>
  <sheetData>
    <row r="1" spans="2:3" ht="15" thickBot="1"/>
    <row r="2" spans="2:3" ht="102.6" customHeight="1" thickBot="1">
      <c r="B2" s="285" t="s">
        <v>2643</v>
      </c>
      <c r="C2" s="285" t="s">
        <v>2645</v>
      </c>
    </row>
    <row r="3" spans="2:3" ht="146.1" customHeight="1" thickBot="1">
      <c r="B3" s="284" t="s">
        <v>2644</v>
      </c>
      <c r="C3" s="284" t="s">
        <v>2646</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1301C-5D3F-4B3E-94EB-C6FC2882BB07}">
  <dimension ref="A1:N9"/>
  <sheetViews>
    <sheetView workbookViewId="0">
      <selection activeCell="E22" sqref="E22"/>
    </sheetView>
  </sheetViews>
  <sheetFormatPr defaultRowHeight="14.4"/>
  <cols>
    <col min="1" max="1" width="13.6640625" customWidth="1"/>
    <col min="2" max="2" width="19.109375" bestFit="1" customWidth="1"/>
    <col min="3" max="3" width="10.33203125" bestFit="1" customWidth="1"/>
    <col min="4" max="4" width="12.6640625" bestFit="1" customWidth="1"/>
    <col min="5" max="5" width="16.33203125" bestFit="1" customWidth="1"/>
    <col min="6" max="6" width="17" bestFit="1" customWidth="1"/>
    <col min="7" max="7" width="12.6640625" bestFit="1" customWidth="1"/>
    <col min="8" max="8" width="11.6640625" bestFit="1" customWidth="1"/>
    <col min="9" max="9" width="9.5546875" bestFit="1" customWidth="1"/>
    <col min="10" max="11" width="11.44140625" bestFit="1" customWidth="1"/>
    <col min="12" max="12" width="12.6640625" bestFit="1" customWidth="1"/>
    <col min="13" max="13" width="14.5546875" bestFit="1" customWidth="1"/>
    <col min="14" max="14" width="10.109375" bestFit="1" customWidth="1"/>
  </cols>
  <sheetData>
    <row r="1" spans="1:14">
      <c r="A1" s="539" t="s">
        <v>5203</v>
      </c>
      <c r="B1" s="539" t="s">
        <v>738</v>
      </c>
      <c r="C1" s="539" t="s">
        <v>5205</v>
      </c>
      <c r="D1" s="539" t="s">
        <v>5206</v>
      </c>
      <c r="E1" s="539" t="s">
        <v>5207</v>
      </c>
      <c r="F1" s="539" t="s">
        <v>5208</v>
      </c>
      <c r="G1" s="539" t="s">
        <v>5209</v>
      </c>
      <c r="H1" s="539" t="s">
        <v>5210</v>
      </c>
      <c r="I1" s="539" t="s">
        <v>5211</v>
      </c>
      <c r="J1" s="539" t="s">
        <v>5212</v>
      </c>
      <c r="K1" s="539" t="s">
        <v>5213</v>
      </c>
      <c r="L1" s="539" t="s">
        <v>854</v>
      </c>
      <c r="M1" s="540" t="s">
        <v>1472</v>
      </c>
      <c r="N1" s="539" t="s">
        <v>2980</v>
      </c>
    </row>
    <row r="2" spans="1:14">
      <c r="A2" t="s">
        <v>5214</v>
      </c>
      <c r="B2" t="s">
        <v>5215</v>
      </c>
      <c r="C2" t="s">
        <v>5216</v>
      </c>
      <c r="D2">
        <v>36</v>
      </c>
      <c r="E2" t="s">
        <v>5217</v>
      </c>
      <c r="F2" t="s">
        <v>5218</v>
      </c>
      <c r="G2" t="s">
        <v>5219</v>
      </c>
      <c r="H2">
        <v>80</v>
      </c>
      <c r="I2">
        <v>6000</v>
      </c>
      <c r="J2">
        <v>60</v>
      </c>
      <c r="K2">
        <v>120</v>
      </c>
      <c r="L2" s="364">
        <v>661</v>
      </c>
      <c r="M2" s="562">
        <v>0.1</v>
      </c>
      <c r="N2" s="563">
        <f>L2*0.9</f>
        <v>594.9</v>
      </c>
    </row>
    <row r="3" spans="1:14">
      <c r="A3" t="s">
        <v>5214</v>
      </c>
      <c r="B3" t="s">
        <v>5220</v>
      </c>
      <c r="C3" t="s">
        <v>5221</v>
      </c>
      <c r="D3">
        <v>36</v>
      </c>
      <c r="E3" t="s">
        <v>5222</v>
      </c>
      <c r="F3" t="s">
        <v>5223</v>
      </c>
      <c r="G3" t="s">
        <v>5224</v>
      </c>
      <c r="H3" s="564" t="s">
        <v>5225</v>
      </c>
      <c r="I3" s="564">
        <v>2500</v>
      </c>
      <c r="J3" s="564" t="s">
        <v>5226</v>
      </c>
      <c r="K3" s="564" t="s">
        <v>5226</v>
      </c>
      <c r="L3" s="364">
        <v>775</v>
      </c>
      <c r="M3" s="562">
        <v>0.1</v>
      </c>
      <c r="N3" s="563">
        <f t="shared" ref="N3:N9" si="0">L3*0.9</f>
        <v>697.5</v>
      </c>
    </row>
    <row r="4" spans="1:14">
      <c r="A4" t="s">
        <v>5214</v>
      </c>
      <c r="B4" t="s">
        <v>5227</v>
      </c>
      <c r="C4" t="s">
        <v>5228</v>
      </c>
      <c r="D4">
        <v>36</v>
      </c>
      <c r="E4" t="s">
        <v>5217</v>
      </c>
      <c r="F4" t="s">
        <v>5218</v>
      </c>
      <c r="G4" t="s">
        <v>5229</v>
      </c>
      <c r="H4">
        <v>100</v>
      </c>
      <c r="I4">
        <v>15000</v>
      </c>
      <c r="J4">
        <v>90</v>
      </c>
      <c r="K4">
        <v>180</v>
      </c>
      <c r="L4" s="364">
        <v>1386</v>
      </c>
      <c r="M4" s="562">
        <v>0.1</v>
      </c>
      <c r="N4" s="563">
        <f t="shared" si="0"/>
        <v>1247.4000000000001</v>
      </c>
    </row>
    <row r="5" spans="1:14">
      <c r="A5" t="s">
        <v>5214</v>
      </c>
      <c r="B5" t="s">
        <v>5230</v>
      </c>
      <c r="C5" t="s">
        <v>5231</v>
      </c>
      <c r="D5">
        <v>36</v>
      </c>
      <c r="E5" t="s">
        <v>5217</v>
      </c>
      <c r="F5" t="s">
        <v>5218</v>
      </c>
      <c r="G5" t="s">
        <v>5232</v>
      </c>
      <c r="H5">
        <v>100</v>
      </c>
      <c r="I5">
        <v>10000</v>
      </c>
      <c r="J5">
        <v>60</v>
      </c>
      <c r="K5">
        <v>120</v>
      </c>
      <c r="L5" s="364">
        <v>1428</v>
      </c>
      <c r="M5" s="562">
        <v>0.1</v>
      </c>
      <c r="N5" s="563">
        <f t="shared" si="0"/>
        <v>1285.2</v>
      </c>
    </row>
    <row r="6" spans="1:14">
      <c r="A6" t="s">
        <v>5214</v>
      </c>
      <c r="B6" t="s">
        <v>5233</v>
      </c>
      <c r="C6" t="s">
        <v>5234</v>
      </c>
      <c r="D6">
        <v>36</v>
      </c>
      <c r="E6" t="s">
        <v>5235</v>
      </c>
      <c r="F6" t="s">
        <v>5236</v>
      </c>
      <c r="G6" t="s">
        <v>5237</v>
      </c>
      <c r="H6">
        <v>75</v>
      </c>
      <c r="I6">
        <v>3000</v>
      </c>
      <c r="J6">
        <v>50</v>
      </c>
      <c r="K6">
        <v>100</v>
      </c>
      <c r="L6" s="364">
        <v>2510</v>
      </c>
      <c r="M6" s="562">
        <v>0.1</v>
      </c>
      <c r="N6" s="563">
        <f t="shared" si="0"/>
        <v>2259</v>
      </c>
    </row>
    <row r="7" spans="1:14">
      <c r="A7" t="s">
        <v>5214</v>
      </c>
      <c r="B7" t="s">
        <v>5238</v>
      </c>
      <c r="C7" t="s">
        <v>5239</v>
      </c>
      <c r="D7">
        <v>36</v>
      </c>
      <c r="E7" t="s">
        <v>5217</v>
      </c>
      <c r="F7" t="s">
        <v>5240</v>
      </c>
      <c r="G7" t="s">
        <v>5241</v>
      </c>
      <c r="H7">
        <v>500</v>
      </c>
      <c r="I7">
        <v>100000</v>
      </c>
      <c r="J7">
        <v>120</v>
      </c>
      <c r="K7">
        <v>240</v>
      </c>
      <c r="L7" s="364">
        <v>5100</v>
      </c>
      <c r="M7" s="562">
        <v>0.1</v>
      </c>
      <c r="N7" s="563">
        <f t="shared" si="0"/>
        <v>4590</v>
      </c>
    </row>
    <row r="8" spans="1:14">
      <c r="A8" t="s">
        <v>5214</v>
      </c>
      <c r="B8" t="s">
        <v>5242</v>
      </c>
      <c r="C8" t="s">
        <v>5243</v>
      </c>
      <c r="D8">
        <v>36</v>
      </c>
      <c r="E8" t="s">
        <v>5217</v>
      </c>
      <c r="F8" t="s">
        <v>5240</v>
      </c>
      <c r="G8" t="s">
        <v>5241</v>
      </c>
      <c r="H8">
        <v>500</v>
      </c>
      <c r="I8">
        <v>100000</v>
      </c>
      <c r="J8">
        <v>130</v>
      </c>
      <c r="K8">
        <v>260</v>
      </c>
      <c r="L8" s="364">
        <v>8019</v>
      </c>
      <c r="M8" s="562">
        <v>0.1</v>
      </c>
      <c r="N8" s="563">
        <f t="shared" si="0"/>
        <v>7217.1</v>
      </c>
    </row>
    <row r="9" spans="1:14">
      <c r="A9" t="s">
        <v>5214</v>
      </c>
      <c r="B9" t="s">
        <v>5244</v>
      </c>
      <c r="C9" t="s">
        <v>5245</v>
      </c>
      <c r="D9">
        <v>36</v>
      </c>
      <c r="E9" t="s">
        <v>5217</v>
      </c>
      <c r="F9" t="s">
        <v>5240</v>
      </c>
      <c r="G9" t="s">
        <v>5241</v>
      </c>
      <c r="H9">
        <v>500</v>
      </c>
      <c r="I9">
        <v>100000</v>
      </c>
      <c r="J9">
        <v>130</v>
      </c>
      <c r="K9">
        <v>260</v>
      </c>
      <c r="L9" s="364">
        <v>9175</v>
      </c>
      <c r="M9" s="562">
        <v>0.1</v>
      </c>
      <c r="N9" s="563">
        <f t="shared" si="0"/>
        <v>8257.5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523C0-294E-45FD-9828-38307029F0CC}">
  <dimension ref="A1:F19"/>
  <sheetViews>
    <sheetView tabSelected="1" workbookViewId="0">
      <selection activeCell="A21" sqref="A21"/>
    </sheetView>
  </sheetViews>
  <sheetFormatPr defaultRowHeight="14.4"/>
  <cols>
    <col min="1" max="1" width="11.33203125" bestFit="1" customWidth="1"/>
    <col min="2" max="2" width="14.6640625" bestFit="1" customWidth="1"/>
    <col min="3" max="3" width="35.44140625" bestFit="1" customWidth="1"/>
    <col min="4" max="4" width="10" bestFit="1" customWidth="1"/>
    <col min="5" max="5" width="8.33203125" bestFit="1" customWidth="1"/>
    <col min="6" max="6" width="16.5546875" bestFit="1" customWidth="1"/>
  </cols>
  <sheetData>
    <row r="1" spans="1:6">
      <c r="A1" s="279" t="s">
        <v>5203</v>
      </c>
      <c r="B1" s="279" t="s">
        <v>5246</v>
      </c>
      <c r="C1" s="279" t="s">
        <v>5204</v>
      </c>
      <c r="D1" s="279" t="s">
        <v>5247</v>
      </c>
      <c r="E1" s="279" t="s">
        <v>5248</v>
      </c>
      <c r="F1" s="565" t="s">
        <v>5249</v>
      </c>
    </row>
    <row r="2" spans="1:6">
      <c r="A2" s="459" t="s">
        <v>5250</v>
      </c>
      <c r="B2" s="459" t="s">
        <v>5257</v>
      </c>
      <c r="C2" s="459">
        <v>660</v>
      </c>
      <c r="D2" s="566">
        <v>24995</v>
      </c>
      <c r="E2" s="562">
        <v>0.1</v>
      </c>
      <c r="F2" s="566">
        <f t="shared" ref="F2:F9" si="0">ROUNDUP(D2*0.9,0)</f>
        <v>22496</v>
      </c>
    </row>
    <row r="3" spans="1:6">
      <c r="A3" s="459" t="s">
        <v>5250</v>
      </c>
      <c r="B3" s="459" t="s">
        <v>5251</v>
      </c>
      <c r="C3" s="459" t="s">
        <v>5252</v>
      </c>
      <c r="D3" s="566">
        <v>600</v>
      </c>
      <c r="E3" s="562">
        <v>0.1</v>
      </c>
      <c r="F3" s="566">
        <f t="shared" si="0"/>
        <v>540</v>
      </c>
    </row>
    <row r="4" spans="1:6">
      <c r="A4" s="459" t="s">
        <v>5250</v>
      </c>
      <c r="B4" s="459" t="s">
        <v>5253</v>
      </c>
      <c r="C4" s="459" t="s">
        <v>5254</v>
      </c>
      <c r="D4" s="566">
        <v>595</v>
      </c>
      <c r="E4" s="562">
        <v>0.1</v>
      </c>
      <c r="F4" s="566">
        <f t="shared" si="0"/>
        <v>536</v>
      </c>
    </row>
    <row r="5" spans="1:6">
      <c r="A5" s="459" t="s">
        <v>5250</v>
      </c>
      <c r="B5" s="459" t="s">
        <v>5255</v>
      </c>
      <c r="C5" s="459" t="s">
        <v>5256</v>
      </c>
      <c r="D5" s="566">
        <v>225</v>
      </c>
      <c r="E5" s="562">
        <v>0.1</v>
      </c>
      <c r="F5" s="566">
        <f t="shared" si="0"/>
        <v>203</v>
      </c>
    </row>
    <row r="6" spans="1:6">
      <c r="A6" s="459" t="s">
        <v>5250</v>
      </c>
      <c r="B6" t="s">
        <v>5258</v>
      </c>
      <c r="C6" s="459" t="s">
        <v>5259</v>
      </c>
      <c r="D6" s="566">
        <v>160</v>
      </c>
      <c r="E6" s="562">
        <v>0.1</v>
      </c>
      <c r="F6" s="566">
        <f t="shared" si="0"/>
        <v>144</v>
      </c>
    </row>
    <row r="7" spans="1:6">
      <c r="A7" s="459" t="s">
        <v>5250</v>
      </c>
      <c r="B7" t="s">
        <v>5260</v>
      </c>
      <c r="C7" s="459" t="s">
        <v>5261</v>
      </c>
      <c r="D7" s="566">
        <v>160</v>
      </c>
      <c r="E7" s="562">
        <v>0.1</v>
      </c>
      <c r="F7" s="566">
        <f t="shared" si="0"/>
        <v>144</v>
      </c>
    </row>
    <row r="8" spans="1:6">
      <c r="A8" s="459" t="s">
        <v>5250</v>
      </c>
      <c r="B8" t="s">
        <v>5262</v>
      </c>
      <c r="C8" s="459" t="s">
        <v>5263</v>
      </c>
      <c r="D8" s="566">
        <v>160</v>
      </c>
      <c r="E8" s="562">
        <v>0.1</v>
      </c>
      <c r="F8" s="566">
        <f t="shared" si="0"/>
        <v>144</v>
      </c>
    </row>
    <row r="9" spans="1:6">
      <c r="A9" s="459" t="s">
        <v>5250</v>
      </c>
      <c r="B9" t="s">
        <v>5264</v>
      </c>
      <c r="C9" s="459" t="s">
        <v>5265</v>
      </c>
      <c r="D9" s="566">
        <v>160</v>
      </c>
      <c r="E9" s="562">
        <v>0.1</v>
      </c>
      <c r="F9" s="566">
        <f t="shared" si="0"/>
        <v>144</v>
      </c>
    </row>
    <row r="10" spans="1:6">
      <c r="A10" s="459"/>
      <c r="B10" s="459"/>
      <c r="C10" s="459"/>
      <c r="D10" s="459"/>
      <c r="F10" s="459"/>
    </row>
    <row r="11" spans="1:6">
      <c r="A11" s="459"/>
      <c r="B11" s="459"/>
      <c r="C11" s="459"/>
      <c r="D11" s="459"/>
      <c r="F11" s="459"/>
    </row>
    <row r="12" spans="1:6">
      <c r="A12" s="459"/>
      <c r="B12" s="459"/>
      <c r="C12" s="459"/>
      <c r="D12" s="459"/>
      <c r="F12" s="459"/>
    </row>
    <row r="13" spans="1:6">
      <c r="A13" s="459"/>
      <c r="B13" s="459"/>
      <c r="C13" s="459"/>
      <c r="D13" s="459"/>
      <c r="F13" s="459"/>
    </row>
    <row r="14" spans="1:6">
      <c r="A14" s="459"/>
      <c r="B14" s="459"/>
      <c r="C14" s="459"/>
      <c r="D14" s="459"/>
      <c r="F14" s="459"/>
    </row>
    <row r="15" spans="1:6">
      <c r="A15" s="459"/>
      <c r="B15" s="459"/>
      <c r="C15" s="459"/>
      <c r="D15" s="459"/>
      <c r="F15" s="459"/>
    </row>
    <row r="16" spans="1:6">
      <c r="A16" s="459" t="s">
        <v>5269</v>
      </c>
      <c r="B16" s="459"/>
      <c r="C16" s="459"/>
      <c r="D16" s="459"/>
      <c r="F16" s="459"/>
    </row>
    <row r="17" spans="1:6">
      <c r="A17" s="459" t="s">
        <v>5266</v>
      </c>
      <c r="B17" s="459"/>
      <c r="C17" s="566">
        <v>195</v>
      </c>
      <c r="D17" s="459"/>
      <c r="F17" s="566"/>
    </row>
    <row r="18" spans="1:6">
      <c r="A18" s="459" t="s">
        <v>5267</v>
      </c>
      <c r="B18" s="459"/>
      <c r="C18" s="567">
        <v>2.5000000000000001E-2</v>
      </c>
      <c r="D18" s="459"/>
      <c r="F18" s="567"/>
    </row>
    <row r="19" spans="1:6">
      <c r="A19" s="459" t="s">
        <v>5268</v>
      </c>
      <c r="B19" s="459"/>
      <c r="C19" s="567">
        <v>3.5000000000000003E-2</v>
      </c>
      <c r="D19" s="459"/>
      <c r="F19" s="567"/>
    </row>
  </sheetData>
  <conditionalFormatting sqref="A1">
    <cfRule type="duplicateValues" dxfId="3" priority="2"/>
  </conditionalFormatting>
  <conditionalFormatting sqref="C1">
    <cfRule type="duplicateValues" dxfId="2" priority="4"/>
  </conditionalFormatting>
  <conditionalFormatting sqref="B2">
    <cfRule type="duplicateValues" dxfId="1" priority="1"/>
  </conditionalFormatting>
  <conditionalFormatting sqref="B1 B3:B5">
    <cfRule type="duplicateValues" dxfId="0" priority="6"/>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90"/>
  <sheetViews>
    <sheetView workbookViewId="0">
      <selection activeCell="A2" sqref="A2"/>
    </sheetView>
  </sheetViews>
  <sheetFormatPr defaultColWidth="9.21875" defaultRowHeight="14.4"/>
  <cols>
    <col min="1" max="1" width="63" style="273" bestFit="1" customWidth="1"/>
    <col min="2" max="2" width="9.21875" style="273"/>
    <col min="3" max="4" width="20.6640625" style="273" customWidth="1"/>
    <col min="5" max="16384" width="9.21875" style="273"/>
  </cols>
  <sheetData>
    <row r="1" spans="1:4" ht="30">
      <c r="A1" s="269" t="s">
        <v>2641</v>
      </c>
      <c r="B1" s="270" t="s">
        <v>2528</v>
      </c>
      <c r="C1" s="271" t="s">
        <v>2522</v>
      </c>
      <c r="D1" s="272" t="e">
        <f>SUM(C:C)</f>
        <v>#REF!</v>
      </c>
    </row>
    <row r="2" spans="1:4">
      <c r="A2" s="274" t="s">
        <v>2348</v>
      </c>
      <c r="B2" s="275"/>
      <c r="C2" s="276" t="e">
        <f>SUM(#REF!)</f>
        <v>#REF!</v>
      </c>
    </row>
    <row r="3" spans="1:4">
      <c r="A3" s="277" t="s">
        <v>0</v>
      </c>
      <c r="B3" s="278">
        <v>10</v>
      </c>
      <c r="C3" s="276"/>
      <c r="D3" s="276" t="e">
        <f>SUM(#REF!)</f>
        <v>#REF!</v>
      </c>
    </row>
    <row r="4" spans="1:4">
      <c r="A4" s="277" t="s">
        <v>13</v>
      </c>
      <c r="B4" s="278">
        <v>10</v>
      </c>
      <c r="C4" s="276"/>
      <c r="D4" s="276" t="e">
        <f>SUM(#REF!)</f>
        <v>#REF!</v>
      </c>
    </row>
    <row r="5" spans="1:4">
      <c r="A5" s="277" t="s">
        <v>16</v>
      </c>
      <c r="B5" s="278">
        <v>10</v>
      </c>
      <c r="C5" s="276"/>
      <c r="D5" s="276" t="e">
        <f>SUM(#REF!)</f>
        <v>#REF!</v>
      </c>
    </row>
    <row r="6" spans="1:4">
      <c r="A6" s="277" t="s">
        <v>27</v>
      </c>
      <c r="B6" s="278">
        <v>10</v>
      </c>
      <c r="C6" s="276"/>
      <c r="D6" s="276" t="e">
        <f>SUM(#REF!)</f>
        <v>#REF!</v>
      </c>
    </row>
    <row r="7" spans="1:4">
      <c r="A7" s="277" t="s">
        <v>31</v>
      </c>
      <c r="B7" s="278">
        <v>10</v>
      </c>
      <c r="C7" s="276"/>
      <c r="D7" s="276" t="e">
        <f>SUM(#REF!)</f>
        <v>#REF!</v>
      </c>
    </row>
    <row r="8" spans="1:4">
      <c r="A8" s="277" t="s">
        <v>2360</v>
      </c>
      <c r="B8" s="278">
        <v>10</v>
      </c>
      <c r="C8" s="276"/>
      <c r="D8" s="276" t="e">
        <f>SUM(#REF!)</f>
        <v>#REF!</v>
      </c>
    </row>
    <row r="9" spans="1:4">
      <c r="A9" s="277" t="s">
        <v>47</v>
      </c>
      <c r="B9" s="278">
        <v>10</v>
      </c>
      <c r="C9" s="276"/>
      <c r="D9" s="276" t="e">
        <f>SUM(#REF!)</f>
        <v>#REF!</v>
      </c>
    </row>
    <row r="10" spans="1:4">
      <c r="A10" s="277" t="s">
        <v>2361</v>
      </c>
      <c r="B10" s="278">
        <v>10</v>
      </c>
      <c r="C10" s="276"/>
      <c r="D10" s="276" t="e">
        <f>SUM(#REF!)</f>
        <v>#REF!</v>
      </c>
    </row>
    <row r="11" spans="1:4">
      <c r="A11" s="277" t="s">
        <v>54</v>
      </c>
      <c r="B11" s="278">
        <v>10</v>
      </c>
      <c r="C11" s="276"/>
      <c r="D11" s="276" t="e">
        <f>SUM(#REF!)</f>
        <v>#REF!</v>
      </c>
    </row>
    <row r="12" spans="1:4">
      <c r="A12" s="277" t="s">
        <v>62</v>
      </c>
      <c r="B12" s="278">
        <v>10</v>
      </c>
      <c r="C12" s="276"/>
      <c r="D12" s="276" t="e">
        <f>SUM(#REF!)</f>
        <v>#REF!</v>
      </c>
    </row>
    <row r="13" spans="1:4">
      <c r="A13" s="279" t="s">
        <v>2579</v>
      </c>
      <c r="B13" s="278"/>
      <c r="C13" s="276">
        <f>SUM(D14:D19)</f>
        <v>0</v>
      </c>
      <c r="D13" s="276"/>
    </row>
    <row r="14" spans="1:4">
      <c r="A14" s="277" t="s">
        <v>2584</v>
      </c>
      <c r="B14" s="278">
        <v>10</v>
      </c>
      <c r="C14" s="276"/>
      <c r="D14" s="276">
        <f>'AAA-XPMMS'!H3</f>
        <v>0</v>
      </c>
    </row>
    <row r="15" spans="1:4">
      <c r="A15" s="277" t="s">
        <v>2580</v>
      </c>
      <c r="B15" s="278">
        <v>10</v>
      </c>
      <c r="C15" s="276"/>
      <c r="D15" s="276">
        <f>SUM('AAA-XPMMS'!H5)</f>
        <v>0</v>
      </c>
    </row>
    <row r="16" spans="1:4">
      <c r="A16" s="277" t="s">
        <v>2581</v>
      </c>
      <c r="B16" s="278">
        <v>10</v>
      </c>
      <c r="C16" s="276"/>
      <c r="D16" s="276">
        <f>'AAA-XPMMS'!H6</f>
        <v>0</v>
      </c>
    </row>
    <row r="17" spans="1:4">
      <c r="A17" s="277" t="s">
        <v>2582</v>
      </c>
      <c r="B17" s="278">
        <v>10</v>
      </c>
      <c r="C17" s="276"/>
      <c r="D17" s="276">
        <f>SUM('AAA-XPMMS'!H8:H15)</f>
        <v>0</v>
      </c>
    </row>
    <row r="18" spans="1:4">
      <c r="A18" s="277" t="s">
        <v>2585</v>
      </c>
      <c r="B18" s="278">
        <v>10</v>
      </c>
      <c r="C18" s="276"/>
      <c r="D18" s="276">
        <f>SUM('AAA-XPMMS'!H16:H18)</f>
        <v>0</v>
      </c>
    </row>
    <row r="19" spans="1:4">
      <c r="A19" s="277" t="s">
        <v>2583</v>
      </c>
      <c r="B19" s="278">
        <v>10</v>
      </c>
      <c r="C19" s="276"/>
      <c r="D19" s="276">
        <f>'AAA-XPMMS'!H21</f>
        <v>0</v>
      </c>
    </row>
    <row r="20" spans="1:4">
      <c r="A20" s="279" t="s">
        <v>2362</v>
      </c>
      <c r="B20" s="275"/>
      <c r="C20" s="276">
        <f>SUM('AAA-YSoft'!G:H)</f>
        <v>0</v>
      </c>
    </row>
    <row r="21" spans="1:4">
      <c r="A21" s="277" t="s">
        <v>847</v>
      </c>
      <c r="B21" s="275"/>
      <c r="C21" s="276"/>
    </row>
    <row r="22" spans="1:4">
      <c r="A22" s="280" t="s">
        <v>837</v>
      </c>
      <c r="B22" s="278">
        <v>10</v>
      </c>
      <c r="C22" s="276"/>
      <c r="D22" s="276">
        <f>SUM('AAA-YSoft'!H4:H35)</f>
        <v>0</v>
      </c>
    </row>
    <row r="23" spans="1:4">
      <c r="A23" s="280" t="s">
        <v>841</v>
      </c>
      <c r="B23" s="278">
        <v>10</v>
      </c>
      <c r="C23" s="276"/>
      <c r="D23" s="276">
        <f>SUM('AAA-YSoft'!H36:H81)</f>
        <v>0</v>
      </c>
    </row>
    <row r="24" spans="1:4">
      <c r="A24" s="280" t="s">
        <v>2363</v>
      </c>
      <c r="B24" s="278">
        <v>10</v>
      </c>
      <c r="C24" s="276"/>
      <c r="D24" s="276">
        <f>SUM('AAA-YSoft'!H82:H96)</f>
        <v>0</v>
      </c>
    </row>
    <row r="25" spans="1:4">
      <c r="A25" s="280" t="s">
        <v>864</v>
      </c>
      <c r="B25" s="278">
        <v>10</v>
      </c>
      <c r="C25" s="276"/>
      <c r="D25" s="276">
        <f>SUM('AAA-YSoft'!H97:H103)</f>
        <v>0</v>
      </c>
    </row>
    <row r="26" spans="1:4">
      <c r="A26" s="280" t="s">
        <v>849</v>
      </c>
      <c r="B26" s="278">
        <v>10</v>
      </c>
      <c r="C26" s="276"/>
      <c r="D26" s="276">
        <f>SUM('AAA-YSoft'!H104:H105)</f>
        <v>0</v>
      </c>
    </row>
    <row r="27" spans="1:4">
      <c r="A27" s="277" t="s">
        <v>960</v>
      </c>
      <c r="B27" s="281"/>
      <c r="C27" s="276"/>
    </row>
    <row r="28" spans="1:4">
      <c r="A28" s="280" t="s">
        <v>837</v>
      </c>
      <c r="B28" s="278">
        <v>10</v>
      </c>
      <c r="C28" s="276"/>
      <c r="D28" s="276">
        <f>SUM('AAA-YSoft'!H108:H118)</f>
        <v>0</v>
      </c>
    </row>
    <row r="29" spans="1:4">
      <c r="A29" s="280" t="s">
        <v>841</v>
      </c>
      <c r="B29" s="278">
        <v>10</v>
      </c>
      <c r="C29" s="276"/>
      <c r="D29" s="276">
        <f>SUM('AAA-YSoft'!H119:H144)</f>
        <v>0</v>
      </c>
    </row>
    <row r="30" spans="1:4">
      <c r="A30" s="280" t="s">
        <v>2363</v>
      </c>
      <c r="B30" s="278">
        <v>10</v>
      </c>
      <c r="C30" s="276"/>
      <c r="D30" s="276">
        <f>SUM('AAA-YSoft'!H145:H159)</f>
        <v>0</v>
      </c>
    </row>
    <row r="31" spans="1:4">
      <c r="A31" s="280" t="s">
        <v>864</v>
      </c>
      <c r="B31" s="278">
        <v>10</v>
      </c>
      <c r="C31" s="276"/>
      <c r="D31" s="276">
        <f>SUM('AAA-YSoft'!H160:H166)</f>
        <v>0</v>
      </c>
    </row>
    <row r="32" spans="1:4">
      <c r="A32" s="280" t="s">
        <v>849</v>
      </c>
      <c r="B32" s="278">
        <v>10</v>
      </c>
      <c r="C32" s="276"/>
      <c r="D32" s="276">
        <f>SUM('AAA-YSoft'!H167:H168)</f>
        <v>0</v>
      </c>
    </row>
    <row r="33" spans="1:4">
      <c r="A33" s="279" t="s">
        <v>2349</v>
      </c>
      <c r="B33" s="278">
        <v>10</v>
      </c>
      <c r="C33" s="276">
        <f>SUM('AAA-PrinterLogic'!H:H)</f>
        <v>0</v>
      </c>
      <c r="D33" s="276"/>
    </row>
    <row r="34" spans="1:4">
      <c r="A34" s="279" t="s">
        <v>2370</v>
      </c>
      <c r="B34" s="278">
        <v>10</v>
      </c>
      <c r="C34" s="276">
        <f>SUM('Workflow-AutoStore'!H:H)</f>
        <v>0</v>
      </c>
    </row>
    <row r="35" spans="1:4">
      <c r="A35" s="277" t="s">
        <v>2524</v>
      </c>
      <c r="B35" s="278">
        <v>10</v>
      </c>
      <c r="C35" s="276"/>
      <c r="D35" s="276">
        <f>SUM('Workflow-AutoStore'!H3:H13)</f>
        <v>0</v>
      </c>
    </row>
    <row r="36" spans="1:4">
      <c r="A36" s="277" t="s">
        <v>2525</v>
      </c>
      <c r="B36" s="278">
        <v>10</v>
      </c>
      <c r="C36" s="276"/>
      <c r="D36" s="276">
        <f>SUM('Workflow-AutoStore'!H14:H19)</f>
        <v>0</v>
      </c>
    </row>
    <row r="37" spans="1:4">
      <c r="A37" s="279" t="s">
        <v>2369</v>
      </c>
      <c r="B37" s="278"/>
      <c r="C37" s="276">
        <f>SUM('Workflow-Cleo Streem'!H:H)</f>
        <v>0</v>
      </c>
    </row>
    <row r="38" spans="1:4">
      <c r="A38" s="277" t="s">
        <v>765</v>
      </c>
      <c r="B38" s="278">
        <v>10</v>
      </c>
      <c r="C38" s="276"/>
      <c r="D38" s="276">
        <f>SUM('Workflow-Cleo Streem'!H3:H23)</f>
        <v>0</v>
      </c>
    </row>
    <row r="39" spans="1:4">
      <c r="A39" s="277" t="s">
        <v>766</v>
      </c>
      <c r="B39" s="278">
        <v>10</v>
      </c>
      <c r="C39" s="276"/>
      <c r="D39" s="276">
        <f>SUM('Workflow-Cleo Streem'!H24:H44)</f>
        <v>0</v>
      </c>
    </row>
    <row r="40" spans="1:4">
      <c r="A40" s="277" t="s">
        <v>768</v>
      </c>
      <c r="B40" s="278">
        <v>10</v>
      </c>
      <c r="C40" s="276"/>
      <c r="D40" s="276">
        <f>SUM('Workflow-Cleo Streem'!H45:H57)</f>
        <v>0</v>
      </c>
    </row>
    <row r="41" spans="1:4">
      <c r="A41" s="277" t="s">
        <v>769</v>
      </c>
      <c r="B41" s="278">
        <v>10</v>
      </c>
      <c r="C41" s="276"/>
      <c r="D41" s="276">
        <f>SUM('Workflow-Cleo Streem'!H58:H72)</f>
        <v>0</v>
      </c>
    </row>
    <row r="42" spans="1:4">
      <c r="A42" s="277" t="s">
        <v>770</v>
      </c>
      <c r="B42" s="278">
        <v>10</v>
      </c>
      <c r="C42" s="276"/>
      <c r="D42" s="276">
        <f>SUM('Workflow-Cleo Streem'!H73:H75)</f>
        <v>0</v>
      </c>
    </row>
    <row r="43" spans="1:4">
      <c r="A43" s="277" t="s">
        <v>739</v>
      </c>
      <c r="B43" s="278">
        <v>10</v>
      </c>
      <c r="C43" s="276"/>
      <c r="D43" s="276">
        <f>SUM('Workflow-Cleo Streem'!H76:H77)</f>
        <v>0</v>
      </c>
    </row>
    <row r="44" spans="1:4">
      <c r="A44" s="277" t="s">
        <v>771</v>
      </c>
      <c r="B44" s="278">
        <v>10</v>
      </c>
      <c r="C44" s="276"/>
      <c r="D44" s="276">
        <f>SUM('Workflow-Cleo Streem'!H78:H118)</f>
        <v>0</v>
      </c>
    </row>
    <row r="45" spans="1:4">
      <c r="A45" s="277" t="s">
        <v>772</v>
      </c>
      <c r="B45" s="278">
        <v>10</v>
      </c>
      <c r="C45" s="276"/>
      <c r="D45" s="276">
        <f>SUM('Workflow-Cleo Streem'!H119:H143)</f>
        <v>0</v>
      </c>
    </row>
    <row r="46" spans="1:4">
      <c r="A46" s="277" t="s">
        <v>773</v>
      </c>
      <c r="B46" s="278">
        <v>10</v>
      </c>
      <c r="C46" s="276"/>
      <c r="D46" s="276">
        <f>SUM('Workflow-Cleo Streem'!H144:H151)</f>
        <v>0</v>
      </c>
    </row>
    <row r="47" spans="1:4">
      <c r="A47" s="277" t="s">
        <v>2304</v>
      </c>
      <c r="B47" s="278">
        <v>10</v>
      </c>
      <c r="D47" s="276">
        <f>SUM('Workflow-Cleo Streem'!H152:H153)</f>
        <v>0</v>
      </c>
    </row>
    <row r="48" spans="1:4">
      <c r="A48" s="282" t="s">
        <v>2368</v>
      </c>
      <c r="B48" s="275"/>
      <c r="C48" s="276">
        <f>SUM('Analytics-CompleteView'!H:H)</f>
        <v>0</v>
      </c>
    </row>
    <row r="49" spans="1:4">
      <c r="A49" s="277" t="s">
        <v>1489</v>
      </c>
      <c r="B49" s="278">
        <v>10</v>
      </c>
      <c r="C49" s="276"/>
      <c r="D49" s="276">
        <f>SUM('Analytics-CompleteView'!H3:H13)</f>
        <v>0</v>
      </c>
    </row>
    <row r="50" spans="1:4">
      <c r="A50" s="277" t="s">
        <v>1502</v>
      </c>
      <c r="B50" s="278">
        <v>10</v>
      </c>
      <c r="C50" s="276"/>
      <c r="D50" s="276">
        <f>SUM('Analytics-CompleteView'!H14:H24)</f>
        <v>0</v>
      </c>
    </row>
    <row r="51" spans="1:4">
      <c r="A51" s="277" t="s">
        <v>1523</v>
      </c>
      <c r="B51" s="278">
        <v>10</v>
      </c>
      <c r="C51" s="276"/>
      <c r="D51" s="276">
        <f>SUM('Analytics-CompleteView'!H25:H35)</f>
        <v>0</v>
      </c>
    </row>
    <row r="52" spans="1:4">
      <c r="A52" s="282" t="s">
        <v>2350</v>
      </c>
      <c r="B52" s="275"/>
      <c r="C52" s="276">
        <f>SUM('Workflow-DocuShare'!H:H)</f>
        <v>0</v>
      </c>
      <c r="D52" s="276"/>
    </row>
    <row r="53" spans="1:4">
      <c r="A53" s="283" t="s">
        <v>2642</v>
      </c>
      <c r="B53" s="278">
        <v>10</v>
      </c>
      <c r="C53" s="276"/>
      <c r="D53" s="276">
        <f>SUM('Workflow-DocuShare'!H3:H45)</f>
        <v>0</v>
      </c>
    </row>
    <row r="54" spans="1:4">
      <c r="A54" s="277" t="s">
        <v>1239</v>
      </c>
      <c r="B54" s="278">
        <v>10</v>
      </c>
      <c r="C54" s="276"/>
      <c r="D54" s="276">
        <f>SUM('Workflow-DocuShare'!H47)</f>
        <v>0</v>
      </c>
    </row>
    <row r="55" spans="1:4">
      <c r="A55" s="277" t="s">
        <v>1159</v>
      </c>
      <c r="B55" s="278">
        <v>10</v>
      </c>
      <c r="C55" s="276"/>
      <c r="D55" s="276">
        <f>SUM('Workflow-DocuShare'!H49:H73)</f>
        <v>0</v>
      </c>
    </row>
    <row r="56" spans="1:4">
      <c r="A56" s="277" t="s">
        <v>1329</v>
      </c>
      <c r="B56" s="278">
        <v>10</v>
      </c>
      <c r="C56" s="276"/>
      <c r="D56" s="276">
        <f>SUM('Workflow-DocuShare'!H74:H112)</f>
        <v>0</v>
      </c>
    </row>
    <row r="57" spans="1:4">
      <c r="A57" s="277" t="s">
        <v>2629</v>
      </c>
      <c r="B57" s="278">
        <v>10</v>
      </c>
      <c r="C57" s="276"/>
      <c r="D57" s="276">
        <f>SUM('Workflow-DocuShare'!H75:H113)</f>
        <v>0</v>
      </c>
    </row>
    <row r="58" spans="1:4">
      <c r="A58" s="282" t="s">
        <v>2527</v>
      </c>
      <c r="B58" s="278">
        <v>10</v>
      </c>
      <c r="C58" s="276" t="e">
        <f>SUM(#REF!)</f>
        <v>#REF!</v>
      </c>
      <c r="D58" s="276"/>
    </row>
    <row r="59" spans="1:4">
      <c r="A59" s="282" t="s">
        <v>2526</v>
      </c>
      <c r="B59" s="278">
        <v>10</v>
      </c>
      <c r="C59" s="276">
        <f>SUM('Managed Print Services - PAT'!H:H)</f>
        <v>0</v>
      </c>
      <c r="D59" s="276"/>
    </row>
    <row r="60" spans="1:4">
      <c r="A60" s="282" t="s">
        <v>2364</v>
      </c>
      <c r="B60" s="278">
        <v>10</v>
      </c>
      <c r="C60" s="276">
        <f>SUM('Manged Print Services-MBL Print'!H:H)</f>
        <v>0</v>
      </c>
    </row>
    <row r="61" spans="1:4">
      <c r="A61" s="282" t="s">
        <v>2365</v>
      </c>
      <c r="B61" s="278">
        <v>10</v>
      </c>
      <c r="C61" s="276">
        <f>SUM('AAA-PrintSafe'!H:H)</f>
        <v>0</v>
      </c>
    </row>
    <row r="62" spans="1:4">
      <c r="A62" s="282" t="s">
        <v>2366</v>
      </c>
      <c r="B62" s="278">
        <v>10</v>
      </c>
      <c r="C62" s="276">
        <f>SUM('Workflow-Professional Services'!H:H)</f>
        <v>0</v>
      </c>
    </row>
    <row r="63" spans="1:4">
      <c r="A63" s="277" t="s">
        <v>773</v>
      </c>
      <c r="B63" s="278">
        <v>10</v>
      </c>
      <c r="C63" s="276"/>
      <c r="D63" s="276">
        <f>SUM('Workflow-Professional Services'!H2:H6)</f>
        <v>0</v>
      </c>
    </row>
    <row r="64" spans="1:4">
      <c r="A64" s="277" t="s">
        <v>2371</v>
      </c>
      <c r="B64" s="278">
        <v>10</v>
      </c>
      <c r="C64" s="276"/>
      <c r="D64" s="276">
        <f>SUM('Workflow-Professional Services'!H7:H11)</f>
        <v>0</v>
      </c>
    </row>
    <row r="65" spans="1:4">
      <c r="A65" s="277" t="s">
        <v>2372</v>
      </c>
      <c r="B65" s="278">
        <v>10</v>
      </c>
      <c r="C65" s="276"/>
      <c r="D65" s="276">
        <f>SUM('Workflow-Professional Services'!H12:H20)</f>
        <v>0</v>
      </c>
    </row>
    <row r="66" spans="1:4">
      <c r="A66" s="282" t="s">
        <v>2367</v>
      </c>
      <c r="B66" s="278"/>
      <c r="C66" s="276">
        <f>SUM('Workflow-Hyland OnBase'!H:H)</f>
        <v>0</v>
      </c>
    </row>
    <row r="67" spans="1:4">
      <c r="A67" s="277" t="s">
        <v>841</v>
      </c>
      <c r="B67" s="278">
        <v>10</v>
      </c>
      <c r="C67" s="276"/>
      <c r="D67" s="276">
        <f>SUM('Workflow-Hyland OnBase'!H3:H38)</f>
        <v>0</v>
      </c>
    </row>
    <row r="68" spans="1:4">
      <c r="A68" s="277" t="s">
        <v>112</v>
      </c>
      <c r="B68" s="278">
        <v>10</v>
      </c>
      <c r="C68" s="276"/>
      <c r="D68" s="276">
        <f>SUM('Workflow-Hyland OnBase'!H39:H51)</f>
        <v>0</v>
      </c>
    </row>
    <row r="69" spans="1:4">
      <c r="A69" s="277" t="s">
        <v>121</v>
      </c>
      <c r="B69" s="278">
        <v>10</v>
      </c>
      <c r="C69" s="276"/>
      <c r="D69" s="276">
        <f>SUM('Workflow-Hyland OnBase'!H52:H71)</f>
        <v>0</v>
      </c>
    </row>
    <row r="70" spans="1:4">
      <c r="A70" s="277" t="s">
        <v>146</v>
      </c>
      <c r="B70" s="278">
        <v>10</v>
      </c>
      <c r="C70" s="276"/>
      <c r="D70" s="276">
        <f>SUM('Workflow-Hyland OnBase'!H72:H83)</f>
        <v>0</v>
      </c>
    </row>
    <row r="71" spans="1:4">
      <c r="A71" s="277" t="s">
        <v>169</v>
      </c>
      <c r="B71" s="278">
        <v>10</v>
      </c>
      <c r="C71" s="276"/>
      <c r="D71" s="276">
        <f>SUM('Workflow-Hyland OnBase'!H84:H177)</f>
        <v>0</v>
      </c>
    </row>
    <row r="72" spans="1:4">
      <c r="A72" s="277" t="s">
        <v>257</v>
      </c>
      <c r="B72" s="278">
        <v>10</v>
      </c>
      <c r="C72" s="276"/>
      <c r="D72" s="276">
        <f>SUM('Workflow-Hyland OnBase'!H178:H187)</f>
        <v>0</v>
      </c>
    </row>
    <row r="73" spans="1:4">
      <c r="A73" s="277" t="s">
        <v>274</v>
      </c>
      <c r="B73" s="278">
        <v>10</v>
      </c>
      <c r="C73" s="276"/>
      <c r="D73" s="276">
        <f>SUM('Workflow-Hyland OnBase'!H188:H247)</f>
        <v>0</v>
      </c>
    </row>
    <row r="74" spans="1:4">
      <c r="A74" s="277" t="s">
        <v>349</v>
      </c>
      <c r="B74" s="278">
        <v>10</v>
      </c>
      <c r="C74" s="276"/>
      <c r="D74" s="276">
        <f>SUM('Workflow-Hyland OnBase'!H248:H250)</f>
        <v>0</v>
      </c>
    </row>
    <row r="75" spans="1:4">
      <c r="A75" s="277" t="s">
        <v>354</v>
      </c>
      <c r="B75" s="278">
        <v>10</v>
      </c>
      <c r="C75" s="276"/>
      <c r="D75" s="276">
        <f>SUM('Workflow-Hyland OnBase'!H251:H260)</f>
        <v>0</v>
      </c>
    </row>
    <row r="76" spans="1:4">
      <c r="A76" s="277" t="s">
        <v>369</v>
      </c>
      <c r="B76" s="278">
        <v>10</v>
      </c>
      <c r="C76" s="276"/>
      <c r="D76" s="276">
        <f>SUM('Workflow-Hyland OnBase'!H261:H263)</f>
        <v>0</v>
      </c>
    </row>
    <row r="77" spans="1:4">
      <c r="A77" s="277" t="s">
        <v>373</v>
      </c>
      <c r="B77" s="278">
        <v>10</v>
      </c>
      <c r="C77" s="276"/>
      <c r="D77" s="276">
        <f>SUM('Workflow-Hyland OnBase'!H264:H321)</f>
        <v>0</v>
      </c>
    </row>
    <row r="78" spans="1:4">
      <c r="A78" s="277" t="s">
        <v>421</v>
      </c>
      <c r="B78" s="278">
        <v>10</v>
      </c>
      <c r="C78" s="276"/>
      <c r="D78" s="276">
        <f>SUM('Workflow-Hyland OnBase'!H322:H356)</f>
        <v>0</v>
      </c>
    </row>
    <row r="79" spans="1:4">
      <c r="A79" s="277" t="s">
        <v>459</v>
      </c>
      <c r="B79" s="278">
        <v>10</v>
      </c>
      <c r="C79" s="276"/>
      <c r="D79" s="276">
        <f>SUM('Workflow-Hyland OnBase'!H357:H364)</f>
        <v>0</v>
      </c>
    </row>
    <row r="80" spans="1:4">
      <c r="A80" s="277" t="s">
        <v>472</v>
      </c>
      <c r="B80" s="278">
        <v>10</v>
      </c>
      <c r="C80" s="276"/>
      <c r="D80" s="276">
        <f>SUM('Workflow-Hyland OnBase'!H365:H368)</f>
        <v>0</v>
      </c>
    </row>
    <row r="81" spans="1:4">
      <c r="A81" s="277" t="s">
        <v>477</v>
      </c>
      <c r="B81" s="278">
        <v>10</v>
      </c>
      <c r="C81" s="276"/>
      <c r="D81" s="276">
        <f>SUM('Workflow-Hyland OnBase'!H369:H389)</f>
        <v>0</v>
      </c>
    </row>
    <row r="82" spans="1:4">
      <c r="A82" s="277" t="s">
        <v>509</v>
      </c>
      <c r="B82" s="278">
        <v>10</v>
      </c>
      <c r="C82" s="276"/>
      <c r="D82" s="276">
        <f>SUM('Workflow-Hyland OnBase'!H390:H426)</f>
        <v>0</v>
      </c>
    </row>
    <row r="83" spans="1:4">
      <c r="A83" s="277" t="s">
        <v>555</v>
      </c>
      <c r="B83" s="278">
        <v>10</v>
      </c>
      <c r="C83" s="276"/>
      <c r="D83" s="276">
        <f>SUM('Workflow-Hyland OnBase'!H427:H428)</f>
        <v>0</v>
      </c>
    </row>
    <row r="84" spans="1:4">
      <c r="A84" s="277" t="s">
        <v>557</v>
      </c>
      <c r="B84" s="278">
        <v>10</v>
      </c>
      <c r="C84" s="276"/>
      <c r="D84" s="276">
        <f>SUM('Workflow-Hyland OnBase'!H429:H431)</f>
        <v>0</v>
      </c>
    </row>
    <row r="85" spans="1:4">
      <c r="A85" s="277" t="s">
        <v>561</v>
      </c>
      <c r="B85" s="278">
        <v>10</v>
      </c>
      <c r="C85" s="276"/>
      <c r="D85" s="276">
        <f>SUM('Workflow-Hyland OnBase'!H432:H433)</f>
        <v>0</v>
      </c>
    </row>
    <row r="86" spans="1:4">
      <c r="A86" s="277" t="s">
        <v>564</v>
      </c>
      <c r="B86" s="278">
        <v>10</v>
      </c>
      <c r="C86" s="276"/>
      <c r="D86" s="276">
        <f>SUM('Workflow-Hyland OnBase'!H434:H566)</f>
        <v>0</v>
      </c>
    </row>
    <row r="87" spans="1:4">
      <c r="A87" s="277" t="s">
        <v>669</v>
      </c>
      <c r="B87" s="278">
        <v>10</v>
      </c>
      <c r="C87" s="276"/>
      <c r="D87" s="276">
        <f>SUM('Workflow-Hyland OnBase'!H567:H607)</f>
        <v>0</v>
      </c>
    </row>
    <row r="88" spans="1:4">
      <c r="A88" s="277" t="s">
        <v>698</v>
      </c>
      <c r="B88" s="278">
        <v>10</v>
      </c>
      <c r="C88" s="276"/>
      <c r="D88" s="276">
        <f>SUM('Workflow-Hyland OnBase'!H608:H637)</f>
        <v>0</v>
      </c>
    </row>
    <row r="89" spans="1:4">
      <c r="B89" s="275"/>
    </row>
    <row r="90" spans="1:4">
      <c r="B90" s="275"/>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62"/>
  <sheetViews>
    <sheetView zoomScale="80" zoomScaleNormal="80" workbookViewId="0">
      <selection activeCell="A364" sqref="A364"/>
    </sheetView>
  </sheetViews>
  <sheetFormatPr defaultRowHeight="14.4"/>
  <cols>
    <col min="4" max="4" width="11.88671875" customWidth="1"/>
    <col min="8" max="8" width="10.88671875" customWidth="1"/>
    <col min="10" max="10" width="10.5546875" customWidth="1"/>
  </cols>
  <sheetData>
    <row r="2" spans="2:2">
      <c r="B2" s="361" t="s">
        <v>3211</v>
      </c>
    </row>
    <row r="3" spans="2:2">
      <c r="B3" s="362" t="s">
        <v>3071</v>
      </c>
    </row>
    <row r="4" spans="2:2">
      <c r="B4" s="362" t="s">
        <v>3072</v>
      </c>
    </row>
    <row r="5" spans="2:2">
      <c r="B5" s="362" t="s">
        <v>3073</v>
      </c>
    </row>
    <row r="6" spans="2:2">
      <c r="B6" s="362"/>
    </row>
    <row r="7" spans="2:2">
      <c r="B7" s="362"/>
    </row>
    <row r="8" spans="2:2" s="274" customFormat="1">
      <c r="B8" s="361" t="s">
        <v>3078</v>
      </c>
    </row>
    <row r="9" spans="2:2">
      <c r="B9" s="362" t="s">
        <v>3079</v>
      </c>
    </row>
    <row r="10" spans="2:2">
      <c r="B10" s="362" t="s">
        <v>3080</v>
      </c>
    </row>
    <row r="11" spans="2:2">
      <c r="B11" s="362" t="s">
        <v>3081</v>
      </c>
    </row>
    <row r="12" spans="2:2">
      <c r="B12" s="362" t="s">
        <v>3082</v>
      </c>
    </row>
    <row r="13" spans="2:2">
      <c r="B13" s="362" t="s">
        <v>3083</v>
      </c>
    </row>
    <row r="14" spans="2:2">
      <c r="B14" s="362" t="s">
        <v>3084</v>
      </c>
    </row>
    <row r="15" spans="2:2">
      <c r="B15" s="362" t="s">
        <v>3085</v>
      </c>
    </row>
    <row r="16" spans="2:2">
      <c r="B16" s="362" t="s">
        <v>3086</v>
      </c>
    </row>
    <row r="17" spans="2:2">
      <c r="B17" s="362" t="s">
        <v>3087</v>
      </c>
    </row>
    <row r="18" spans="2:2">
      <c r="B18" s="362" t="s">
        <v>3088</v>
      </c>
    </row>
    <row r="19" spans="2:2">
      <c r="B19" s="362" t="s">
        <v>3089</v>
      </c>
    </row>
    <row r="20" spans="2:2">
      <c r="B20" s="362" t="s">
        <v>3090</v>
      </c>
    </row>
    <row r="21" spans="2:2">
      <c r="B21" s="362" t="s">
        <v>3091</v>
      </c>
    </row>
    <row r="22" spans="2:2">
      <c r="B22" s="362" t="s">
        <v>3092</v>
      </c>
    </row>
    <row r="23" spans="2:2">
      <c r="B23" s="362" t="s">
        <v>3093</v>
      </c>
    </row>
    <row r="24" spans="2:2">
      <c r="B24" s="362" t="s">
        <v>3094</v>
      </c>
    </row>
    <row r="25" spans="2:2">
      <c r="B25" s="362" t="s">
        <v>3095</v>
      </c>
    </row>
    <row r="26" spans="2:2">
      <c r="B26" s="362" t="s">
        <v>3096</v>
      </c>
    </row>
    <row r="27" spans="2:2">
      <c r="B27" s="362" t="s">
        <v>3097</v>
      </c>
    </row>
    <row r="28" spans="2:2">
      <c r="B28" s="362" t="s">
        <v>3098</v>
      </c>
    </row>
    <row r="29" spans="2:2">
      <c r="B29" s="362" t="s">
        <v>3099</v>
      </c>
    </row>
    <row r="30" spans="2:2">
      <c r="B30" s="362" t="s">
        <v>3100</v>
      </c>
    </row>
    <row r="31" spans="2:2">
      <c r="B31" s="362" t="s">
        <v>3101</v>
      </c>
    </row>
    <row r="32" spans="2:2">
      <c r="B32" s="362" t="s">
        <v>3102</v>
      </c>
    </row>
    <row r="33" spans="2:2">
      <c r="B33" s="362" t="s">
        <v>3103</v>
      </c>
    </row>
    <row r="34" spans="2:2">
      <c r="B34" s="362" t="s">
        <v>3104</v>
      </c>
    </row>
    <row r="35" spans="2:2">
      <c r="B35" s="362" t="s">
        <v>3105</v>
      </c>
    </row>
    <row r="36" spans="2:2">
      <c r="B36" s="362" t="s">
        <v>3106</v>
      </c>
    </row>
    <row r="37" spans="2:2">
      <c r="B37" s="362" t="s">
        <v>3107</v>
      </c>
    </row>
    <row r="38" spans="2:2">
      <c r="B38" s="362" t="s">
        <v>3108</v>
      </c>
    </row>
    <row r="39" spans="2:2">
      <c r="B39" s="362" t="s">
        <v>3109</v>
      </c>
    </row>
    <row r="40" spans="2:2">
      <c r="B40" s="362" t="s">
        <v>3076</v>
      </c>
    </row>
    <row r="41" spans="2:2">
      <c r="B41" s="362" t="s">
        <v>3110</v>
      </c>
    </row>
    <row r="42" spans="2:2">
      <c r="B42" s="362" t="s">
        <v>3111</v>
      </c>
    </row>
    <row r="43" spans="2:2">
      <c r="B43" s="362" t="s">
        <v>3112</v>
      </c>
    </row>
    <row r="44" spans="2:2">
      <c r="B44" s="362" t="s">
        <v>3113</v>
      </c>
    </row>
    <row r="45" spans="2:2">
      <c r="B45" s="362" t="s">
        <v>3114</v>
      </c>
    </row>
    <row r="46" spans="2:2">
      <c r="B46" s="362" t="s">
        <v>3115</v>
      </c>
    </row>
    <row r="47" spans="2:2">
      <c r="B47" s="362" t="s">
        <v>3116</v>
      </c>
    </row>
    <row r="48" spans="2:2">
      <c r="B48" s="362" t="s">
        <v>3117</v>
      </c>
    </row>
    <row r="49" spans="2:8">
      <c r="B49" s="362" t="s">
        <v>3118</v>
      </c>
    </row>
    <row r="50" spans="2:8">
      <c r="B50" s="362" t="s">
        <v>3119</v>
      </c>
    </row>
    <row r="51" spans="2:8">
      <c r="B51" s="362" t="s">
        <v>3120</v>
      </c>
    </row>
    <row r="52" spans="2:8">
      <c r="B52" s="362" t="s">
        <v>3121</v>
      </c>
    </row>
    <row r="53" spans="2:8">
      <c r="B53" s="362" t="s">
        <v>3122</v>
      </c>
    </row>
    <row r="54" spans="2:8">
      <c r="B54" s="362" t="s">
        <v>3123</v>
      </c>
    </row>
    <row r="55" spans="2:8">
      <c r="B55" s="362" t="s">
        <v>3124</v>
      </c>
    </row>
    <row r="56" spans="2:8">
      <c r="B56" s="362" t="s">
        <v>3125</v>
      </c>
    </row>
    <row r="57" spans="2:8">
      <c r="B57" s="362" t="s">
        <v>3126</v>
      </c>
    </row>
    <row r="58" spans="2:8">
      <c r="B58" s="362" t="s">
        <v>3127</v>
      </c>
    </row>
    <row r="59" spans="2:8">
      <c r="B59" s="362" t="s">
        <v>3128</v>
      </c>
    </row>
    <row r="60" spans="2:8">
      <c r="B60" s="362" t="s">
        <v>3129</v>
      </c>
    </row>
    <row r="61" spans="2:8">
      <c r="B61" s="362" t="s">
        <v>3130</v>
      </c>
    </row>
    <row r="62" spans="2:8">
      <c r="B62" s="362" t="s">
        <v>3131</v>
      </c>
    </row>
    <row r="63" spans="2:8">
      <c r="B63" s="362"/>
    </row>
    <row r="64" spans="2:8" s="274" customFormat="1">
      <c r="B64" s="361" t="s">
        <v>3132</v>
      </c>
      <c r="H64"/>
    </row>
    <row r="65" spans="2:2">
      <c r="B65" s="362" t="s">
        <v>3133</v>
      </c>
    </row>
    <row r="66" spans="2:2">
      <c r="B66" s="362" t="s">
        <v>3134</v>
      </c>
    </row>
    <row r="67" spans="2:2">
      <c r="B67" s="362" t="s">
        <v>3135</v>
      </c>
    </row>
    <row r="68" spans="2:2">
      <c r="B68" s="362" t="s">
        <v>3136</v>
      </c>
    </row>
    <row r="69" spans="2:2">
      <c r="B69" s="362" t="s">
        <v>3137</v>
      </c>
    </row>
    <row r="70" spans="2:2">
      <c r="B70" s="362" t="s">
        <v>3138</v>
      </c>
    </row>
    <row r="71" spans="2:2">
      <c r="B71" s="362" t="s">
        <v>3139</v>
      </c>
    </row>
    <row r="72" spans="2:2">
      <c r="B72" s="362" t="s">
        <v>3140</v>
      </c>
    </row>
    <row r="73" spans="2:2">
      <c r="B73" s="362" t="s">
        <v>3141</v>
      </c>
    </row>
    <row r="74" spans="2:2">
      <c r="B74" s="362"/>
    </row>
    <row r="75" spans="2:2" s="274" customFormat="1">
      <c r="B75" s="361" t="s">
        <v>3142</v>
      </c>
    </row>
    <row r="76" spans="2:2">
      <c r="B76" s="362" t="s">
        <v>3143</v>
      </c>
    </row>
    <row r="77" spans="2:2">
      <c r="B77" s="362" t="s">
        <v>3144</v>
      </c>
    </row>
    <row r="78" spans="2:2">
      <c r="B78" s="362" t="s">
        <v>3145</v>
      </c>
    </row>
    <row r="79" spans="2:2">
      <c r="B79" s="362" t="s">
        <v>3146</v>
      </c>
    </row>
    <row r="80" spans="2:2">
      <c r="B80" s="362" t="s">
        <v>3147</v>
      </c>
    </row>
    <row r="81" spans="2:2">
      <c r="B81" s="362" t="s">
        <v>3148</v>
      </c>
    </row>
    <row r="82" spans="2:2">
      <c r="B82" s="362" t="s">
        <v>3149</v>
      </c>
    </row>
    <row r="83" spans="2:2">
      <c r="B83" s="362" t="s">
        <v>3150</v>
      </c>
    </row>
    <row r="84" spans="2:2">
      <c r="B84" s="362" t="s">
        <v>3151</v>
      </c>
    </row>
    <row r="85" spans="2:2">
      <c r="B85" s="362" t="s">
        <v>3152</v>
      </c>
    </row>
    <row r="86" spans="2:2">
      <c r="B86" s="362" t="s">
        <v>3153</v>
      </c>
    </row>
    <row r="87" spans="2:2">
      <c r="B87" s="362" t="s">
        <v>3154</v>
      </c>
    </row>
    <row r="88" spans="2:2">
      <c r="B88" s="362" t="s">
        <v>3155</v>
      </c>
    </row>
    <row r="89" spans="2:2">
      <c r="B89" s="362" t="s">
        <v>3156</v>
      </c>
    </row>
    <row r="90" spans="2:2">
      <c r="B90" s="362" t="s">
        <v>3157</v>
      </c>
    </row>
    <row r="91" spans="2:2">
      <c r="B91" s="362" t="s">
        <v>3158</v>
      </c>
    </row>
    <row r="92" spans="2:2">
      <c r="B92" s="362" t="s">
        <v>3159</v>
      </c>
    </row>
    <row r="93" spans="2:2">
      <c r="B93" s="362" t="s">
        <v>3160</v>
      </c>
    </row>
    <row r="94" spans="2:2">
      <c r="B94" s="362" t="s">
        <v>3075</v>
      </c>
    </row>
    <row r="95" spans="2:2">
      <c r="B95" s="362" t="s">
        <v>3076</v>
      </c>
    </row>
    <row r="96" spans="2:2">
      <c r="B96" s="362" t="s">
        <v>3161</v>
      </c>
    </row>
    <row r="97" spans="2:2">
      <c r="B97" s="362" t="s">
        <v>3162</v>
      </c>
    </row>
    <row r="98" spans="2:2">
      <c r="B98" s="362" t="s">
        <v>3163</v>
      </c>
    </row>
    <row r="99" spans="2:2">
      <c r="B99" s="362" t="s">
        <v>3164</v>
      </c>
    </row>
    <row r="100" spans="2:2">
      <c r="B100" s="362" t="s">
        <v>3165</v>
      </c>
    </row>
    <row r="101" spans="2:2">
      <c r="B101" s="362" t="s">
        <v>3166</v>
      </c>
    </row>
    <row r="102" spans="2:2">
      <c r="B102" s="362" t="s">
        <v>3167</v>
      </c>
    </row>
    <row r="103" spans="2:2">
      <c r="B103" s="362" t="s">
        <v>3121</v>
      </c>
    </row>
    <row r="104" spans="2:2">
      <c r="B104" s="362" t="s">
        <v>3168</v>
      </c>
    </row>
    <row r="105" spans="2:2">
      <c r="B105" s="362" t="s">
        <v>3169</v>
      </c>
    </row>
    <row r="106" spans="2:2">
      <c r="B106" s="362" t="s">
        <v>3170</v>
      </c>
    </row>
    <row r="107" spans="2:2">
      <c r="B107" s="362" t="s">
        <v>3171</v>
      </c>
    </row>
    <row r="108" spans="2:2">
      <c r="B108" s="362" t="s">
        <v>3172</v>
      </c>
    </row>
    <row r="109" spans="2:2">
      <c r="B109" s="362"/>
    </row>
    <row r="110" spans="2:2" s="274" customFormat="1">
      <c r="B110" s="361" t="s">
        <v>3173</v>
      </c>
    </row>
    <row r="111" spans="2:2" s="274" customFormat="1">
      <c r="B111" s="361" t="s">
        <v>3174</v>
      </c>
    </row>
    <row r="112" spans="2:2">
      <c r="B112" s="362" t="s">
        <v>3175</v>
      </c>
    </row>
    <row r="113" spans="2:2">
      <c r="B113" s="362" t="s">
        <v>3176</v>
      </c>
    </row>
    <row r="114" spans="2:2">
      <c r="B114" s="362" t="s">
        <v>3177</v>
      </c>
    </row>
    <row r="115" spans="2:2">
      <c r="B115" s="362" t="s">
        <v>3178</v>
      </c>
    </row>
    <row r="116" spans="2:2">
      <c r="B116" s="362" t="s">
        <v>3179</v>
      </c>
    </row>
    <row r="117" spans="2:2">
      <c r="B117" s="362" t="s">
        <v>3180</v>
      </c>
    </row>
    <row r="118" spans="2:2">
      <c r="B118" s="362" t="s">
        <v>3181</v>
      </c>
    </row>
    <row r="119" spans="2:2">
      <c r="B119" s="362" t="s">
        <v>3182</v>
      </c>
    </row>
    <row r="120" spans="2:2">
      <c r="B120" s="362" t="s">
        <v>3183</v>
      </c>
    </row>
    <row r="121" spans="2:2">
      <c r="B121" s="362" t="s">
        <v>3184</v>
      </c>
    </row>
    <row r="122" spans="2:2">
      <c r="B122" s="362" t="s">
        <v>3185</v>
      </c>
    </row>
    <row r="123" spans="2:2">
      <c r="B123" s="362" t="s">
        <v>3186</v>
      </c>
    </row>
    <row r="124" spans="2:2">
      <c r="B124" s="362" t="s">
        <v>3187</v>
      </c>
    </row>
    <row r="125" spans="2:2">
      <c r="B125" s="362" t="s">
        <v>3074</v>
      </c>
    </row>
    <row r="126" spans="2:2">
      <c r="B126" s="362" t="s">
        <v>3149</v>
      </c>
    </row>
    <row r="127" spans="2:2">
      <c r="B127" s="362" t="s">
        <v>3150</v>
      </c>
    </row>
    <row r="128" spans="2:2">
      <c r="B128" s="362" t="s">
        <v>3188</v>
      </c>
    </row>
    <row r="129" spans="2:2">
      <c r="B129" s="362" t="s">
        <v>3075</v>
      </c>
    </row>
    <row r="130" spans="2:2">
      <c r="B130" s="362" t="s">
        <v>3189</v>
      </c>
    </row>
    <row r="131" spans="2:2">
      <c r="B131" s="362" t="s">
        <v>3076</v>
      </c>
    </row>
    <row r="132" spans="2:2">
      <c r="B132" s="362" t="s">
        <v>3165</v>
      </c>
    </row>
    <row r="133" spans="2:2">
      <c r="B133" s="362" t="s">
        <v>3166</v>
      </c>
    </row>
    <row r="134" spans="2:2">
      <c r="B134" s="362" t="s">
        <v>3167</v>
      </c>
    </row>
    <row r="135" spans="2:2">
      <c r="B135" s="362" t="s">
        <v>3190</v>
      </c>
    </row>
    <row r="136" spans="2:2">
      <c r="B136" s="362" t="s">
        <v>3191</v>
      </c>
    </row>
    <row r="137" spans="2:2">
      <c r="B137" s="362" t="s">
        <v>3192</v>
      </c>
    </row>
    <row r="138" spans="2:2">
      <c r="B138" s="362" t="s">
        <v>3077</v>
      </c>
    </row>
    <row r="139" spans="2:2">
      <c r="B139" s="362" t="s">
        <v>3193</v>
      </c>
    </row>
    <row r="140" spans="2:2">
      <c r="B140" s="362" t="s">
        <v>3194</v>
      </c>
    </row>
    <row r="141" spans="2:2">
      <c r="B141" s="362" t="s">
        <v>3195</v>
      </c>
    </row>
    <row r="142" spans="2:2">
      <c r="B142" s="362" t="s">
        <v>3196</v>
      </c>
    </row>
    <row r="143" spans="2:2">
      <c r="B143" s="362" t="s">
        <v>3197</v>
      </c>
    </row>
    <row r="144" spans="2:2">
      <c r="B144" s="362" t="s">
        <v>3198</v>
      </c>
    </row>
    <row r="145" spans="2:10">
      <c r="B145" s="362" t="s">
        <v>3199</v>
      </c>
    </row>
    <row r="146" spans="2:10">
      <c r="B146" s="362" t="s">
        <v>3200</v>
      </c>
    </row>
    <row r="147" spans="2:10">
      <c r="B147" s="362" t="s">
        <v>3201</v>
      </c>
    </row>
    <row r="148" spans="2:10">
      <c r="B148" s="362" t="s">
        <v>3202</v>
      </c>
    </row>
    <row r="149" spans="2:10">
      <c r="B149" s="362" t="s">
        <v>3203</v>
      </c>
    </row>
    <row r="150" spans="2:10">
      <c r="B150" s="362" t="s">
        <v>3204</v>
      </c>
    </row>
    <row r="151" spans="2:10">
      <c r="B151" s="362" t="s">
        <v>3205</v>
      </c>
    </row>
    <row r="152" spans="2:10">
      <c r="B152" s="362" t="s">
        <v>3206</v>
      </c>
    </row>
    <row r="153" spans="2:10">
      <c r="B153" s="362" t="s">
        <v>3207</v>
      </c>
    </row>
    <row r="154" spans="2:10">
      <c r="B154" s="362" t="s">
        <v>3208</v>
      </c>
    </row>
    <row r="155" spans="2:10">
      <c r="B155" s="362" t="s">
        <v>3209</v>
      </c>
    </row>
    <row r="156" spans="2:10">
      <c r="B156" s="362" t="s">
        <v>3210</v>
      </c>
    </row>
    <row r="158" spans="2:10">
      <c r="B158" t="s">
        <v>3660</v>
      </c>
    </row>
    <row r="159" spans="2:10">
      <c r="B159" t="s">
        <v>3661</v>
      </c>
      <c r="E159" t="s">
        <v>3662</v>
      </c>
      <c r="H159" s="350">
        <v>220000</v>
      </c>
      <c r="J159" s="394">
        <v>198000</v>
      </c>
    </row>
    <row r="160" spans="2:10">
      <c r="B160" t="s">
        <v>3663</v>
      </c>
      <c r="E160" t="s">
        <v>3664</v>
      </c>
      <c r="H160" s="350">
        <v>28600</v>
      </c>
      <c r="J160" s="394">
        <v>25740</v>
      </c>
    </row>
    <row r="161" spans="2:10">
      <c r="B161" t="s">
        <v>3665</v>
      </c>
      <c r="E161" t="s">
        <v>3666</v>
      </c>
      <c r="H161" s="350">
        <v>50000</v>
      </c>
      <c r="J161" s="394">
        <v>45000</v>
      </c>
    </row>
    <row r="162" spans="2:10">
      <c r="B162" t="s">
        <v>3667</v>
      </c>
      <c r="E162" t="s">
        <v>3668</v>
      </c>
      <c r="H162" s="350">
        <v>25000</v>
      </c>
      <c r="J162" s="394">
        <v>22500</v>
      </c>
    </row>
    <row r="163" spans="2:10">
      <c r="B163" t="s">
        <v>3669</v>
      </c>
      <c r="E163" t="s">
        <v>3670</v>
      </c>
      <c r="H163" s="350">
        <v>20000</v>
      </c>
      <c r="J163" s="394">
        <v>18000</v>
      </c>
    </row>
    <row r="164" spans="2:10">
      <c r="B164" t="s">
        <v>3671</v>
      </c>
      <c r="E164" t="s">
        <v>3672</v>
      </c>
      <c r="H164" s="350">
        <v>20000</v>
      </c>
      <c r="J164" s="394">
        <v>18000</v>
      </c>
    </row>
    <row r="165" spans="2:10">
      <c r="B165" t="s">
        <v>3673</v>
      </c>
      <c r="E165" t="s">
        <v>3674</v>
      </c>
      <c r="H165" s="350">
        <v>20000</v>
      </c>
      <c r="J165" s="394">
        <v>18000</v>
      </c>
    </row>
    <row r="166" spans="2:10">
      <c r="B166" t="s">
        <v>3675</v>
      </c>
      <c r="E166" t="s">
        <v>3676</v>
      </c>
      <c r="H166" s="350">
        <v>20000</v>
      </c>
      <c r="J166" s="394">
        <v>18000</v>
      </c>
    </row>
    <row r="167" spans="2:10">
      <c r="B167" t="s">
        <v>3677</v>
      </c>
      <c r="E167" t="s">
        <v>3678</v>
      </c>
      <c r="H167" s="350">
        <v>20000</v>
      </c>
      <c r="J167" s="394">
        <v>18000</v>
      </c>
    </row>
    <row r="168" spans="2:10">
      <c r="B168" t="s">
        <v>3679</v>
      </c>
      <c r="E168" t="s">
        <v>3680</v>
      </c>
      <c r="H168" s="350">
        <v>10000</v>
      </c>
      <c r="J168" s="394">
        <v>9000</v>
      </c>
    </row>
    <row r="169" spans="2:10">
      <c r="B169" t="s">
        <v>3681</v>
      </c>
      <c r="E169" t="s">
        <v>3682</v>
      </c>
      <c r="H169" s="350">
        <v>30000</v>
      </c>
      <c r="J169" s="394">
        <v>27000</v>
      </c>
    </row>
    <row r="170" spans="2:10">
      <c r="B170" t="s">
        <v>3683</v>
      </c>
      <c r="E170" t="s">
        <v>3684</v>
      </c>
      <c r="H170" s="350">
        <v>22000</v>
      </c>
      <c r="J170" s="394">
        <v>19800</v>
      </c>
    </row>
    <row r="171" spans="2:10">
      <c r="B171" t="s">
        <v>3685</v>
      </c>
      <c r="E171" t="s">
        <v>3686</v>
      </c>
      <c r="H171" s="350">
        <v>25000</v>
      </c>
      <c r="J171" s="394">
        <v>22500</v>
      </c>
    </row>
    <row r="172" spans="2:10">
      <c r="B172" t="s">
        <v>3687</v>
      </c>
      <c r="E172" t="s">
        <v>3686</v>
      </c>
      <c r="H172" s="350">
        <v>25000</v>
      </c>
      <c r="J172" s="394">
        <v>22500</v>
      </c>
    </row>
    <row r="173" spans="2:10">
      <c r="B173" t="s">
        <v>3688</v>
      </c>
      <c r="E173" t="s">
        <v>3689</v>
      </c>
      <c r="H173">
        <v>150</v>
      </c>
      <c r="J173" s="395">
        <v>135</v>
      </c>
    </row>
    <row r="174" spans="2:10">
      <c r="B174" t="s">
        <v>3690</v>
      </c>
      <c r="E174" t="s">
        <v>3691</v>
      </c>
      <c r="H174">
        <v>0</v>
      </c>
      <c r="J174" s="394">
        <v>0</v>
      </c>
    </row>
    <row r="175" spans="2:10">
      <c r="B175" t="s">
        <v>3692</v>
      </c>
      <c r="E175" t="s">
        <v>3693</v>
      </c>
      <c r="H175" s="350">
        <v>35000</v>
      </c>
      <c r="J175" s="394">
        <v>31500</v>
      </c>
    </row>
    <row r="176" spans="2:10">
      <c r="B176" t="s">
        <v>3694</v>
      </c>
      <c r="E176" t="s">
        <v>3695</v>
      </c>
      <c r="H176" s="350">
        <v>103000</v>
      </c>
      <c r="J176" s="394">
        <v>92700</v>
      </c>
    </row>
    <row r="177" spans="2:10">
      <c r="B177" t="s">
        <v>3696</v>
      </c>
      <c r="E177" t="s">
        <v>3697</v>
      </c>
      <c r="H177" s="350">
        <v>20000</v>
      </c>
      <c r="J177" s="394">
        <v>18000</v>
      </c>
    </row>
    <row r="178" spans="2:10">
      <c r="B178" t="s">
        <v>3698</v>
      </c>
      <c r="E178" t="s">
        <v>3699</v>
      </c>
      <c r="H178" s="350">
        <v>20000</v>
      </c>
      <c r="J178" s="394">
        <v>18000</v>
      </c>
    </row>
    <row r="179" spans="2:10">
      <c r="B179" t="s">
        <v>3700</v>
      </c>
      <c r="E179" t="s">
        <v>3701</v>
      </c>
      <c r="H179">
        <v>175</v>
      </c>
      <c r="J179" s="395">
        <v>157.5</v>
      </c>
    </row>
    <row r="180" spans="2:10">
      <c r="B180" t="s">
        <v>3702</v>
      </c>
      <c r="E180" t="s">
        <v>3703</v>
      </c>
      <c r="H180" s="350">
        <v>20000</v>
      </c>
      <c r="J180" s="394">
        <v>18000</v>
      </c>
    </row>
    <row r="181" spans="2:10">
      <c r="B181" t="s">
        <v>3704</v>
      </c>
      <c r="E181" t="s">
        <v>3705</v>
      </c>
      <c r="H181" s="350">
        <v>15900</v>
      </c>
      <c r="J181" s="394">
        <v>14310</v>
      </c>
    </row>
    <row r="182" spans="2:10">
      <c r="B182" t="s">
        <v>3706</v>
      </c>
      <c r="E182" t="s">
        <v>3707</v>
      </c>
      <c r="H182" s="350">
        <v>3000</v>
      </c>
      <c r="J182" s="394">
        <v>2700</v>
      </c>
    </row>
    <row r="183" spans="2:10">
      <c r="B183" t="s">
        <v>3708</v>
      </c>
      <c r="E183" t="s">
        <v>3709</v>
      </c>
      <c r="H183">
        <v>500</v>
      </c>
      <c r="J183" s="394">
        <v>450</v>
      </c>
    </row>
    <row r="184" spans="2:10">
      <c r="B184" t="s">
        <v>3710</v>
      </c>
      <c r="E184" t="s">
        <v>3711</v>
      </c>
      <c r="H184" s="350">
        <v>20000</v>
      </c>
      <c r="J184" s="394">
        <v>18000</v>
      </c>
    </row>
    <row r="185" spans="2:10">
      <c r="B185" t="s">
        <v>3712</v>
      </c>
      <c r="E185" t="s">
        <v>3713</v>
      </c>
      <c r="H185" s="350">
        <v>20000</v>
      </c>
      <c r="J185" s="394">
        <v>18000</v>
      </c>
    </row>
    <row r="186" spans="2:10">
      <c r="B186" t="s">
        <v>3714</v>
      </c>
      <c r="E186" t="s">
        <v>3715</v>
      </c>
      <c r="H186" s="350">
        <v>20000</v>
      </c>
      <c r="J186" s="394">
        <v>18000</v>
      </c>
    </row>
    <row r="187" spans="2:10">
      <c r="B187" t="s">
        <v>3716</v>
      </c>
      <c r="E187" t="s">
        <v>3717</v>
      </c>
      <c r="H187" s="350">
        <v>5000</v>
      </c>
      <c r="J187" s="394">
        <v>4500</v>
      </c>
    </row>
    <row r="188" spans="2:10">
      <c r="B188" t="s">
        <v>3718</v>
      </c>
      <c r="E188" t="s">
        <v>3719</v>
      </c>
      <c r="H188" s="350">
        <v>20000</v>
      </c>
      <c r="J188" s="394">
        <v>18000</v>
      </c>
    </row>
    <row r="189" spans="2:10">
      <c r="B189" t="s">
        <v>3720</v>
      </c>
      <c r="E189" t="s">
        <v>3721</v>
      </c>
      <c r="H189" s="350">
        <v>20000</v>
      </c>
      <c r="J189" s="394">
        <v>18000</v>
      </c>
    </row>
    <row r="190" spans="2:10">
      <c r="B190" t="s">
        <v>3722</v>
      </c>
      <c r="E190" t="s">
        <v>3723</v>
      </c>
      <c r="H190" s="350">
        <v>3495</v>
      </c>
      <c r="J190" s="394">
        <v>3145</v>
      </c>
    </row>
    <row r="191" spans="2:10">
      <c r="B191" t="s">
        <v>3724</v>
      </c>
      <c r="E191" t="s">
        <v>3725</v>
      </c>
      <c r="H191">
        <v>0</v>
      </c>
      <c r="J191">
        <v>0</v>
      </c>
    </row>
    <row r="192" spans="2:10">
      <c r="B192" t="s">
        <v>3726</v>
      </c>
      <c r="E192" t="s">
        <v>3727</v>
      </c>
      <c r="H192" s="350">
        <v>10000</v>
      </c>
      <c r="J192" s="394">
        <v>9000</v>
      </c>
    </row>
    <row r="193" spans="2:10">
      <c r="B193" t="s">
        <v>3728</v>
      </c>
      <c r="E193" t="s">
        <v>3729</v>
      </c>
      <c r="H193" s="350">
        <v>3975</v>
      </c>
      <c r="J193" s="394">
        <v>3577</v>
      </c>
    </row>
    <row r="194" spans="2:10">
      <c r="B194" t="s">
        <v>3730</v>
      </c>
      <c r="E194" t="s">
        <v>3731</v>
      </c>
      <c r="H194" s="350">
        <v>30000</v>
      </c>
      <c r="J194" s="394">
        <v>27000</v>
      </c>
    </row>
    <row r="195" spans="2:10">
      <c r="B195" t="s">
        <v>3732</v>
      </c>
      <c r="E195" t="s">
        <v>3733</v>
      </c>
      <c r="H195" s="350">
        <v>30000</v>
      </c>
      <c r="J195" s="394">
        <v>27000</v>
      </c>
    </row>
    <row r="196" spans="2:10">
      <c r="B196" t="s">
        <v>3734</v>
      </c>
      <c r="E196" t="s">
        <v>3735</v>
      </c>
      <c r="H196" s="350">
        <v>20000</v>
      </c>
      <c r="J196" s="394">
        <v>18000</v>
      </c>
    </row>
    <row r="197" spans="2:10">
      <c r="B197" t="s">
        <v>3736</v>
      </c>
      <c r="E197" t="s">
        <v>3737</v>
      </c>
      <c r="H197" s="350">
        <v>20000</v>
      </c>
      <c r="J197" s="394">
        <v>18000</v>
      </c>
    </row>
    <row r="198" spans="2:10">
      <c r="B198" t="s">
        <v>3738</v>
      </c>
      <c r="E198" t="s">
        <v>3739</v>
      </c>
      <c r="H198">
        <v>0</v>
      </c>
      <c r="J198">
        <v>0</v>
      </c>
    </row>
    <row r="199" spans="2:10">
      <c r="B199" t="s">
        <v>3740</v>
      </c>
      <c r="E199" t="s">
        <v>3741</v>
      </c>
      <c r="H199">
        <v>500</v>
      </c>
      <c r="J199" s="394">
        <v>450</v>
      </c>
    </row>
    <row r="200" spans="2:10">
      <c r="B200" t="s">
        <v>3742</v>
      </c>
      <c r="E200" t="s">
        <v>3743</v>
      </c>
      <c r="H200" s="350">
        <v>10000</v>
      </c>
      <c r="J200" s="394">
        <v>9000</v>
      </c>
    </row>
    <row r="201" spans="2:10">
      <c r="B201" t="s">
        <v>3744</v>
      </c>
      <c r="E201" t="s">
        <v>3745</v>
      </c>
      <c r="H201">
        <v>995</v>
      </c>
      <c r="J201" s="394">
        <v>895</v>
      </c>
    </row>
    <row r="202" spans="2:10">
      <c r="B202" t="s">
        <v>3746</v>
      </c>
      <c r="E202" t="s">
        <v>3747</v>
      </c>
      <c r="H202">
        <v>280</v>
      </c>
      <c r="J202" s="394">
        <v>252</v>
      </c>
    </row>
    <row r="203" spans="2:10">
      <c r="B203" t="s">
        <v>3748</v>
      </c>
      <c r="E203" t="s">
        <v>3749</v>
      </c>
      <c r="H203" s="350">
        <v>1500</v>
      </c>
      <c r="J203" s="394">
        <v>1350</v>
      </c>
    </row>
    <row r="204" spans="2:10">
      <c r="B204" t="s">
        <v>3750</v>
      </c>
      <c r="E204" t="s">
        <v>3751</v>
      </c>
      <c r="H204" s="350">
        <v>7500</v>
      </c>
      <c r="J204" s="394">
        <v>6750</v>
      </c>
    </row>
    <row r="205" spans="2:10">
      <c r="B205" t="s">
        <v>3752</v>
      </c>
      <c r="E205" t="s">
        <v>3753</v>
      </c>
      <c r="H205" s="350">
        <v>2000</v>
      </c>
      <c r="J205" s="394">
        <v>1800</v>
      </c>
    </row>
    <row r="206" spans="2:10">
      <c r="B206" t="s">
        <v>3754</v>
      </c>
      <c r="E206" t="s">
        <v>3755</v>
      </c>
      <c r="H206" s="350">
        <v>3000</v>
      </c>
      <c r="J206" s="394">
        <v>2700</v>
      </c>
    </row>
    <row r="207" spans="2:10">
      <c r="B207" t="s">
        <v>3756</v>
      </c>
      <c r="E207" t="s">
        <v>3757</v>
      </c>
      <c r="H207" s="350">
        <v>22000</v>
      </c>
      <c r="J207" s="394">
        <v>19800</v>
      </c>
    </row>
    <row r="208" spans="2:10">
      <c r="B208" t="s">
        <v>3758</v>
      </c>
      <c r="E208" t="s">
        <v>3759</v>
      </c>
      <c r="H208" s="350">
        <v>22000</v>
      </c>
      <c r="J208" s="394">
        <v>19800</v>
      </c>
    </row>
    <row r="209" spans="2:10">
      <c r="B209" t="s">
        <v>3760</v>
      </c>
      <c r="E209" t="s">
        <v>3761</v>
      </c>
      <c r="H209">
        <v>0</v>
      </c>
      <c r="J209">
        <v>0</v>
      </c>
    </row>
    <row r="213" spans="2:10">
      <c r="B213" t="s">
        <v>3762</v>
      </c>
      <c r="E213" t="s">
        <v>3763</v>
      </c>
      <c r="H213" s="350">
        <v>2500</v>
      </c>
      <c r="J213" s="394">
        <v>2250</v>
      </c>
    </row>
    <row r="214" spans="2:10">
      <c r="B214" t="s">
        <v>3764</v>
      </c>
      <c r="E214" t="s">
        <v>3765</v>
      </c>
      <c r="H214" s="350">
        <v>8750</v>
      </c>
      <c r="J214" s="394">
        <v>7875</v>
      </c>
    </row>
    <row r="215" spans="2:10">
      <c r="B215" t="s">
        <v>3766</v>
      </c>
      <c r="E215" t="s">
        <v>3767</v>
      </c>
      <c r="H215" s="350">
        <v>5000</v>
      </c>
      <c r="J215" s="394">
        <v>4500</v>
      </c>
    </row>
    <row r="216" spans="2:10">
      <c r="B216" t="s">
        <v>3768</v>
      </c>
      <c r="E216" t="s">
        <v>3769</v>
      </c>
      <c r="H216" s="350">
        <v>1250</v>
      </c>
      <c r="J216" s="394">
        <v>1125</v>
      </c>
    </row>
    <row r="217" spans="2:10">
      <c r="B217" t="s">
        <v>3770</v>
      </c>
      <c r="E217" t="s">
        <v>3771</v>
      </c>
      <c r="H217" s="350">
        <v>8750</v>
      </c>
      <c r="J217" s="394">
        <v>7875</v>
      </c>
    </row>
    <row r="218" spans="2:10">
      <c r="B218" t="s">
        <v>3772</v>
      </c>
      <c r="E218" t="s">
        <v>3773</v>
      </c>
      <c r="H218" s="350">
        <v>5000</v>
      </c>
      <c r="J218" s="394">
        <v>4500</v>
      </c>
    </row>
    <row r="220" spans="2:10">
      <c r="B220" t="s">
        <v>3774</v>
      </c>
      <c r="E220" t="s">
        <v>3763</v>
      </c>
      <c r="H220" s="350">
        <v>2500</v>
      </c>
      <c r="J220" s="394">
        <v>2250</v>
      </c>
    </row>
    <row r="221" spans="2:10">
      <c r="B221" t="s">
        <v>3764</v>
      </c>
      <c r="E221" t="s">
        <v>3765</v>
      </c>
      <c r="H221" s="350">
        <v>8750</v>
      </c>
      <c r="J221" s="394">
        <v>7875</v>
      </c>
    </row>
    <row r="222" spans="2:10">
      <c r="B222" t="s">
        <v>3766</v>
      </c>
      <c r="E222" t="s">
        <v>3767</v>
      </c>
      <c r="H222" s="350">
        <v>5000</v>
      </c>
      <c r="J222" s="394">
        <v>4500</v>
      </c>
    </row>
    <row r="223" spans="2:10">
      <c r="B223" t="s">
        <v>3768</v>
      </c>
      <c r="E223" t="s">
        <v>3769</v>
      </c>
      <c r="H223" s="350">
        <v>1250</v>
      </c>
      <c r="J223" s="394">
        <v>1125</v>
      </c>
    </row>
    <row r="224" spans="2:10">
      <c r="B224" t="s">
        <v>3770</v>
      </c>
      <c r="E224" t="s">
        <v>3771</v>
      </c>
      <c r="H224" s="350">
        <v>8750</v>
      </c>
      <c r="J224" s="394">
        <v>7875</v>
      </c>
    </row>
    <row r="225" spans="2:10">
      <c r="B225" t="s">
        <v>3772</v>
      </c>
      <c r="E225" t="s">
        <v>3773</v>
      </c>
      <c r="H225" s="350">
        <v>5000</v>
      </c>
      <c r="J225" s="394">
        <v>4500</v>
      </c>
    </row>
    <row r="227" spans="2:10">
      <c r="B227" t="s">
        <v>4550</v>
      </c>
      <c r="E227" t="s">
        <v>4551</v>
      </c>
      <c r="H227" s="480">
        <v>59900</v>
      </c>
      <c r="I227" s="480"/>
      <c r="J227" s="480">
        <v>23845</v>
      </c>
    </row>
    <row r="228" spans="2:10">
      <c r="B228" t="s">
        <v>4552</v>
      </c>
      <c r="E228" t="s">
        <v>4553</v>
      </c>
      <c r="H228" s="480">
        <v>8990</v>
      </c>
      <c r="I228" s="480"/>
      <c r="J228" s="480">
        <v>8390</v>
      </c>
    </row>
    <row r="229" spans="2:10">
      <c r="B229" t="s">
        <v>4554</v>
      </c>
      <c r="E229" t="s">
        <v>4555</v>
      </c>
      <c r="H229" s="480">
        <v>25000</v>
      </c>
      <c r="I229" s="480"/>
      <c r="J229" s="480">
        <v>15950</v>
      </c>
    </row>
    <row r="230" spans="2:10">
      <c r="B230" t="s">
        <v>4556</v>
      </c>
      <c r="E230" t="s">
        <v>4555</v>
      </c>
      <c r="H230" s="480">
        <v>25000</v>
      </c>
      <c r="I230" s="480"/>
      <c r="J230" s="480">
        <v>15950</v>
      </c>
    </row>
    <row r="231" spans="2:10">
      <c r="B231" t="s">
        <v>4557</v>
      </c>
      <c r="E231" t="s">
        <v>4558</v>
      </c>
      <c r="H231" s="480">
        <v>4995</v>
      </c>
      <c r="I231" s="480"/>
      <c r="J231" s="480">
        <v>3800</v>
      </c>
    </row>
    <row r="232" spans="2:10">
      <c r="B232" t="s">
        <v>4559</v>
      </c>
      <c r="E232" t="s">
        <v>4560</v>
      </c>
      <c r="H232" s="480">
        <v>2995</v>
      </c>
      <c r="I232" s="480"/>
      <c r="J232" s="480">
        <v>2200</v>
      </c>
    </row>
    <row r="233" spans="2:10">
      <c r="B233" t="s">
        <v>4561</v>
      </c>
      <c r="E233" t="s">
        <v>4562</v>
      </c>
      <c r="H233" s="480">
        <v>13000</v>
      </c>
      <c r="I233" s="480"/>
      <c r="J233" s="480">
        <v>11750</v>
      </c>
    </row>
    <row r="234" spans="2:10">
      <c r="B234" t="s">
        <v>4563</v>
      </c>
      <c r="E234" t="s">
        <v>4564</v>
      </c>
      <c r="H234" s="480">
        <v>11800</v>
      </c>
      <c r="I234" s="480"/>
      <c r="J234" s="480">
        <v>7900</v>
      </c>
    </row>
    <row r="235" spans="2:10">
      <c r="B235" t="s">
        <v>4565</v>
      </c>
      <c r="E235" t="s">
        <v>4566</v>
      </c>
      <c r="H235" s="480">
        <v>12000</v>
      </c>
      <c r="I235" s="480"/>
      <c r="J235" s="480">
        <v>10000</v>
      </c>
    </row>
    <row r="236" spans="2:10">
      <c r="B236" t="s">
        <v>4567</v>
      </c>
      <c r="E236" t="s">
        <v>4568</v>
      </c>
      <c r="H236" s="480">
        <v>6550</v>
      </c>
      <c r="I236" s="480"/>
      <c r="J236" s="480">
        <v>4950</v>
      </c>
    </row>
    <row r="237" spans="2:10">
      <c r="B237" t="s">
        <v>4569</v>
      </c>
      <c r="E237" t="s">
        <v>4570</v>
      </c>
      <c r="H237" s="480">
        <v>300</v>
      </c>
      <c r="I237" s="480"/>
      <c r="J237" s="480">
        <v>300</v>
      </c>
    </row>
    <row r="238" spans="2:10">
      <c r="B238" t="s">
        <v>4571</v>
      </c>
      <c r="E238" t="s">
        <v>4572</v>
      </c>
      <c r="H238" s="480">
        <v>9995</v>
      </c>
      <c r="I238" s="480"/>
      <c r="J238" s="480">
        <v>8495</v>
      </c>
    </row>
    <row r="239" spans="2:10">
      <c r="B239" t="s">
        <v>4573</v>
      </c>
      <c r="E239" t="s">
        <v>4574</v>
      </c>
      <c r="H239" s="480">
        <v>9995</v>
      </c>
      <c r="I239" s="480"/>
      <c r="J239" s="480">
        <v>8495</v>
      </c>
    </row>
    <row r="240" spans="2:10">
      <c r="B240" t="s">
        <v>4575</v>
      </c>
      <c r="E240" t="s">
        <v>4576</v>
      </c>
      <c r="H240" s="480">
        <v>199</v>
      </c>
      <c r="I240" s="480"/>
      <c r="J240" s="480">
        <v>199</v>
      </c>
    </row>
    <row r="241" spans="2:10">
      <c r="B241" t="s">
        <v>4577</v>
      </c>
      <c r="E241" t="s">
        <v>4578</v>
      </c>
      <c r="H241" s="480">
        <v>299</v>
      </c>
      <c r="I241" s="480"/>
      <c r="J241" s="480">
        <v>299</v>
      </c>
    </row>
    <row r="242" spans="2:10">
      <c r="B242" t="s">
        <v>4579</v>
      </c>
      <c r="E242" t="s">
        <v>4580</v>
      </c>
      <c r="H242" s="480">
        <v>30000</v>
      </c>
      <c r="I242" s="480"/>
      <c r="J242" s="480">
        <v>22500</v>
      </c>
    </row>
    <row r="243" spans="2:10">
      <c r="B243" t="s">
        <v>4581</v>
      </c>
      <c r="E243" t="s">
        <v>4582</v>
      </c>
      <c r="H243" s="480">
        <v>250</v>
      </c>
      <c r="I243" s="480"/>
      <c r="J243" s="480">
        <v>250</v>
      </c>
    </row>
    <row r="244" spans="2:10">
      <c r="B244" t="s">
        <v>4583</v>
      </c>
      <c r="E244" t="s">
        <v>4582</v>
      </c>
      <c r="H244" s="480">
        <v>250</v>
      </c>
      <c r="I244" s="480"/>
      <c r="J244" s="480">
        <v>250</v>
      </c>
    </row>
    <row r="245" spans="2:10">
      <c r="B245" t="s">
        <v>4584</v>
      </c>
      <c r="E245" t="s">
        <v>3701</v>
      </c>
      <c r="H245" s="480">
        <v>150</v>
      </c>
      <c r="I245" s="480"/>
      <c r="J245" s="480">
        <v>150</v>
      </c>
    </row>
    <row r="246" spans="2:10">
      <c r="B246" t="s">
        <v>4585</v>
      </c>
      <c r="E246" t="s">
        <v>4586</v>
      </c>
      <c r="H246" s="480">
        <v>14700</v>
      </c>
      <c r="I246" s="480"/>
      <c r="J246" s="480">
        <v>12000</v>
      </c>
    </row>
    <row r="247" spans="2:10">
      <c r="B247" t="s">
        <v>4587</v>
      </c>
      <c r="E247" t="s">
        <v>3705</v>
      </c>
      <c r="H247" s="480">
        <v>13900</v>
      </c>
      <c r="I247" s="480"/>
      <c r="J247" s="480">
        <v>9800</v>
      </c>
    </row>
    <row r="248" spans="2:10">
      <c r="B248" t="s">
        <v>4588</v>
      </c>
      <c r="E248" t="s">
        <v>4589</v>
      </c>
      <c r="H248" s="480">
        <v>0</v>
      </c>
      <c r="I248" s="480"/>
      <c r="J248" s="480">
        <v>0</v>
      </c>
    </row>
    <row r="249" spans="2:10">
      <c r="B249" t="s">
        <v>4590</v>
      </c>
      <c r="E249" t="s">
        <v>4562</v>
      </c>
      <c r="H249" s="480">
        <v>13000</v>
      </c>
      <c r="I249" s="480"/>
      <c r="J249" s="480">
        <v>11750</v>
      </c>
    </row>
    <row r="250" spans="2:10">
      <c r="B250" t="s">
        <v>4591</v>
      </c>
      <c r="E250" t="s">
        <v>4592</v>
      </c>
      <c r="H250" s="480">
        <v>17000</v>
      </c>
      <c r="I250" s="480"/>
      <c r="J250" s="480">
        <v>12000</v>
      </c>
    </row>
    <row r="251" spans="2:10">
      <c r="B251" t="s">
        <v>4593</v>
      </c>
      <c r="E251" t="s">
        <v>4594</v>
      </c>
      <c r="H251" s="480">
        <v>28000</v>
      </c>
      <c r="I251" s="480"/>
      <c r="J251" s="480">
        <v>18000</v>
      </c>
    </row>
    <row r="252" spans="2:10">
      <c r="B252" t="s">
        <v>4595</v>
      </c>
      <c r="E252" t="s">
        <v>4596</v>
      </c>
      <c r="H252" s="480">
        <v>2000</v>
      </c>
      <c r="I252" s="480"/>
      <c r="J252" s="480">
        <v>2000</v>
      </c>
    </row>
    <row r="253" spans="2:10">
      <c r="B253" t="s">
        <v>4597</v>
      </c>
      <c r="E253" t="s">
        <v>4598</v>
      </c>
      <c r="H253" s="480">
        <v>2239</v>
      </c>
      <c r="I253" s="480"/>
      <c r="J253" s="480">
        <v>2129</v>
      </c>
    </row>
    <row r="254" spans="2:10">
      <c r="B254" t="s">
        <v>4599</v>
      </c>
      <c r="E254" t="s">
        <v>4600</v>
      </c>
      <c r="H254" s="480">
        <v>995</v>
      </c>
      <c r="I254" s="480"/>
      <c r="J254" s="480">
        <v>995</v>
      </c>
    </row>
    <row r="255" spans="2:10">
      <c r="B255" t="s">
        <v>4601</v>
      </c>
      <c r="E255" t="s">
        <v>4602</v>
      </c>
      <c r="H255" s="480">
        <v>150</v>
      </c>
      <c r="I255" s="480"/>
      <c r="J255" s="480">
        <v>150</v>
      </c>
    </row>
    <row r="256" spans="2:10">
      <c r="B256" t="s">
        <v>3722</v>
      </c>
      <c r="E256" t="s">
        <v>3723</v>
      </c>
      <c r="H256" s="480">
        <v>3495</v>
      </c>
      <c r="I256" s="480"/>
      <c r="J256" s="480">
        <v>3495</v>
      </c>
    </row>
    <row r="257" spans="2:10">
      <c r="B257" t="s">
        <v>4603</v>
      </c>
      <c r="E257" t="s">
        <v>4564</v>
      </c>
      <c r="H257" s="480">
        <v>11800</v>
      </c>
      <c r="I257" s="480"/>
      <c r="J257" s="480">
        <v>7900</v>
      </c>
    </row>
    <row r="258" spans="2:10">
      <c r="B258" t="s">
        <v>4604</v>
      </c>
      <c r="E258" t="s">
        <v>4566</v>
      </c>
      <c r="H258" s="480">
        <v>12000</v>
      </c>
      <c r="I258" s="480"/>
      <c r="J258" s="480">
        <v>10000</v>
      </c>
    </row>
    <row r="259" spans="2:10">
      <c r="B259" t="s">
        <v>4605</v>
      </c>
      <c r="E259" t="s">
        <v>4568</v>
      </c>
      <c r="H259" s="480">
        <v>6550</v>
      </c>
      <c r="I259" s="480"/>
      <c r="J259" s="480">
        <v>4950</v>
      </c>
    </row>
    <row r="260" spans="2:10">
      <c r="B260" t="s">
        <v>4606</v>
      </c>
      <c r="E260" t="s">
        <v>4607</v>
      </c>
      <c r="H260" s="480">
        <v>500</v>
      </c>
      <c r="I260" s="480"/>
      <c r="J260" s="480">
        <v>500</v>
      </c>
    </row>
    <row r="261" spans="2:10">
      <c r="B261" t="s">
        <v>4608</v>
      </c>
      <c r="E261" t="s">
        <v>4609</v>
      </c>
      <c r="H261" s="480">
        <v>0</v>
      </c>
      <c r="I261" s="480"/>
      <c r="J261" s="480">
        <v>0</v>
      </c>
    </row>
    <row r="262" spans="2:10">
      <c r="B262" t="s">
        <v>4610</v>
      </c>
      <c r="E262" t="s">
        <v>4611</v>
      </c>
      <c r="H262" s="480">
        <v>15000</v>
      </c>
      <c r="I262" s="480"/>
      <c r="J262" s="480">
        <v>10500</v>
      </c>
    </row>
    <row r="263" spans="2:10">
      <c r="B263" t="s">
        <v>4612</v>
      </c>
      <c r="E263" t="s">
        <v>4613</v>
      </c>
      <c r="H263" s="480">
        <v>399</v>
      </c>
      <c r="I263" s="480"/>
      <c r="J263" s="480">
        <v>299</v>
      </c>
    </row>
    <row r="264" spans="2:10">
      <c r="B264" t="s">
        <v>4614</v>
      </c>
      <c r="E264" t="s">
        <v>4615</v>
      </c>
      <c r="H264" s="480">
        <v>299</v>
      </c>
      <c r="I264" s="480"/>
      <c r="J264" s="480">
        <v>299</v>
      </c>
    </row>
    <row r="265" spans="2:10">
      <c r="B265" t="s">
        <v>4616</v>
      </c>
      <c r="E265" t="s">
        <v>4617</v>
      </c>
      <c r="H265" s="480">
        <v>0</v>
      </c>
      <c r="I265" s="480"/>
      <c r="J265" s="480">
        <v>0</v>
      </c>
    </row>
    <row r="266" spans="2:10">
      <c r="B266" t="s">
        <v>4618</v>
      </c>
      <c r="E266" t="s">
        <v>4619</v>
      </c>
      <c r="H266" s="480">
        <v>5700</v>
      </c>
      <c r="I266" s="480"/>
      <c r="J266" s="480">
        <v>4100</v>
      </c>
    </row>
    <row r="267" spans="2:10">
      <c r="B267" t="s">
        <v>4620</v>
      </c>
      <c r="E267" t="s">
        <v>3743</v>
      </c>
      <c r="H267" s="480">
        <v>5000</v>
      </c>
      <c r="I267" s="480"/>
      <c r="J267" s="480">
        <v>2500</v>
      </c>
    </row>
    <row r="268" spans="2:10">
      <c r="B268" t="s">
        <v>4621</v>
      </c>
      <c r="E268" t="s">
        <v>4622</v>
      </c>
      <c r="H268" s="480">
        <v>2000</v>
      </c>
      <c r="I268" s="480"/>
      <c r="J268" s="480">
        <v>2000</v>
      </c>
    </row>
    <row r="269" spans="2:10">
      <c r="B269" t="s">
        <v>4623</v>
      </c>
      <c r="E269" t="s">
        <v>4624</v>
      </c>
      <c r="H269" s="480">
        <v>25000</v>
      </c>
      <c r="I269" s="480"/>
      <c r="J269" s="480">
        <v>21500</v>
      </c>
    </row>
    <row r="270" spans="2:10">
      <c r="B270" t="s">
        <v>4625</v>
      </c>
      <c r="E270" t="s">
        <v>4626</v>
      </c>
      <c r="H270" s="480">
        <v>14700</v>
      </c>
      <c r="I270" s="480"/>
      <c r="J270" s="480">
        <v>12000</v>
      </c>
    </row>
    <row r="271" spans="2:10">
      <c r="B271" t="s">
        <v>4627</v>
      </c>
      <c r="E271" t="s">
        <v>4628</v>
      </c>
      <c r="H271" s="480">
        <v>600</v>
      </c>
      <c r="I271" s="480"/>
      <c r="J271" s="480">
        <v>600</v>
      </c>
    </row>
    <row r="272" spans="2:10">
      <c r="B272" t="s">
        <v>4629</v>
      </c>
      <c r="E272" t="s">
        <v>4630</v>
      </c>
      <c r="H272" s="480">
        <v>570</v>
      </c>
      <c r="I272" s="480"/>
      <c r="J272" s="480">
        <v>570</v>
      </c>
    </row>
    <row r="273" spans="2:10">
      <c r="B273" t="s">
        <v>4631</v>
      </c>
      <c r="E273" t="s">
        <v>4632</v>
      </c>
      <c r="H273" s="480">
        <v>2000</v>
      </c>
      <c r="I273" s="480"/>
      <c r="J273" s="480">
        <v>2000</v>
      </c>
    </row>
    <row r="274" spans="2:10">
      <c r="B274" t="s">
        <v>4633</v>
      </c>
      <c r="E274" t="s">
        <v>4634</v>
      </c>
      <c r="H274" s="480">
        <v>5995</v>
      </c>
      <c r="I274" s="480"/>
      <c r="J274" s="480">
        <v>4995</v>
      </c>
    </row>
    <row r="275" spans="2:10">
      <c r="B275" t="s">
        <v>4635</v>
      </c>
      <c r="E275" t="s">
        <v>4636</v>
      </c>
      <c r="H275" s="480">
        <v>5000</v>
      </c>
      <c r="I275" s="480"/>
      <c r="J275" s="480">
        <v>5000</v>
      </c>
    </row>
    <row r="276" spans="2:10">
      <c r="B276" t="s">
        <v>4637</v>
      </c>
      <c r="E276" t="s">
        <v>4638</v>
      </c>
      <c r="H276" s="480">
        <v>2550</v>
      </c>
      <c r="I276" s="480"/>
      <c r="J276" s="480">
        <v>2550</v>
      </c>
    </row>
    <row r="277" spans="2:10">
      <c r="B277" t="s">
        <v>4639</v>
      </c>
      <c r="E277" t="s">
        <v>4640</v>
      </c>
      <c r="H277" s="480">
        <v>495</v>
      </c>
      <c r="I277" s="480"/>
      <c r="J277" s="480">
        <v>495</v>
      </c>
    </row>
    <row r="278" spans="2:10">
      <c r="B278" t="s">
        <v>4641</v>
      </c>
      <c r="E278" t="s">
        <v>4642</v>
      </c>
      <c r="H278" s="480">
        <v>1500</v>
      </c>
      <c r="I278" s="480"/>
      <c r="J278" s="480">
        <v>1500</v>
      </c>
    </row>
    <row r="279" spans="2:10">
      <c r="B279" t="s">
        <v>4643</v>
      </c>
      <c r="E279" t="s">
        <v>4644</v>
      </c>
      <c r="H279" s="480">
        <v>4000</v>
      </c>
      <c r="I279" s="480"/>
      <c r="J279" s="480">
        <v>4000</v>
      </c>
    </row>
    <row r="280" spans="2:10">
      <c r="B280" t="s">
        <v>4645</v>
      </c>
      <c r="E280" t="s">
        <v>4646</v>
      </c>
      <c r="H280" s="480">
        <v>995</v>
      </c>
      <c r="I280" s="480"/>
      <c r="J280" s="480">
        <v>995</v>
      </c>
    </row>
    <row r="281" spans="2:10">
      <c r="B281" t="s">
        <v>4647</v>
      </c>
      <c r="E281" t="s">
        <v>4648</v>
      </c>
      <c r="H281" s="480">
        <v>3000</v>
      </c>
      <c r="I281" s="480"/>
      <c r="J281" s="480">
        <v>3000</v>
      </c>
    </row>
    <row r="282" spans="2:10">
      <c r="B282" t="s">
        <v>4649</v>
      </c>
      <c r="E282" t="s">
        <v>4650</v>
      </c>
      <c r="H282" s="480">
        <v>5000</v>
      </c>
      <c r="I282" s="480"/>
      <c r="J282" s="480">
        <v>5000</v>
      </c>
    </row>
    <row r="283" spans="2:10">
      <c r="B283" t="s">
        <v>4651</v>
      </c>
      <c r="E283" t="s">
        <v>4652</v>
      </c>
      <c r="H283" s="480">
        <v>65000</v>
      </c>
      <c r="I283" s="480"/>
      <c r="J283" s="480">
        <v>57750</v>
      </c>
    </row>
    <row r="284" spans="2:10">
      <c r="B284" t="s">
        <v>4653</v>
      </c>
      <c r="E284" t="s">
        <v>4654</v>
      </c>
      <c r="H284" s="480">
        <v>50000</v>
      </c>
      <c r="I284" s="480"/>
      <c r="J284" s="480">
        <v>36750</v>
      </c>
    </row>
    <row r="285" spans="2:10">
      <c r="B285" t="s">
        <v>4647</v>
      </c>
      <c r="E285" t="s">
        <v>4648</v>
      </c>
      <c r="H285" s="480">
        <v>3000</v>
      </c>
      <c r="I285" s="480"/>
      <c r="J285" s="480">
        <v>3000</v>
      </c>
    </row>
    <row r="286" spans="2:10">
      <c r="B286" t="s">
        <v>4655</v>
      </c>
      <c r="E286" t="s">
        <v>4656</v>
      </c>
      <c r="H286" s="480">
        <v>5000</v>
      </c>
      <c r="I286" s="480"/>
      <c r="J286" s="480">
        <v>5000</v>
      </c>
    </row>
    <row r="287" spans="2:10">
      <c r="B287" t="s">
        <v>4645</v>
      </c>
      <c r="E287" t="s">
        <v>4646</v>
      </c>
      <c r="H287" s="480">
        <v>995</v>
      </c>
      <c r="I287" s="480"/>
      <c r="J287" s="480">
        <v>995</v>
      </c>
    </row>
    <row r="290" spans="2:10">
      <c r="B290" t="s">
        <v>4657</v>
      </c>
      <c r="E290" t="s">
        <v>4658</v>
      </c>
      <c r="H290" s="481">
        <v>200000</v>
      </c>
      <c r="I290" s="481"/>
      <c r="J290" s="481">
        <v>95920</v>
      </c>
    </row>
    <row r="291" spans="2:10">
      <c r="B291" t="s">
        <v>4561</v>
      </c>
      <c r="E291" t="s">
        <v>4562</v>
      </c>
      <c r="H291" s="481">
        <v>13000</v>
      </c>
      <c r="I291" s="481"/>
      <c r="J291" s="481">
        <v>11750</v>
      </c>
    </row>
    <row r="292" spans="2:10">
      <c r="B292" t="s">
        <v>4563</v>
      </c>
      <c r="E292" t="s">
        <v>4564</v>
      </c>
      <c r="H292" s="481">
        <v>11800</v>
      </c>
      <c r="I292" s="481"/>
      <c r="J292" s="481">
        <v>7900</v>
      </c>
    </row>
    <row r="293" spans="2:10">
      <c r="B293" t="s">
        <v>4565</v>
      </c>
      <c r="E293" t="s">
        <v>4566</v>
      </c>
      <c r="H293" s="481">
        <v>12000</v>
      </c>
      <c r="I293" s="481"/>
      <c r="J293" s="481">
        <v>10000</v>
      </c>
    </row>
    <row r="294" spans="2:10">
      <c r="B294" t="s">
        <v>4567</v>
      </c>
      <c r="E294" t="s">
        <v>4568</v>
      </c>
      <c r="H294" s="481">
        <v>6550</v>
      </c>
      <c r="I294" s="481"/>
      <c r="J294" s="481">
        <v>4950</v>
      </c>
    </row>
    <row r="295" spans="2:10">
      <c r="B295" t="s">
        <v>4659</v>
      </c>
      <c r="E295" t="s">
        <v>4660</v>
      </c>
      <c r="H295" s="481">
        <v>300</v>
      </c>
      <c r="I295" s="481"/>
      <c r="J295" s="481">
        <v>300</v>
      </c>
    </row>
    <row r="296" spans="2:10">
      <c r="B296" t="s">
        <v>4579</v>
      </c>
      <c r="E296" t="s">
        <v>4580</v>
      </c>
      <c r="H296" s="481">
        <v>30000</v>
      </c>
      <c r="I296" s="481"/>
      <c r="J296" s="481">
        <v>22500</v>
      </c>
    </row>
    <row r="297" spans="2:10">
      <c r="B297" t="s">
        <v>4661</v>
      </c>
      <c r="E297" t="s">
        <v>4572</v>
      </c>
      <c r="H297" s="481">
        <v>9995</v>
      </c>
      <c r="I297" s="481"/>
      <c r="J297" s="481">
        <v>8495</v>
      </c>
    </row>
    <row r="298" spans="2:10">
      <c r="B298" t="s">
        <v>4581</v>
      </c>
      <c r="E298" t="s">
        <v>4582</v>
      </c>
      <c r="H298" s="481">
        <v>250</v>
      </c>
      <c r="I298" s="481"/>
      <c r="J298" s="481">
        <v>250</v>
      </c>
    </row>
    <row r="299" spans="2:10">
      <c r="B299" t="s">
        <v>4583</v>
      </c>
      <c r="E299" t="s">
        <v>4582</v>
      </c>
      <c r="H299" s="481">
        <v>250</v>
      </c>
      <c r="I299" s="481"/>
      <c r="J299" s="481">
        <v>250</v>
      </c>
    </row>
    <row r="300" spans="2:10">
      <c r="B300" t="s">
        <v>4587</v>
      </c>
      <c r="E300" t="s">
        <v>3705</v>
      </c>
      <c r="H300" s="481">
        <v>13900</v>
      </c>
      <c r="I300" s="481"/>
      <c r="J300" s="481">
        <v>9800</v>
      </c>
    </row>
    <row r="301" spans="2:10">
      <c r="B301" t="s">
        <v>4588</v>
      </c>
      <c r="E301" t="s">
        <v>4589</v>
      </c>
      <c r="H301" s="481">
        <v>0</v>
      </c>
      <c r="I301" s="481"/>
      <c r="J301" s="481">
        <v>0</v>
      </c>
    </row>
    <row r="302" spans="2:10">
      <c r="B302" t="s">
        <v>4590</v>
      </c>
      <c r="E302" t="s">
        <v>4562</v>
      </c>
      <c r="H302" s="481">
        <v>13000</v>
      </c>
      <c r="I302" s="481"/>
      <c r="J302" s="481">
        <v>11750</v>
      </c>
    </row>
    <row r="303" spans="2:10">
      <c r="B303" t="s">
        <v>4599</v>
      </c>
      <c r="E303" t="s">
        <v>4600</v>
      </c>
      <c r="H303" s="481">
        <v>995</v>
      </c>
      <c r="I303" s="481"/>
      <c r="J303" s="481">
        <v>995</v>
      </c>
    </row>
    <row r="304" spans="2:10">
      <c r="B304" t="s">
        <v>3722</v>
      </c>
      <c r="E304" t="s">
        <v>3723</v>
      </c>
      <c r="H304" s="481">
        <v>3495</v>
      </c>
      <c r="I304" s="481"/>
      <c r="J304" s="481">
        <v>3495</v>
      </c>
    </row>
    <row r="305" spans="1:11">
      <c r="B305" t="s">
        <v>4662</v>
      </c>
      <c r="E305" t="s">
        <v>4663</v>
      </c>
      <c r="H305" s="481">
        <v>999</v>
      </c>
      <c r="I305" s="481"/>
      <c r="J305" s="481">
        <v>999</v>
      </c>
    </row>
    <row r="306" spans="1:11">
      <c r="B306" t="s">
        <v>4603</v>
      </c>
      <c r="E306" t="s">
        <v>4564</v>
      </c>
      <c r="H306" s="481">
        <v>11800</v>
      </c>
      <c r="I306" s="481"/>
      <c r="J306" s="481">
        <v>7900</v>
      </c>
    </row>
    <row r="307" spans="1:11">
      <c r="B307" t="s">
        <v>4604</v>
      </c>
      <c r="E307" t="s">
        <v>4566</v>
      </c>
      <c r="H307" s="481">
        <v>12000</v>
      </c>
      <c r="I307" s="481"/>
      <c r="J307" s="481">
        <v>10000</v>
      </c>
    </row>
    <row r="308" spans="1:11">
      <c r="B308" t="s">
        <v>4605</v>
      </c>
      <c r="E308" t="s">
        <v>4568</v>
      </c>
      <c r="H308" s="481">
        <v>6550</v>
      </c>
      <c r="I308" s="481"/>
      <c r="J308" s="481">
        <v>4950</v>
      </c>
    </row>
    <row r="309" spans="1:11">
      <c r="B309" t="s">
        <v>4606</v>
      </c>
      <c r="E309" t="s">
        <v>4607</v>
      </c>
      <c r="H309" s="481">
        <v>500</v>
      </c>
      <c r="I309" s="481"/>
      <c r="J309" s="481">
        <v>500</v>
      </c>
    </row>
    <row r="310" spans="1:11">
      <c r="B310" t="s">
        <v>4608</v>
      </c>
      <c r="E310" t="s">
        <v>4609</v>
      </c>
      <c r="H310" s="481">
        <v>0</v>
      </c>
      <c r="I310" s="481"/>
      <c r="J310" s="481">
        <v>0</v>
      </c>
    </row>
    <row r="311" spans="1:11">
      <c r="B311" t="s">
        <v>4610</v>
      </c>
      <c r="E311" t="s">
        <v>4611</v>
      </c>
      <c r="H311" s="481">
        <v>15000</v>
      </c>
      <c r="I311" s="481"/>
      <c r="J311" s="481">
        <v>10500</v>
      </c>
    </row>
    <row r="312" spans="1:11">
      <c r="B312" t="s">
        <v>4612</v>
      </c>
      <c r="E312" t="s">
        <v>4613</v>
      </c>
      <c r="H312" s="481">
        <v>399</v>
      </c>
      <c r="I312" s="481"/>
      <c r="J312" s="481">
        <v>299</v>
      </c>
    </row>
    <row r="313" spans="1:11">
      <c r="B313" t="s">
        <v>4618</v>
      </c>
      <c r="E313" t="s">
        <v>4619</v>
      </c>
      <c r="H313" s="481">
        <v>5700</v>
      </c>
      <c r="I313" s="481"/>
      <c r="J313" s="481">
        <v>4100</v>
      </c>
    </row>
    <row r="314" spans="1:11">
      <c r="B314" t="s">
        <v>3742</v>
      </c>
      <c r="E314" t="s">
        <v>3743</v>
      </c>
      <c r="H314" s="481">
        <v>10000</v>
      </c>
      <c r="I314" s="481"/>
      <c r="J314" s="481">
        <v>5000</v>
      </c>
    </row>
    <row r="315" spans="1:11">
      <c r="B315" t="s">
        <v>4621</v>
      </c>
      <c r="E315" t="s">
        <v>4622</v>
      </c>
      <c r="H315" s="481">
        <v>2000</v>
      </c>
      <c r="I315" s="481"/>
      <c r="J315" s="481">
        <v>2000</v>
      </c>
    </row>
    <row r="316" spans="1:11">
      <c r="B316" t="s">
        <v>4627</v>
      </c>
      <c r="E316" t="s">
        <v>4628</v>
      </c>
      <c r="H316" s="481">
        <v>600</v>
      </c>
      <c r="I316" s="481"/>
      <c r="J316" s="481">
        <v>600</v>
      </c>
    </row>
    <row r="317" spans="1:11">
      <c r="B317" t="s">
        <v>4629</v>
      </c>
      <c r="E317" t="s">
        <v>4630</v>
      </c>
      <c r="H317" s="481">
        <v>570</v>
      </c>
      <c r="I317" s="481"/>
      <c r="J317" s="481">
        <v>570</v>
      </c>
    </row>
    <row r="319" spans="1:11" ht="15" thickBot="1">
      <c r="A319" s="482"/>
      <c r="B319" s="482"/>
      <c r="C319" s="482"/>
      <c r="D319" s="482"/>
      <c r="E319" s="482"/>
      <c r="F319" s="482"/>
      <c r="G319" s="482"/>
      <c r="H319" s="482"/>
      <c r="I319" s="482"/>
      <c r="J319" s="482"/>
      <c r="K319" s="482"/>
    </row>
    <row r="320" spans="1:11">
      <c r="B320" t="s">
        <v>4753</v>
      </c>
      <c r="E320" t="s">
        <v>4553</v>
      </c>
      <c r="H320" s="483">
        <v>8990</v>
      </c>
      <c r="I320" s="483"/>
      <c r="J320" s="483">
        <v>8893</v>
      </c>
    </row>
    <row r="321" spans="2:10">
      <c r="B321" t="s">
        <v>4635</v>
      </c>
      <c r="E321" t="s">
        <v>4636</v>
      </c>
      <c r="H321" s="483">
        <v>5000</v>
      </c>
      <c r="I321" s="483"/>
      <c r="J321" s="483">
        <v>5000</v>
      </c>
    </row>
    <row r="322" spans="2:10">
      <c r="B322" t="s">
        <v>4637</v>
      </c>
      <c r="E322" t="s">
        <v>4638</v>
      </c>
      <c r="H322" s="483">
        <v>2550</v>
      </c>
      <c r="I322" s="483"/>
      <c r="J322" s="483">
        <v>2550</v>
      </c>
    </row>
    <row r="323" spans="2:10">
      <c r="B323" t="s">
        <v>4639</v>
      </c>
      <c r="E323" t="s">
        <v>4640</v>
      </c>
      <c r="H323" s="483">
        <v>495</v>
      </c>
      <c r="I323" s="483"/>
      <c r="J323" s="483">
        <v>495</v>
      </c>
    </row>
    <row r="324" spans="2:10">
      <c r="B324" t="s">
        <v>4754</v>
      </c>
      <c r="E324" t="s">
        <v>4755</v>
      </c>
      <c r="H324" s="483">
        <v>190005</v>
      </c>
      <c r="I324" s="483"/>
      <c r="J324" s="483">
        <v>91722</v>
      </c>
    </row>
    <row r="325" spans="2:10">
      <c r="B325" t="s">
        <v>4561</v>
      </c>
      <c r="E325" t="s">
        <v>4562</v>
      </c>
      <c r="H325" s="483">
        <v>13000</v>
      </c>
      <c r="I325" s="483"/>
      <c r="J325" s="483">
        <v>11750</v>
      </c>
    </row>
    <row r="326" spans="2:10">
      <c r="B326" t="s">
        <v>4563</v>
      </c>
      <c r="E326" t="s">
        <v>4564</v>
      </c>
      <c r="H326" s="483">
        <v>11800</v>
      </c>
      <c r="I326" s="483"/>
      <c r="J326" s="483">
        <v>7900</v>
      </c>
    </row>
    <row r="327" spans="2:10">
      <c r="B327" t="s">
        <v>4565</v>
      </c>
      <c r="E327" t="s">
        <v>4566</v>
      </c>
      <c r="H327" s="483">
        <v>12000</v>
      </c>
      <c r="I327" s="483"/>
      <c r="J327" s="483">
        <v>10000</v>
      </c>
    </row>
    <row r="328" spans="2:10">
      <c r="B328" t="s">
        <v>4567</v>
      </c>
      <c r="E328" t="s">
        <v>4568</v>
      </c>
      <c r="H328" s="483">
        <v>6550</v>
      </c>
      <c r="I328" s="483"/>
      <c r="J328" s="483">
        <v>4950</v>
      </c>
    </row>
    <row r="329" spans="2:10">
      <c r="B329" t="s">
        <v>4659</v>
      </c>
      <c r="E329" t="s">
        <v>4660</v>
      </c>
      <c r="H329" s="483">
        <v>300</v>
      </c>
      <c r="I329" s="483"/>
      <c r="J329" s="483">
        <v>300</v>
      </c>
    </row>
    <row r="330" spans="2:10">
      <c r="B330" t="s">
        <v>4756</v>
      </c>
      <c r="E330" t="s">
        <v>4572</v>
      </c>
      <c r="H330" s="483">
        <v>9995</v>
      </c>
      <c r="I330" s="483"/>
      <c r="J330" s="483">
        <v>8495</v>
      </c>
    </row>
    <row r="331" spans="2:10">
      <c r="B331" t="s">
        <v>4757</v>
      </c>
      <c r="E331" t="s">
        <v>4758</v>
      </c>
      <c r="H331" s="483">
        <v>19995</v>
      </c>
      <c r="I331" s="483"/>
      <c r="J331" s="483">
        <v>16995</v>
      </c>
    </row>
    <row r="332" spans="2:10">
      <c r="B332" t="s">
        <v>4759</v>
      </c>
      <c r="E332" t="s">
        <v>4760</v>
      </c>
      <c r="H332" s="483">
        <v>13995</v>
      </c>
      <c r="I332" s="483"/>
      <c r="J332" s="483">
        <v>9995</v>
      </c>
    </row>
    <row r="333" spans="2:10">
      <c r="B333" t="s">
        <v>4579</v>
      </c>
      <c r="E333" t="s">
        <v>4580</v>
      </c>
      <c r="H333" s="483">
        <v>30000</v>
      </c>
      <c r="I333" s="483"/>
      <c r="J333" s="483">
        <v>22500</v>
      </c>
    </row>
    <row r="334" spans="2:10">
      <c r="B334" t="s">
        <v>4661</v>
      </c>
      <c r="E334" t="s">
        <v>4572</v>
      </c>
      <c r="H334" s="483">
        <v>9995</v>
      </c>
      <c r="I334" s="483"/>
      <c r="J334" s="483">
        <v>8495</v>
      </c>
    </row>
    <row r="335" spans="2:10">
      <c r="B335" t="s">
        <v>4581</v>
      </c>
      <c r="E335" t="s">
        <v>4582</v>
      </c>
      <c r="H335" s="483">
        <v>250</v>
      </c>
      <c r="I335" s="483"/>
      <c r="J335" s="483">
        <v>250</v>
      </c>
    </row>
    <row r="336" spans="2:10">
      <c r="B336" t="s">
        <v>4583</v>
      </c>
      <c r="E336" t="s">
        <v>4582</v>
      </c>
      <c r="H336" s="483">
        <v>250</v>
      </c>
      <c r="I336" s="483"/>
      <c r="J336" s="483">
        <v>250</v>
      </c>
    </row>
    <row r="337" spans="2:10">
      <c r="B337" t="s">
        <v>4761</v>
      </c>
      <c r="E337" t="s">
        <v>3705</v>
      </c>
      <c r="H337" s="483">
        <v>13900</v>
      </c>
      <c r="I337" s="483"/>
      <c r="J337" s="483">
        <v>10900</v>
      </c>
    </row>
    <row r="338" spans="2:10">
      <c r="B338" t="s">
        <v>4588</v>
      </c>
      <c r="E338" t="s">
        <v>4589</v>
      </c>
      <c r="H338" s="483">
        <v>0</v>
      </c>
      <c r="I338" s="483"/>
      <c r="J338" s="483">
        <v>0</v>
      </c>
    </row>
    <row r="339" spans="2:10">
      <c r="B339" t="s">
        <v>4590</v>
      </c>
      <c r="E339" t="s">
        <v>4562</v>
      </c>
      <c r="H339" s="483">
        <v>13000</v>
      </c>
      <c r="I339" s="483"/>
      <c r="J339" s="483">
        <v>11750</v>
      </c>
    </row>
    <row r="340" spans="2:10">
      <c r="B340" t="s">
        <v>4599</v>
      </c>
      <c r="E340" t="s">
        <v>4600</v>
      </c>
      <c r="H340" s="483">
        <v>995</v>
      </c>
      <c r="I340" s="483"/>
      <c r="J340" s="483">
        <v>995</v>
      </c>
    </row>
    <row r="341" spans="2:10">
      <c r="B341" t="s">
        <v>3722</v>
      </c>
      <c r="E341" t="s">
        <v>3723</v>
      </c>
      <c r="H341" s="483">
        <v>3495</v>
      </c>
      <c r="I341" s="483"/>
      <c r="J341" s="483">
        <v>3495</v>
      </c>
    </row>
    <row r="342" spans="2:10">
      <c r="B342" t="s">
        <v>4603</v>
      </c>
      <c r="E342" t="s">
        <v>4564</v>
      </c>
      <c r="H342" s="483">
        <v>11800</v>
      </c>
      <c r="I342" s="483"/>
      <c r="J342" s="483">
        <v>7900</v>
      </c>
    </row>
    <row r="343" spans="2:10">
      <c r="B343" t="s">
        <v>4604</v>
      </c>
      <c r="E343" t="s">
        <v>4566</v>
      </c>
      <c r="H343" s="483">
        <v>12000</v>
      </c>
      <c r="I343" s="483"/>
      <c r="J343" s="483">
        <v>10000</v>
      </c>
    </row>
    <row r="344" spans="2:10">
      <c r="B344" t="s">
        <v>4605</v>
      </c>
      <c r="E344" t="s">
        <v>4568</v>
      </c>
      <c r="H344" s="483">
        <v>6550</v>
      </c>
      <c r="I344" s="483"/>
      <c r="J344" s="483">
        <v>4950</v>
      </c>
    </row>
    <row r="345" spans="2:10">
      <c r="B345" t="s">
        <v>4606</v>
      </c>
      <c r="E345" t="s">
        <v>4607</v>
      </c>
      <c r="H345" s="483">
        <v>500</v>
      </c>
      <c r="I345" s="483"/>
      <c r="J345" s="483">
        <v>500</v>
      </c>
    </row>
    <row r="346" spans="2:10">
      <c r="B346" t="s">
        <v>4608</v>
      </c>
      <c r="E346" t="s">
        <v>4609</v>
      </c>
      <c r="H346" s="483">
        <v>0</v>
      </c>
      <c r="I346" s="483"/>
      <c r="J346" s="483">
        <v>0</v>
      </c>
    </row>
    <row r="347" spans="2:10">
      <c r="B347" t="s">
        <v>4762</v>
      </c>
      <c r="E347" t="s">
        <v>4763</v>
      </c>
      <c r="H347" s="483">
        <v>295</v>
      </c>
      <c r="I347" s="483"/>
      <c r="J347" s="483">
        <v>295</v>
      </c>
    </row>
    <row r="348" spans="2:10">
      <c r="B348" t="s">
        <v>4610</v>
      </c>
      <c r="E348" t="s">
        <v>4611</v>
      </c>
      <c r="H348" s="483">
        <v>15000</v>
      </c>
      <c r="I348" s="483"/>
      <c r="J348" s="483">
        <v>10500</v>
      </c>
    </row>
    <row r="349" spans="2:10">
      <c r="B349" t="s">
        <v>4612</v>
      </c>
      <c r="E349" t="s">
        <v>4613</v>
      </c>
      <c r="H349" s="483">
        <v>399</v>
      </c>
      <c r="I349" s="483"/>
      <c r="J349" s="483">
        <v>299</v>
      </c>
    </row>
    <row r="350" spans="2:10">
      <c r="B350" t="s">
        <v>4618</v>
      </c>
      <c r="E350" t="s">
        <v>4764</v>
      </c>
      <c r="H350" s="483">
        <v>5700</v>
      </c>
      <c r="I350" s="483"/>
      <c r="J350" s="483">
        <v>4100</v>
      </c>
    </row>
    <row r="351" spans="2:10">
      <c r="B351" t="s">
        <v>3742</v>
      </c>
      <c r="E351" t="s">
        <v>3743</v>
      </c>
      <c r="H351" s="483">
        <v>10000</v>
      </c>
      <c r="I351" s="483"/>
      <c r="J351" s="483">
        <v>5000</v>
      </c>
    </row>
    <row r="352" spans="2:10">
      <c r="B352" t="s">
        <v>4621</v>
      </c>
      <c r="E352" t="s">
        <v>4622</v>
      </c>
      <c r="H352" s="483">
        <v>2000</v>
      </c>
      <c r="I352" s="483"/>
      <c r="J352" s="483">
        <v>2000</v>
      </c>
    </row>
    <row r="353" spans="2:10">
      <c r="B353" t="s">
        <v>4627</v>
      </c>
      <c r="E353" t="s">
        <v>4628</v>
      </c>
      <c r="H353" s="483">
        <v>600</v>
      </c>
      <c r="I353" s="483"/>
      <c r="J353" s="483">
        <v>600</v>
      </c>
    </row>
    <row r="354" spans="2:10">
      <c r="B354" t="s">
        <v>4765</v>
      </c>
      <c r="E354" t="s">
        <v>4766</v>
      </c>
      <c r="H354" s="483">
        <v>4499</v>
      </c>
      <c r="I354" s="483"/>
      <c r="J354" s="483">
        <v>3499</v>
      </c>
    </row>
    <row r="355" spans="2:10">
      <c r="B355" t="s">
        <v>4629</v>
      </c>
      <c r="E355" t="s">
        <v>4630</v>
      </c>
      <c r="H355" s="483">
        <v>570</v>
      </c>
      <c r="I355" s="483"/>
      <c r="J355" s="483">
        <v>570</v>
      </c>
    </row>
    <row r="356" spans="2:10">
      <c r="B356" s="383"/>
      <c r="C356" s="383"/>
      <c r="D356" s="383"/>
      <c r="E356" s="383"/>
      <c r="F356" s="383"/>
      <c r="G356" s="383"/>
      <c r="H356" s="383"/>
      <c r="I356" s="383"/>
      <c r="J356" s="383"/>
    </row>
    <row r="357" spans="2:10">
      <c r="B357" s="383" t="s">
        <v>4767</v>
      </c>
      <c r="C357" s="484"/>
      <c r="D357" s="484"/>
      <c r="E357" s="484" t="s">
        <v>4770</v>
      </c>
      <c r="F357" s="484"/>
      <c r="G357" s="484"/>
      <c r="H357" s="485">
        <v>65000</v>
      </c>
      <c r="I357" s="485"/>
      <c r="J357" s="485">
        <v>61215</v>
      </c>
    </row>
    <row r="358" spans="2:10">
      <c r="B358" s="383" t="s">
        <v>4647</v>
      </c>
      <c r="C358" s="484"/>
      <c r="D358" s="484"/>
      <c r="E358" s="484" t="s">
        <v>4648</v>
      </c>
      <c r="F358" s="484"/>
      <c r="G358" s="484"/>
      <c r="H358" s="485">
        <v>3000</v>
      </c>
      <c r="I358" s="485"/>
      <c r="J358" s="485">
        <v>3000</v>
      </c>
    </row>
    <row r="359" spans="2:10">
      <c r="B359" s="383" t="s">
        <v>4655</v>
      </c>
      <c r="C359" s="484"/>
      <c r="D359" s="484"/>
      <c r="E359" s="484" t="s">
        <v>4656</v>
      </c>
      <c r="F359" s="484"/>
      <c r="G359" s="484"/>
      <c r="H359" s="485">
        <v>5000</v>
      </c>
      <c r="I359" s="485"/>
      <c r="J359" s="485">
        <v>5000</v>
      </c>
    </row>
    <row r="360" spans="2:10">
      <c r="B360" s="383" t="s">
        <v>4768</v>
      </c>
      <c r="C360" s="484"/>
      <c r="D360" s="484"/>
      <c r="E360" s="484" t="s">
        <v>4771</v>
      </c>
      <c r="F360" s="484"/>
      <c r="G360" s="484"/>
      <c r="H360" s="485">
        <v>50000</v>
      </c>
      <c r="I360" s="485"/>
      <c r="J360" s="485">
        <v>38955</v>
      </c>
    </row>
    <row r="361" spans="2:10">
      <c r="B361" s="383" t="s">
        <v>4769</v>
      </c>
      <c r="C361" s="484"/>
      <c r="D361" s="484"/>
      <c r="E361" s="484" t="s">
        <v>4772</v>
      </c>
      <c r="F361" s="484"/>
      <c r="G361" s="484"/>
      <c r="H361" s="485">
        <v>1495</v>
      </c>
      <c r="I361" s="485"/>
      <c r="J361" s="485">
        <v>1295</v>
      </c>
    </row>
    <row r="362" spans="2:10">
      <c r="B362" s="383"/>
      <c r="C362" s="484"/>
      <c r="D362" s="484"/>
      <c r="E362" s="484"/>
      <c r="F362" s="484"/>
      <c r="G362" s="484"/>
      <c r="H362" s="484"/>
      <c r="I362" s="484"/>
      <c r="J362" s="48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U18"/>
  <sheetViews>
    <sheetView workbookViewId="0">
      <selection activeCell="C11" sqref="C11"/>
    </sheetView>
  </sheetViews>
  <sheetFormatPr defaultRowHeight="14.4"/>
  <cols>
    <col min="2" max="2" width="21.88671875" bestFit="1" customWidth="1"/>
    <col min="3" max="3" width="49.44140625" bestFit="1" customWidth="1"/>
    <col min="4" max="4" width="11.5546875" bestFit="1" customWidth="1"/>
    <col min="5" max="5" width="12.44140625" bestFit="1" customWidth="1"/>
    <col min="6" max="6" width="11.5546875" bestFit="1" customWidth="1"/>
  </cols>
  <sheetData>
    <row r="1" spans="2:73">
      <c r="B1" s="360" t="s">
        <v>2977</v>
      </c>
      <c r="C1" s="360" t="s">
        <v>2978</v>
      </c>
      <c r="D1" s="360" t="s">
        <v>2979</v>
      </c>
      <c r="E1" s="360" t="s">
        <v>2981</v>
      </c>
      <c r="F1" s="360" t="s">
        <v>2980</v>
      </c>
    </row>
    <row r="2" spans="2:73">
      <c r="B2" t="s">
        <v>2955</v>
      </c>
      <c r="C2" t="s">
        <v>2966</v>
      </c>
      <c r="D2" s="359">
        <v>11280</v>
      </c>
      <c r="E2" s="357">
        <v>0.1</v>
      </c>
      <c r="F2" s="358">
        <f>D2*0.9</f>
        <v>10152</v>
      </c>
      <c r="T2" s="356"/>
      <c r="W2" s="356"/>
    </row>
    <row r="3" spans="2:73">
      <c r="B3" t="s">
        <v>2962</v>
      </c>
      <c r="C3" t="s">
        <v>2967</v>
      </c>
      <c r="D3" s="359">
        <v>620</v>
      </c>
      <c r="E3" s="357">
        <v>0</v>
      </c>
      <c r="F3" s="358">
        <v>0</v>
      </c>
      <c r="V3" s="356"/>
      <c r="Y3" s="356"/>
      <c r="AK3" s="356"/>
      <c r="AN3" s="356"/>
      <c r="BA3" s="356"/>
      <c r="BD3" s="356"/>
      <c r="BR3" s="356"/>
      <c r="BU3" s="356"/>
    </row>
    <row r="4" spans="2:73">
      <c r="B4" t="s">
        <v>2956</v>
      </c>
      <c r="C4" t="s">
        <v>2968</v>
      </c>
      <c r="D4" s="359">
        <v>1750</v>
      </c>
      <c r="E4" s="357">
        <v>0</v>
      </c>
      <c r="F4" s="358">
        <v>0</v>
      </c>
      <c r="Z4" s="356"/>
      <c r="AC4" s="356"/>
    </row>
    <row r="5" spans="2:73">
      <c r="B5" t="s">
        <v>2963</v>
      </c>
      <c r="C5" t="s">
        <v>2969</v>
      </c>
      <c r="D5" s="359">
        <v>5865</v>
      </c>
      <c r="E5" s="357">
        <v>0.1</v>
      </c>
      <c r="F5" s="358">
        <v>5278</v>
      </c>
      <c r="Y5" s="356"/>
      <c r="AB5" s="356"/>
    </row>
    <row r="6" spans="2:73">
      <c r="B6" t="s">
        <v>2964</v>
      </c>
      <c r="C6" t="s">
        <v>2970</v>
      </c>
      <c r="D6" s="359">
        <v>1400</v>
      </c>
      <c r="E6" s="357">
        <v>0.1</v>
      </c>
      <c r="F6" s="358">
        <f>D6*0.9</f>
        <v>1260</v>
      </c>
    </row>
    <row r="7" spans="2:73">
      <c r="B7" t="s">
        <v>2957</v>
      </c>
      <c r="C7" t="s">
        <v>2972</v>
      </c>
      <c r="D7" s="359">
        <v>7735</v>
      </c>
      <c r="E7" s="357">
        <v>0.1</v>
      </c>
      <c r="F7" s="358">
        <v>6961</v>
      </c>
    </row>
    <row r="8" spans="2:73">
      <c r="B8" t="s">
        <v>2958</v>
      </c>
      <c r="C8" t="s">
        <v>2971</v>
      </c>
      <c r="D8" s="359">
        <v>357</v>
      </c>
      <c r="E8" s="357">
        <v>0</v>
      </c>
      <c r="F8" s="358">
        <v>0</v>
      </c>
    </row>
    <row r="9" spans="2:73">
      <c r="B9" t="s">
        <v>2959</v>
      </c>
      <c r="C9" t="s">
        <v>2973</v>
      </c>
      <c r="D9" s="359">
        <v>7845</v>
      </c>
      <c r="E9" s="357">
        <v>0.1</v>
      </c>
      <c r="F9" s="358">
        <v>7060</v>
      </c>
    </row>
    <row r="10" spans="2:73">
      <c r="B10" t="s">
        <v>2960</v>
      </c>
      <c r="C10" t="s">
        <v>2974</v>
      </c>
      <c r="D10" s="359">
        <v>321</v>
      </c>
      <c r="E10" s="357">
        <v>0</v>
      </c>
      <c r="F10" s="358">
        <v>0</v>
      </c>
    </row>
    <row r="11" spans="2:73">
      <c r="B11" t="s">
        <v>2961</v>
      </c>
      <c r="C11" t="s">
        <v>2975</v>
      </c>
      <c r="D11" s="359">
        <v>3060</v>
      </c>
      <c r="E11" s="357">
        <v>0.1</v>
      </c>
      <c r="F11" s="358">
        <f>D11*0.9</f>
        <v>2754</v>
      </c>
    </row>
    <row r="12" spans="2:73">
      <c r="B12" t="s">
        <v>2965</v>
      </c>
      <c r="C12" t="s">
        <v>2976</v>
      </c>
      <c r="D12" s="359">
        <v>32</v>
      </c>
      <c r="E12" s="357">
        <v>0</v>
      </c>
      <c r="F12" s="358">
        <v>0</v>
      </c>
    </row>
    <row r="13" spans="2:73">
      <c r="B13" t="s">
        <v>2984</v>
      </c>
      <c r="C13" t="s">
        <v>2982</v>
      </c>
      <c r="D13" s="359">
        <v>230</v>
      </c>
      <c r="E13" s="357">
        <v>0</v>
      </c>
      <c r="F13" s="358">
        <v>230</v>
      </c>
    </row>
    <row r="14" spans="2:73">
      <c r="B14" t="s">
        <v>2985</v>
      </c>
      <c r="C14" t="s">
        <v>2983</v>
      </c>
      <c r="D14" s="359">
        <v>333</v>
      </c>
      <c r="E14" s="357">
        <v>0</v>
      </c>
      <c r="F14" s="358">
        <v>333</v>
      </c>
    </row>
    <row r="15" spans="2:73">
      <c r="B15" t="s">
        <v>2986</v>
      </c>
      <c r="C15" t="s">
        <v>2988</v>
      </c>
      <c r="D15" s="359">
        <v>365</v>
      </c>
      <c r="E15" s="357">
        <v>0</v>
      </c>
      <c r="F15" s="358">
        <v>365</v>
      </c>
    </row>
    <row r="16" spans="2:73">
      <c r="B16" t="s">
        <v>2987</v>
      </c>
      <c r="C16" t="s">
        <v>2989</v>
      </c>
      <c r="D16" s="359">
        <v>179</v>
      </c>
      <c r="E16" s="357">
        <v>0</v>
      </c>
      <c r="F16" s="358">
        <v>179</v>
      </c>
    </row>
    <row r="17" spans="2:6">
      <c r="B17" t="s">
        <v>2992</v>
      </c>
      <c r="C17" t="s">
        <v>2990</v>
      </c>
      <c r="D17" s="359">
        <v>265</v>
      </c>
      <c r="E17" s="357">
        <v>0</v>
      </c>
      <c r="F17" s="358">
        <v>265</v>
      </c>
    </row>
    <row r="18" spans="2:6">
      <c r="B18" t="s">
        <v>2993</v>
      </c>
      <c r="C18" t="s">
        <v>2991</v>
      </c>
      <c r="D18" s="359">
        <v>293</v>
      </c>
      <c r="E18" s="357">
        <v>0</v>
      </c>
      <c r="F18" s="358">
        <v>293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5"/>
  <sheetViews>
    <sheetView zoomScale="85" zoomScaleNormal="85" workbookViewId="0">
      <selection activeCell="E12" sqref="E12"/>
    </sheetView>
  </sheetViews>
  <sheetFormatPr defaultColWidth="9.21875" defaultRowHeight="13.8"/>
  <cols>
    <col min="1" max="1" width="9.21875" style="286"/>
    <col min="2" max="2" width="13.88671875" style="286" customWidth="1"/>
    <col min="3" max="3" width="12.5546875" style="286" customWidth="1"/>
    <col min="4" max="4" width="12.88671875" style="286" customWidth="1"/>
    <col min="5" max="5" width="109.5546875" style="286" customWidth="1"/>
    <col min="6" max="16384" width="9.21875" style="286"/>
  </cols>
  <sheetData>
    <row r="2" spans="2:5" ht="15.6">
      <c r="B2" s="300" t="s">
        <v>2701</v>
      </c>
    </row>
    <row r="5" spans="2:5">
      <c r="B5" s="301" t="s">
        <v>2648</v>
      </c>
    </row>
    <row r="6" spans="2:5" ht="27.6" customHeight="1" thickBot="1">
      <c r="B6" s="577" t="s">
        <v>2682</v>
      </c>
      <c r="C6" s="577"/>
      <c r="D6" s="577"/>
      <c r="E6" s="577"/>
    </row>
    <row r="7" spans="2:5">
      <c r="B7" s="287" t="s">
        <v>2649</v>
      </c>
      <c r="C7" s="580" t="s">
        <v>2652</v>
      </c>
      <c r="D7" s="288" t="s">
        <v>2653</v>
      </c>
      <c r="E7" s="580" t="s">
        <v>2656</v>
      </c>
    </row>
    <row r="8" spans="2:5">
      <c r="B8" s="289" t="s">
        <v>2650</v>
      </c>
      <c r="C8" s="584"/>
      <c r="D8" s="290" t="s">
        <v>2654</v>
      </c>
      <c r="E8" s="584"/>
    </row>
    <row r="9" spans="2:5" ht="14.4" thickBot="1">
      <c r="B9" s="291" t="s">
        <v>2651</v>
      </c>
      <c r="C9" s="581"/>
      <c r="D9" s="292" t="s">
        <v>2655</v>
      </c>
      <c r="E9" s="581"/>
    </row>
    <row r="10" spans="2:5" ht="111" thickBot="1">
      <c r="B10" s="586" t="s">
        <v>2657</v>
      </c>
      <c r="C10" s="293" t="s">
        <v>2658</v>
      </c>
      <c r="D10" s="292" t="s">
        <v>2659</v>
      </c>
      <c r="E10" s="293" t="s">
        <v>2679</v>
      </c>
    </row>
    <row r="11" spans="2:5" ht="110.4">
      <c r="B11" s="587"/>
      <c r="C11" s="585" t="s">
        <v>2660</v>
      </c>
      <c r="D11" s="580" t="s">
        <v>2661</v>
      </c>
      <c r="E11" s="294" t="s">
        <v>2680</v>
      </c>
    </row>
    <row r="12" spans="2:5" ht="14.85" customHeight="1">
      <c r="B12" s="587"/>
      <c r="C12" s="578"/>
      <c r="D12" s="584"/>
      <c r="E12" s="295"/>
    </row>
    <row r="13" spans="2:5" ht="27.6">
      <c r="B13" s="587"/>
      <c r="C13" s="578"/>
      <c r="D13" s="584"/>
      <c r="E13" s="294" t="s">
        <v>2681</v>
      </c>
    </row>
    <row r="14" spans="2:5" ht="55.2">
      <c r="B14" s="587"/>
      <c r="C14" s="578"/>
      <c r="D14" s="584"/>
      <c r="E14" s="295" t="s">
        <v>2662</v>
      </c>
    </row>
    <row r="15" spans="2:5" ht="27.6">
      <c r="B15" s="587"/>
      <c r="C15" s="578"/>
      <c r="D15" s="584"/>
      <c r="E15" s="295" t="s">
        <v>2663</v>
      </c>
    </row>
    <row r="16" spans="2:5" ht="14.85" customHeight="1">
      <c r="B16" s="587"/>
      <c r="C16" s="578"/>
      <c r="D16" s="584"/>
      <c r="E16" s="295" t="s">
        <v>2664</v>
      </c>
    </row>
    <row r="17" spans="2:5" ht="41.4">
      <c r="B17" s="587"/>
      <c r="C17" s="578"/>
      <c r="D17" s="584"/>
      <c r="E17" s="295" t="s">
        <v>2665</v>
      </c>
    </row>
    <row r="18" spans="2:5" ht="55.2">
      <c r="B18" s="587"/>
      <c r="C18" s="578"/>
      <c r="D18" s="584"/>
      <c r="E18" s="295" t="s">
        <v>2666</v>
      </c>
    </row>
    <row r="19" spans="2:5" ht="15" customHeight="1" thickBot="1">
      <c r="B19" s="588"/>
      <c r="C19" s="579"/>
      <c r="D19" s="581"/>
      <c r="E19" s="296" t="s">
        <v>2667</v>
      </c>
    </row>
    <row r="20" spans="2:5" ht="27.6">
      <c r="B20" s="585" t="s">
        <v>2668</v>
      </c>
      <c r="C20" s="585" t="s">
        <v>2669</v>
      </c>
      <c r="D20" s="580" t="s">
        <v>2670</v>
      </c>
      <c r="E20" s="297" t="s">
        <v>2671</v>
      </c>
    </row>
    <row r="21" spans="2:5" ht="41.4">
      <c r="B21" s="578"/>
      <c r="C21" s="578"/>
      <c r="D21" s="584"/>
      <c r="E21" s="298" t="s">
        <v>2672</v>
      </c>
    </row>
    <row r="22" spans="2:5" ht="55.2">
      <c r="B22" s="578"/>
      <c r="C22" s="578"/>
      <c r="D22" s="584"/>
      <c r="E22" s="298" t="s">
        <v>2673</v>
      </c>
    </row>
    <row r="23" spans="2:5" ht="14.4" thickBot="1">
      <c r="B23" s="578"/>
      <c r="C23" s="579"/>
      <c r="D23" s="581"/>
      <c r="E23" s="299" t="s">
        <v>2674</v>
      </c>
    </row>
    <row r="24" spans="2:5" ht="27.6">
      <c r="B24" s="578"/>
      <c r="C24" s="294" t="s">
        <v>2675</v>
      </c>
      <c r="D24" s="580" t="s">
        <v>2677</v>
      </c>
      <c r="E24" s="582" t="s">
        <v>2678</v>
      </c>
    </row>
    <row r="25" spans="2:5" ht="14.4" thickBot="1">
      <c r="B25" s="579"/>
      <c r="C25" s="293" t="s">
        <v>2676</v>
      </c>
      <c r="D25" s="581"/>
      <c r="E25" s="583"/>
    </row>
  </sheetData>
  <mergeCells count="12">
    <mergeCell ref="B6:E6"/>
    <mergeCell ref="B24:B25"/>
    <mergeCell ref="D24:D25"/>
    <mergeCell ref="E24:E25"/>
    <mergeCell ref="C7:C9"/>
    <mergeCell ref="E7:E9"/>
    <mergeCell ref="C11:C19"/>
    <mergeCell ref="D11:D19"/>
    <mergeCell ref="B10:B19"/>
    <mergeCell ref="B20:B23"/>
    <mergeCell ref="C20:C23"/>
    <mergeCell ref="D20:D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66"/>
  <sheetViews>
    <sheetView zoomScale="86" zoomScaleNormal="85" workbookViewId="0">
      <selection activeCell="B1" sqref="B1"/>
    </sheetView>
  </sheetViews>
  <sheetFormatPr defaultRowHeight="14.4"/>
  <cols>
    <col min="2" max="2" width="59.21875" style="43" bestFit="1" customWidth="1"/>
    <col min="3" max="3" width="9.21875" style="311"/>
    <col min="4" max="4" width="12.21875" style="43" bestFit="1" customWidth="1"/>
    <col min="5" max="5" width="9.21875" style="43"/>
    <col min="6" max="6" width="9.88671875" style="43" customWidth="1"/>
    <col min="7" max="7" width="37.21875" style="43" customWidth="1"/>
    <col min="8" max="9" width="9.21875" style="43"/>
  </cols>
  <sheetData>
    <row r="1" spans="2:9" ht="39.6">
      <c r="B1" s="11" t="s">
        <v>2375</v>
      </c>
      <c r="C1" s="37" t="s">
        <v>738</v>
      </c>
      <c r="D1" s="37" t="s">
        <v>854</v>
      </c>
      <c r="E1" s="37" t="s">
        <v>1472</v>
      </c>
      <c r="F1" s="38" t="s">
        <v>2683</v>
      </c>
      <c r="G1" s="37" t="s">
        <v>67</v>
      </c>
      <c r="H1" s="303" t="s">
        <v>2520</v>
      </c>
      <c r="I1" s="37" t="s">
        <v>2521</v>
      </c>
    </row>
    <row r="2" spans="2:9">
      <c r="B2" s="304" t="s">
        <v>0</v>
      </c>
      <c r="C2" s="305"/>
      <c r="D2" s="306"/>
      <c r="E2" s="306"/>
      <c r="F2" s="306"/>
      <c r="G2" s="306"/>
      <c r="H2" s="307"/>
      <c r="I2" s="306"/>
    </row>
    <row r="3" spans="2:9" ht="79.349999999999994" customHeight="1">
      <c r="B3" s="168" t="s">
        <v>781</v>
      </c>
      <c r="C3" s="302" t="s">
        <v>1</v>
      </c>
      <c r="D3" s="46">
        <v>22.5</v>
      </c>
      <c r="E3" s="46">
        <f>Summary!B3</f>
        <v>10</v>
      </c>
      <c r="F3" s="46">
        <f>SUM(D3-(D3*(E3/100)))</f>
        <v>20.25</v>
      </c>
      <c r="G3" s="45" t="s">
        <v>782</v>
      </c>
      <c r="H3" s="192"/>
      <c r="I3" s="178">
        <f>F3*H3</f>
        <v>0</v>
      </c>
    </row>
    <row r="4" spans="2:9" ht="52.8">
      <c r="B4" s="168" t="s">
        <v>783</v>
      </c>
      <c r="C4" s="302" t="s">
        <v>2</v>
      </c>
      <c r="D4" s="46">
        <v>281.25</v>
      </c>
      <c r="E4" s="46">
        <f>Summary!B3</f>
        <v>10</v>
      </c>
      <c r="F4" s="46">
        <f>SUM(D4-(D4*(E4/100)))</f>
        <v>253.125</v>
      </c>
      <c r="G4" s="45" t="s">
        <v>782</v>
      </c>
      <c r="H4" s="192"/>
      <c r="I4" s="178">
        <f t="shared" ref="I4:I58" si="0">F4*H4</f>
        <v>0</v>
      </c>
    </row>
    <row r="5" spans="2:9" ht="52.8">
      <c r="B5" s="168" t="s">
        <v>784</v>
      </c>
      <c r="C5" s="302" t="s">
        <v>3</v>
      </c>
      <c r="D5" s="46">
        <v>281.25</v>
      </c>
      <c r="E5" s="46">
        <f>Summary!B3</f>
        <v>10</v>
      </c>
      <c r="F5" s="46">
        <f>SUM(D5-(D5*(E5/100)))</f>
        <v>253.125</v>
      </c>
      <c r="G5" s="45" t="s">
        <v>782</v>
      </c>
      <c r="H5" s="192"/>
      <c r="I5" s="178">
        <f t="shared" si="0"/>
        <v>0</v>
      </c>
    </row>
    <row r="6" spans="2:9" ht="92.4">
      <c r="B6" s="168" t="s">
        <v>2684</v>
      </c>
      <c r="C6" s="302" t="s">
        <v>4</v>
      </c>
      <c r="D6" s="46">
        <v>281.25</v>
      </c>
      <c r="E6" s="46">
        <f>Summary!B3</f>
        <v>10</v>
      </c>
      <c r="F6" s="46">
        <f t="shared" ref="F6:F14" si="1">SUM(D6-(D6*(E6/100)))</f>
        <v>253.125</v>
      </c>
      <c r="G6" s="45" t="s">
        <v>782</v>
      </c>
      <c r="H6" s="192"/>
      <c r="I6" s="178">
        <f t="shared" si="0"/>
        <v>0</v>
      </c>
    </row>
    <row r="7" spans="2:9" ht="79.2">
      <c r="B7" s="168" t="s">
        <v>2685</v>
      </c>
      <c r="C7" s="302" t="s">
        <v>5</v>
      </c>
      <c r="D7" s="46">
        <v>281.25</v>
      </c>
      <c r="E7" s="46">
        <f>Summary!B3</f>
        <v>10</v>
      </c>
      <c r="F7" s="46">
        <f t="shared" si="1"/>
        <v>253.125</v>
      </c>
      <c r="G7" s="45" t="s">
        <v>782</v>
      </c>
      <c r="H7" s="192"/>
      <c r="I7" s="178">
        <f t="shared" si="0"/>
        <v>0</v>
      </c>
    </row>
    <row r="8" spans="2:9" ht="52.8">
      <c r="B8" s="168" t="s">
        <v>785</v>
      </c>
      <c r="C8" s="302" t="s">
        <v>6</v>
      </c>
      <c r="D8" s="46">
        <v>281.25</v>
      </c>
      <c r="E8" s="46">
        <f>Summary!B3</f>
        <v>10</v>
      </c>
      <c r="F8" s="46">
        <f t="shared" si="1"/>
        <v>253.125</v>
      </c>
      <c r="G8" s="45" t="s">
        <v>782</v>
      </c>
      <c r="H8" s="192"/>
      <c r="I8" s="178">
        <f t="shared" si="0"/>
        <v>0</v>
      </c>
    </row>
    <row r="9" spans="2:9" ht="52.8">
      <c r="B9" s="168" t="s">
        <v>786</v>
      </c>
      <c r="C9" s="302" t="s">
        <v>7</v>
      </c>
      <c r="D9" s="46">
        <v>281.25</v>
      </c>
      <c r="E9" s="46">
        <f>Summary!B3</f>
        <v>10</v>
      </c>
      <c r="F9" s="46">
        <f t="shared" si="1"/>
        <v>253.125</v>
      </c>
      <c r="G9" s="45" t="s">
        <v>782</v>
      </c>
      <c r="H9" s="192"/>
      <c r="I9" s="178">
        <f t="shared" si="0"/>
        <v>0</v>
      </c>
    </row>
    <row r="10" spans="2:9" ht="92.4">
      <c r="B10" s="168" t="s">
        <v>787</v>
      </c>
      <c r="C10" s="302" t="s">
        <v>8</v>
      </c>
      <c r="D10" s="46">
        <v>281.25</v>
      </c>
      <c r="E10" s="46">
        <f>Summary!B3</f>
        <v>10</v>
      </c>
      <c r="F10" s="46">
        <f t="shared" si="1"/>
        <v>253.125</v>
      </c>
      <c r="G10" s="45" t="s">
        <v>782</v>
      </c>
      <c r="H10" s="192"/>
      <c r="I10" s="178">
        <f t="shared" si="0"/>
        <v>0</v>
      </c>
    </row>
    <row r="11" spans="2:9" ht="52.8">
      <c r="B11" s="168" t="s">
        <v>788</v>
      </c>
      <c r="C11" s="302" t="s">
        <v>9</v>
      </c>
      <c r="D11" s="46">
        <v>281.25</v>
      </c>
      <c r="E11" s="46">
        <f>Summary!B3</f>
        <v>10</v>
      </c>
      <c r="F11" s="46">
        <f t="shared" si="1"/>
        <v>253.125</v>
      </c>
      <c r="G11" s="45" t="s">
        <v>782</v>
      </c>
      <c r="H11" s="192"/>
      <c r="I11" s="178">
        <f t="shared" si="0"/>
        <v>0</v>
      </c>
    </row>
    <row r="12" spans="2:9" ht="66">
      <c r="B12" s="168" t="s">
        <v>789</v>
      </c>
      <c r="C12" s="302" t="s">
        <v>10</v>
      </c>
      <c r="D12" s="46">
        <v>281.25</v>
      </c>
      <c r="E12" s="46">
        <f>Summary!B3</f>
        <v>10</v>
      </c>
      <c r="F12" s="46">
        <f t="shared" si="1"/>
        <v>253.125</v>
      </c>
      <c r="G12" s="45" t="s">
        <v>782</v>
      </c>
      <c r="H12" s="192"/>
      <c r="I12" s="178">
        <f t="shared" si="0"/>
        <v>0</v>
      </c>
    </row>
    <row r="13" spans="2:9" ht="52.8">
      <c r="B13" s="168" t="s">
        <v>790</v>
      </c>
      <c r="C13" s="302" t="s">
        <v>11</v>
      </c>
      <c r="D13" s="46">
        <v>281.25</v>
      </c>
      <c r="E13" s="46">
        <f>Summary!B3</f>
        <v>10</v>
      </c>
      <c r="F13" s="46">
        <f t="shared" si="1"/>
        <v>253.125</v>
      </c>
      <c r="G13" s="45" t="s">
        <v>782</v>
      </c>
      <c r="H13" s="192"/>
      <c r="I13" s="178">
        <f t="shared" si="0"/>
        <v>0</v>
      </c>
    </row>
    <row r="14" spans="2:9" ht="105.6">
      <c r="B14" s="168" t="s">
        <v>791</v>
      </c>
      <c r="C14" s="302" t="s">
        <v>12</v>
      </c>
      <c r="D14" s="46">
        <v>281.25</v>
      </c>
      <c r="E14" s="46">
        <f>Summary!B3</f>
        <v>10</v>
      </c>
      <c r="F14" s="46">
        <f t="shared" si="1"/>
        <v>253.125</v>
      </c>
      <c r="G14" s="45" t="s">
        <v>792</v>
      </c>
      <c r="H14" s="192"/>
      <c r="I14" s="178">
        <f t="shared" si="0"/>
        <v>0</v>
      </c>
    </row>
    <row r="15" spans="2:9">
      <c r="B15" s="304" t="s">
        <v>13</v>
      </c>
      <c r="C15" s="308"/>
      <c r="D15" s="52"/>
      <c r="E15" s="52"/>
      <c r="F15" s="52"/>
      <c r="G15" s="309"/>
      <c r="H15" s="310"/>
      <c r="I15" s="309"/>
    </row>
    <row r="16" spans="2:9" ht="66">
      <c r="B16" s="168" t="s">
        <v>793</v>
      </c>
      <c r="C16" s="302" t="s">
        <v>14</v>
      </c>
      <c r="D16" s="46">
        <v>25</v>
      </c>
      <c r="E16" s="46">
        <f>Summary!B4</f>
        <v>10</v>
      </c>
      <c r="F16" s="46">
        <f t="shared" ref="F16:F17" si="2">SUM(D16-(D16*(E16/100)))</f>
        <v>22.5</v>
      </c>
      <c r="G16" s="45" t="s">
        <v>2351</v>
      </c>
      <c r="H16" s="192"/>
      <c r="I16" s="178">
        <f t="shared" si="0"/>
        <v>0</v>
      </c>
    </row>
    <row r="17" spans="2:9" ht="105.6">
      <c r="B17" s="168" t="s">
        <v>2352</v>
      </c>
      <c r="C17" s="302" t="s">
        <v>15</v>
      </c>
      <c r="D17" s="46">
        <v>107.69</v>
      </c>
      <c r="E17" s="46">
        <f>Summary!B4</f>
        <v>10</v>
      </c>
      <c r="F17" s="46">
        <f t="shared" si="2"/>
        <v>96.920999999999992</v>
      </c>
      <c r="G17" s="45" t="s">
        <v>2353</v>
      </c>
      <c r="H17" s="192"/>
      <c r="I17" s="178">
        <f t="shared" si="0"/>
        <v>0</v>
      </c>
    </row>
    <row r="18" spans="2:9">
      <c r="B18" s="304" t="s">
        <v>16</v>
      </c>
      <c r="C18" s="305"/>
      <c r="D18" s="52"/>
      <c r="E18" s="52"/>
      <c r="F18" s="52"/>
      <c r="G18" s="306"/>
      <c r="H18" s="307"/>
      <c r="I18" s="306"/>
    </row>
    <row r="19" spans="2:9" ht="91.8" customHeight="1">
      <c r="B19" s="312" t="s">
        <v>2706</v>
      </c>
      <c r="C19" s="302" t="s">
        <v>17</v>
      </c>
      <c r="D19" s="196">
        <v>0</v>
      </c>
      <c r="E19" s="46">
        <f>Summary!B6</f>
        <v>10</v>
      </c>
      <c r="F19" s="196">
        <f t="shared" ref="F19:F25" si="3">SUM(D19-(D19*(E19/100)))</f>
        <v>0</v>
      </c>
      <c r="G19" s="45" t="s">
        <v>2688</v>
      </c>
      <c r="H19" s="192"/>
      <c r="I19" s="178">
        <f t="shared" si="0"/>
        <v>0</v>
      </c>
    </row>
    <row r="20" spans="2:9" ht="121.05" customHeight="1">
      <c r="B20" s="312" t="s">
        <v>2707</v>
      </c>
      <c r="C20" s="302" t="s">
        <v>18</v>
      </c>
      <c r="D20" s="46">
        <v>16.25</v>
      </c>
      <c r="E20" s="46">
        <f>Summary!B5</f>
        <v>10</v>
      </c>
      <c r="F20" s="46">
        <f t="shared" si="3"/>
        <v>14.625</v>
      </c>
      <c r="G20" s="45" t="s">
        <v>2689</v>
      </c>
      <c r="H20" s="192"/>
      <c r="I20" s="178">
        <f t="shared" si="0"/>
        <v>0</v>
      </c>
    </row>
    <row r="21" spans="2:9" ht="144" customHeight="1">
      <c r="B21" s="312" t="s">
        <v>2708</v>
      </c>
      <c r="C21" s="302" t="s">
        <v>19</v>
      </c>
      <c r="D21" s="46">
        <v>31.25</v>
      </c>
      <c r="E21" s="46">
        <f>Summary!B5</f>
        <v>10</v>
      </c>
      <c r="F21" s="46">
        <f t="shared" si="3"/>
        <v>28.125</v>
      </c>
      <c r="G21" s="45" t="s">
        <v>2354</v>
      </c>
      <c r="H21" s="192"/>
      <c r="I21" s="178">
        <f t="shared" si="0"/>
        <v>0</v>
      </c>
    </row>
    <row r="22" spans="2:9" ht="40.049999999999997" customHeight="1">
      <c r="B22" s="312" t="s">
        <v>794</v>
      </c>
      <c r="C22" s="313" t="s">
        <v>20</v>
      </c>
      <c r="D22" s="314">
        <v>312.5</v>
      </c>
      <c r="E22" s="314">
        <f>Summary!B5</f>
        <v>10</v>
      </c>
      <c r="F22" s="314">
        <f>SUM(D22-(D22*(E22/100)))</f>
        <v>281.25</v>
      </c>
      <c r="G22" s="45" t="s">
        <v>795</v>
      </c>
      <c r="H22" s="192"/>
      <c r="I22" s="178">
        <f>F23*H22</f>
        <v>0</v>
      </c>
    </row>
    <row r="23" spans="2:9" ht="28.35" customHeight="1">
      <c r="B23" s="312" t="s">
        <v>796</v>
      </c>
      <c r="C23" s="313" t="s">
        <v>21</v>
      </c>
      <c r="D23" s="314">
        <v>190.63</v>
      </c>
      <c r="E23" s="314">
        <f>Summary!B5</f>
        <v>10</v>
      </c>
      <c r="F23" s="314">
        <f>SUM(D23-(D23*(E23/100)))</f>
        <v>171.56700000000001</v>
      </c>
      <c r="G23" s="45" t="s">
        <v>797</v>
      </c>
      <c r="H23" s="192"/>
      <c r="I23" s="178">
        <f>F22*H23</f>
        <v>0</v>
      </c>
    </row>
    <row r="24" spans="2:9" ht="115.8" customHeight="1">
      <c r="B24" s="168" t="s">
        <v>798</v>
      </c>
      <c r="C24" s="302" t="s">
        <v>22</v>
      </c>
      <c r="D24" s="46">
        <v>3</v>
      </c>
      <c r="E24" s="46">
        <f>Summary!B5</f>
        <v>10</v>
      </c>
      <c r="F24" s="46">
        <f t="shared" si="3"/>
        <v>2.7</v>
      </c>
      <c r="G24" s="45" t="s">
        <v>23</v>
      </c>
      <c r="H24" s="192"/>
      <c r="I24" s="178">
        <f t="shared" si="0"/>
        <v>0</v>
      </c>
    </row>
    <row r="25" spans="2:9" ht="90.6" customHeight="1">
      <c r="B25" s="168" t="s">
        <v>2355</v>
      </c>
      <c r="C25" s="302" t="s">
        <v>24</v>
      </c>
      <c r="D25" s="196">
        <v>0</v>
      </c>
      <c r="E25" s="46">
        <f>Summary!B5</f>
        <v>10</v>
      </c>
      <c r="F25" s="196">
        <f t="shared" si="3"/>
        <v>0</v>
      </c>
      <c r="G25" s="45" t="s">
        <v>2690</v>
      </c>
      <c r="H25" s="192"/>
      <c r="I25" s="178">
        <f t="shared" si="0"/>
        <v>0</v>
      </c>
    </row>
    <row r="26" spans="2:9" ht="180" customHeight="1">
      <c r="B26" s="168" t="s">
        <v>799</v>
      </c>
      <c r="C26" s="302" t="s">
        <v>25</v>
      </c>
      <c r="D26" s="46">
        <v>213.91</v>
      </c>
      <c r="E26" s="46">
        <f>Summary!B5</f>
        <v>10</v>
      </c>
      <c r="F26" s="46">
        <f t="shared" ref="F26" si="4">SUM(D26-(D26*(E26/100)))</f>
        <v>192.51900000000001</v>
      </c>
      <c r="G26" s="45" t="s">
        <v>26</v>
      </c>
      <c r="H26" s="192"/>
      <c r="I26" s="178">
        <f t="shared" si="0"/>
        <v>0</v>
      </c>
    </row>
    <row r="27" spans="2:9">
      <c r="B27" s="304" t="s">
        <v>27</v>
      </c>
      <c r="C27" s="305"/>
      <c r="D27" s="52"/>
      <c r="E27" s="52"/>
      <c r="F27" s="52"/>
      <c r="G27" s="306"/>
      <c r="H27" s="307"/>
      <c r="I27" s="306"/>
    </row>
    <row r="28" spans="2:9" ht="91.05" customHeight="1">
      <c r="B28" s="168" t="s">
        <v>800</v>
      </c>
      <c r="C28" s="302" t="s">
        <v>28</v>
      </c>
      <c r="D28" s="46">
        <v>12061</v>
      </c>
      <c r="E28" s="46">
        <f>Summary!B6</f>
        <v>10</v>
      </c>
      <c r="F28" s="46">
        <f t="shared" ref="F28:F30" si="5">SUM(D28-(D28*(E28/100)))</f>
        <v>10854.9</v>
      </c>
      <c r="G28" s="45" t="s">
        <v>801</v>
      </c>
      <c r="H28" s="192"/>
      <c r="I28" s="178">
        <f t="shared" si="0"/>
        <v>0</v>
      </c>
    </row>
    <row r="29" spans="2:9" ht="130.80000000000001" customHeight="1">
      <c r="B29" s="168" t="s">
        <v>2356</v>
      </c>
      <c r="C29" s="302" t="s">
        <v>29</v>
      </c>
      <c r="D29" s="46">
        <v>6017</v>
      </c>
      <c r="E29" s="46">
        <f>Summary!B6</f>
        <v>10</v>
      </c>
      <c r="F29" s="46">
        <f t="shared" si="5"/>
        <v>5415.3</v>
      </c>
      <c r="G29" s="45" t="s">
        <v>802</v>
      </c>
      <c r="H29" s="192"/>
      <c r="I29" s="178">
        <f t="shared" si="0"/>
        <v>0</v>
      </c>
    </row>
    <row r="30" spans="2:9" ht="126.6" customHeight="1">
      <c r="B30" s="168" t="s">
        <v>2357</v>
      </c>
      <c r="C30" s="302" t="s">
        <v>30</v>
      </c>
      <c r="D30" s="46">
        <v>7875</v>
      </c>
      <c r="E30" s="46">
        <f>Summary!B6</f>
        <v>10</v>
      </c>
      <c r="F30" s="46">
        <f t="shared" si="5"/>
        <v>7087.5</v>
      </c>
      <c r="G30" s="45" t="s">
        <v>802</v>
      </c>
      <c r="H30" s="192"/>
      <c r="I30" s="178">
        <f t="shared" si="0"/>
        <v>0</v>
      </c>
    </row>
    <row r="31" spans="2:9">
      <c r="B31" s="304" t="s">
        <v>31</v>
      </c>
      <c r="C31" s="305"/>
      <c r="D31" s="52"/>
      <c r="E31" s="52"/>
      <c r="F31" s="52"/>
      <c r="G31" s="306"/>
      <c r="H31" s="307"/>
      <c r="I31" s="306"/>
    </row>
    <row r="32" spans="2:9" ht="80.099999999999994" customHeight="1">
      <c r="B32" s="312" t="s">
        <v>2358</v>
      </c>
      <c r="C32" s="302" t="s">
        <v>32</v>
      </c>
      <c r="D32" s="196">
        <v>0</v>
      </c>
      <c r="E32" s="46">
        <f>Summary!B7</f>
        <v>10</v>
      </c>
      <c r="F32" s="196">
        <f t="shared" ref="F32:F35" si="6">SUM(D32-(D32*(E32/100)))</f>
        <v>0</v>
      </c>
      <c r="G32" s="45" t="s">
        <v>803</v>
      </c>
      <c r="H32" s="192"/>
      <c r="I32" s="178">
        <f t="shared" si="0"/>
        <v>0</v>
      </c>
    </row>
    <row r="33" spans="2:9" ht="39.6">
      <c r="B33" s="168" t="s">
        <v>2709</v>
      </c>
      <c r="C33" s="302" t="s">
        <v>33</v>
      </c>
      <c r="D33" s="46">
        <v>156.25</v>
      </c>
      <c r="E33" s="46">
        <f>Summary!B7</f>
        <v>10</v>
      </c>
      <c r="F33" s="46">
        <f t="shared" si="6"/>
        <v>140.625</v>
      </c>
      <c r="G33" s="45" t="s">
        <v>804</v>
      </c>
      <c r="H33" s="192"/>
      <c r="I33" s="178">
        <f t="shared" si="0"/>
        <v>0</v>
      </c>
    </row>
    <row r="34" spans="2:9" ht="39.6">
      <c r="B34" s="168" t="s">
        <v>805</v>
      </c>
      <c r="C34" s="302" t="s">
        <v>34</v>
      </c>
      <c r="D34" s="46">
        <v>190.63</v>
      </c>
      <c r="E34" s="46">
        <f>Summary!B7</f>
        <v>10</v>
      </c>
      <c r="F34" s="46">
        <f t="shared" si="6"/>
        <v>171.56700000000001</v>
      </c>
      <c r="G34" s="45" t="s">
        <v>806</v>
      </c>
      <c r="H34" s="192"/>
      <c r="I34" s="178">
        <f t="shared" si="0"/>
        <v>0</v>
      </c>
    </row>
    <row r="35" spans="2:9" ht="39.6">
      <c r="B35" s="168" t="s">
        <v>807</v>
      </c>
      <c r="C35" s="302" t="s">
        <v>35</v>
      </c>
      <c r="D35" s="46">
        <v>190.63</v>
      </c>
      <c r="E35" s="46">
        <f>Summary!B7</f>
        <v>10</v>
      </c>
      <c r="F35" s="46">
        <f t="shared" si="6"/>
        <v>171.56700000000001</v>
      </c>
      <c r="G35" s="45" t="s">
        <v>795</v>
      </c>
      <c r="H35" s="192"/>
      <c r="I35" s="178">
        <f t="shared" si="0"/>
        <v>0</v>
      </c>
    </row>
    <row r="36" spans="2:9">
      <c r="B36" s="304" t="s">
        <v>36</v>
      </c>
      <c r="C36" s="305"/>
      <c r="D36" s="52"/>
      <c r="E36" s="52"/>
      <c r="F36" s="52"/>
      <c r="G36" s="306"/>
      <c r="H36" s="307"/>
      <c r="I36" s="306"/>
    </row>
    <row r="37" spans="2:9" ht="118.8">
      <c r="B37" s="168" t="s">
        <v>2710</v>
      </c>
      <c r="C37" s="302" t="s">
        <v>37</v>
      </c>
      <c r="D37" s="46">
        <v>12.5</v>
      </c>
      <c r="E37" s="46">
        <f>Summary!B8</f>
        <v>10</v>
      </c>
      <c r="F37" s="46">
        <f t="shared" ref="F37:F44" si="7">SUM(D37-(D37*(E37/100)))</f>
        <v>11.25</v>
      </c>
      <c r="G37" s="45" t="s">
        <v>2686</v>
      </c>
      <c r="H37" s="192"/>
      <c r="I37" s="178">
        <f t="shared" si="0"/>
        <v>0</v>
      </c>
    </row>
    <row r="38" spans="2:9" ht="132">
      <c r="B38" s="168" t="s">
        <v>2712</v>
      </c>
      <c r="C38" s="302" t="s">
        <v>38</v>
      </c>
      <c r="D38" s="46">
        <v>0.02</v>
      </c>
      <c r="E38" s="46">
        <f>Summary!B8</f>
        <v>10</v>
      </c>
      <c r="F38" s="46">
        <f t="shared" si="7"/>
        <v>1.8000000000000002E-2</v>
      </c>
      <c r="G38" s="45" t="s">
        <v>808</v>
      </c>
      <c r="H38" s="192"/>
      <c r="I38" s="178">
        <f t="shared" si="0"/>
        <v>0</v>
      </c>
    </row>
    <row r="39" spans="2:9" ht="132">
      <c r="B39" s="168" t="s">
        <v>2711</v>
      </c>
      <c r="C39" s="302" t="s">
        <v>39</v>
      </c>
      <c r="D39" s="46">
        <v>0.18</v>
      </c>
      <c r="E39" s="46">
        <f>Summary!B8</f>
        <v>10</v>
      </c>
      <c r="F39" s="46">
        <f t="shared" si="7"/>
        <v>0.16200000000000001</v>
      </c>
      <c r="G39" s="45" t="s">
        <v>809</v>
      </c>
      <c r="H39" s="192"/>
      <c r="I39" s="178">
        <f t="shared" si="0"/>
        <v>0</v>
      </c>
    </row>
    <row r="40" spans="2:9" ht="92.4">
      <c r="B40" s="168" t="s">
        <v>2713</v>
      </c>
      <c r="C40" s="302" t="s">
        <v>40</v>
      </c>
      <c r="D40" s="46">
        <v>31.25</v>
      </c>
      <c r="E40" s="46">
        <f>Summary!B8</f>
        <v>10</v>
      </c>
      <c r="F40" s="46">
        <f t="shared" si="7"/>
        <v>28.125</v>
      </c>
      <c r="G40" s="45" t="s">
        <v>810</v>
      </c>
      <c r="H40" s="192"/>
      <c r="I40" s="178">
        <f t="shared" si="0"/>
        <v>0</v>
      </c>
    </row>
    <row r="41" spans="2:9" ht="92.4">
      <c r="B41" s="168" t="s">
        <v>2714</v>
      </c>
      <c r="C41" s="302" t="s">
        <v>41</v>
      </c>
      <c r="D41" s="46">
        <v>56.25</v>
      </c>
      <c r="E41" s="46">
        <f>Summary!B8</f>
        <v>10</v>
      </c>
      <c r="F41" s="46">
        <f t="shared" si="7"/>
        <v>50.625</v>
      </c>
      <c r="G41" s="45" t="s">
        <v>811</v>
      </c>
      <c r="H41" s="192"/>
      <c r="I41" s="178">
        <f t="shared" si="0"/>
        <v>0</v>
      </c>
    </row>
    <row r="42" spans="2:9" ht="92.4">
      <c r="B42" s="168" t="s">
        <v>2715</v>
      </c>
      <c r="C42" s="302" t="s">
        <v>42</v>
      </c>
      <c r="D42" s="46">
        <v>43.75</v>
      </c>
      <c r="E42" s="46">
        <f>Summary!B8</f>
        <v>10</v>
      </c>
      <c r="F42" s="46">
        <f t="shared" si="7"/>
        <v>39.375</v>
      </c>
      <c r="G42" s="45" t="s">
        <v>812</v>
      </c>
      <c r="H42" s="192"/>
      <c r="I42" s="178">
        <f t="shared" si="0"/>
        <v>0</v>
      </c>
    </row>
    <row r="43" spans="2:9" ht="92.4">
      <c r="B43" s="168" t="s">
        <v>2716</v>
      </c>
      <c r="C43" s="302" t="s">
        <v>43</v>
      </c>
      <c r="D43" s="46">
        <v>68.75</v>
      </c>
      <c r="E43" s="46">
        <f>Summary!B8</f>
        <v>10</v>
      </c>
      <c r="F43" s="46">
        <f t="shared" si="7"/>
        <v>61.875</v>
      </c>
      <c r="G43" s="45" t="s">
        <v>813</v>
      </c>
      <c r="H43" s="192"/>
      <c r="I43" s="178">
        <f t="shared" si="0"/>
        <v>0</v>
      </c>
    </row>
    <row r="44" spans="2:9" ht="105.6">
      <c r="B44" s="168" t="s">
        <v>2717</v>
      </c>
      <c r="C44" s="302" t="s">
        <v>44</v>
      </c>
      <c r="D44" s="46">
        <v>12.5</v>
      </c>
      <c r="E44" s="46">
        <f>Summary!B8</f>
        <v>10</v>
      </c>
      <c r="F44" s="46">
        <f t="shared" si="7"/>
        <v>11.25</v>
      </c>
      <c r="G44" s="45" t="s">
        <v>814</v>
      </c>
      <c r="H44" s="192"/>
      <c r="I44" s="178">
        <f t="shared" si="0"/>
        <v>0</v>
      </c>
    </row>
    <row r="45" spans="2:9" ht="52.8">
      <c r="B45" s="168" t="s">
        <v>815</v>
      </c>
      <c r="C45" s="302" t="s">
        <v>45</v>
      </c>
      <c r="D45" s="197" t="s">
        <v>46</v>
      </c>
      <c r="E45" s="46"/>
      <c r="F45" s="196"/>
      <c r="G45" s="47" t="s">
        <v>816</v>
      </c>
      <c r="H45" s="192"/>
      <c r="I45" s="178">
        <f t="shared" si="0"/>
        <v>0</v>
      </c>
    </row>
    <row r="46" spans="2:9">
      <c r="B46" s="304" t="s">
        <v>47</v>
      </c>
      <c r="C46" s="305"/>
      <c r="D46" s="306"/>
      <c r="E46" s="306"/>
      <c r="F46" s="52"/>
      <c r="G46" s="306"/>
      <c r="H46" s="307"/>
      <c r="I46" s="306"/>
    </row>
    <row r="47" spans="2:9" ht="68.849999999999994" customHeight="1">
      <c r="B47" s="168" t="s">
        <v>817</v>
      </c>
      <c r="C47" s="302" t="s">
        <v>48</v>
      </c>
      <c r="D47" s="46">
        <v>350</v>
      </c>
      <c r="E47" s="46">
        <f>Summary!B9</f>
        <v>10</v>
      </c>
      <c r="F47" s="46">
        <f t="shared" ref="F47" si="8">SUM(D47-(D47*(E47/100)))</f>
        <v>315</v>
      </c>
      <c r="G47" s="45" t="s">
        <v>818</v>
      </c>
      <c r="H47" s="192"/>
      <c r="I47" s="178">
        <f t="shared" si="0"/>
        <v>0</v>
      </c>
    </row>
    <row r="48" spans="2:9" ht="117" customHeight="1">
      <c r="B48" s="168" t="s">
        <v>819</v>
      </c>
      <c r="C48" s="302" t="s">
        <v>49</v>
      </c>
      <c r="D48" s="196">
        <v>0</v>
      </c>
      <c r="E48" s="46">
        <f>Summary!B9</f>
        <v>10</v>
      </c>
      <c r="F48" s="196">
        <f t="shared" ref="F48" si="9">SUM(D48-(D48*(E48/100)))</f>
        <v>0</v>
      </c>
      <c r="G48" s="45" t="s">
        <v>2691</v>
      </c>
      <c r="H48" s="192"/>
      <c r="I48" s="178">
        <f t="shared" si="0"/>
        <v>0</v>
      </c>
    </row>
    <row r="49" spans="2:9">
      <c r="B49" s="304" t="s">
        <v>50</v>
      </c>
      <c r="C49" s="305"/>
      <c r="D49" s="306"/>
      <c r="E49" s="306"/>
      <c r="F49" s="52"/>
      <c r="G49" s="306"/>
      <c r="H49" s="307"/>
      <c r="I49" s="306"/>
    </row>
    <row r="50" spans="2:9" ht="52.8">
      <c r="B50" s="168" t="s">
        <v>2718</v>
      </c>
      <c r="C50" s="302" t="s">
        <v>51</v>
      </c>
      <c r="D50" s="197" t="s">
        <v>52</v>
      </c>
      <c r="E50" s="46"/>
      <c r="F50" s="196"/>
      <c r="G50" s="47" t="s">
        <v>816</v>
      </c>
      <c r="H50" s="192"/>
      <c r="I50" s="178"/>
    </row>
    <row r="51" spans="2:9" ht="26.4">
      <c r="B51" s="168" t="s">
        <v>2720</v>
      </c>
      <c r="C51" s="302" t="s">
        <v>53</v>
      </c>
      <c r="D51" s="196">
        <v>0</v>
      </c>
      <c r="E51" s="46">
        <f>Summary!B10</f>
        <v>10</v>
      </c>
      <c r="F51" s="196">
        <f t="shared" ref="F51" si="10">SUM(D51-(D51*(E51/100)))</f>
        <v>0</v>
      </c>
      <c r="G51" s="45" t="s">
        <v>2719</v>
      </c>
      <c r="H51" s="192"/>
      <c r="I51" s="178">
        <f t="shared" si="0"/>
        <v>0</v>
      </c>
    </row>
    <row r="52" spans="2:9">
      <c r="B52" s="304" t="s">
        <v>54</v>
      </c>
      <c r="C52" s="305"/>
      <c r="D52" s="52"/>
      <c r="E52" s="52"/>
      <c r="F52" s="52"/>
      <c r="G52" s="306"/>
      <c r="H52" s="307"/>
      <c r="I52" s="306"/>
    </row>
    <row r="53" spans="2:9" ht="92.4">
      <c r="B53" s="168" t="s">
        <v>821</v>
      </c>
      <c r="C53" s="302" t="s">
        <v>55</v>
      </c>
      <c r="D53" s="46">
        <v>435</v>
      </c>
      <c r="E53" s="46">
        <f>Summary!B10</f>
        <v>10</v>
      </c>
      <c r="F53" s="46">
        <f t="shared" ref="F53:F58" si="11">SUM(D53-(D53*(E53/100)))</f>
        <v>391.5</v>
      </c>
      <c r="G53" s="45" t="s">
        <v>822</v>
      </c>
      <c r="H53" s="192"/>
      <c r="I53" s="178">
        <f t="shared" si="0"/>
        <v>0</v>
      </c>
    </row>
    <row r="54" spans="2:9" ht="92.4">
      <c r="B54" s="168" t="s">
        <v>823</v>
      </c>
      <c r="C54" s="302" t="s">
        <v>56</v>
      </c>
      <c r="D54" s="46">
        <v>275</v>
      </c>
      <c r="E54" s="46">
        <f>Summary!B11</f>
        <v>10</v>
      </c>
      <c r="F54" s="46">
        <f t="shared" si="11"/>
        <v>247.5</v>
      </c>
      <c r="G54" s="45" t="s">
        <v>824</v>
      </c>
      <c r="H54" s="192"/>
      <c r="I54" s="178">
        <f t="shared" si="0"/>
        <v>0</v>
      </c>
    </row>
    <row r="55" spans="2:9" ht="52.8">
      <c r="B55" s="168" t="s">
        <v>825</v>
      </c>
      <c r="C55" s="302" t="s">
        <v>57</v>
      </c>
      <c r="D55" s="46">
        <v>90</v>
      </c>
      <c r="E55" s="46">
        <f>Summary!B11</f>
        <v>10</v>
      </c>
      <c r="F55" s="46">
        <f t="shared" si="11"/>
        <v>81</v>
      </c>
      <c r="G55" s="45" t="s">
        <v>826</v>
      </c>
      <c r="H55" s="192"/>
      <c r="I55" s="178">
        <f t="shared" si="0"/>
        <v>0</v>
      </c>
    </row>
    <row r="56" spans="2:9" ht="52.8">
      <c r="B56" s="168" t="s">
        <v>827</v>
      </c>
      <c r="C56" s="302" t="s">
        <v>58</v>
      </c>
      <c r="D56" s="46">
        <v>200</v>
      </c>
      <c r="E56" s="46">
        <f>Summary!B11</f>
        <v>10</v>
      </c>
      <c r="F56" s="46">
        <f t="shared" si="11"/>
        <v>180</v>
      </c>
      <c r="G56" s="45" t="s">
        <v>828</v>
      </c>
      <c r="H56" s="192"/>
      <c r="I56" s="178">
        <f t="shared" si="0"/>
        <v>0</v>
      </c>
    </row>
    <row r="57" spans="2:9" ht="26.4">
      <c r="B57" s="168" t="s">
        <v>829</v>
      </c>
      <c r="C57" s="302" t="s">
        <v>59</v>
      </c>
      <c r="D57" s="46">
        <v>108.75</v>
      </c>
      <c r="E57" s="46">
        <f>Summary!B11</f>
        <v>10</v>
      </c>
      <c r="F57" s="46">
        <f t="shared" si="11"/>
        <v>97.875</v>
      </c>
      <c r="G57" s="45" t="s">
        <v>60</v>
      </c>
      <c r="H57" s="192"/>
      <c r="I57" s="178">
        <f t="shared" si="0"/>
        <v>0</v>
      </c>
    </row>
    <row r="58" spans="2:9" ht="26.4">
      <c r="B58" s="168" t="s">
        <v>830</v>
      </c>
      <c r="C58" s="302" t="s">
        <v>61</v>
      </c>
      <c r="D58" s="46">
        <v>468.75</v>
      </c>
      <c r="E58" s="46">
        <f>Summary!B11</f>
        <v>10</v>
      </c>
      <c r="F58" s="46">
        <f t="shared" si="11"/>
        <v>421.875</v>
      </c>
      <c r="G58" s="45" t="s">
        <v>60</v>
      </c>
      <c r="H58" s="192"/>
      <c r="I58" s="178">
        <f t="shared" si="0"/>
        <v>0</v>
      </c>
    </row>
    <row r="59" spans="2:9">
      <c r="B59" s="304" t="s">
        <v>62</v>
      </c>
      <c r="C59" s="305"/>
      <c r="D59" s="306"/>
      <c r="E59" s="306"/>
      <c r="F59" s="52"/>
      <c r="G59" s="306"/>
      <c r="H59" s="307"/>
      <c r="I59" s="306"/>
    </row>
    <row r="60" spans="2:9" ht="26.4">
      <c r="B60" s="168" t="s">
        <v>831</v>
      </c>
      <c r="C60" s="302" t="s">
        <v>63</v>
      </c>
      <c r="D60" s="46">
        <v>676.25</v>
      </c>
      <c r="E60" s="46">
        <f>Summary!B12</f>
        <v>10</v>
      </c>
      <c r="F60" s="46">
        <f t="shared" ref="F60:F63" si="12">SUM(D60-(D60*(E60/100)))</f>
        <v>608.625</v>
      </c>
      <c r="G60" s="45" t="s">
        <v>832</v>
      </c>
      <c r="H60" s="192"/>
      <c r="I60" s="178">
        <f t="shared" ref="I60:I63" si="13">F60*H60</f>
        <v>0</v>
      </c>
    </row>
    <row r="61" spans="2:9" ht="26.4">
      <c r="B61" s="168" t="s">
        <v>833</v>
      </c>
      <c r="C61" s="302" t="s">
        <v>64</v>
      </c>
      <c r="D61" s="46">
        <v>730</v>
      </c>
      <c r="E61" s="46">
        <f>Summary!B12</f>
        <v>10</v>
      </c>
      <c r="F61" s="46">
        <f t="shared" si="12"/>
        <v>657</v>
      </c>
      <c r="G61" s="45" t="s">
        <v>834</v>
      </c>
      <c r="H61" s="192"/>
      <c r="I61" s="178">
        <f t="shared" si="13"/>
        <v>0</v>
      </c>
    </row>
    <row r="62" spans="2:9" ht="52.8">
      <c r="B62" s="168" t="s">
        <v>2687</v>
      </c>
      <c r="C62" s="302" t="s">
        <v>65</v>
      </c>
      <c r="D62" s="46">
        <v>162.5</v>
      </c>
      <c r="E62" s="46">
        <f>Summary!B12</f>
        <v>10</v>
      </c>
      <c r="F62" s="46">
        <f t="shared" si="12"/>
        <v>146.25</v>
      </c>
      <c r="G62" s="45" t="s">
        <v>835</v>
      </c>
      <c r="H62" s="192"/>
      <c r="I62" s="178">
        <f t="shared" si="13"/>
        <v>0</v>
      </c>
    </row>
    <row r="63" spans="2:9" ht="64.05" customHeight="1">
      <c r="B63" s="168" t="s">
        <v>836</v>
      </c>
      <c r="C63" s="302" t="s">
        <v>66</v>
      </c>
      <c r="D63" s="197">
        <v>0</v>
      </c>
      <c r="E63" s="46">
        <f>Summary!B12</f>
        <v>10</v>
      </c>
      <c r="F63" s="196">
        <f t="shared" si="12"/>
        <v>0</v>
      </c>
      <c r="G63" s="45" t="s">
        <v>2692</v>
      </c>
      <c r="H63" s="192"/>
      <c r="I63" s="178">
        <f t="shared" si="13"/>
        <v>0</v>
      </c>
    </row>
    <row r="65" spans="2:9">
      <c r="B65" s="304" t="s">
        <v>4468</v>
      </c>
      <c r="C65" s="305"/>
      <c r="D65" s="306"/>
      <c r="E65" s="306"/>
      <c r="F65" s="52"/>
      <c r="G65" s="306"/>
      <c r="H65" s="307"/>
      <c r="I65" s="306"/>
    </row>
    <row r="66" spans="2:9" ht="115.8" customHeight="1">
      <c r="B66" s="589" t="s">
        <v>4467</v>
      </c>
      <c r="C66" s="590"/>
      <c r="D66" s="590"/>
      <c r="E66" s="590"/>
      <c r="F66" s="590"/>
      <c r="G66" s="590"/>
      <c r="H66" s="590"/>
      <c r="I66" s="591"/>
    </row>
  </sheetData>
  <mergeCells count="1">
    <mergeCell ref="B66:I6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9"/>
  <sheetViews>
    <sheetView zoomScale="85" workbookViewId="0">
      <selection activeCell="E1" sqref="E1"/>
    </sheetView>
  </sheetViews>
  <sheetFormatPr defaultColWidth="8.88671875" defaultRowHeight="13.8"/>
  <cols>
    <col min="1" max="1" width="45.6640625" style="14" customWidth="1"/>
    <col min="2" max="2" width="17.6640625" style="27" customWidth="1"/>
    <col min="3" max="5" width="17.6640625" style="14" customWidth="1"/>
    <col min="6" max="6" width="45.6640625" style="14" customWidth="1"/>
    <col min="7" max="7" width="8.88671875" style="215"/>
    <col min="8" max="8" width="11.5546875" style="14" customWidth="1"/>
    <col min="9" max="16384" width="8.88671875" style="14"/>
  </cols>
  <sheetData>
    <row r="1" spans="1:8" ht="26.4">
      <c r="A1" s="36" t="s">
        <v>2359</v>
      </c>
      <c r="B1" s="36" t="s">
        <v>738</v>
      </c>
      <c r="C1" s="37" t="s">
        <v>854</v>
      </c>
      <c r="D1" s="37" t="s">
        <v>1472</v>
      </c>
      <c r="E1" s="38" t="s">
        <v>865</v>
      </c>
      <c r="F1" s="39" t="s">
        <v>67</v>
      </c>
      <c r="G1" s="190" t="s">
        <v>2520</v>
      </c>
      <c r="H1" s="12" t="s">
        <v>2521</v>
      </c>
    </row>
    <row r="2" spans="1:8" s="18" customFormat="1" ht="44.25" customHeight="1">
      <c r="A2" s="118" t="s">
        <v>2364</v>
      </c>
      <c r="B2" s="592" t="s">
        <v>2537</v>
      </c>
      <c r="C2" s="592"/>
      <c r="D2" s="592"/>
      <c r="E2" s="592"/>
      <c r="F2" s="592"/>
      <c r="G2" s="211"/>
      <c r="H2" s="53"/>
    </row>
    <row r="3" spans="1:8">
      <c r="A3" s="181" t="s">
        <v>1332</v>
      </c>
      <c r="B3" s="182"/>
      <c r="C3" s="183"/>
      <c r="D3" s="183"/>
      <c r="E3" s="184"/>
      <c r="F3" s="185"/>
      <c r="G3" s="214"/>
      <c r="H3" s="185"/>
    </row>
    <row r="4" spans="1:8" ht="48.6" customHeight="1">
      <c r="A4" s="10" t="s">
        <v>1305</v>
      </c>
      <c r="B4" s="40" t="s">
        <v>1306</v>
      </c>
      <c r="C4" s="28">
        <v>900</v>
      </c>
      <c r="D4" s="28">
        <f>Summary!B60</f>
        <v>10</v>
      </c>
      <c r="E4" s="58">
        <f t="shared" ref="E4:E18" si="0">SUM(C4-(C4*(D4/100)))</f>
        <v>810</v>
      </c>
      <c r="F4" s="42"/>
      <c r="G4" s="206"/>
      <c r="H4" s="180">
        <f t="shared" ref="H4:H5" si="1">E4*G4</f>
        <v>0</v>
      </c>
    </row>
    <row r="5" spans="1:8" ht="26.4">
      <c r="A5" s="90" t="s">
        <v>779</v>
      </c>
      <c r="B5" s="40" t="s">
        <v>1299</v>
      </c>
      <c r="C5" s="28">
        <v>199</v>
      </c>
      <c r="D5" s="28">
        <f>Summary!B60</f>
        <v>10</v>
      </c>
      <c r="E5" s="58">
        <f t="shared" si="0"/>
        <v>179.1</v>
      </c>
      <c r="F5" s="42"/>
      <c r="G5" s="206"/>
      <c r="H5" s="180">
        <f t="shared" si="1"/>
        <v>0</v>
      </c>
    </row>
    <row r="6" spans="1:8" ht="39.6">
      <c r="A6" s="90" t="s">
        <v>2376</v>
      </c>
      <c r="B6" s="40" t="s">
        <v>1300</v>
      </c>
      <c r="C6" s="28">
        <v>1699</v>
      </c>
      <c r="D6" s="28">
        <f>Summary!B60</f>
        <v>10</v>
      </c>
      <c r="E6" s="58">
        <f t="shared" si="0"/>
        <v>1529.1</v>
      </c>
      <c r="F6" s="42"/>
      <c r="G6" s="206"/>
      <c r="H6" s="180">
        <f t="shared" ref="H6" si="2">E6*G6</f>
        <v>0</v>
      </c>
    </row>
    <row r="7" spans="1:8" ht="39.6">
      <c r="A7" s="90" t="s">
        <v>2377</v>
      </c>
      <c r="B7" s="40" t="s">
        <v>1301</v>
      </c>
      <c r="C7" s="28">
        <v>7199</v>
      </c>
      <c r="D7" s="28">
        <f>Summary!B60</f>
        <v>10</v>
      </c>
      <c r="E7" s="58">
        <f t="shared" si="0"/>
        <v>6479.1</v>
      </c>
      <c r="F7" s="42"/>
      <c r="G7" s="206"/>
      <c r="H7" s="180">
        <f t="shared" ref="H7:H18" si="3">E7*G7</f>
        <v>0</v>
      </c>
    </row>
    <row r="8" spans="1:8" ht="26.4">
      <c r="A8" s="90" t="s">
        <v>2378</v>
      </c>
      <c r="B8" s="40" t="s">
        <v>1302</v>
      </c>
      <c r="C8" s="28">
        <v>13000</v>
      </c>
      <c r="D8" s="28">
        <f>Summary!B60</f>
        <v>10</v>
      </c>
      <c r="E8" s="58">
        <f t="shared" si="0"/>
        <v>11700</v>
      </c>
      <c r="F8" s="42"/>
      <c r="G8" s="206"/>
      <c r="H8" s="180">
        <f t="shared" si="3"/>
        <v>0</v>
      </c>
    </row>
    <row r="9" spans="1:8" ht="26.4">
      <c r="A9" s="90" t="s">
        <v>2379</v>
      </c>
      <c r="B9" s="40" t="s">
        <v>1303</v>
      </c>
      <c r="C9" s="28">
        <v>58000</v>
      </c>
      <c r="D9" s="28">
        <f>Summary!B60</f>
        <v>10</v>
      </c>
      <c r="E9" s="58">
        <f t="shared" si="0"/>
        <v>52200</v>
      </c>
      <c r="F9" s="42"/>
      <c r="G9" s="206"/>
      <c r="H9" s="180">
        <f t="shared" si="3"/>
        <v>0</v>
      </c>
    </row>
    <row r="10" spans="1:8" ht="39.6">
      <c r="A10" s="9" t="s">
        <v>2380</v>
      </c>
      <c r="B10" s="40" t="s">
        <v>1304</v>
      </c>
      <c r="C10" s="28">
        <v>900</v>
      </c>
      <c r="D10" s="28">
        <f>Summary!B60</f>
        <v>10</v>
      </c>
      <c r="E10" s="58">
        <f t="shared" si="0"/>
        <v>810</v>
      </c>
      <c r="F10" s="42"/>
      <c r="G10" s="206"/>
      <c r="H10" s="180">
        <f t="shared" si="3"/>
        <v>0</v>
      </c>
    </row>
    <row r="11" spans="1:8" ht="26.4">
      <c r="A11" s="9" t="s">
        <v>1307</v>
      </c>
      <c r="B11" s="40" t="s">
        <v>1308</v>
      </c>
      <c r="C11" s="28">
        <v>10</v>
      </c>
      <c r="D11" s="28">
        <f>Summary!B60</f>
        <v>10</v>
      </c>
      <c r="E11" s="58">
        <f t="shared" si="0"/>
        <v>9</v>
      </c>
      <c r="F11" s="42"/>
      <c r="G11" s="206"/>
      <c r="H11" s="180">
        <f t="shared" si="3"/>
        <v>0</v>
      </c>
    </row>
    <row r="12" spans="1:8" ht="39.6">
      <c r="A12" s="8" t="s">
        <v>2381</v>
      </c>
      <c r="B12" s="40" t="s">
        <v>1330</v>
      </c>
      <c r="C12" s="28">
        <v>20</v>
      </c>
      <c r="D12" s="28">
        <f>Summary!B60</f>
        <v>10</v>
      </c>
      <c r="E12" s="58">
        <f t="shared" si="0"/>
        <v>18</v>
      </c>
      <c r="F12" s="42"/>
      <c r="G12" s="206"/>
      <c r="H12" s="180">
        <f t="shared" si="3"/>
        <v>0</v>
      </c>
    </row>
    <row r="13" spans="1:8" ht="39.6">
      <c r="A13" s="8" t="s">
        <v>780</v>
      </c>
      <c r="B13" s="40" t="s">
        <v>1331</v>
      </c>
      <c r="C13" s="28">
        <v>740</v>
      </c>
      <c r="D13" s="28">
        <f>Summary!B60</f>
        <v>10</v>
      </c>
      <c r="E13" s="58">
        <f t="shared" si="0"/>
        <v>666</v>
      </c>
      <c r="F13" s="42"/>
      <c r="G13" s="206"/>
      <c r="H13" s="180">
        <f t="shared" si="3"/>
        <v>0</v>
      </c>
    </row>
    <row r="14" spans="1:8" ht="66">
      <c r="A14" s="90" t="s">
        <v>2382</v>
      </c>
      <c r="B14" s="40" t="s">
        <v>1309</v>
      </c>
      <c r="C14" s="28">
        <v>370</v>
      </c>
      <c r="D14" s="28">
        <f>Summary!B60</f>
        <v>10</v>
      </c>
      <c r="E14" s="58">
        <f t="shared" si="0"/>
        <v>333</v>
      </c>
      <c r="F14" s="42"/>
      <c r="G14" s="206"/>
      <c r="H14" s="180">
        <f t="shared" si="3"/>
        <v>0</v>
      </c>
    </row>
    <row r="15" spans="1:8" ht="66">
      <c r="A15" s="90" t="s">
        <v>2383</v>
      </c>
      <c r="B15" s="40" t="s">
        <v>1310</v>
      </c>
      <c r="C15" s="28">
        <v>1850</v>
      </c>
      <c r="D15" s="28">
        <f>Summary!B60</f>
        <v>10</v>
      </c>
      <c r="E15" s="58">
        <f t="shared" si="0"/>
        <v>1665</v>
      </c>
      <c r="F15" s="42"/>
      <c r="G15" s="206"/>
      <c r="H15" s="180">
        <f t="shared" si="3"/>
        <v>0</v>
      </c>
    </row>
    <row r="16" spans="1:8" ht="66">
      <c r="A16" s="90" t="s">
        <v>2384</v>
      </c>
      <c r="B16" s="40" t="s">
        <v>1311</v>
      </c>
      <c r="C16" s="28">
        <v>3700</v>
      </c>
      <c r="D16" s="28">
        <f>Summary!B60</f>
        <v>10</v>
      </c>
      <c r="E16" s="58">
        <f t="shared" si="0"/>
        <v>3330</v>
      </c>
      <c r="F16" s="42"/>
      <c r="G16" s="206"/>
      <c r="H16" s="180">
        <f t="shared" si="3"/>
        <v>0</v>
      </c>
    </row>
    <row r="17" spans="1:8" ht="66">
      <c r="A17" s="90" t="s">
        <v>2385</v>
      </c>
      <c r="B17" s="40" t="s">
        <v>1312</v>
      </c>
      <c r="C17" s="28">
        <v>11100</v>
      </c>
      <c r="D17" s="28">
        <f>Summary!B60</f>
        <v>10</v>
      </c>
      <c r="E17" s="58">
        <f t="shared" si="0"/>
        <v>9990</v>
      </c>
      <c r="F17" s="42"/>
      <c r="G17" s="206"/>
      <c r="H17" s="180">
        <f t="shared" si="3"/>
        <v>0</v>
      </c>
    </row>
    <row r="18" spans="1:8" ht="79.2">
      <c r="A18" s="90" t="s">
        <v>2386</v>
      </c>
      <c r="B18" s="40" t="s">
        <v>1313</v>
      </c>
      <c r="C18" s="28">
        <v>740</v>
      </c>
      <c r="D18" s="28">
        <f>Summary!B60</f>
        <v>10</v>
      </c>
      <c r="E18" s="58">
        <f t="shared" si="0"/>
        <v>666</v>
      </c>
      <c r="F18" s="42"/>
      <c r="G18" s="206"/>
      <c r="H18" s="180">
        <f t="shared" si="3"/>
        <v>0</v>
      </c>
    </row>
    <row r="19" spans="1:8">
      <c r="D19" s="170"/>
    </row>
  </sheetData>
  <sheetProtection algorithmName="SHA-512" hashValue="7WO4jyge6kMtT5q6cXg3QGpb2PnuQtWJv+1TQJ+O9BwKeZowDVBITmQHb/TkCRCtHwuScqG5xFGZL3MvklOFNg==" saltValue="V3TdyRhlbtF411INXSIT1w==" spinCount="100000" sheet="1" objects="1" scenarios="1"/>
  <mergeCells count="1">
    <mergeCell ref="B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
  <sheetViews>
    <sheetView workbookViewId="0">
      <selection activeCell="E1" sqref="E1"/>
    </sheetView>
  </sheetViews>
  <sheetFormatPr defaultColWidth="8.88671875" defaultRowHeight="13.8"/>
  <cols>
    <col min="1" max="1" width="45.6640625" style="14" customWidth="1"/>
    <col min="2" max="2" width="17.6640625" style="27" customWidth="1"/>
    <col min="3" max="5" width="17.6640625" style="160" customWidth="1"/>
    <col min="6" max="6" width="45.6640625" style="14" customWidth="1"/>
    <col min="7" max="7" width="8.88671875" style="215"/>
    <col min="8" max="8" width="12.6640625" style="14" customWidth="1"/>
    <col min="9" max="16384" width="8.88671875" style="14"/>
  </cols>
  <sheetData>
    <row r="1" spans="1:8" ht="26.4">
      <c r="A1" s="36" t="s">
        <v>2359</v>
      </c>
      <c r="B1" s="36" t="s">
        <v>738</v>
      </c>
      <c r="C1" s="91" t="s">
        <v>854</v>
      </c>
      <c r="D1" s="91" t="s">
        <v>1472</v>
      </c>
      <c r="E1" s="159" t="s">
        <v>865</v>
      </c>
      <c r="F1" s="39" t="s">
        <v>67</v>
      </c>
      <c r="G1" s="190" t="s">
        <v>2520</v>
      </c>
      <c r="H1" s="12" t="s">
        <v>2521</v>
      </c>
    </row>
    <row r="2" spans="1:8" s="18" customFormat="1" ht="58.5" customHeight="1">
      <c r="A2" s="118" t="s">
        <v>2538</v>
      </c>
      <c r="B2" s="592" t="s">
        <v>2539</v>
      </c>
      <c r="C2" s="592"/>
      <c r="D2" s="592"/>
      <c r="E2" s="592"/>
      <c r="F2" s="592"/>
      <c r="G2" s="211"/>
      <c r="H2" s="53"/>
    </row>
    <row r="3" spans="1:8" ht="80.099999999999994" customHeight="1">
      <c r="A3" s="165" t="s">
        <v>742</v>
      </c>
      <c r="B3" s="40" t="s">
        <v>2306</v>
      </c>
      <c r="C3" s="28">
        <v>583.34</v>
      </c>
      <c r="D3" s="28">
        <f>Summary!B59</f>
        <v>10</v>
      </c>
      <c r="E3" s="58">
        <f t="shared" ref="E3:E27" si="0">SUM(C3-(C3*(D3/100)))</f>
        <v>525.00600000000009</v>
      </c>
      <c r="F3" s="161"/>
      <c r="G3" s="206"/>
      <c r="H3" s="180">
        <f>SUM(E3*G3)</f>
        <v>0</v>
      </c>
    </row>
    <row r="4" spans="1:8" ht="80.099999999999994" customHeight="1">
      <c r="A4" s="166" t="s">
        <v>743</v>
      </c>
      <c r="B4" s="40" t="s">
        <v>2307</v>
      </c>
      <c r="C4" s="162">
        <v>375</v>
      </c>
      <c r="D4" s="41">
        <f>Summary!B59</f>
        <v>10</v>
      </c>
      <c r="E4" s="58">
        <f t="shared" si="0"/>
        <v>337.5</v>
      </c>
      <c r="F4" s="163"/>
      <c r="G4" s="206"/>
      <c r="H4" s="180">
        <f t="shared" ref="H4:H27" si="1">SUM(E4*G4)</f>
        <v>0</v>
      </c>
    </row>
    <row r="5" spans="1:8" ht="80.099999999999994" customHeight="1">
      <c r="A5" s="166" t="s">
        <v>744</v>
      </c>
      <c r="B5" s="40" t="s">
        <v>2308</v>
      </c>
      <c r="C5" s="162">
        <v>305.56</v>
      </c>
      <c r="D5" s="41">
        <f>Summary!B59</f>
        <v>10</v>
      </c>
      <c r="E5" s="58">
        <f t="shared" si="0"/>
        <v>275.00400000000002</v>
      </c>
      <c r="F5" s="163"/>
      <c r="G5" s="206"/>
      <c r="H5" s="180">
        <f t="shared" si="1"/>
        <v>0</v>
      </c>
    </row>
    <row r="6" spans="1:8" ht="80.099999999999994" customHeight="1">
      <c r="A6" s="166" t="s">
        <v>745</v>
      </c>
      <c r="B6" s="40" t="s">
        <v>2309</v>
      </c>
      <c r="C6" s="162">
        <v>270.83999999999997</v>
      </c>
      <c r="D6" s="41">
        <f>Summary!B59</f>
        <v>10</v>
      </c>
      <c r="E6" s="58">
        <f t="shared" si="0"/>
        <v>243.75599999999997</v>
      </c>
      <c r="F6" s="163"/>
      <c r="G6" s="206"/>
      <c r="H6" s="180">
        <f t="shared" si="1"/>
        <v>0</v>
      </c>
    </row>
    <row r="7" spans="1:8" ht="80.099999999999994" customHeight="1">
      <c r="A7" s="166" t="s">
        <v>746</v>
      </c>
      <c r="B7" s="40" t="s">
        <v>2310</v>
      </c>
      <c r="C7" s="162">
        <v>250</v>
      </c>
      <c r="D7" s="41">
        <f>Summary!B59</f>
        <v>10</v>
      </c>
      <c r="E7" s="58">
        <f t="shared" si="0"/>
        <v>225</v>
      </c>
      <c r="F7" s="163"/>
      <c r="G7" s="206"/>
      <c r="H7" s="180">
        <f t="shared" si="1"/>
        <v>0</v>
      </c>
    </row>
    <row r="8" spans="1:8" ht="80.099999999999994" customHeight="1">
      <c r="A8" s="166" t="s">
        <v>747</v>
      </c>
      <c r="B8" s="40" t="s">
        <v>2311</v>
      </c>
      <c r="C8" s="162">
        <v>58.34</v>
      </c>
      <c r="D8" s="41">
        <f>Summary!B59</f>
        <v>10</v>
      </c>
      <c r="E8" s="58">
        <f t="shared" si="0"/>
        <v>52.506</v>
      </c>
      <c r="F8" s="163"/>
      <c r="G8" s="206"/>
      <c r="H8" s="180">
        <f t="shared" si="1"/>
        <v>0</v>
      </c>
    </row>
    <row r="9" spans="1:8" ht="80.099999999999994" customHeight="1">
      <c r="A9" s="166" t="s">
        <v>748</v>
      </c>
      <c r="B9" s="40" t="s">
        <v>2312</v>
      </c>
      <c r="C9" s="162">
        <v>37.5</v>
      </c>
      <c r="D9" s="41">
        <f>Summary!B59</f>
        <v>10</v>
      </c>
      <c r="E9" s="58">
        <f t="shared" si="0"/>
        <v>33.75</v>
      </c>
      <c r="F9" s="163"/>
      <c r="G9" s="206"/>
      <c r="H9" s="180">
        <f t="shared" si="1"/>
        <v>0</v>
      </c>
    </row>
    <row r="10" spans="1:8" ht="80.099999999999994" customHeight="1">
      <c r="A10" s="166" t="s">
        <v>749</v>
      </c>
      <c r="B10" s="40" t="s">
        <v>2313</v>
      </c>
      <c r="C10" s="162">
        <v>30.56</v>
      </c>
      <c r="D10" s="41">
        <f>Summary!B59</f>
        <v>10</v>
      </c>
      <c r="E10" s="58">
        <f t="shared" si="0"/>
        <v>27.503999999999998</v>
      </c>
      <c r="F10" s="163"/>
      <c r="G10" s="206"/>
      <c r="H10" s="180">
        <f t="shared" si="1"/>
        <v>0</v>
      </c>
    </row>
    <row r="11" spans="1:8" ht="80.099999999999994" customHeight="1">
      <c r="A11" s="166" t="s">
        <v>750</v>
      </c>
      <c r="B11" s="40" t="s">
        <v>2314</v>
      </c>
      <c r="C11" s="162">
        <v>27.09</v>
      </c>
      <c r="D11" s="41">
        <f>Summary!B59</f>
        <v>10</v>
      </c>
      <c r="E11" s="58">
        <f t="shared" si="0"/>
        <v>24.381</v>
      </c>
      <c r="F11" s="163"/>
      <c r="G11" s="206"/>
      <c r="H11" s="180">
        <f t="shared" si="1"/>
        <v>0</v>
      </c>
    </row>
    <row r="12" spans="1:8" ht="80.099999999999994" customHeight="1">
      <c r="A12" s="166" t="s">
        <v>751</v>
      </c>
      <c r="B12" s="40" t="s">
        <v>2319</v>
      </c>
      <c r="C12" s="162">
        <v>25</v>
      </c>
      <c r="D12" s="41">
        <f>Summary!B59</f>
        <v>10</v>
      </c>
      <c r="E12" s="58">
        <f t="shared" si="0"/>
        <v>22.5</v>
      </c>
      <c r="F12" s="163"/>
      <c r="G12" s="206"/>
      <c r="H12" s="180">
        <f t="shared" si="1"/>
        <v>0</v>
      </c>
    </row>
    <row r="13" spans="1:8" ht="80.099999999999994" customHeight="1">
      <c r="A13" s="166" t="s">
        <v>752</v>
      </c>
      <c r="B13" s="40" t="s">
        <v>2315</v>
      </c>
      <c r="C13" s="162">
        <v>116.17</v>
      </c>
      <c r="D13" s="41">
        <f>Summary!B59</f>
        <v>10</v>
      </c>
      <c r="E13" s="58">
        <f t="shared" si="0"/>
        <v>104.553</v>
      </c>
      <c r="F13" s="163"/>
      <c r="G13" s="206"/>
      <c r="H13" s="180">
        <f t="shared" si="1"/>
        <v>0</v>
      </c>
    </row>
    <row r="14" spans="1:8" ht="80.099999999999994" customHeight="1">
      <c r="A14" s="166" t="s">
        <v>753</v>
      </c>
      <c r="B14" s="40" t="s">
        <v>2316</v>
      </c>
      <c r="C14" s="162">
        <v>75</v>
      </c>
      <c r="D14" s="41">
        <f>Summary!B59</f>
        <v>10</v>
      </c>
      <c r="E14" s="58">
        <f t="shared" si="0"/>
        <v>67.5</v>
      </c>
      <c r="F14" s="163"/>
      <c r="G14" s="206"/>
      <c r="H14" s="180">
        <f t="shared" si="1"/>
        <v>0</v>
      </c>
    </row>
    <row r="15" spans="1:8" ht="80.099999999999994" customHeight="1">
      <c r="A15" s="166" t="s">
        <v>754</v>
      </c>
      <c r="B15" s="40" t="s">
        <v>2317</v>
      </c>
      <c r="C15" s="162">
        <v>61.12</v>
      </c>
      <c r="D15" s="41">
        <f>Summary!B59</f>
        <v>10</v>
      </c>
      <c r="E15" s="58">
        <f t="shared" si="0"/>
        <v>55.007999999999996</v>
      </c>
      <c r="F15" s="163"/>
      <c r="G15" s="206"/>
      <c r="H15" s="180">
        <f t="shared" si="1"/>
        <v>0</v>
      </c>
    </row>
    <row r="16" spans="1:8" ht="80.099999999999994" customHeight="1">
      <c r="A16" s="166" t="s">
        <v>755</v>
      </c>
      <c r="B16" s="40" t="s">
        <v>2318</v>
      </c>
      <c r="C16" s="162">
        <v>54.17</v>
      </c>
      <c r="D16" s="41">
        <f>Summary!B59</f>
        <v>10</v>
      </c>
      <c r="E16" s="58">
        <f t="shared" si="0"/>
        <v>48.753</v>
      </c>
      <c r="F16" s="163"/>
      <c r="G16" s="206"/>
      <c r="H16" s="180">
        <f t="shared" si="1"/>
        <v>0</v>
      </c>
    </row>
    <row r="17" spans="1:8" ht="80.099999999999994" customHeight="1">
      <c r="A17" s="166" t="s">
        <v>756</v>
      </c>
      <c r="B17" s="40" t="s">
        <v>2320</v>
      </c>
      <c r="C17" s="162">
        <v>50</v>
      </c>
      <c r="D17" s="41">
        <f>Summary!B59</f>
        <v>10</v>
      </c>
      <c r="E17" s="58">
        <f t="shared" si="0"/>
        <v>45</v>
      </c>
      <c r="F17" s="163"/>
      <c r="G17" s="206"/>
      <c r="H17" s="180">
        <f t="shared" si="1"/>
        <v>0</v>
      </c>
    </row>
    <row r="18" spans="1:8" ht="80.099999999999994" customHeight="1">
      <c r="A18" s="166" t="s">
        <v>757</v>
      </c>
      <c r="B18" s="40" t="s">
        <v>2321</v>
      </c>
      <c r="C18" s="162">
        <v>1166.67</v>
      </c>
      <c r="D18" s="41">
        <f>Summary!B59</f>
        <v>10</v>
      </c>
      <c r="E18" s="58">
        <f t="shared" si="0"/>
        <v>1050.0030000000002</v>
      </c>
      <c r="F18" s="163"/>
      <c r="G18" s="206"/>
      <c r="H18" s="180">
        <f t="shared" si="1"/>
        <v>0</v>
      </c>
    </row>
    <row r="19" spans="1:8" ht="80.099999999999994" customHeight="1">
      <c r="A19" s="166" t="s">
        <v>758</v>
      </c>
      <c r="B19" s="40" t="s">
        <v>2322</v>
      </c>
      <c r="C19" s="162">
        <v>750</v>
      </c>
      <c r="D19" s="41">
        <f>Summary!B59</f>
        <v>10</v>
      </c>
      <c r="E19" s="58">
        <f t="shared" si="0"/>
        <v>675</v>
      </c>
      <c r="F19" s="163"/>
      <c r="G19" s="206"/>
      <c r="H19" s="180">
        <f t="shared" si="1"/>
        <v>0</v>
      </c>
    </row>
    <row r="20" spans="1:8" ht="80.099999999999994" customHeight="1">
      <c r="A20" s="166" t="s">
        <v>759</v>
      </c>
      <c r="B20" s="40" t="s">
        <v>2323</v>
      </c>
      <c r="C20" s="162">
        <v>611.12</v>
      </c>
      <c r="D20" s="41">
        <f>Summary!B59</f>
        <v>10</v>
      </c>
      <c r="E20" s="58">
        <f t="shared" si="0"/>
        <v>550.00800000000004</v>
      </c>
      <c r="F20" s="163"/>
      <c r="G20" s="206"/>
      <c r="H20" s="180">
        <f t="shared" si="1"/>
        <v>0</v>
      </c>
    </row>
    <row r="21" spans="1:8" ht="80.099999999999994" customHeight="1">
      <c r="A21" s="166" t="s">
        <v>760</v>
      </c>
      <c r="B21" s="40" t="s">
        <v>2324</v>
      </c>
      <c r="C21" s="162">
        <v>541.66999999999996</v>
      </c>
      <c r="D21" s="41">
        <f>Summary!B59</f>
        <v>10</v>
      </c>
      <c r="E21" s="58">
        <f t="shared" si="0"/>
        <v>487.50299999999993</v>
      </c>
      <c r="F21" s="163"/>
      <c r="G21" s="206"/>
      <c r="H21" s="180">
        <f t="shared" si="1"/>
        <v>0</v>
      </c>
    </row>
    <row r="22" spans="1:8" ht="80.099999999999994" customHeight="1">
      <c r="A22" s="166" t="s">
        <v>761</v>
      </c>
      <c r="B22" s="40" t="s">
        <v>2325</v>
      </c>
      <c r="C22" s="162">
        <v>500</v>
      </c>
      <c r="D22" s="41">
        <f>Summary!B59</f>
        <v>10</v>
      </c>
      <c r="E22" s="58">
        <f t="shared" si="0"/>
        <v>450</v>
      </c>
      <c r="F22" s="163"/>
      <c r="G22" s="206"/>
      <c r="H22" s="180">
        <f t="shared" si="1"/>
        <v>0</v>
      </c>
    </row>
    <row r="23" spans="1:8" ht="80.099999999999994" customHeight="1">
      <c r="A23" s="167" t="s">
        <v>762</v>
      </c>
      <c r="B23" s="40" t="s">
        <v>2326</v>
      </c>
      <c r="C23" s="162">
        <f>52*175</f>
        <v>9100</v>
      </c>
      <c r="D23" s="41">
        <f>Summary!B59</f>
        <v>10</v>
      </c>
      <c r="E23" s="58">
        <f t="shared" si="0"/>
        <v>8190</v>
      </c>
      <c r="F23" s="163"/>
      <c r="G23" s="206"/>
      <c r="H23" s="180">
        <f t="shared" si="1"/>
        <v>0</v>
      </c>
    </row>
    <row r="24" spans="1:8" ht="80.099999999999994" customHeight="1">
      <c r="A24" s="167" t="s">
        <v>763</v>
      </c>
      <c r="B24" s="40" t="s">
        <v>2327</v>
      </c>
      <c r="C24" s="162">
        <v>165</v>
      </c>
      <c r="D24" s="41">
        <f>Summary!B59</f>
        <v>10</v>
      </c>
      <c r="E24" s="58">
        <f t="shared" si="0"/>
        <v>148.5</v>
      </c>
      <c r="F24" s="163"/>
      <c r="G24" s="206"/>
      <c r="H24" s="180">
        <f t="shared" si="1"/>
        <v>0</v>
      </c>
    </row>
    <row r="25" spans="1:8" ht="80.099999999999994" customHeight="1">
      <c r="A25" s="167" t="s">
        <v>764</v>
      </c>
      <c r="B25" s="40" t="s">
        <v>2328</v>
      </c>
      <c r="C25" s="162">
        <v>165</v>
      </c>
      <c r="D25" s="41">
        <f>Summary!B59</f>
        <v>10</v>
      </c>
      <c r="E25" s="58">
        <f t="shared" si="0"/>
        <v>148.5</v>
      </c>
      <c r="F25" s="163"/>
      <c r="G25" s="206"/>
      <c r="H25" s="180">
        <f t="shared" si="1"/>
        <v>0</v>
      </c>
    </row>
    <row r="26" spans="1:8" ht="80.099999999999994" customHeight="1">
      <c r="A26" s="167" t="s">
        <v>740</v>
      </c>
      <c r="B26" s="40" t="s">
        <v>2329</v>
      </c>
      <c r="C26" s="162">
        <v>165</v>
      </c>
      <c r="D26" s="41">
        <f>Summary!B59</f>
        <v>10</v>
      </c>
      <c r="E26" s="58">
        <f t="shared" si="0"/>
        <v>148.5</v>
      </c>
      <c r="F26" s="163"/>
      <c r="G26" s="206"/>
      <c r="H26" s="180">
        <f t="shared" si="1"/>
        <v>0</v>
      </c>
    </row>
    <row r="27" spans="1:8" ht="80.099999999999994" customHeight="1">
      <c r="A27" s="164" t="s">
        <v>741</v>
      </c>
      <c r="B27" s="40" t="s">
        <v>2330</v>
      </c>
      <c r="C27" s="162">
        <v>120</v>
      </c>
      <c r="D27" s="41">
        <f>Summary!B59</f>
        <v>10</v>
      </c>
      <c r="E27" s="58">
        <f t="shared" si="0"/>
        <v>108</v>
      </c>
      <c r="F27" s="163"/>
      <c r="G27" s="206"/>
      <c r="H27" s="180">
        <f t="shared" si="1"/>
        <v>0</v>
      </c>
    </row>
  </sheetData>
  <sheetProtection algorithmName="SHA-512" hashValue="PqOqRgrpUlYBVDP+4HUpFdIuUOWvVZ0UEy55j0s/XWd8ZzQms0QbRt3We3IiRPlRh/p+/0kEBSaHnVPl8yiC1g==" saltValue="jIwt63nQLS8Ak8Bds0IM5g==" spinCount="100000" sheet="1" objects="1" scenarios="1"/>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
  <sheetViews>
    <sheetView workbookViewId="0">
      <selection activeCell="D8" sqref="D8"/>
    </sheetView>
  </sheetViews>
  <sheetFormatPr defaultColWidth="9.109375" defaultRowHeight="13.2"/>
  <cols>
    <col min="1" max="1" width="45.6640625" style="18" customWidth="1"/>
    <col min="2" max="5" width="17.6640625" style="18" customWidth="1"/>
    <col min="6" max="6" width="45.6640625" style="18" customWidth="1"/>
    <col min="7" max="7" width="9.109375" style="194"/>
    <col min="8" max="8" width="12.5546875" style="18" customWidth="1"/>
    <col min="9" max="16384" width="9.109375" style="18"/>
  </cols>
  <sheetData>
    <row r="1" spans="1:16" ht="26.4">
      <c r="A1" s="11" t="s">
        <v>2359</v>
      </c>
      <c r="B1" s="12" t="s">
        <v>738</v>
      </c>
      <c r="C1" s="12" t="s">
        <v>854</v>
      </c>
      <c r="D1" s="12" t="s">
        <v>1472</v>
      </c>
      <c r="E1" s="13" t="s">
        <v>865</v>
      </c>
      <c r="F1" s="12" t="s">
        <v>67</v>
      </c>
      <c r="G1" s="190" t="s">
        <v>2520</v>
      </c>
      <c r="H1" s="12" t="s">
        <v>2521</v>
      </c>
      <c r="I1" s="113"/>
      <c r="J1" s="113"/>
      <c r="K1" s="113"/>
      <c r="L1" s="113"/>
      <c r="M1" s="113"/>
      <c r="N1" s="113"/>
      <c r="O1" s="113"/>
      <c r="P1" s="113"/>
    </row>
    <row r="2" spans="1:16" ht="69.75" customHeight="1">
      <c r="A2" s="118" t="s">
        <v>2544</v>
      </c>
      <c r="B2" s="592" t="s">
        <v>2551</v>
      </c>
      <c r="C2" s="592"/>
      <c r="D2" s="592"/>
      <c r="E2" s="592"/>
      <c r="F2" s="592"/>
      <c r="G2" s="204"/>
      <c r="H2" s="113"/>
      <c r="I2" s="113"/>
      <c r="J2" s="113"/>
      <c r="K2" s="113"/>
      <c r="L2" s="113"/>
      <c r="M2" s="113"/>
      <c r="N2" s="113"/>
      <c r="O2" s="113"/>
      <c r="P2" s="113"/>
    </row>
    <row r="3" spans="1:16" ht="26.4">
      <c r="A3" s="64" t="s">
        <v>2546</v>
      </c>
      <c r="B3" s="258" t="s">
        <v>2545</v>
      </c>
      <c r="C3" s="58">
        <v>15</v>
      </c>
      <c r="D3" s="58">
        <f>Summary!B33</f>
        <v>10</v>
      </c>
      <c r="E3" s="58">
        <f>SUM(C3-(C3*(D3/100)))</f>
        <v>13.5</v>
      </c>
      <c r="F3" s="55"/>
      <c r="G3" s="201"/>
      <c r="H3" s="180">
        <f>E3*G3</f>
        <v>0</v>
      </c>
      <c r="I3" s="113"/>
      <c r="J3" s="113"/>
      <c r="K3" s="113"/>
      <c r="L3" s="113"/>
      <c r="M3" s="113"/>
      <c r="N3" s="113"/>
      <c r="O3" s="113"/>
      <c r="P3" s="113"/>
    </row>
    <row r="4" spans="1:16">
      <c r="A4" s="81" t="s">
        <v>2575</v>
      </c>
      <c r="B4" s="259"/>
      <c r="C4" s="240"/>
      <c r="D4" s="240"/>
      <c r="E4" s="48"/>
      <c r="F4" s="48"/>
      <c r="G4" s="241"/>
      <c r="H4" s="48"/>
      <c r="I4" s="113"/>
      <c r="J4" s="113"/>
      <c r="K4" s="113"/>
      <c r="L4" s="113"/>
      <c r="M4" s="113"/>
      <c r="N4" s="113"/>
      <c r="O4" s="113"/>
      <c r="P4" s="113"/>
    </row>
    <row r="5" spans="1:16" ht="26.4">
      <c r="A5" s="243" t="s">
        <v>2549</v>
      </c>
      <c r="B5" s="258" t="s">
        <v>2547</v>
      </c>
      <c r="C5" s="58">
        <v>885</v>
      </c>
      <c r="D5" s="58">
        <f>Summary!B33</f>
        <v>10</v>
      </c>
      <c r="E5" s="58">
        <f t="shared" ref="E5:E8" si="0">SUM(C5-(C5*(D5/100)))</f>
        <v>796.5</v>
      </c>
      <c r="F5" s="55"/>
      <c r="G5" s="201"/>
      <c r="H5" s="180">
        <f t="shared" ref="H5:H8" si="1">E5*G5</f>
        <v>0</v>
      </c>
      <c r="I5" s="113"/>
      <c r="J5" s="113"/>
      <c r="K5" s="113"/>
      <c r="L5" s="113"/>
      <c r="M5" s="113"/>
      <c r="N5" s="113"/>
      <c r="O5" s="113"/>
      <c r="P5" s="113"/>
    </row>
    <row r="6" spans="1:16" ht="26.4">
      <c r="A6" s="243" t="s">
        <v>2550</v>
      </c>
      <c r="B6" s="258" t="s">
        <v>2548</v>
      </c>
      <c r="C6" s="58">
        <v>185</v>
      </c>
      <c r="D6" s="58">
        <f>Summary!B33</f>
        <v>10</v>
      </c>
      <c r="E6" s="58">
        <f t="shared" si="0"/>
        <v>166.5</v>
      </c>
      <c r="F6" s="55"/>
      <c r="G6" s="201"/>
      <c r="H6" s="180">
        <f t="shared" si="1"/>
        <v>0</v>
      </c>
      <c r="I6" s="113"/>
      <c r="J6" s="113"/>
      <c r="K6" s="113"/>
      <c r="L6" s="113"/>
      <c r="M6" s="113"/>
      <c r="N6" s="113"/>
      <c r="O6" s="113"/>
      <c r="P6" s="113"/>
    </row>
    <row r="7" spans="1:16">
      <c r="A7" s="81" t="s">
        <v>2574</v>
      </c>
      <c r="B7" s="259"/>
      <c r="C7" s="240"/>
      <c r="D7" s="240"/>
      <c r="E7" s="48"/>
      <c r="F7" s="48"/>
      <c r="G7" s="241"/>
      <c r="H7" s="48"/>
      <c r="I7" s="242"/>
      <c r="J7" s="242"/>
      <c r="K7" s="113"/>
      <c r="L7" s="113"/>
      <c r="M7" s="113"/>
      <c r="N7" s="113"/>
      <c r="O7" s="113"/>
      <c r="P7" s="113"/>
    </row>
    <row r="8" spans="1:16" ht="26.4">
      <c r="A8" s="243" t="s">
        <v>2563</v>
      </c>
      <c r="B8" s="258" t="s">
        <v>2552</v>
      </c>
      <c r="C8" s="58">
        <v>100</v>
      </c>
      <c r="D8" s="58">
        <f>Summary!B33</f>
        <v>10</v>
      </c>
      <c r="E8" s="58">
        <f t="shared" si="0"/>
        <v>90</v>
      </c>
      <c r="F8" s="55"/>
      <c r="G8" s="201"/>
      <c r="H8" s="180">
        <f t="shared" si="1"/>
        <v>0</v>
      </c>
      <c r="I8" s="113"/>
      <c r="J8" s="113"/>
      <c r="K8" s="113"/>
      <c r="L8" s="113"/>
      <c r="M8" s="113"/>
      <c r="N8" s="113"/>
      <c r="O8" s="113"/>
      <c r="P8" s="113"/>
    </row>
    <row r="9" spans="1:16" ht="26.4">
      <c r="A9" s="243" t="s">
        <v>2564</v>
      </c>
      <c r="B9" s="258" t="s">
        <v>2553</v>
      </c>
      <c r="C9" s="58">
        <v>199</v>
      </c>
      <c r="D9" s="58">
        <f>Summary!B34</f>
        <v>10</v>
      </c>
      <c r="E9" s="58">
        <f t="shared" ref="E9:E18" si="2">SUM(C9-(C9*(D9/100)))</f>
        <v>179.1</v>
      </c>
      <c r="F9" s="55"/>
      <c r="G9" s="201"/>
      <c r="H9" s="180">
        <f t="shared" ref="H9:H18" si="3">E9*G9</f>
        <v>0</v>
      </c>
      <c r="I9" s="113"/>
      <c r="J9" s="113"/>
      <c r="K9" s="113"/>
      <c r="L9" s="113"/>
      <c r="M9" s="113"/>
      <c r="N9" s="113"/>
      <c r="O9" s="113"/>
      <c r="P9" s="113"/>
    </row>
    <row r="10" spans="1:16" ht="26.4">
      <c r="A10" s="243" t="s">
        <v>2565</v>
      </c>
      <c r="B10" s="258" t="s">
        <v>2554</v>
      </c>
      <c r="C10" s="58">
        <v>999</v>
      </c>
      <c r="D10" s="58">
        <f>Summary!B35</f>
        <v>10</v>
      </c>
      <c r="E10" s="58">
        <f t="shared" si="2"/>
        <v>899.1</v>
      </c>
      <c r="F10" s="55"/>
      <c r="G10" s="201"/>
      <c r="H10" s="180">
        <f t="shared" si="3"/>
        <v>0</v>
      </c>
      <c r="I10" s="113"/>
      <c r="J10" s="113"/>
      <c r="K10" s="113"/>
      <c r="L10" s="113"/>
      <c r="M10" s="113"/>
      <c r="N10" s="113"/>
      <c r="O10" s="113"/>
      <c r="P10" s="113"/>
    </row>
    <row r="11" spans="1:16" ht="26.4">
      <c r="A11" s="243" t="s">
        <v>2566</v>
      </c>
      <c r="B11" s="258" t="s">
        <v>2555</v>
      </c>
      <c r="C11" s="58">
        <v>2299</v>
      </c>
      <c r="D11" s="58">
        <f>Summary!B36</f>
        <v>10</v>
      </c>
      <c r="E11" s="58">
        <f t="shared" si="2"/>
        <v>2069.1</v>
      </c>
      <c r="F11" s="55"/>
      <c r="G11" s="201"/>
      <c r="H11" s="180">
        <f t="shared" si="3"/>
        <v>0</v>
      </c>
    </row>
    <row r="12" spans="1:16" ht="26.4">
      <c r="A12" s="243" t="s">
        <v>2567</v>
      </c>
      <c r="B12" s="258" t="s">
        <v>2556</v>
      </c>
      <c r="C12" s="58">
        <v>5399</v>
      </c>
      <c r="D12" s="58">
        <f>Summary!B37</f>
        <v>0</v>
      </c>
      <c r="E12" s="58">
        <f t="shared" si="2"/>
        <v>5399</v>
      </c>
      <c r="F12" s="55"/>
      <c r="G12" s="201"/>
      <c r="H12" s="180">
        <f t="shared" si="3"/>
        <v>0</v>
      </c>
    </row>
    <row r="13" spans="1:16" ht="26.4">
      <c r="A13" s="243" t="s">
        <v>2568</v>
      </c>
      <c r="B13" s="258" t="s">
        <v>2557</v>
      </c>
      <c r="C13" s="58">
        <v>13000</v>
      </c>
      <c r="D13" s="58">
        <f>Summary!B38</f>
        <v>10</v>
      </c>
      <c r="E13" s="58">
        <f t="shared" si="2"/>
        <v>11700</v>
      </c>
      <c r="F13" s="55"/>
      <c r="G13" s="201"/>
      <c r="H13" s="180">
        <f t="shared" si="3"/>
        <v>0</v>
      </c>
    </row>
    <row r="14" spans="1:16" ht="26.4">
      <c r="A14" s="243" t="s">
        <v>2569</v>
      </c>
      <c r="B14" s="258" t="s">
        <v>2558</v>
      </c>
      <c r="C14" s="58">
        <v>18499</v>
      </c>
      <c r="D14" s="58">
        <f>Summary!B39</f>
        <v>10</v>
      </c>
      <c r="E14" s="58">
        <f t="shared" si="2"/>
        <v>16649.099999999999</v>
      </c>
      <c r="F14" s="55"/>
      <c r="G14" s="201"/>
      <c r="H14" s="180">
        <f t="shared" si="3"/>
        <v>0</v>
      </c>
    </row>
    <row r="15" spans="1:16" ht="26.4">
      <c r="A15" s="243" t="s">
        <v>2570</v>
      </c>
      <c r="B15" s="258" t="s">
        <v>2559</v>
      </c>
      <c r="C15" s="58">
        <v>58000</v>
      </c>
      <c r="D15" s="58">
        <f>Summary!B40</f>
        <v>10</v>
      </c>
      <c r="E15" s="58">
        <f t="shared" si="2"/>
        <v>52200</v>
      </c>
      <c r="F15" s="55"/>
      <c r="G15" s="201"/>
      <c r="H15" s="180">
        <f t="shared" si="3"/>
        <v>0</v>
      </c>
    </row>
    <row r="16" spans="1:16" ht="26.4">
      <c r="A16" s="243" t="s">
        <v>2571</v>
      </c>
      <c r="B16" s="258" t="s">
        <v>2560</v>
      </c>
      <c r="C16" s="58">
        <v>10</v>
      </c>
      <c r="D16" s="58">
        <f>Summary!B41</f>
        <v>10</v>
      </c>
      <c r="E16" s="58">
        <f t="shared" si="2"/>
        <v>9</v>
      </c>
      <c r="F16" s="55"/>
      <c r="G16" s="201"/>
      <c r="H16" s="180">
        <f t="shared" si="3"/>
        <v>0</v>
      </c>
    </row>
    <row r="17" spans="1:8" ht="26.4">
      <c r="A17" s="243" t="s">
        <v>2572</v>
      </c>
      <c r="B17" s="258" t="s">
        <v>2561</v>
      </c>
      <c r="C17" s="58">
        <v>900</v>
      </c>
      <c r="D17" s="58">
        <f>Summary!B42</f>
        <v>10</v>
      </c>
      <c r="E17" s="58">
        <f t="shared" si="2"/>
        <v>810</v>
      </c>
      <c r="F17" s="55"/>
      <c r="G17" s="201"/>
      <c r="H17" s="180">
        <f t="shared" si="3"/>
        <v>0</v>
      </c>
    </row>
    <row r="18" spans="1:8" ht="26.4">
      <c r="A18" s="243" t="s">
        <v>2573</v>
      </c>
      <c r="B18" s="258" t="s">
        <v>2562</v>
      </c>
      <c r="C18" s="58">
        <v>2700</v>
      </c>
      <c r="D18" s="58">
        <f>Summary!B43</f>
        <v>10</v>
      </c>
      <c r="E18" s="58">
        <f t="shared" si="2"/>
        <v>2430</v>
      </c>
      <c r="F18" s="55"/>
      <c r="G18" s="201"/>
      <c r="H18" s="180">
        <f t="shared" si="3"/>
        <v>0</v>
      </c>
    </row>
    <row r="19" spans="1:8">
      <c r="D19" s="225"/>
      <c r="E19" s="225"/>
      <c r="F19" s="226"/>
      <c r="G19" s="227"/>
      <c r="H19" s="228"/>
    </row>
    <row r="20" spans="1:8" ht="13.5" customHeight="1">
      <c r="A20" s="232" t="s">
        <v>2578</v>
      </c>
      <c r="B20" s="118"/>
      <c r="C20" s="118"/>
      <c r="D20" s="229"/>
      <c r="E20" s="229"/>
      <c r="F20" s="50"/>
      <c r="G20" s="195"/>
      <c r="H20" s="230"/>
    </row>
    <row r="21" spans="1:8" ht="36">
      <c r="A21" s="231" t="s">
        <v>2577</v>
      </c>
      <c r="B21" s="61" t="s">
        <v>2576</v>
      </c>
      <c r="C21" s="58">
        <v>2000</v>
      </c>
      <c r="D21" s="58">
        <f>Summary!B46</f>
        <v>10</v>
      </c>
      <c r="E21" s="58">
        <f t="shared" ref="E21" si="4">SUM(C21-(C21*(D21/100)))</f>
        <v>1800</v>
      </c>
      <c r="F21" s="55"/>
      <c r="G21" s="201"/>
      <c r="H21" s="180">
        <f t="shared" ref="H21" si="5">E21*G21</f>
        <v>0</v>
      </c>
    </row>
  </sheetData>
  <mergeCells count="1">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Instructions and Summary</vt:lpstr>
      <vt:lpstr>Tech Pricing - Office</vt:lpstr>
      <vt:lpstr>Tech Pricing - Production</vt:lpstr>
      <vt:lpstr>Technology - Third Party</vt:lpstr>
      <vt:lpstr>Disclosures</vt:lpstr>
      <vt:lpstr>Managed Print Services</vt:lpstr>
      <vt:lpstr>Manged Print Services-MBL Print</vt:lpstr>
      <vt:lpstr>Managed Print Services - PAT</vt:lpstr>
      <vt:lpstr>AAA-XPMMS</vt:lpstr>
      <vt:lpstr>AAA-YSoft</vt:lpstr>
      <vt:lpstr>AAA-PrinterLogic</vt:lpstr>
      <vt:lpstr>Analytics-CompleteView</vt:lpstr>
      <vt:lpstr>AAA-PaperCut MF v2</vt:lpstr>
      <vt:lpstr>AAA-PrintSafe</vt:lpstr>
      <vt:lpstr>Workflow-AutoStore</vt:lpstr>
      <vt:lpstr>Workflow-Cleo Streem</vt:lpstr>
      <vt:lpstr>Workflow-DocuShare</vt:lpstr>
      <vt:lpstr>Workflow - DocuShare Flex</vt:lpstr>
      <vt:lpstr>Workflow-EasyTranslator</vt:lpstr>
      <vt:lpstr>Workflow-Hyland OnBase</vt:lpstr>
      <vt:lpstr>Workflow-Professional Services</vt:lpstr>
      <vt:lpstr>Workflow-XMedius</vt:lpstr>
      <vt:lpstr>MarketDirect Storefront - New</vt:lpstr>
      <vt:lpstr>Centralized Print-Print, Mail</vt:lpstr>
      <vt:lpstr>Scanners - New</vt:lpstr>
      <vt:lpstr>Wide Format Printer - New</vt:lpstr>
      <vt:lpstr>Summary</vt:lpstr>
      <vt:lpstr>Sheet10</vt:lpstr>
    </vt:vector>
  </TitlesOfParts>
  <Company>Xerox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Stacey</dc:creator>
  <cp:lastModifiedBy>Perkins, Lisa A</cp:lastModifiedBy>
  <dcterms:created xsi:type="dcterms:W3CDTF">2016-10-25T18:46:11Z</dcterms:created>
  <dcterms:modified xsi:type="dcterms:W3CDTF">2022-08-22T21:23:20Z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