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80" windowWidth="11085" windowHeight="8580" activeTab="0"/>
  </bookViews>
  <sheets>
    <sheet name="07_14_2005" sheetId="1" r:id="rId1"/>
  </sheets>
  <definedNames>
    <definedName name="Floating_Holiday">#REF!</definedName>
    <definedName name="_xlnm.Print_Area" localSheetId="0">'07_14_2005'!$B$1:$T$55</definedName>
  </definedNames>
  <calcPr fullCalcOnLoad="1"/>
</workbook>
</file>

<file path=xl/comments1.xml><?xml version="1.0" encoding="utf-8"?>
<comments xmlns="http://schemas.openxmlformats.org/spreadsheetml/2006/main">
  <authors>
    <author>aduque</author>
  </authors>
  <commentList>
    <comment ref="J20" authorId="0">
      <text>
        <r>
          <rPr>
            <b/>
            <sz val="10"/>
            <rFont val="Tahoma"/>
            <family val="2"/>
          </rPr>
          <t>Worked on a Holiday</t>
        </r>
      </text>
    </comment>
    <comment ref="Q20" authorId="0">
      <text>
        <r>
          <rPr>
            <b/>
            <sz val="10"/>
            <rFont val="Tahoma"/>
            <family val="2"/>
          </rPr>
          <t>Delayed Holiday</t>
        </r>
      </text>
    </comment>
  </commentList>
</comments>
</file>

<file path=xl/sharedStrings.xml><?xml version="1.0" encoding="utf-8"?>
<sst xmlns="http://schemas.openxmlformats.org/spreadsheetml/2006/main" count="83" uniqueCount="53">
  <si>
    <t>Name:</t>
  </si>
  <si>
    <t>Pay Period:</t>
  </si>
  <si>
    <t>to:</t>
  </si>
  <si>
    <t>Empl. ID:</t>
  </si>
  <si>
    <t>Rec#:</t>
  </si>
  <si>
    <t>FTE:</t>
  </si>
  <si>
    <t>Overtime:</t>
  </si>
  <si>
    <t>Department:</t>
  </si>
  <si>
    <t>Department ID:</t>
  </si>
  <si>
    <t>Sick Leave Pool Member:</t>
  </si>
  <si>
    <t>(Y / N)</t>
  </si>
  <si>
    <t>Day</t>
  </si>
  <si>
    <t>Date</t>
  </si>
  <si>
    <t xml:space="preserve">Daily Hours Worked </t>
  </si>
  <si>
    <t>LEAVE TYPE USED</t>
  </si>
  <si>
    <t>Total Daily Hours</t>
  </si>
  <si>
    <t>Reg. Pay Hours</t>
  </si>
  <si>
    <t>Comp Time Earned</t>
  </si>
  <si>
    <t>Overtime Paid</t>
  </si>
  <si>
    <t xml:space="preserve">Tracking Workers' Comp </t>
  </si>
  <si>
    <t xml:space="preserve">Tracking FMLA </t>
  </si>
  <si>
    <t>Annual</t>
  </si>
  <si>
    <t>Sick</t>
  </si>
  <si>
    <t>Overtime / Reg Comp</t>
  </si>
  <si>
    <t>Special Comp / Delayed Hol</t>
  </si>
  <si>
    <t>Holiday</t>
  </si>
  <si>
    <t>Admin. Leave</t>
  </si>
  <si>
    <t>Sick Leave Pool</t>
  </si>
  <si>
    <t>Donated Leave</t>
  </si>
  <si>
    <t>Other</t>
  </si>
  <si>
    <t>Comp Time Calculations</t>
  </si>
  <si>
    <t>FRI</t>
  </si>
  <si>
    <t>SAT</t>
  </si>
  <si>
    <t>SUN</t>
  </si>
  <si>
    <t>MON</t>
  </si>
  <si>
    <t>TUE</t>
  </si>
  <si>
    <t>WED</t>
  </si>
  <si>
    <t>THU</t>
  </si>
  <si>
    <t>TOTAL</t>
  </si>
  <si>
    <t xml:space="preserve">Special/Regular Comp @ 1 for 1  </t>
  </si>
  <si>
    <t xml:space="preserve">Overtime Comp @1.5  </t>
  </si>
  <si>
    <t xml:space="preserve">Overtime Comp @ 1.5  </t>
  </si>
  <si>
    <t>ADMIN LEAVE (Specify Type):</t>
  </si>
  <si>
    <t>Personal Holiday:</t>
  </si>
  <si>
    <t xml:space="preserve">     Floating Holiday:</t>
  </si>
  <si>
    <t>"I certify that the hours shown on this sheet are accurate and reflect the time worked and/or time earned for pay purposes during the period indicated."</t>
  </si>
  <si>
    <t>"I certify that the person named hereon is due the amounts shown for services performed during the period indicated and that these conform to leave policies."</t>
  </si>
  <si>
    <t>Employee's Signature</t>
  </si>
  <si>
    <t>Supervisor's Signature</t>
  </si>
  <si>
    <t>rev:6/20/05</t>
  </si>
  <si>
    <r>
      <t xml:space="preserve">All overtime must be </t>
    </r>
    <r>
      <rPr>
        <b/>
        <sz val="8"/>
        <rFont val="Arial"/>
        <family val="2"/>
      </rPr>
      <t>PRE-APPROVED</t>
    </r>
    <r>
      <rPr>
        <b/>
        <sz val="8"/>
        <color indexed="10"/>
        <rFont val="Arial"/>
        <family val="2"/>
      </rPr>
      <t xml:space="preserve"> by your immediate supervisor.</t>
    </r>
  </si>
  <si>
    <t>Non Exempt</t>
  </si>
  <si>
    <t>Staff Timesheet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</si>
</sst>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
    <numFmt numFmtId="166" formatCode="0.0"/>
    <numFmt numFmtId="167" formatCode="m/d/yy;@"/>
    <numFmt numFmtId="168" formatCode="mmm\-yyyy"/>
    <numFmt numFmtId="169" formatCode="m/d;@"/>
    <numFmt numFmtId="170" formatCode="0\-0000\-000"/>
    <numFmt numFmtId="171" formatCode="0%;\-0%;;&quot;%&quot;"/>
    <numFmt numFmtId="172" formatCode="0.00%;\-0.00%;;@"/>
    <numFmt numFmtId="173" formatCode="0.00;\-0.00;;@"/>
    <numFmt numFmtId="174" formatCode="00000000000"/>
    <numFmt numFmtId="175" formatCode="mm/dd;@"/>
    <numFmt numFmtId="176" formatCode="mm/dd/yy"/>
    <numFmt numFmtId="177" formatCode="&quot;%&quot;00000"/>
    <numFmt numFmtId="178" formatCode="0.000"/>
    <numFmt numFmtId="179" formatCode="mm/dd/yy;@"/>
    <numFmt numFmtId="180" formatCode="&quot;&quot;"/>
    <numFmt numFmtId="181" formatCode="[$-409]h:mm:ss\ AM/PM"/>
    <numFmt numFmtId="182" formatCode="0;\-0;;@\ "/>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s>
  <fonts count="60">
    <font>
      <sz val="10"/>
      <name val="Arial"/>
      <family val="0"/>
    </font>
    <font>
      <u val="single"/>
      <sz val="10"/>
      <color indexed="36"/>
      <name val="Arial"/>
      <family val="0"/>
    </font>
    <font>
      <u val="single"/>
      <sz val="10"/>
      <color indexed="12"/>
      <name val="Arial"/>
      <family val="0"/>
    </font>
    <font>
      <sz val="8"/>
      <name val="Arial"/>
      <family val="0"/>
    </font>
    <font>
      <b/>
      <sz val="16"/>
      <name val="Arial"/>
      <family val="2"/>
    </font>
    <font>
      <b/>
      <sz val="9"/>
      <name val="Arial"/>
      <family val="2"/>
    </font>
    <font>
      <b/>
      <sz val="9"/>
      <color indexed="12"/>
      <name val="Arial"/>
      <family val="2"/>
    </font>
    <font>
      <sz val="7"/>
      <name val="Arial"/>
      <family val="0"/>
    </font>
    <font>
      <b/>
      <sz val="8"/>
      <name val="Arial"/>
      <family val="2"/>
    </font>
    <font>
      <b/>
      <sz val="8"/>
      <color indexed="10"/>
      <name val="Arial"/>
      <family val="2"/>
    </font>
    <font>
      <b/>
      <sz val="7"/>
      <color indexed="10"/>
      <name val="Arial"/>
      <family val="2"/>
    </font>
    <font>
      <b/>
      <sz val="7"/>
      <name val="Arial"/>
      <family val="2"/>
    </font>
    <font>
      <sz val="5"/>
      <name val="Arial"/>
      <family val="0"/>
    </font>
    <font>
      <sz val="5"/>
      <color indexed="9"/>
      <name val="Arial"/>
      <family val="0"/>
    </font>
    <font>
      <sz val="10"/>
      <color indexed="22"/>
      <name val="Arial"/>
      <family val="0"/>
    </font>
    <font>
      <sz val="8"/>
      <color indexed="12"/>
      <name val="Arial"/>
      <family val="2"/>
    </font>
    <font>
      <sz val="8"/>
      <color indexed="10"/>
      <name val="Arial"/>
      <family val="2"/>
    </font>
    <font>
      <b/>
      <sz val="8"/>
      <color indexed="12"/>
      <name val="Arial"/>
      <family val="2"/>
    </font>
    <font>
      <sz val="8"/>
      <color indexed="8"/>
      <name val="Arial"/>
      <family val="2"/>
    </font>
    <font>
      <b/>
      <sz val="10"/>
      <color indexed="12"/>
      <name val="Arial"/>
      <family val="2"/>
    </font>
    <font>
      <sz val="9"/>
      <name val="Arial"/>
      <family val="0"/>
    </font>
    <font>
      <sz val="10"/>
      <color indexed="9"/>
      <name val="Arial"/>
      <family val="0"/>
    </font>
    <font>
      <sz val="9"/>
      <color indexed="10"/>
      <name val="Arial"/>
      <family val="0"/>
    </font>
    <font>
      <sz val="6"/>
      <color indexed="10"/>
      <name val="Arial"/>
      <family val="0"/>
    </font>
    <font>
      <sz val="6"/>
      <name val="Arial"/>
      <family val="0"/>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thin"/>
      <top style="thin"/>
      <bottom style="thin"/>
    </border>
    <border>
      <left style="thin"/>
      <right>
        <color indexed="63"/>
      </right>
      <top style="thin"/>
      <bottom style="thin"/>
    </border>
    <border>
      <left style="double"/>
      <right style="medium"/>
      <top style="thin"/>
      <bottom style="thin"/>
    </border>
    <border>
      <left style="thin"/>
      <right style="thin"/>
      <top style="thin"/>
      <bottom>
        <color indexed="63"/>
      </bottom>
    </border>
    <border>
      <left style="medium">
        <color indexed="10"/>
      </left>
      <right style="medium">
        <color indexed="10"/>
      </right>
      <top style="medium">
        <color indexed="10"/>
      </top>
      <bottom style="medium">
        <color indexed="10"/>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double"/>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style="medium"/>
      <top style="medium"/>
      <bottom>
        <color indexed="63"/>
      </bottom>
    </border>
    <border>
      <left style="double"/>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6">
    <xf numFmtId="0" fontId="0" fillId="0" borderId="0" xfId="0" applyAlignment="1">
      <alignment/>
    </xf>
    <xf numFmtId="0" fontId="0" fillId="0" borderId="0" xfId="0" applyAlignment="1" applyProtection="1">
      <alignment/>
      <protection locked="0"/>
    </xf>
    <xf numFmtId="0" fontId="4" fillId="0" borderId="0" xfId="0" applyFont="1" applyFill="1" applyBorder="1" applyAlignment="1" applyProtection="1">
      <alignment/>
      <protection/>
    </xf>
    <xf numFmtId="0" fontId="0" fillId="0" borderId="0" xfId="0" applyAlignment="1" applyProtection="1">
      <alignment/>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protection/>
    </xf>
    <xf numFmtId="0" fontId="0" fillId="0" borderId="10" xfId="0" applyNumberFormat="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right"/>
      <protection/>
    </xf>
    <xf numFmtId="0" fontId="5" fillId="0" borderId="0" xfId="0" applyFont="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horizontal="center"/>
      <protection/>
    </xf>
    <xf numFmtId="174" fontId="0" fillId="0" borderId="0" xfId="0" applyNumberFormat="1" applyBorder="1" applyAlignment="1" applyProtection="1">
      <alignment horizontal="right"/>
      <protection/>
    </xf>
    <xf numFmtId="0" fontId="0" fillId="0" borderId="0" xfId="0" applyBorder="1" applyAlignment="1" applyProtection="1">
      <alignment horizontal="right"/>
      <protection/>
    </xf>
    <xf numFmtId="183" fontId="0" fillId="0" borderId="10" xfId="0" applyNumberFormat="1" applyBorder="1" applyAlignment="1" applyProtection="1">
      <alignment horizontal="right"/>
      <protection locked="0"/>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180" fontId="0" fillId="0" borderId="0" xfId="0" applyNumberFormat="1" applyBorder="1" applyAlignment="1" applyProtection="1">
      <alignment horizontal="center"/>
      <protection/>
    </xf>
    <xf numFmtId="0" fontId="0" fillId="0" borderId="0" xfId="0" applyFont="1" applyBorder="1" applyAlignment="1" applyProtection="1">
      <alignment/>
      <protection/>
    </xf>
    <xf numFmtId="0" fontId="5" fillId="0" borderId="0" xfId="0" applyFont="1" applyAlignment="1" applyProtection="1">
      <alignment/>
      <protection/>
    </xf>
    <xf numFmtId="0" fontId="6" fillId="0" borderId="0" xfId="0" applyFont="1" applyBorder="1" applyAlignment="1" applyProtection="1">
      <alignment/>
      <protection/>
    </xf>
    <xf numFmtId="182" fontId="0" fillId="0" borderId="0" xfId="0" applyNumberFormat="1" applyBorder="1" applyAlignment="1" applyProtection="1">
      <alignment horizontal="center"/>
      <protection/>
    </xf>
    <xf numFmtId="0" fontId="7" fillId="0" borderId="0" xfId="0" applyFont="1" applyAlignment="1" applyProtection="1">
      <alignment horizontal="left"/>
      <protection/>
    </xf>
    <xf numFmtId="0" fontId="0" fillId="0" borderId="0" xfId="0" applyFont="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protection/>
    </xf>
    <xf numFmtId="0" fontId="0" fillId="0" borderId="0" xfId="0" applyFont="1" applyAlignment="1" applyProtection="1">
      <alignment horizontal="left"/>
      <protection/>
    </xf>
    <xf numFmtId="182" fontId="0" fillId="0" borderId="10" xfId="0" applyNumberFormat="1" applyBorder="1" applyAlignment="1" applyProtection="1">
      <alignment horizontal="center"/>
      <protection locked="0"/>
    </xf>
    <xf numFmtId="0" fontId="10" fillId="0" borderId="0" xfId="0" applyFont="1" applyBorder="1" applyAlignment="1" applyProtection="1">
      <alignment horizontal="center"/>
      <protection/>
    </xf>
    <xf numFmtId="0" fontId="9" fillId="0" borderId="11" xfId="0" applyFont="1" applyBorder="1" applyAlignment="1" applyProtection="1">
      <alignment/>
      <protection/>
    </xf>
    <xf numFmtId="0" fontId="7" fillId="0" borderId="0" xfId="0" applyFont="1" applyAlignment="1" applyProtection="1">
      <alignment horizontal="center" vertical="top"/>
      <protection/>
    </xf>
    <xf numFmtId="0" fontId="12" fillId="0" borderId="0" xfId="0" applyFont="1" applyAlignment="1" applyProtection="1">
      <alignment/>
      <protection/>
    </xf>
    <xf numFmtId="0" fontId="12" fillId="0" borderId="0" xfId="0" applyFont="1" applyAlignment="1" applyProtection="1">
      <alignment horizontal="right"/>
      <protection/>
    </xf>
    <xf numFmtId="0" fontId="13" fillId="0" borderId="0" xfId="0" applyFont="1" applyAlignment="1" applyProtection="1">
      <alignment/>
      <protection/>
    </xf>
    <xf numFmtId="0" fontId="13" fillId="0" borderId="0" xfId="0" applyFont="1" applyAlignment="1" applyProtection="1">
      <alignment horizontal="right"/>
      <protection/>
    </xf>
    <xf numFmtId="178" fontId="14" fillId="0" borderId="0" xfId="0" applyNumberFormat="1" applyFont="1" applyAlignment="1" applyProtection="1">
      <alignment horizontal="right"/>
      <protection/>
    </xf>
    <xf numFmtId="0" fontId="14" fillId="0" borderId="0" xfId="0" applyFont="1" applyAlignment="1" applyProtection="1">
      <alignment/>
      <protection/>
    </xf>
    <xf numFmtId="0" fontId="7" fillId="0" borderId="12" xfId="0" applyFont="1" applyBorder="1" applyAlignment="1" applyProtection="1">
      <alignment/>
      <protection/>
    </xf>
    <xf numFmtId="173" fontId="15" fillId="0" borderId="13" xfId="0" applyNumberFormat="1" applyFont="1" applyFill="1" applyBorder="1" applyAlignment="1" applyProtection="1">
      <alignment horizontal="center"/>
      <protection locked="0"/>
    </xf>
    <xf numFmtId="173" fontId="16" fillId="0" borderId="13" xfId="0" applyNumberFormat="1" applyFont="1" applyFill="1" applyBorder="1" applyAlignment="1" applyProtection="1">
      <alignment horizontal="center"/>
      <protection locked="0"/>
    </xf>
    <xf numFmtId="173" fontId="17" fillId="33" borderId="14" xfId="0" applyNumberFormat="1" applyFont="1" applyFill="1" applyBorder="1" applyAlignment="1" applyProtection="1">
      <alignment horizontal="center"/>
      <protection/>
    </xf>
    <xf numFmtId="173" fontId="8" fillId="33" borderId="14" xfId="0" applyNumberFormat="1" applyFont="1" applyFill="1" applyBorder="1" applyAlignment="1" applyProtection="1">
      <alignment horizontal="center"/>
      <protection/>
    </xf>
    <xf numFmtId="173" fontId="3" fillId="0" borderId="14" xfId="0" applyNumberFormat="1" applyFont="1" applyBorder="1" applyAlignment="1" applyProtection="1" quotePrefix="1">
      <alignment horizontal="center"/>
      <protection/>
    </xf>
    <xf numFmtId="173" fontId="3" fillId="0" borderId="15" xfId="0" applyNumberFormat="1" applyFont="1" applyBorder="1" applyAlignment="1" applyProtection="1" quotePrefix="1">
      <alignment horizontal="center"/>
      <protection locked="0"/>
    </xf>
    <xf numFmtId="173" fontId="3" fillId="0" borderId="16" xfId="0" applyNumberFormat="1" applyFont="1" applyBorder="1" applyAlignment="1" applyProtection="1" quotePrefix="1">
      <alignment horizontal="center"/>
      <protection locked="0"/>
    </xf>
    <xf numFmtId="173" fontId="14" fillId="0" borderId="13" xfId="0" applyNumberFormat="1" applyFont="1" applyBorder="1" applyAlignment="1" applyProtection="1" quotePrefix="1">
      <alignment horizontal="left"/>
      <protection/>
    </xf>
    <xf numFmtId="2" fontId="14" fillId="0" borderId="0" xfId="0" applyNumberFormat="1" applyFont="1" applyAlignment="1" applyProtection="1">
      <alignment/>
      <protection/>
    </xf>
    <xf numFmtId="0" fontId="7" fillId="0" borderId="17" xfId="0" applyFont="1" applyBorder="1" applyAlignment="1" applyProtection="1">
      <alignment/>
      <protection/>
    </xf>
    <xf numFmtId="173" fontId="17" fillId="33" borderId="13" xfId="0" applyNumberFormat="1" applyFont="1" applyFill="1" applyBorder="1" applyAlignment="1" applyProtection="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14" fillId="0" borderId="13" xfId="0" applyNumberFormat="1" applyFont="1" applyBorder="1" applyAlignment="1" applyProtection="1" quotePrefix="1">
      <alignment horizontal="center"/>
      <protection/>
    </xf>
    <xf numFmtId="173" fontId="16" fillId="0" borderId="20" xfId="0" applyNumberFormat="1" applyFont="1" applyFill="1" applyBorder="1" applyAlignment="1" applyProtection="1">
      <alignment horizontal="center"/>
      <protection locked="0"/>
    </xf>
    <xf numFmtId="173" fontId="16" fillId="0" borderId="18" xfId="0" applyNumberFormat="1" applyFont="1" applyFill="1" applyBorder="1" applyAlignment="1" applyProtection="1">
      <alignment horizontal="center"/>
      <protection locked="0"/>
    </xf>
    <xf numFmtId="173" fontId="16" fillId="0" borderId="21" xfId="0" applyNumberFormat="1" applyFont="1" applyFill="1" applyBorder="1" applyAlignment="1" applyProtection="1">
      <alignment horizontal="center"/>
      <protection locked="0"/>
    </xf>
    <xf numFmtId="173" fontId="16" fillId="0" borderId="22" xfId="0" applyNumberFormat="1" applyFont="1" applyFill="1" applyBorder="1" applyAlignment="1" applyProtection="1">
      <alignment horizontal="center"/>
      <protection locked="0"/>
    </xf>
    <xf numFmtId="173" fontId="16" fillId="0" borderId="14" xfId="0" applyNumberFormat="1" applyFont="1" applyFill="1" applyBorder="1" applyAlignment="1" applyProtection="1">
      <alignment horizontal="center"/>
      <protection locked="0"/>
    </xf>
    <xf numFmtId="173" fontId="3" fillId="0" borderId="23" xfId="0" applyNumberFormat="1" applyFont="1" applyBorder="1" applyAlignment="1" applyProtection="1" quotePrefix="1">
      <alignment horizontal="center"/>
      <protection locked="0"/>
    </xf>
    <xf numFmtId="0" fontId="11" fillId="0" borderId="17" xfId="0" applyFont="1" applyBorder="1" applyAlignment="1" applyProtection="1">
      <alignment horizontal="left"/>
      <protection/>
    </xf>
    <xf numFmtId="0" fontId="18" fillId="34" borderId="13" xfId="0" applyFont="1" applyFill="1" applyBorder="1" applyAlignment="1" applyProtection="1">
      <alignment horizontal="center"/>
      <protection/>
    </xf>
    <xf numFmtId="173" fontId="15" fillId="33" borderId="13" xfId="0" applyNumberFormat="1" applyFont="1" applyFill="1" applyBorder="1" applyAlignment="1" applyProtection="1">
      <alignment horizontal="center"/>
      <protection/>
    </xf>
    <xf numFmtId="173" fontId="16" fillId="33" borderId="13" xfId="0" applyNumberFormat="1" applyFont="1" applyFill="1" applyBorder="1" applyAlignment="1" applyProtection="1">
      <alignment horizontal="center"/>
      <protection/>
    </xf>
    <xf numFmtId="173" fontId="17" fillId="33" borderId="24" xfId="0" applyNumberFormat="1" applyFont="1" applyFill="1" applyBorder="1" applyAlignment="1" applyProtection="1">
      <alignment horizontal="center"/>
      <protection/>
    </xf>
    <xf numFmtId="173" fontId="19" fillId="33" borderId="25" xfId="0" applyNumberFormat="1" applyFont="1" applyFill="1" applyBorder="1" applyAlignment="1" applyProtection="1">
      <alignment horizontal="center"/>
      <protection/>
    </xf>
    <xf numFmtId="173" fontId="19" fillId="33" borderId="26" xfId="0" applyNumberFormat="1" applyFont="1" applyFill="1" applyBorder="1" applyAlignment="1" applyProtection="1">
      <alignment horizontal="center"/>
      <protection/>
    </xf>
    <xf numFmtId="173" fontId="17" fillId="33" borderId="19" xfId="0" applyNumberFormat="1" applyFont="1" applyFill="1" applyBorder="1" applyAlignment="1" applyProtection="1">
      <alignment horizontal="center"/>
      <protection/>
    </xf>
    <xf numFmtId="0" fontId="14" fillId="0" borderId="0" xfId="0" applyFont="1" applyAlignment="1" applyProtection="1">
      <alignment horizontal="right"/>
      <protection/>
    </xf>
    <xf numFmtId="0" fontId="7" fillId="0" borderId="27" xfId="0" applyFont="1" applyBorder="1" applyAlignment="1" applyProtection="1">
      <alignment/>
      <protection/>
    </xf>
    <xf numFmtId="0" fontId="7" fillId="0" borderId="24" xfId="0" applyFont="1" applyBorder="1" applyAlignment="1" applyProtection="1">
      <alignment horizontal="right"/>
      <protection/>
    </xf>
    <xf numFmtId="2" fontId="7" fillId="0" borderId="24" xfId="0" applyNumberFormat="1" applyFont="1" applyBorder="1" applyAlignment="1" applyProtection="1">
      <alignment horizontal="right"/>
      <protection/>
    </xf>
    <xf numFmtId="0" fontId="7" fillId="0" borderId="24" xfId="0" applyFont="1" applyBorder="1" applyAlignment="1" applyProtection="1">
      <alignment horizontal="left"/>
      <protection/>
    </xf>
    <xf numFmtId="173" fontId="8" fillId="35" borderId="14" xfId="0" applyNumberFormat="1" applyFont="1" applyFill="1" applyBorder="1" applyAlignment="1" applyProtection="1">
      <alignment horizontal="center"/>
      <protection/>
    </xf>
    <xf numFmtId="0" fontId="0" fillId="35" borderId="19" xfId="0" applyFill="1" applyBorder="1" applyAlignment="1" applyProtection="1">
      <alignment/>
      <protection/>
    </xf>
    <xf numFmtId="0" fontId="7" fillId="0" borderId="28" xfId="0" applyFont="1" applyBorder="1" applyAlignment="1" applyProtection="1">
      <alignment vertical="center"/>
      <protection/>
    </xf>
    <xf numFmtId="0" fontId="7" fillId="0" borderId="29"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9" xfId="0" applyFont="1" applyBorder="1" applyAlignment="1" applyProtection="1">
      <alignment horizontal="right"/>
      <protection/>
    </xf>
    <xf numFmtId="2" fontId="7" fillId="0" borderId="29" xfId="0" applyNumberFormat="1" applyFont="1" applyBorder="1" applyAlignment="1" applyProtection="1">
      <alignment vertical="center"/>
      <protection/>
    </xf>
    <xf numFmtId="0" fontId="7" fillId="0" borderId="30" xfId="0" applyFont="1" applyBorder="1" applyAlignment="1" applyProtection="1">
      <alignment vertical="center"/>
      <protection/>
    </xf>
    <xf numFmtId="0" fontId="0" fillId="35" borderId="31" xfId="0" applyFill="1" applyBorder="1" applyAlignment="1" applyProtection="1">
      <alignment/>
      <protection/>
    </xf>
    <xf numFmtId="0" fontId="7" fillId="0" borderId="32"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2" fontId="20" fillId="0" borderId="32" xfId="0" applyNumberFormat="1" applyFont="1" applyBorder="1" applyAlignment="1" applyProtection="1">
      <alignment vertical="center"/>
      <protection/>
    </xf>
    <xf numFmtId="2" fontId="3" fillId="0" borderId="32" xfId="0" applyNumberFormat="1" applyFont="1" applyFill="1" applyBorder="1" applyAlignment="1" applyProtection="1">
      <alignment horizontal="center"/>
      <protection/>
    </xf>
    <xf numFmtId="173" fontId="16" fillId="0" borderId="13" xfId="0" applyNumberFormat="1" applyFont="1" applyBorder="1" applyAlignment="1" applyProtection="1">
      <alignment horizontal="center"/>
      <protection locked="0"/>
    </xf>
    <xf numFmtId="173" fontId="3" fillId="0" borderId="13" xfId="0" applyNumberFormat="1" applyFont="1" applyBorder="1" applyAlignment="1" applyProtection="1" quotePrefix="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14" fillId="0" borderId="13" xfId="0" applyNumberFormat="1" applyFont="1" applyFill="1" applyBorder="1" applyAlignment="1" applyProtection="1" quotePrefix="1">
      <alignment horizontal="center"/>
      <protection/>
    </xf>
    <xf numFmtId="173" fontId="3" fillId="0" borderId="23" xfId="0" applyNumberFormat="1" applyFont="1" applyBorder="1" applyAlignment="1" applyProtection="1" quotePrefix="1">
      <alignment horizontal="center"/>
      <protection locked="0"/>
    </xf>
    <xf numFmtId="0" fontId="11" fillId="0" borderId="17" xfId="0" applyFont="1" applyBorder="1" applyAlignment="1" applyProtection="1">
      <alignment/>
      <protection/>
    </xf>
    <xf numFmtId="0" fontId="8" fillId="34" borderId="13" xfId="0" applyFont="1" applyFill="1" applyBorder="1" applyAlignment="1" applyProtection="1">
      <alignment horizontal="center"/>
      <protection/>
    </xf>
    <xf numFmtId="173" fontId="16" fillId="33" borderId="18" xfId="0" applyNumberFormat="1" applyFont="1" applyFill="1" applyBorder="1" applyAlignment="1" applyProtection="1">
      <alignment horizontal="center"/>
      <protection/>
    </xf>
    <xf numFmtId="173" fontId="17" fillId="33" borderId="18" xfId="0" applyNumberFormat="1" applyFont="1" applyFill="1" applyBorder="1" applyAlignment="1" applyProtection="1">
      <alignment horizontal="center"/>
      <protection/>
    </xf>
    <xf numFmtId="0" fontId="21" fillId="0" borderId="0" xfId="0" applyFont="1" applyAlignment="1" applyProtection="1">
      <alignment/>
      <protection/>
    </xf>
    <xf numFmtId="0" fontId="7" fillId="0" borderId="27" xfId="0" applyFont="1" applyBorder="1" applyAlignment="1" applyProtection="1">
      <alignment/>
      <protection/>
    </xf>
    <xf numFmtId="0" fontId="7" fillId="0" borderId="24" xfId="0" applyFont="1" applyBorder="1" applyAlignment="1" applyProtection="1">
      <alignment/>
      <protection/>
    </xf>
    <xf numFmtId="0" fontId="7" fillId="0" borderId="33" xfId="0" applyFont="1" applyBorder="1" applyAlignment="1" applyProtection="1">
      <alignment vertical="center"/>
      <protection/>
    </xf>
    <xf numFmtId="0" fontId="7" fillId="0" borderId="33" xfId="0" applyFont="1" applyBorder="1" applyAlignment="1" applyProtection="1">
      <alignment horizontal="center" vertical="center"/>
      <protection/>
    </xf>
    <xf numFmtId="2" fontId="20" fillId="0" borderId="33" xfId="0" applyNumberFormat="1" applyFont="1" applyBorder="1" applyAlignment="1" applyProtection="1">
      <alignment vertical="center"/>
      <protection/>
    </xf>
    <xf numFmtId="2" fontId="3" fillId="0" borderId="33" xfId="0" applyNumberFormat="1" applyFont="1" applyFill="1" applyBorder="1" applyAlignment="1" applyProtection="1">
      <alignment horizontal="center"/>
      <protection/>
    </xf>
    <xf numFmtId="0" fontId="5" fillId="0" borderId="26" xfId="0" applyFont="1" applyBorder="1" applyAlignment="1" applyProtection="1">
      <alignment horizontal="left"/>
      <protection/>
    </xf>
    <xf numFmtId="0" fontId="5" fillId="0" borderId="32" xfId="0" applyFont="1" applyBorder="1" applyAlignment="1" applyProtection="1">
      <alignment horizontal="left"/>
      <protection/>
    </xf>
    <xf numFmtId="0" fontId="5" fillId="0" borderId="0" xfId="0" applyFont="1" applyBorder="1" applyAlignment="1" applyProtection="1">
      <alignment horizontal="left"/>
      <protection/>
    </xf>
    <xf numFmtId="0" fontId="22"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12"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ont="1" applyAlignment="1" applyProtection="1">
      <alignment vertical="center" wrapText="1"/>
      <protection/>
    </xf>
    <xf numFmtId="0" fontId="0" fillId="0" borderId="0" xfId="0" applyFont="1" applyAlignment="1" applyProtection="1">
      <alignment horizontal="left" vertical="top" wrapText="1"/>
      <protection/>
    </xf>
    <xf numFmtId="0" fontId="8" fillId="0" borderId="0" xfId="0" applyFont="1" applyBorder="1" applyAlignment="1" applyProtection="1">
      <alignment horizontal="center"/>
      <protection/>
    </xf>
    <xf numFmtId="0" fontId="0" fillId="0" borderId="0" xfId="0" applyFont="1" applyAlignment="1" applyProtection="1">
      <alignment horizontal="left" vertical="top"/>
      <protection/>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4" fillId="0" borderId="0" xfId="0" applyFont="1" applyAlignment="1" applyProtection="1">
      <alignment/>
      <protection/>
    </xf>
    <xf numFmtId="0" fontId="9" fillId="0" borderId="18" xfId="0" applyFont="1" applyBorder="1" applyAlignment="1" applyProtection="1">
      <alignment horizontal="center"/>
      <protection/>
    </xf>
    <xf numFmtId="0" fontId="3" fillId="0" borderId="24" xfId="0" applyFont="1" applyBorder="1" applyAlignment="1" applyProtection="1">
      <alignment/>
      <protection/>
    </xf>
    <xf numFmtId="0" fontId="3" fillId="0" borderId="22" xfId="0" applyFont="1" applyBorder="1" applyAlignment="1" applyProtection="1">
      <alignment/>
      <protection/>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0" fillId="0" borderId="10" xfId="0" applyBorder="1" applyAlignment="1" applyProtection="1">
      <alignment/>
      <protection/>
    </xf>
    <xf numFmtId="0" fontId="11" fillId="36" borderId="34" xfId="0" applyFont="1" applyFill="1" applyBorder="1" applyAlignment="1" applyProtection="1">
      <alignment horizontal="center"/>
      <protection/>
    </xf>
    <xf numFmtId="0" fontId="7" fillId="0" borderId="35" xfId="0" applyFont="1" applyBorder="1" applyAlignment="1" applyProtection="1">
      <alignment horizontal="center"/>
      <protection/>
    </xf>
    <xf numFmtId="0" fontId="7" fillId="0" borderId="36" xfId="0" applyFont="1" applyBorder="1" applyAlignment="1" applyProtection="1">
      <alignment horizontal="center"/>
      <protection/>
    </xf>
    <xf numFmtId="0" fontId="5" fillId="0" borderId="32" xfId="0" applyFont="1" applyBorder="1" applyAlignment="1" applyProtection="1">
      <alignment horizontal="center"/>
      <protection locked="0"/>
    </xf>
    <xf numFmtId="0" fontId="0" fillId="0" borderId="32" xfId="0" applyBorder="1" applyAlignment="1" applyProtection="1">
      <alignment/>
      <protection locked="0"/>
    </xf>
    <xf numFmtId="0" fontId="0" fillId="0" borderId="37" xfId="0" applyBorder="1" applyAlignment="1" applyProtection="1">
      <alignment/>
      <protection locked="0"/>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10" xfId="0" applyBorder="1" applyAlignment="1" applyProtection="1">
      <alignment horizontal="center"/>
      <protection/>
    </xf>
    <xf numFmtId="176" fontId="3" fillId="0" borderId="18" xfId="0" applyNumberFormat="1" applyFont="1" applyBorder="1" applyAlignment="1" applyProtection="1">
      <alignment horizontal="center"/>
      <protection/>
    </xf>
    <xf numFmtId="176" fontId="3" fillId="0" borderId="22" xfId="0" applyNumberFormat="1" applyFont="1" applyBorder="1" applyAlignment="1" applyProtection="1">
      <alignment horizontal="center"/>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0" fontId="11" fillId="36" borderId="38" xfId="0" applyFont="1" applyFill="1" applyBorder="1" applyAlignment="1" applyProtection="1">
      <alignment horizontal="center" textRotation="90" wrapText="1"/>
      <protection/>
    </xf>
    <xf numFmtId="0" fontId="11" fillId="36" borderId="39" xfId="0" applyFont="1" applyFill="1" applyBorder="1" applyAlignment="1" applyProtection="1">
      <alignment horizontal="center" textRotation="90" wrapText="1"/>
      <protection/>
    </xf>
    <xf numFmtId="0" fontId="11" fillId="36" borderId="40" xfId="0" applyFont="1" applyFill="1" applyBorder="1" applyAlignment="1" applyProtection="1">
      <alignment horizontal="center" textRotation="90" wrapText="1"/>
      <protection/>
    </xf>
    <xf numFmtId="0" fontId="11" fillId="36" borderId="41" xfId="0" applyFont="1" applyFill="1" applyBorder="1" applyAlignment="1" applyProtection="1">
      <alignment horizontal="center" textRotation="90" wrapText="1"/>
      <protection/>
    </xf>
    <xf numFmtId="0" fontId="11" fillId="36" borderId="42" xfId="0" applyFont="1" applyFill="1" applyBorder="1" applyAlignment="1" applyProtection="1">
      <alignment horizontal="center" textRotation="90" wrapText="1"/>
      <protection/>
    </xf>
    <xf numFmtId="0" fontId="11" fillId="36" borderId="16" xfId="0" applyFont="1" applyFill="1" applyBorder="1" applyAlignment="1" applyProtection="1">
      <alignment horizontal="center" textRotation="90" wrapText="1"/>
      <protection/>
    </xf>
    <xf numFmtId="0" fontId="11" fillId="36" borderId="20" xfId="0" applyFont="1" applyFill="1" applyBorder="1" applyAlignment="1" applyProtection="1">
      <alignment horizontal="center" textRotation="90" wrapText="1"/>
      <protection/>
    </xf>
    <xf numFmtId="0" fontId="11" fillId="36" borderId="14" xfId="0" applyFont="1" applyFill="1" applyBorder="1" applyAlignment="1" applyProtection="1">
      <alignment horizontal="center" textRotation="90" wrapText="1"/>
      <protection/>
    </xf>
    <xf numFmtId="0" fontId="11" fillId="36" borderId="38"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14" xfId="0" applyFont="1" applyFill="1" applyBorder="1" applyAlignment="1" applyProtection="1">
      <alignment horizontal="center" vertical="center" wrapText="1"/>
      <protection/>
    </xf>
    <xf numFmtId="0" fontId="7" fillId="0" borderId="39" xfId="0" applyFont="1" applyBorder="1" applyAlignment="1" applyProtection="1">
      <alignment horizontal="center" textRotation="90" wrapText="1"/>
      <protection/>
    </xf>
    <xf numFmtId="0" fontId="7" fillId="0" borderId="14" xfId="0" applyFont="1" applyBorder="1" applyAlignment="1" applyProtection="1">
      <alignment horizontal="center" textRotation="90" wrapText="1"/>
      <protection/>
    </xf>
    <xf numFmtId="0" fontId="11" fillId="36" borderId="43"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23" fillId="0" borderId="0" xfId="0" applyFont="1" applyAlignment="1" applyProtection="1">
      <alignment horizontal="center"/>
      <protection/>
    </xf>
    <xf numFmtId="173" fontId="5" fillId="34" borderId="44" xfId="0" applyNumberFormat="1" applyFont="1" applyFill="1" applyBorder="1" applyAlignment="1" applyProtection="1">
      <alignment horizontal="center" vertical="center"/>
      <protection/>
    </xf>
    <xf numFmtId="173" fontId="5" fillId="34" borderId="45" xfId="0" applyNumberFormat="1" applyFont="1" applyFill="1" applyBorder="1" applyAlignment="1" applyProtection="1">
      <alignment horizontal="center" vertical="center"/>
      <protection/>
    </xf>
    <xf numFmtId="0" fontId="7" fillId="0" borderId="40" xfId="0" applyFont="1" applyBorder="1" applyAlignment="1" applyProtection="1">
      <alignment horizontal="center" textRotation="90"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11" fillId="36" borderId="40" xfId="0" applyFont="1" applyFill="1" applyBorder="1" applyAlignment="1" applyProtection="1">
      <alignment horizontal="center" vertical="center" wrapText="1"/>
      <protection/>
    </xf>
    <xf numFmtId="176" fontId="3" fillId="0" borderId="34" xfId="0" applyNumberFormat="1" applyFont="1" applyBorder="1" applyAlignment="1" applyProtection="1">
      <alignment horizontal="center"/>
      <protection/>
    </xf>
    <xf numFmtId="176" fontId="3" fillId="0" borderId="36" xfId="0" applyNumberFormat="1" applyFont="1" applyBorder="1" applyAlignment="1" applyProtection="1">
      <alignment horizontal="center"/>
      <protection/>
    </xf>
    <xf numFmtId="0" fontId="0" fillId="0" borderId="10" xfId="0" applyNumberFormat="1" applyBorder="1" applyAlignment="1" applyProtection="1">
      <alignment horizontal="center"/>
      <protection locked="0"/>
    </xf>
    <xf numFmtId="14" fontId="0" fillId="0" borderId="0" xfId="0" applyNumberFormat="1" applyBorder="1" applyAlignment="1" applyProtection="1">
      <alignment horizontal="center"/>
      <protection/>
    </xf>
    <xf numFmtId="14" fontId="0" fillId="0" borderId="10" xfId="0" applyNumberFormat="1" applyBorder="1" applyAlignment="1" applyProtection="1">
      <alignment horizontal="center"/>
      <protection/>
    </xf>
    <xf numFmtId="170" fontId="0" fillId="0" borderId="10" xfId="0" applyNumberFormat="1" applyFont="1" applyBorder="1" applyAlignment="1" applyProtection="1">
      <alignment horizontal="center"/>
      <protection locked="0"/>
    </xf>
    <xf numFmtId="180" fontId="0" fillId="37" borderId="10" xfId="0" applyNumberFormat="1" applyFill="1" applyBorder="1" applyAlignment="1" applyProtection="1">
      <alignment horizontal="center"/>
      <protection locked="0"/>
    </xf>
    <xf numFmtId="177" fontId="3" fillId="0" borderId="10" xfId="0" applyNumberFormat="1" applyFont="1" applyBorder="1" applyAlignment="1" applyProtection="1">
      <alignment horizontal="right"/>
      <protection locked="0"/>
    </xf>
    <xf numFmtId="0" fontId="11" fillId="36" borderId="44" xfId="0" applyFont="1" applyFill="1" applyBorder="1" applyAlignment="1" applyProtection="1">
      <alignment horizontal="center" textRotation="90" wrapText="1"/>
      <protection/>
    </xf>
    <xf numFmtId="0" fontId="11" fillId="36" borderId="15" xfId="0" applyFont="1" applyFill="1" applyBorder="1" applyAlignment="1" applyProtection="1">
      <alignment horizontal="center" textRotation="90" wrapText="1"/>
      <protection/>
    </xf>
    <xf numFmtId="0" fontId="11" fillId="36" borderId="20" xfId="0" applyFont="1" applyFill="1" applyBorder="1" applyAlignment="1" applyProtection="1">
      <alignment horizontal="center" textRotation="90"/>
      <protection/>
    </xf>
    <xf numFmtId="0" fontId="11" fillId="36" borderId="39" xfId="0" applyFont="1" applyFill="1" applyBorder="1" applyAlignment="1" applyProtection="1">
      <alignment horizontal="center" textRotation="90"/>
      <protection/>
    </xf>
    <xf numFmtId="0" fontId="11" fillId="36" borderId="14" xfId="0" applyFont="1" applyFill="1" applyBorder="1" applyAlignment="1" applyProtection="1">
      <alignment horizontal="center" textRotation="90"/>
      <protection/>
    </xf>
    <xf numFmtId="0" fontId="11" fillId="36" borderId="48" xfId="0" applyFont="1" applyFill="1" applyBorder="1" applyAlignment="1" applyProtection="1">
      <alignment horizontal="center" textRotation="90" wrapText="1"/>
      <protection/>
    </xf>
    <xf numFmtId="0" fontId="11" fillId="36" borderId="45" xfId="0" applyFont="1" applyFill="1" applyBorder="1" applyAlignment="1" applyProtection="1">
      <alignment horizontal="center" textRotation="90"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0</xdr:rowOff>
    </xdr:to>
    <xdr:pic>
      <xdr:nvPicPr>
        <xdr:cNvPr id="1" name="Picture 1" descr="USFblkH NEW 03"/>
        <xdr:cNvPicPr preferRelativeResize="1">
          <a:picLocks noChangeAspect="1"/>
        </xdr:cNvPicPr>
      </xdr:nvPicPr>
      <xdr:blipFill>
        <a:blip r:embed="rId1"/>
        <a:stretch>
          <a:fillRect/>
        </a:stretch>
      </xdr:blipFill>
      <xdr:spPr>
        <a:xfrm>
          <a:off x="609600" y="0"/>
          <a:ext cx="24288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1"/>
  <sheetViews>
    <sheetView showGridLines="0" tabSelected="1" zoomScalePageLayoutView="0" workbookViewId="0" topLeftCell="A1">
      <selection activeCell="U6" sqref="U6"/>
    </sheetView>
  </sheetViews>
  <sheetFormatPr defaultColWidth="9.140625" defaultRowHeight="12.75"/>
  <cols>
    <col min="1" max="1" width="9.140625" style="3" customWidth="1"/>
    <col min="2" max="2" width="5.7109375" style="3" customWidth="1"/>
    <col min="3" max="3" width="4.8515625" style="3" customWidth="1"/>
    <col min="4" max="4" width="1.8515625" style="3" customWidth="1"/>
    <col min="5" max="5" width="6.57421875" style="3" customWidth="1"/>
    <col min="6" max="19" width="5.57421875" style="3" customWidth="1"/>
    <col min="20" max="20" width="5.421875" style="3" customWidth="1"/>
    <col min="21" max="25" width="9.140625" style="3" customWidth="1"/>
    <col min="26" max="26" width="9.140625" style="13" customWidth="1"/>
    <col min="27" max="16384" width="9.140625" style="3" customWidth="1"/>
  </cols>
  <sheetData>
    <row r="1" spans="1:26" ht="12.75" customHeight="1">
      <c r="A1" s="1"/>
      <c r="B1" s="179"/>
      <c r="C1" s="179"/>
      <c r="D1" s="179"/>
      <c r="E1" s="179"/>
      <c r="F1" s="179"/>
      <c r="G1" s="179"/>
      <c r="H1" s="179"/>
      <c r="I1" s="2"/>
      <c r="J1" s="2"/>
      <c r="K1" s="2"/>
      <c r="N1" s="4"/>
      <c r="P1" s="148" t="s">
        <v>52</v>
      </c>
      <c r="Q1" s="149"/>
      <c r="R1" s="149"/>
      <c r="S1" s="149"/>
      <c r="T1" s="149"/>
      <c r="Z1" s="3"/>
    </row>
    <row r="2" spans="2:26" ht="12.75" customHeight="1">
      <c r="B2" s="179"/>
      <c r="C2" s="179"/>
      <c r="D2" s="179"/>
      <c r="E2" s="179"/>
      <c r="F2" s="179"/>
      <c r="G2" s="179"/>
      <c r="H2" s="179"/>
      <c r="I2" s="2"/>
      <c r="J2" s="2"/>
      <c r="K2" s="2"/>
      <c r="L2" s="4"/>
      <c r="M2" s="4"/>
      <c r="N2" s="4"/>
      <c r="O2" s="5"/>
      <c r="P2" s="149"/>
      <c r="Q2" s="149"/>
      <c r="R2" s="149"/>
      <c r="S2" s="149"/>
      <c r="T2" s="149"/>
      <c r="Z2" s="3"/>
    </row>
    <row r="3" spans="2:26" ht="12.75" customHeight="1">
      <c r="B3" s="179"/>
      <c r="C3" s="179"/>
      <c r="D3" s="179"/>
      <c r="E3" s="179"/>
      <c r="F3" s="179"/>
      <c r="G3" s="179"/>
      <c r="H3" s="179"/>
      <c r="I3" s="2"/>
      <c r="J3" s="2"/>
      <c r="K3" s="2"/>
      <c r="L3" s="6"/>
      <c r="M3" s="6"/>
      <c r="N3" s="6"/>
      <c r="O3" s="6"/>
      <c r="P3" s="6"/>
      <c r="Q3" s="6"/>
      <c r="R3" s="6"/>
      <c r="Z3" s="3"/>
    </row>
    <row r="4" spans="2:26" ht="8.25" customHeight="1">
      <c r="B4" s="7"/>
      <c r="C4" s="7"/>
      <c r="D4" s="7"/>
      <c r="E4" s="7"/>
      <c r="F4" s="7"/>
      <c r="G4" s="7"/>
      <c r="H4" s="7"/>
      <c r="I4" s="2"/>
      <c r="J4" s="2"/>
      <c r="K4" s="2"/>
      <c r="L4" s="2"/>
      <c r="M4" s="2"/>
      <c r="N4" s="2"/>
      <c r="P4" s="8"/>
      <c r="Q4" s="8"/>
      <c r="R4" s="5"/>
      <c r="S4" s="9"/>
      <c r="Z4" s="3"/>
    </row>
    <row r="5" spans="2:20" ht="12.75">
      <c r="B5" s="3" t="s">
        <v>0</v>
      </c>
      <c r="C5" s="183"/>
      <c r="D5" s="183"/>
      <c r="E5" s="183"/>
      <c r="F5" s="183"/>
      <c r="G5" s="183"/>
      <c r="H5" s="183"/>
      <c r="I5" s="183"/>
      <c r="J5" s="11"/>
      <c r="N5" s="3" t="s">
        <v>1</v>
      </c>
      <c r="P5" s="185">
        <v>38534</v>
      </c>
      <c r="Q5" s="185"/>
      <c r="R5" s="12" t="s">
        <v>2</v>
      </c>
      <c r="S5" s="185">
        <f>IF(P5&gt;1,P5+13,"")</f>
        <v>38547</v>
      </c>
      <c r="T5" s="185"/>
    </row>
    <row r="6" spans="2:21" ht="11.25" customHeight="1">
      <c r="B6" s="14"/>
      <c r="J6" s="15"/>
      <c r="R6" s="184"/>
      <c r="S6" s="184"/>
      <c r="T6" s="16"/>
      <c r="U6" s="11"/>
    </row>
    <row r="7" spans="2:21" ht="12.75">
      <c r="B7" s="3" t="s">
        <v>3</v>
      </c>
      <c r="D7" s="188"/>
      <c r="E7" s="188"/>
      <c r="F7" s="17" t="s">
        <v>4</v>
      </c>
      <c r="G7" s="10"/>
      <c r="H7" s="18" t="s">
        <v>5</v>
      </c>
      <c r="I7" s="19"/>
      <c r="J7" s="20"/>
      <c r="K7" s="21"/>
      <c r="N7" s="21" t="s">
        <v>6</v>
      </c>
      <c r="P7" s="187" t="s">
        <v>51</v>
      </c>
      <c r="Q7" s="187"/>
      <c r="S7" s="22"/>
      <c r="T7" s="23"/>
      <c r="U7" s="24"/>
    </row>
    <row r="8" spans="2:21" ht="11.25" customHeight="1">
      <c r="B8" s="25"/>
      <c r="C8" s="25"/>
      <c r="D8" s="25"/>
      <c r="E8" s="25"/>
      <c r="F8" s="15"/>
      <c r="G8" s="26"/>
      <c r="H8" s="26"/>
      <c r="I8" s="26"/>
      <c r="J8" s="26"/>
      <c r="U8" s="11"/>
    </row>
    <row r="9" spans="2:21" ht="12.75">
      <c r="B9" s="3" t="s">
        <v>7</v>
      </c>
      <c r="D9" s="27"/>
      <c r="E9" s="183"/>
      <c r="F9" s="183"/>
      <c r="G9" s="183"/>
      <c r="H9" s="183"/>
      <c r="I9" s="183"/>
      <c r="J9" s="28"/>
      <c r="K9" s="29"/>
      <c r="N9" s="29" t="s">
        <v>8</v>
      </c>
      <c r="O9" s="30"/>
      <c r="P9" s="11"/>
      <c r="Q9" s="186"/>
      <c r="R9" s="186"/>
      <c r="S9" s="186"/>
      <c r="T9" s="186"/>
      <c r="U9" s="31"/>
    </row>
    <row r="10" spans="2:21" ht="11.25" customHeight="1">
      <c r="B10" s="32"/>
      <c r="C10" s="32"/>
      <c r="D10" s="32"/>
      <c r="E10" s="32"/>
      <c r="F10" s="32"/>
      <c r="G10" s="32"/>
      <c r="H10" s="28"/>
      <c r="I10" s="28"/>
      <c r="J10" s="32"/>
      <c r="K10" s="32"/>
      <c r="N10" s="32"/>
      <c r="O10" s="32"/>
      <c r="P10" s="32"/>
      <c r="Q10" s="32"/>
      <c r="R10" s="28"/>
      <c r="S10" s="28"/>
      <c r="T10" s="28"/>
      <c r="U10" s="33"/>
    </row>
    <row r="11" spans="2:21" ht="12.75">
      <c r="B11" s="131" t="s">
        <v>50</v>
      </c>
      <c r="C11" s="132"/>
      <c r="D11" s="132"/>
      <c r="E11" s="132"/>
      <c r="F11" s="132"/>
      <c r="G11" s="132"/>
      <c r="H11" s="132"/>
      <c r="I11" s="132"/>
      <c r="J11" s="132"/>
      <c r="K11" s="132"/>
      <c r="L11" s="133"/>
      <c r="M11" s="34"/>
      <c r="N11" s="16"/>
      <c r="O11" s="35"/>
      <c r="P11" s="36" t="s">
        <v>9</v>
      </c>
      <c r="Q11" s="28"/>
      <c r="R11" s="30"/>
      <c r="S11" s="30"/>
      <c r="T11" s="37"/>
      <c r="U11" s="38"/>
    </row>
    <row r="12" spans="2:21" ht="12.75" customHeight="1" thickBot="1">
      <c r="B12" s="39"/>
      <c r="C12" s="39"/>
      <c r="D12" s="39"/>
      <c r="E12" s="39"/>
      <c r="F12" s="39"/>
      <c r="G12" s="39"/>
      <c r="H12" s="39"/>
      <c r="I12" s="39"/>
      <c r="J12" s="39"/>
      <c r="K12" s="39"/>
      <c r="N12" s="35"/>
      <c r="O12" s="35"/>
      <c r="P12" s="11"/>
      <c r="T12" s="40" t="s">
        <v>10</v>
      </c>
      <c r="U12" s="35"/>
    </row>
    <row r="13" spans="2:30" ht="12.75" customHeight="1">
      <c r="B13" s="169" t="s">
        <v>11</v>
      </c>
      <c r="C13" s="171" t="s">
        <v>12</v>
      </c>
      <c r="D13" s="172"/>
      <c r="E13" s="150" t="s">
        <v>13</v>
      </c>
      <c r="F13" s="137" t="s">
        <v>14</v>
      </c>
      <c r="G13" s="138"/>
      <c r="H13" s="138"/>
      <c r="I13" s="138"/>
      <c r="J13" s="138"/>
      <c r="K13" s="138"/>
      <c r="L13" s="138"/>
      <c r="M13" s="138"/>
      <c r="N13" s="139"/>
      <c r="O13" s="158" t="s">
        <v>15</v>
      </c>
      <c r="P13" s="158" t="s">
        <v>16</v>
      </c>
      <c r="Q13" s="150" t="s">
        <v>17</v>
      </c>
      <c r="R13" s="194" t="s">
        <v>18</v>
      </c>
      <c r="S13" s="150" t="s">
        <v>19</v>
      </c>
      <c r="T13" s="150" t="s">
        <v>20</v>
      </c>
      <c r="Y13" s="41"/>
      <c r="Z13" s="42"/>
      <c r="AA13" s="41"/>
      <c r="AB13" s="41"/>
      <c r="AC13" s="41"/>
      <c r="AD13" s="41"/>
    </row>
    <row r="14" spans="2:30" ht="33.75" customHeight="1">
      <c r="B14" s="163"/>
      <c r="C14" s="173"/>
      <c r="D14" s="174"/>
      <c r="E14" s="151"/>
      <c r="F14" s="156" t="s">
        <v>21</v>
      </c>
      <c r="G14" s="156" t="s">
        <v>22</v>
      </c>
      <c r="H14" s="156" t="s">
        <v>23</v>
      </c>
      <c r="I14" s="156" t="s">
        <v>24</v>
      </c>
      <c r="J14" s="156" t="s">
        <v>25</v>
      </c>
      <c r="K14" s="156" t="s">
        <v>26</v>
      </c>
      <c r="L14" s="156" t="s">
        <v>27</v>
      </c>
      <c r="M14" s="156" t="s">
        <v>28</v>
      </c>
      <c r="N14" s="156" t="s">
        <v>29</v>
      </c>
      <c r="O14" s="159"/>
      <c r="P14" s="159"/>
      <c r="Q14" s="151"/>
      <c r="R14" s="189"/>
      <c r="S14" s="151"/>
      <c r="T14" s="151"/>
      <c r="Y14" s="43"/>
      <c r="Z14" s="44"/>
      <c r="AA14" s="43"/>
      <c r="AB14" s="43"/>
      <c r="AC14" s="43"/>
      <c r="AD14" s="41"/>
    </row>
    <row r="15" spans="2:30" ht="12.75" customHeight="1">
      <c r="B15" s="163"/>
      <c r="C15" s="173"/>
      <c r="D15" s="174"/>
      <c r="E15" s="151"/>
      <c r="F15" s="151"/>
      <c r="G15" s="151"/>
      <c r="H15" s="151"/>
      <c r="I15" s="151"/>
      <c r="J15" s="151"/>
      <c r="K15" s="151"/>
      <c r="L15" s="161"/>
      <c r="M15" s="161"/>
      <c r="N15" s="161"/>
      <c r="O15" s="159"/>
      <c r="P15" s="159"/>
      <c r="Q15" s="151"/>
      <c r="R15" s="189"/>
      <c r="S15" s="151"/>
      <c r="T15" s="151"/>
      <c r="Y15" s="43"/>
      <c r="Z15" s="44"/>
      <c r="AA15" s="43"/>
      <c r="AB15" s="43"/>
      <c r="AC15" s="43"/>
      <c r="AD15" s="41"/>
    </row>
    <row r="16" spans="2:30" ht="12.75" customHeight="1" thickBot="1">
      <c r="B16" s="170"/>
      <c r="C16" s="175"/>
      <c r="D16" s="176"/>
      <c r="E16" s="152"/>
      <c r="F16" s="152"/>
      <c r="G16" s="152"/>
      <c r="H16" s="152"/>
      <c r="I16" s="152"/>
      <c r="J16" s="152"/>
      <c r="K16" s="152"/>
      <c r="L16" s="168"/>
      <c r="M16" s="168"/>
      <c r="N16" s="168"/>
      <c r="O16" s="180"/>
      <c r="P16" s="180"/>
      <c r="Q16" s="152"/>
      <c r="R16" s="195"/>
      <c r="S16" s="152"/>
      <c r="T16" s="152"/>
      <c r="Y16" s="43"/>
      <c r="Z16" s="45" t="s">
        <v>30</v>
      </c>
      <c r="AA16" s="46"/>
      <c r="AB16" s="46"/>
      <c r="AC16" s="43"/>
      <c r="AD16" s="41"/>
    </row>
    <row r="17" spans="2:30" ht="14.25" customHeight="1">
      <c r="B17" s="47" t="s">
        <v>31</v>
      </c>
      <c r="C17" s="181">
        <f>IF(P5&gt;1,P5,"")</f>
        <v>38534</v>
      </c>
      <c r="D17" s="182"/>
      <c r="E17" s="48">
        <v>8</v>
      </c>
      <c r="F17" s="49"/>
      <c r="G17" s="49"/>
      <c r="H17" s="49"/>
      <c r="I17" s="49"/>
      <c r="J17" s="49"/>
      <c r="K17" s="49"/>
      <c r="L17" s="49"/>
      <c r="M17" s="49"/>
      <c r="N17" s="49"/>
      <c r="O17" s="50">
        <f aca="true" t="shared" si="0" ref="O17:O23">SUM(E17:N17)</f>
        <v>8</v>
      </c>
      <c r="P17" s="51">
        <f aca="true" t="shared" si="1" ref="P17:P23">SUM(E17:N17)-Q17-R17</f>
        <v>8</v>
      </c>
      <c r="Q17" s="52">
        <f aca="true" t="shared" si="2" ref="Q17:Q23">AB17</f>
        <v>0</v>
      </c>
      <c r="R17" s="53"/>
      <c r="S17" s="54"/>
      <c r="T17" s="54"/>
      <c r="Y17" s="43"/>
      <c r="Z17" s="55">
        <f>IF(((SUM($E$17:$N$23)-E23-E22-E21-E20-E19-E18-AA24)&lt;40),0,(IF((SUM($E$17:$N$23)-40-E23-E22-E21-E20-E19-E18-AA24)&gt;$E$17,$E$17-R17,(SUM($E$17:$N$23)-40-E23-E22-E21-E20-E19-E18-AA24-R17))))</f>
        <v>0</v>
      </c>
      <c r="AA17" s="46">
        <f aca="true" t="shared" si="3" ref="AA17:AA23">IF((J17&lt;0.0003),0,IF((E17&gt;0),E17,0))</f>
        <v>0</v>
      </c>
      <c r="AB17" s="56">
        <f aca="true" t="shared" si="4" ref="AB17:AB23">Z17+AA17</f>
        <v>0</v>
      </c>
      <c r="AC17" s="43"/>
      <c r="AD17" s="41"/>
    </row>
    <row r="18" spans="2:30" ht="14.25" customHeight="1">
      <c r="B18" s="57" t="s">
        <v>32</v>
      </c>
      <c r="C18" s="146">
        <f aca="true" t="shared" si="5" ref="C18:C23">IF(ISERROR(C17+1),"",C17+1)</f>
        <v>38535</v>
      </c>
      <c r="D18" s="147"/>
      <c r="E18" s="48"/>
      <c r="F18" s="49"/>
      <c r="G18" s="49"/>
      <c r="H18" s="49"/>
      <c r="I18" s="49"/>
      <c r="J18" s="49"/>
      <c r="K18" s="49"/>
      <c r="L18" s="49"/>
      <c r="M18" s="49"/>
      <c r="N18" s="49"/>
      <c r="O18" s="58">
        <f t="shared" si="0"/>
        <v>0</v>
      </c>
      <c r="P18" s="51">
        <f t="shared" si="1"/>
        <v>0</v>
      </c>
      <c r="Q18" s="52">
        <f t="shared" si="2"/>
        <v>0</v>
      </c>
      <c r="R18" s="59"/>
      <c r="S18" s="60"/>
      <c r="T18" s="60"/>
      <c r="Y18" s="43"/>
      <c r="Z18" s="61">
        <f>IF(((SUM($E$17:$N$23)-E23-E22-E21-E20-E19-AA24)&lt;40),0,(IF((SUM($E$17:$N$23)-40-E23-E22-E21-E20-E19-AA24)&gt;$E$18,$E$18-R18,(SUM($E$17:$N$23)-40-E23-E22-E21-E20-E19-AA24-R18))))</f>
        <v>0</v>
      </c>
      <c r="AA18" s="46">
        <f t="shared" si="3"/>
        <v>0</v>
      </c>
      <c r="AB18" s="56">
        <f t="shared" si="4"/>
        <v>0</v>
      </c>
      <c r="AC18" s="43"/>
      <c r="AD18" s="41"/>
    </row>
    <row r="19" spans="2:30" ht="14.25" customHeight="1" thickBot="1">
      <c r="B19" s="57" t="s">
        <v>33</v>
      </c>
      <c r="C19" s="146">
        <f t="shared" si="5"/>
        <v>38536</v>
      </c>
      <c r="D19" s="147"/>
      <c r="E19" s="48"/>
      <c r="F19" s="49"/>
      <c r="G19" s="49"/>
      <c r="H19" s="49"/>
      <c r="I19" s="49"/>
      <c r="J19" s="62"/>
      <c r="K19" s="49"/>
      <c r="L19" s="49"/>
      <c r="M19" s="49"/>
      <c r="N19" s="49"/>
      <c r="O19" s="58">
        <f t="shared" si="0"/>
        <v>0</v>
      </c>
      <c r="P19" s="51">
        <f t="shared" si="1"/>
        <v>0</v>
      </c>
      <c r="Q19" s="52">
        <f t="shared" si="2"/>
        <v>0</v>
      </c>
      <c r="R19" s="59"/>
      <c r="S19" s="60"/>
      <c r="T19" s="60"/>
      <c r="Y19" s="43"/>
      <c r="Z19" s="61">
        <f>IF(((SUM($E$17:$N$23)-E23-E22-E21-E20-AA24)&lt;40),0,(IF((SUM($E$17:$N$23)-40-E23-E22-E21-E20-AA24)&gt;$E$19,$E$19-R19,(SUM($E$17:$N$23)-40-E23-E22-E21-E20-AA24-R19))))</f>
        <v>0</v>
      </c>
      <c r="AA19" s="46">
        <f t="shared" si="3"/>
        <v>0</v>
      </c>
      <c r="AB19" s="56">
        <f t="shared" si="4"/>
        <v>0</v>
      </c>
      <c r="AC19" s="43"/>
      <c r="AD19" s="41"/>
    </row>
    <row r="20" spans="2:30" ht="14.25" customHeight="1" thickBot="1">
      <c r="B20" s="57" t="s">
        <v>34</v>
      </c>
      <c r="C20" s="146">
        <f t="shared" si="5"/>
        <v>38537</v>
      </c>
      <c r="D20" s="147"/>
      <c r="E20" s="48">
        <v>8</v>
      </c>
      <c r="F20" s="49"/>
      <c r="G20" s="49"/>
      <c r="H20" s="49"/>
      <c r="I20" s="63"/>
      <c r="J20" s="64">
        <v>8</v>
      </c>
      <c r="K20" s="65"/>
      <c r="L20" s="49"/>
      <c r="M20" s="49"/>
      <c r="N20" s="49"/>
      <c r="O20" s="58">
        <f t="shared" si="0"/>
        <v>16</v>
      </c>
      <c r="P20" s="51">
        <f t="shared" si="1"/>
        <v>8</v>
      </c>
      <c r="Q20" s="52">
        <f t="shared" si="2"/>
        <v>8</v>
      </c>
      <c r="R20" s="59"/>
      <c r="S20" s="60"/>
      <c r="T20" s="60"/>
      <c r="Y20" s="43"/>
      <c r="Z20" s="61">
        <f>IF(((SUM($E$17:$N$23)-E23-E22-E21-AA24)&lt;40),0,(IF((SUM($E$17:$N$23)-40-E23-E22-E21-AA24)&gt;$E$20,$E$20-R20,(SUM($E$17:$N$23)-40-E23-E22-E21-AA24-R20))))</f>
        <v>0</v>
      </c>
      <c r="AA20" s="46">
        <f t="shared" si="3"/>
        <v>8</v>
      </c>
      <c r="AB20" s="56">
        <f t="shared" si="4"/>
        <v>8</v>
      </c>
      <c r="AC20" s="43"/>
      <c r="AD20" s="41"/>
    </row>
    <row r="21" spans="2:30" ht="14.25" customHeight="1">
      <c r="B21" s="57" t="s">
        <v>35</v>
      </c>
      <c r="C21" s="146">
        <f t="shared" si="5"/>
        <v>38538</v>
      </c>
      <c r="D21" s="147"/>
      <c r="E21" s="48">
        <v>8</v>
      </c>
      <c r="F21" s="49"/>
      <c r="G21" s="49"/>
      <c r="H21" s="49"/>
      <c r="I21" s="49"/>
      <c r="J21" s="66"/>
      <c r="K21" s="49"/>
      <c r="L21" s="49"/>
      <c r="M21" s="49"/>
      <c r="N21" s="49"/>
      <c r="O21" s="58">
        <f t="shared" si="0"/>
        <v>8</v>
      </c>
      <c r="P21" s="51">
        <f t="shared" si="1"/>
        <v>8</v>
      </c>
      <c r="Q21" s="52">
        <f t="shared" si="2"/>
        <v>0</v>
      </c>
      <c r="R21" s="59"/>
      <c r="S21" s="60"/>
      <c r="T21" s="60"/>
      <c r="Y21" s="43"/>
      <c r="Z21" s="61">
        <f>IF(((SUM($E$17:$N$23)-E23-E22-AA24)&lt;40),0,(IF((SUM($E$17:$N$23)-40-E23-E22-AA24)&gt;$E$21,$E$21-R21,(SUM($E$17:$N$23)-40-E23-E22-AA24-R21))))</f>
        <v>0</v>
      </c>
      <c r="AA21" s="46">
        <f t="shared" si="3"/>
        <v>0</v>
      </c>
      <c r="AB21" s="56">
        <f t="shared" si="4"/>
        <v>0</v>
      </c>
      <c r="AC21" s="43"/>
      <c r="AD21" s="41"/>
    </row>
    <row r="22" spans="2:30" ht="14.25" customHeight="1">
      <c r="B22" s="57" t="s">
        <v>36</v>
      </c>
      <c r="C22" s="146">
        <f t="shared" si="5"/>
        <v>38539</v>
      </c>
      <c r="D22" s="147"/>
      <c r="E22" s="48">
        <v>8</v>
      </c>
      <c r="F22" s="49"/>
      <c r="G22" s="49"/>
      <c r="H22" s="49"/>
      <c r="I22" s="49"/>
      <c r="J22" s="49"/>
      <c r="K22" s="49"/>
      <c r="L22" s="49"/>
      <c r="M22" s="49"/>
      <c r="N22" s="49"/>
      <c r="O22" s="58">
        <f t="shared" si="0"/>
        <v>8</v>
      </c>
      <c r="P22" s="51">
        <f t="shared" si="1"/>
        <v>8</v>
      </c>
      <c r="Q22" s="52">
        <f t="shared" si="2"/>
        <v>0</v>
      </c>
      <c r="R22" s="59"/>
      <c r="S22" s="60"/>
      <c r="T22" s="60"/>
      <c r="Y22" s="43"/>
      <c r="Z22" s="61">
        <f>IF(((SUM($E$17:$N$23)-E23-AA24)&lt;40),0,(IF((SUM($E$17:$N$23)-40-E23-AA24)&gt;$E$22,$E$22-R22,(SUM($E$17:$N$23)-40-E23-AA24-R22))))</f>
        <v>0</v>
      </c>
      <c r="AA22" s="46">
        <f t="shared" si="3"/>
        <v>0</v>
      </c>
      <c r="AB22" s="56">
        <f t="shared" si="4"/>
        <v>0</v>
      </c>
      <c r="AC22" s="43"/>
      <c r="AD22" s="41"/>
    </row>
    <row r="23" spans="2:30" ht="14.25" customHeight="1" thickBot="1">
      <c r="B23" s="57" t="s">
        <v>37</v>
      </c>
      <c r="C23" s="146">
        <f t="shared" si="5"/>
        <v>38540</v>
      </c>
      <c r="D23" s="147"/>
      <c r="E23" s="48">
        <v>8</v>
      </c>
      <c r="F23" s="49"/>
      <c r="G23" s="49"/>
      <c r="H23" s="49"/>
      <c r="I23" s="49"/>
      <c r="J23" s="49"/>
      <c r="K23" s="49"/>
      <c r="L23" s="49"/>
      <c r="M23" s="49"/>
      <c r="N23" s="49"/>
      <c r="O23" s="58">
        <f t="shared" si="0"/>
        <v>8</v>
      </c>
      <c r="P23" s="51">
        <f t="shared" si="1"/>
        <v>8</v>
      </c>
      <c r="Q23" s="52">
        <f t="shared" si="2"/>
        <v>0</v>
      </c>
      <c r="R23" s="67"/>
      <c r="S23" s="60"/>
      <c r="T23" s="60"/>
      <c r="Y23" s="43"/>
      <c r="Z23" s="61">
        <f>IF(((SUM($E$17:$N$23)-AA24)&lt;40),0,(IF((SUM($E$17:$N$23)-40-AA24)&gt;$E$23,$E$23-R23,(SUM($E$17:$N$23)-40-AA24-R23))))</f>
        <v>0</v>
      </c>
      <c r="AA23" s="46">
        <f t="shared" si="3"/>
        <v>0</v>
      </c>
      <c r="AB23" s="56">
        <f t="shared" si="4"/>
        <v>0</v>
      </c>
      <c r="AC23" s="43"/>
      <c r="AD23" s="41"/>
    </row>
    <row r="24" spans="2:30" ht="14.25" customHeight="1" thickBot="1">
      <c r="B24" s="68" t="s">
        <v>38</v>
      </c>
      <c r="C24" s="69"/>
      <c r="D24" s="69"/>
      <c r="E24" s="70">
        <f aca="true" t="shared" si="6" ref="E24:T24">SUM(E17:E23)</f>
        <v>40</v>
      </c>
      <c r="F24" s="71">
        <f t="shared" si="6"/>
        <v>0</v>
      </c>
      <c r="G24" s="71">
        <f t="shared" si="6"/>
        <v>0</v>
      </c>
      <c r="H24" s="71">
        <f t="shared" si="6"/>
        <v>0</v>
      </c>
      <c r="I24" s="71">
        <f t="shared" si="6"/>
        <v>0</v>
      </c>
      <c r="J24" s="71">
        <f t="shared" si="6"/>
        <v>8</v>
      </c>
      <c r="K24" s="71">
        <f t="shared" si="6"/>
        <v>0</v>
      </c>
      <c r="L24" s="71">
        <f t="shared" si="6"/>
        <v>0</v>
      </c>
      <c r="M24" s="71">
        <f t="shared" si="6"/>
        <v>0</v>
      </c>
      <c r="N24" s="71">
        <f t="shared" si="6"/>
        <v>0</v>
      </c>
      <c r="O24" s="72">
        <f t="shared" si="6"/>
        <v>48</v>
      </c>
      <c r="P24" s="73">
        <f t="shared" si="6"/>
        <v>40</v>
      </c>
      <c r="Q24" s="72">
        <f t="shared" si="6"/>
        <v>8</v>
      </c>
      <c r="R24" s="74">
        <f t="shared" si="6"/>
        <v>0</v>
      </c>
      <c r="S24" s="75">
        <f t="shared" si="6"/>
        <v>0</v>
      </c>
      <c r="T24" s="75">
        <f t="shared" si="6"/>
        <v>0</v>
      </c>
      <c r="Y24" s="43"/>
      <c r="Z24" s="76"/>
      <c r="AA24" s="46">
        <f>SUM(AA17:AA23)</f>
        <v>8</v>
      </c>
      <c r="AB24" s="46"/>
      <c r="AC24" s="43"/>
      <c r="AD24" s="41"/>
    </row>
    <row r="25" spans="2:30" ht="14.25" customHeight="1">
      <c r="B25" s="77"/>
      <c r="C25" s="78"/>
      <c r="D25" s="78"/>
      <c r="E25" s="78"/>
      <c r="F25" s="78"/>
      <c r="G25" s="78"/>
      <c r="H25" s="78"/>
      <c r="I25" s="78"/>
      <c r="J25" s="79"/>
      <c r="K25" s="80"/>
      <c r="L25" s="78"/>
      <c r="M25" s="78"/>
      <c r="N25" s="78"/>
      <c r="O25" s="78"/>
      <c r="P25" s="78" t="s">
        <v>39</v>
      </c>
      <c r="Q25" s="81">
        <f>IF($Q24&gt;0,$Q24-($Q26*(2/3)),0)</f>
        <v>8</v>
      </c>
      <c r="R25" s="166"/>
      <c r="S25" s="82"/>
      <c r="T25" s="82"/>
      <c r="Y25" s="43"/>
      <c r="Z25" s="76"/>
      <c r="AA25" s="46"/>
      <c r="AB25" s="46"/>
      <c r="AC25" s="43"/>
      <c r="AD25" s="41"/>
    </row>
    <row r="26" spans="2:30" ht="14.25" customHeight="1" thickBot="1">
      <c r="B26" s="83"/>
      <c r="C26" s="84"/>
      <c r="D26" s="84"/>
      <c r="E26" s="85"/>
      <c r="F26" s="85"/>
      <c r="G26" s="85"/>
      <c r="H26" s="85"/>
      <c r="I26" s="86"/>
      <c r="J26" s="87"/>
      <c r="K26" s="88"/>
      <c r="L26" s="88"/>
      <c r="M26" s="88"/>
      <c r="N26" s="84"/>
      <c r="O26" s="84"/>
      <c r="P26" s="84" t="s">
        <v>40</v>
      </c>
      <c r="Q26" s="81">
        <f>IF(($Q24&lt;0.0001),0,IF(($E24&lt;40),0,(IF(($P$7="Exempt"),0,(($E24-40-$R24)*1.5)))))</f>
        <v>0</v>
      </c>
      <c r="R26" s="167"/>
      <c r="S26" s="89"/>
      <c r="T26" s="89"/>
      <c r="Y26" s="43"/>
      <c r="Z26" s="76"/>
      <c r="AA26" s="46"/>
      <c r="AB26" s="46"/>
      <c r="AC26" s="43"/>
      <c r="AD26" s="41"/>
    </row>
    <row r="27" spans="2:30" ht="9.75" customHeight="1" thickBot="1">
      <c r="B27" s="90"/>
      <c r="C27" s="91"/>
      <c r="D27" s="91"/>
      <c r="E27" s="92"/>
      <c r="F27" s="92"/>
      <c r="G27" s="92"/>
      <c r="H27" s="92"/>
      <c r="I27" s="92"/>
      <c r="J27" s="92"/>
      <c r="K27" s="92"/>
      <c r="L27" s="92"/>
      <c r="M27" s="92"/>
      <c r="N27" s="93"/>
      <c r="O27" s="93"/>
      <c r="P27" s="93"/>
      <c r="Q27" s="94"/>
      <c r="R27" s="95"/>
      <c r="Y27" s="43"/>
      <c r="Z27" s="76"/>
      <c r="AA27" s="46"/>
      <c r="AB27" s="46"/>
      <c r="AC27" s="43"/>
      <c r="AD27" s="41"/>
    </row>
    <row r="28" spans="2:30" ht="12.75" customHeight="1">
      <c r="B28" s="163" t="s">
        <v>11</v>
      </c>
      <c r="C28" s="171" t="s">
        <v>12</v>
      </c>
      <c r="D28" s="172"/>
      <c r="E28" s="150" t="s">
        <v>13</v>
      </c>
      <c r="F28" s="137" t="s">
        <v>14</v>
      </c>
      <c r="G28" s="138"/>
      <c r="H28" s="138"/>
      <c r="I28" s="138"/>
      <c r="J28" s="138"/>
      <c r="K28" s="138"/>
      <c r="L28" s="138"/>
      <c r="M28" s="138"/>
      <c r="N28" s="139"/>
      <c r="O28" s="158" t="s">
        <v>15</v>
      </c>
      <c r="P28" s="158" t="s">
        <v>16</v>
      </c>
      <c r="Q28" s="151" t="s">
        <v>17</v>
      </c>
      <c r="R28" s="189" t="s">
        <v>18</v>
      </c>
      <c r="S28" s="153" t="s">
        <v>19</v>
      </c>
      <c r="T28" s="153" t="s">
        <v>20</v>
      </c>
      <c r="Y28" s="43"/>
      <c r="Z28" s="76"/>
      <c r="AA28" s="46"/>
      <c r="AB28" s="46"/>
      <c r="AC28" s="43"/>
      <c r="AD28" s="41"/>
    </row>
    <row r="29" spans="2:30" ht="9.75" customHeight="1">
      <c r="B29" s="163"/>
      <c r="C29" s="173"/>
      <c r="D29" s="174"/>
      <c r="E29" s="151"/>
      <c r="F29" s="191" t="s">
        <v>21</v>
      </c>
      <c r="G29" s="191" t="s">
        <v>22</v>
      </c>
      <c r="H29" s="156" t="s">
        <v>23</v>
      </c>
      <c r="I29" s="156" t="s">
        <v>24</v>
      </c>
      <c r="J29" s="156" t="s">
        <v>25</v>
      </c>
      <c r="K29" s="156" t="s">
        <v>26</v>
      </c>
      <c r="L29" s="156" t="s">
        <v>27</v>
      </c>
      <c r="M29" s="156" t="s">
        <v>28</v>
      </c>
      <c r="N29" s="156" t="s">
        <v>29</v>
      </c>
      <c r="O29" s="159"/>
      <c r="P29" s="159"/>
      <c r="Q29" s="151"/>
      <c r="R29" s="189"/>
      <c r="S29" s="154"/>
      <c r="T29" s="154"/>
      <c r="Y29" s="43"/>
      <c r="Z29" s="76"/>
      <c r="AA29" s="46"/>
      <c r="AB29" s="46"/>
      <c r="AC29" s="43"/>
      <c r="AD29" s="41"/>
    </row>
    <row r="30" spans="2:30" ht="12.75" customHeight="1">
      <c r="B30" s="163"/>
      <c r="C30" s="173"/>
      <c r="D30" s="174"/>
      <c r="E30" s="151"/>
      <c r="F30" s="192"/>
      <c r="G30" s="192"/>
      <c r="H30" s="151"/>
      <c r="I30" s="151"/>
      <c r="J30" s="151"/>
      <c r="K30" s="151"/>
      <c r="L30" s="161"/>
      <c r="M30" s="161"/>
      <c r="N30" s="161"/>
      <c r="O30" s="159"/>
      <c r="P30" s="159"/>
      <c r="Q30" s="151"/>
      <c r="R30" s="189"/>
      <c r="S30" s="154"/>
      <c r="T30" s="154"/>
      <c r="Y30" s="43"/>
      <c r="Z30" s="76"/>
      <c r="AA30" s="46"/>
      <c r="AB30" s="46"/>
      <c r="AC30" s="43"/>
      <c r="AD30" s="41"/>
    </row>
    <row r="31" spans="2:30" ht="12.75" customHeight="1">
      <c r="B31" s="163"/>
      <c r="C31" s="173"/>
      <c r="D31" s="174"/>
      <c r="E31" s="151"/>
      <c r="F31" s="192"/>
      <c r="G31" s="192"/>
      <c r="H31" s="151"/>
      <c r="I31" s="151"/>
      <c r="J31" s="151"/>
      <c r="K31" s="151"/>
      <c r="L31" s="161"/>
      <c r="M31" s="161"/>
      <c r="N31" s="161"/>
      <c r="O31" s="159"/>
      <c r="P31" s="159"/>
      <c r="Q31" s="151"/>
      <c r="R31" s="189"/>
      <c r="S31" s="154"/>
      <c r="T31" s="154"/>
      <c r="Y31" s="43"/>
      <c r="Z31" s="76"/>
      <c r="AA31" s="46"/>
      <c r="AB31" s="46"/>
      <c r="AC31" s="43"/>
      <c r="AD31" s="41"/>
    </row>
    <row r="32" spans="2:30" ht="12.75" customHeight="1">
      <c r="B32" s="163"/>
      <c r="C32" s="173"/>
      <c r="D32" s="174"/>
      <c r="E32" s="151"/>
      <c r="F32" s="192"/>
      <c r="G32" s="192"/>
      <c r="H32" s="151"/>
      <c r="I32" s="151"/>
      <c r="J32" s="151"/>
      <c r="K32" s="151"/>
      <c r="L32" s="161"/>
      <c r="M32" s="161"/>
      <c r="N32" s="161"/>
      <c r="O32" s="159"/>
      <c r="P32" s="159"/>
      <c r="Q32" s="151"/>
      <c r="R32" s="189"/>
      <c r="S32" s="154"/>
      <c r="T32" s="154"/>
      <c r="Y32" s="43"/>
      <c r="Z32" s="76"/>
      <c r="AA32" s="46"/>
      <c r="AB32" s="46"/>
      <c r="AC32" s="43"/>
      <c r="AD32" s="41"/>
    </row>
    <row r="33" spans="2:30" ht="12.75" customHeight="1">
      <c r="B33" s="164"/>
      <c r="C33" s="177"/>
      <c r="D33" s="178"/>
      <c r="E33" s="157"/>
      <c r="F33" s="193"/>
      <c r="G33" s="193"/>
      <c r="H33" s="157"/>
      <c r="I33" s="157"/>
      <c r="J33" s="157"/>
      <c r="K33" s="157"/>
      <c r="L33" s="162"/>
      <c r="M33" s="162"/>
      <c r="N33" s="162"/>
      <c r="O33" s="160"/>
      <c r="P33" s="160"/>
      <c r="Q33" s="157"/>
      <c r="R33" s="190"/>
      <c r="S33" s="155"/>
      <c r="T33" s="155"/>
      <c r="Y33" s="43"/>
      <c r="Z33" s="76"/>
      <c r="AA33" s="46"/>
      <c r="AB33" s="46"/>
      <c r="AC33" s="43"/>
      <c r="AD33" s="41"/>
    </row>
    <row r="34" spans="2:30" ht="13.5" customHeight="1">
      <c r="B34" s="57" t="s">
        <v>31</v>
      </c>
      <c r="C34" s="146">
        <f>IF(ISERROR(C23+1),"",C23+1)</f>
        <v>38541</v>
      </c>
      <c r="D34" s="147"/>
      <c r="E34" s="48"/>
      <c r="F34" s="96"/>
      <c r="G34" s="96"/>
      <c r="H34" s="96"/>
      <c r="I34" s="96"/>
      <c r="J34" s="96"/>
      <c r="K34" s="96"/>
      <c r="L34" s="96"/>
      <c r="M34" s="96"/>
      <c r="N34" s="96"/>
      <c r="O34" s="58">
        <f aca="true" t="shared" si="7" ref="O34:O40">SUM(E34:N34)</f>
        <v>0</v>
      </c>
      <c r="P34" s="51">
        <f aca="true" t="shared" si="8" ref="P34:P40">SUM(E34:N34)-Q34-R34</f>
        <v>0</v>
      </c>
      <c r="Q34" s="97">
        <f aca="true" t="shared" si="9" ref="Q34:Q40">AB34</f>
        <v>0</v>
      </c>
      <c r="R34" s="98"/>
      <c r="S34" s="99"/>
      <c r="T34" s="99"/>
      <c r="Y34" s="43"/>
      <c r="Z34" s="61">
        <f>IF(((SUM($E$34:$N$40)-E40-E39-E38-E37-E36-E35-AA41)&lt;40),0,(IF((SUM($E$34:$N$40)-40-E40-E39-E38-E37-E36-E35-AA41)&gt;E34,E34-R34,(SUM($E$34:$N$40)-40-E40-E39-E38-E37-E36-E35-AA41-R34))))</f>
        <v>0</v>
      </c>
      <c r="AA34" s="46">
        <f aca="true" t="shared" si="10" ref="AA34:AA40">IF((J34&lt;0.0003),0,IF((E34&gt;0),E34,0))</f>
        <v>0</v>
      </c>
      <c r="AB34" s="56">
        <f aca="true" t="shared" si="11" ref="AB34:AB40">Z34+AA34</f>
        <v>0</v>
      </c>
      <c r="AC34" s="43"/>
      <c r="AD34" s="41"/>
    </row>
    <row r="35" spans="2:30" ht="13.5" customHeight="1">
      <c r="B35" s="57" t="s">
        <v>32</v>
      </c>
      <c r="C35" s="146">
        <f aca="true" t="shared" si="12" ref="C35:C40">IF(ISERROR(C34+1),"",C34+1)</f>
        <v>38542</v>
      </c>
      <c r="D35" s="147"/>
      <c r="E35" s="48"/>
      <c r="F35" s="96"/>
      <c r="G35" s="96"/>
      <c r="H35" s="96"/>
      <c r="I35" s="96"/>
      <c r="J35" s="96"/>
      <c r="K35" s="96"/>
      <c r="L35" s="96"/>
      <c r="M35" s="96"/>
      <c r="N35" s="96"/>
      <c r="O35" s="58">
        <f t="shared" si="7"/>
        <v>0</v>
      </c>
      <c r="P35" s="51">
        <f t="shared" si="8"/>
        <v>0</v>
      </c>
      <c r="Q35" s="97">
        <f t="shared" si="9"/>
        <v>0</v>
      </c>
      <c r="R35" s="98"/>
      <c r="S35" s="99"/>
      <c r="T35" s="99"/>
      <c r="Y35" s="43"/>
      <c r="Z35" s="100">
        <f>IF(((SUM($E$34:$N$40)-E40-E39-E38-E37-E36-AA41)&lt;40),0,(IF((SUM($E$34:$N$40)-40-E40-E39-E38-E37-E36-AA41)&gt;E35,E35-R35,(SUM($E$34:$N$40)-40-E40-E39-E38-E37-E36-AA41-R35))))</f>
        <v>0</v>
      </c>
      <c r="AA35" s="46">
        <f t="shared" si="10"/>
        <v>0</v>
      </c>
      <c r="AB35" s="56">
        <f t="shared" si="11"/>
        <v>0</v>
      </c>
      <c r="AC35" s="43"/>
      <c r="AD35" s="41"/>
    </row>
    <row r="36" spans="2:30" ht="13.5" customHeight="1">
      <c r="B36" s="57" t="s">
        <v>33</v>
      </c>
      <c r="C36" s="146">
        <f t="shared" si="12"/>
        <v>38543</v>
      </c>
      <c r="D36" s="147"/>
      <c r="E36" s="48"/>
      <c r="F36" s="96"/>
      <c r="G36" s="96"/>
      <c r="H36" s="96"/>
      <c r="I36" s="96"/>
      <c r="J36" s="96"/>
      <c r="K36" s="96"/>
      <c r="L36" s="96"/>
      <c r="M36" s="96"/>
      <c r="N36" s="96"/>
      <c r="O36" s="58">
        <f t="shared" si="7"/>
        <v>0</v>
      </c>
      <c r="P36" s="51">
        <f t="shared" si="8"/>
        <v>0</v>
      </c>
      <c r="Q36" s="97">
        <f t="shared" si="9"/>
        <v>0</v>
      </c>
      <c r="R36" s="98"/>
      <c r="S36" s="99"/>
      <c r="T36" s="99"/>
      <c r="Y36" s="43"/>
      <c r="Z36" s="100">
        <f>IF(((SUM($E$34:$N$40)-E40-E39-E38-E37-AA41)&lt;40),0,(IF((SUM($E$34:$N$40)-40-E40-E39-E38-E37-AA41)&gt;E36,E36-R36,(SUM($E$34:$N$40)-40-E40-E39-E38-E37-AA41-R36))))</f>
        <v>0</v>
      </c>
      <c r="AA36" s="46">
        <f t="shared" si="10"/>
        <v>0</v>
      </c>
      <c r="AB36" s="56">
        <f t="shared" si="11"/>
        <v>0</v>
      </c>
      <c r="AC36" s="43"/>
      <c r="AD36" s="41"/>
    </row>
    <row r="37" spans="2:30" ht="13.5" customHeight="1">
      <c r="B37" s="57" t="s">
        <v>34</v>
      </c>
      <c r="C37" s="146">
        <f t="shared" si="12"/>
        <v>38544</v>
      </c>
      <c r="D37" s="147"/>
      <c r="E37" s="48"/>
      <c r="F37" s="96"/>
      <c r="G37" s="96"/>
      <c r="H37" s="96"/>
      <c r="I37" s="96"/>
      <c r="J37" s="96"/>
      <c r="K37" s="96"/>
      <c r="L37" s="96"/>
      <c r="M37" s="96"/>
      <c r="N37" s="96"/>
      <c r="O37" s="58">
        <f t="shared" si="7"/>
        <v>0</v>
      </c>
      <c r="P37" s="51">
        <f t="shared" si="8"/>
        <v>0</v>
      </c>
      <c r="Q37" s="97">
        <f t="shared" si="9"/>
        <v>0</v>
      </c>
      <c r="R37" s="98"/>
      <c r="S37" s="99"/>
      <c r="T37" s="99"/>
      <c r="Y37" s="43"/>
      <c r="Z37" s="100">
        <f>IF(((SUM($E$34:$N$40)-E40-E39-E38-AA41)&lt;40),0,(IF((SUM($E$34:$N$40)-40-E40-E39-E38-AA41)&gt;E37,E37-R37,(SUM(E34:N40)-40-E40-E39-E38-AA41-R37))))</f>
        <v>0</v>
      </c>
      <c r="AA37" s="46">
        <f t="shared" si="10"/>
        <v>0</v>
      </c>
      <c r="AB37" s="56">
        <f t="shared" si="11"/>
        <v>0</v>
      </c>
      <c r="AC37" s="43"/>
      <c r="AD37" s="41"/>
    </row>
    <row r="38" spans="2:30" ht="13.5" customHeight="1">
      <c r="B38" s="57" t="s">
        <v>35</v>
      </c>
      <c r="C38" s="146">
        <f t="shared" si="12"/>
        <v>38545</v>
      </c>
      <c r="D38" s="147"/>
      <c r="E38" s="48"/>
      <c r="F38" s="96"/>
      <c r="G38" s="96"/>
      <c r="H38" s="96"/>
      <c r="I38" s="96"/>
      <c r="J38" s="96"/>
      <c r="K38" s="96"/>
      <c r="L38" s="96"/>
      <c r="M38" s="96"/>
      <c r="N38" s="96"/>
      <c r="O38" s="58">
        <f t="shared" si="7"/>
        <v>0</v>
      </c>
      <c r="P38" s="51">
        <f t="shared" si="8"/>
        <v>0</v>
      </c>
      <c r="Q38" s="97">
        <f t="shared" si="9"/>
        <v>0</v>
      </c>
      <c r="R38" s="98"/>
      <c r="S38" s="99"/>
      <c r="T38" s="99"/>
      <c r="Y38" s="43"/>
      <c r="Z38" s="100">
        <f>IF(((SUM($E$34:$N$40)-E40-E39-AA41)&lt;40),0,(IF((SUM($E$34:$N$40)-40-E40-E39-AA41)&gt;E38,E38-R38,(SUM($E$34:$N$40)-40-E40-E39-AA41-R38))))</f>
        <v>0</v>
      </c>
      <c r="AA38" s="46">
        <f t="shared" si="10"/>
        <v>0</v>
      </c>
      <c r="AB38" s="56">
        <f t="shared" si="11"/>
        <v>0</v>
      </c>
      <c r="AC38" s="43"/>
      <c r="AD38" s="41"/>
    </row>
    <row r="39" spans="2:30" ht="13.5" customHeight="1">
      <c r="B39" s="57" t="s">
        <v>36</v>
      </c>
      <c r="C39" s="146">
        <f t="shared" si="12"/>
        <v>38546</v>
      </c>
      <c r="D39" s="147"/>
      <c r="E39" s="48"/>
      <c r="F39" s="96"/>
      <c r="G39" s="96"/>
      <c r="H39" s="96"/>
      <c r="I39" s="96"/>
      <c r="J39" s="96"/>
      <c r="K39" s="96"/>
      <c r="L39" s="96"/>
      <c r="M39" s="96"/>
      <c r="N39" s="96"/>
      <c r="O39" s="58">
        <f t="shared" si="7"/>
        <v>0</v>
      </c>
      <c r="P39" s="51">
        <f t="shared" si="8"/>
        <v>0</v>
      </c>
      <c r="Q39" s="97">
        <f t="shared" si="9"/>
        <v>0</v>
      </c>
      <c r="R39" s="98"/>
      <c r="S39" s="99"/>
      <c r="T39" s="99"/>
      <c r="Y39" s="43"/>
      <c r="Z39" s="61">
        <f>IF(((SUM($E$34:$N$40)-E40-AA41)&lt;40),0,(IF((SUM($E$34:$N$40)-40-E40-AA41)&gt;E39,E39-R39,(SUM($E$34:$N$40)-40-E40-AA41-R39))))</f>
        <v>0</v>
      </c>
      <c r="AA39" s="46">
        <f t="shared" si="10"/>
        <v>0</v>
      </c>
      <c r="AB39" s="56">
        <f t="shared" si="11"/>
        <v>0</v>
      </c>
      <c r="AC39" s="43"/>
      <c r="AD39" s="41"/>
    </row>
    <row r="40" spans="2:30" ht="13.5" customHeight="1" thickBot="1">
      <c r="B40" s="57" t="s">
        <v>37</v>
      </c>
      <c r="C40" s="146">
        <f t="shared" si="12"/>
        <v>38547</v>
      </c>
      <c r="D40" s="147"/>
      <c r="E40" s="48"/>
      <c r="F40" s="96"/>
      <c r="G40" s="96"/>
      <c r="H40" s="96"/>
      <c r="I40" s="96"/>
      <c r="J40" s="96"/>
      <c r="K40" s="96"/>
      <c r="L40" s="96"/>
      <c r="M40" s="96"/>
      <c r="N40" s="96"/>
      <c r="O40" s="58">
        <f t="shared" si="7"/>
        <v>0</v>
      </c>
      <c r="P40" s="51">
        <f t="shared" si="8"/>
        <v>0</v>
      </c>
      <c r="Q40" s="97">
        <f t="shared" si="9"/>
        <v>0</v>
      </c>
      <c r="R40" s="101"/>
      <c r="S40" s="99">
        <v>0</v>
      </c>
      <c r="T40" s="99">
        <v>0</v>
      </c>
      <c r="Y40" s="43"/>
      <c r="Z40" s="61">
        <f>IF(((SUM($E$34:$N$40)-AA41)&lt;40),0,(IF((SUM($E$34:$N$40)-40-AA41)&gt;E40,E40-R40,(SUM($E$34:$N$40)-40-AA41-R40))))</f>
        <v>0</v>
      </c>
      <c r="AA40" s="46">
        <f t="shared" si="10"/>
        <v>0</v>
      </c>
      <c r="AB40" s="56">
        <f t="shared" si="11"/>
        <v>0</v>
      </c>
      <c r="AC40" s="43"/>
      <c r="AD40" s="41"/>
    </row>
    <row r="41" spans="2:30" ht="13.5" customHeight="1" thickBot="1">
      <c r="B41" s="102" t="s">
        <v>38</v>
      </c>
      <c r="C41" s="103"/>
      <c r="D41" s="103"/>
      <c r="E41" s="70">
        <f aca="true" t="shared" si="13" ref="E41:T41">SUM(E34:E40)</f>
        <v>0</v>
      </c>
      <c r="F41" s="71">
        <f t="shared" si="13"/>
        <v>0</v>
      </c>
      <c r="G41" s="71">
        <f t="shared" si="13"/>
        <v>0</v>
      </c>
      <c r="H41" s="71">
        <f t="shared" si="13"/>
        <v>0</v>
      </c>
      <c r="I41" s="71">
        <f t="shared" si="13"/>
        <v>0</v>
      </c>
      <c r="J41" s="71">
        <f t="shared" si="13"/>
        <v>0</v>
      </c>
      <c r="K41" s="71">
        <f t="shared" si="13"/>
        <v>0</v>
      </c>
      <c r="L41" s="104">
        <f t="shared" si="13"/>
        <v>0</v>
      </c>
      <c r="M41" s="104">
        <f t="shared" si="13"/>
        <v>0</v>
      </c>
      <c r="N41" s="104">
        <f t="shared" si="13"/>
        <v>0</v>
      </c>
      <c r="O41" s="105">
        <f t="shared" si="13"/>
        <v>0</v>
      </c>
      <c r="P41" s="73">
        <f t="shared" si="13"/>
        <v>0</v>
      </c>
      <c r="Q41" s="72">
        <f t="shared" si="13"/>
        <v>0</v>
      </c>
      <c r="R41" s="74">
        <f t="shared" si="13"/>
        <v>0</v>
      </c>
      <c r="S41" s="75">
        <f t="shared" si="13"/>
        <v>0</v>
      </c>
      <c r="T41" s="75">
        <f t="shared" si="13"/>
        <v>0</v>
      </c>
      <c r="Y41" s="43"/>
      <c r="Z41" s="106"/>
      <c r="AA41" s="46">
        <f>SUM(AA34:AA40)</f>
        <v>0</v>
      </c>
      <c r="AB41" s="106"/>
      <c r="AC41" s="43"/>
      <c r="AD41" s="41"/>
    </row>
    <row r="42" spans="2:30" ht="13.5" customHeight="1">
      <c r="B42" s="107"/>
      <c r="C42" s="108"/>
      <c r="D42" s="108"/>
      <c r="E42" s="108"/>
      <c r="F42" s="108"/>
      <c r="H42" s="78"/>
      <c r="I42" s="78"/>
      <c r="J42" s="79"/>
      <c r="K42" s="80"/>
      <c r="L42" s="78"/>
      <c r="M42" s="78"/>
      <c r="N42" s="78"/>
      <c r="O42" s="78"/>
      <c r="P42" s="78" t="s">
        <v>39</v>
      </c>
      <c r="Q42" s="81">
        <f>IF($Q41&gt;0,$Q41-($Q43*(2/3)),0)</f>
        <v>0</v>
      </c>
      <c r="R42" s="166"/>
      <c r="S42" s="82"/>
      <c r="T42" s="82"/>
      <c r="Y42" s="41"/>
      <c r="Z42" s="22"/>
      <c r="AA42" s="29"/>
      <c r="AB42" s="29"/>
      <c r="AC42" s="41"/>
      <c r="AD42" s="41"/>
    </row>
    <row r="43" spans="2:30" ht="13.5" customHeight="1" thickBot="1">
      <c r="B43" s="83"/>
      <c r="C43" s="85"/>
      <c r="D43" s="85"/>
      <c r="E43" s="85"/>
      <c r="F43" s="85"/>
      <c r="G43" s="85"/>
      <c r="H43" s="85"/>
      <c r="I43" s="86"/>
      <c r="J43" s="87"/>
      <c r="K43" s="88"/>
      <c r="M43" s="85"/>
      <c r="O43" s="84"/>
      <c r="P43" s="84" t="s">
        <v>41</v>
      </c>
      <c r="Q43" s="81">
        <f>IF(($Q41&lt;0.0001),0,IF(($E41&lt;40),0,(IF(($P$7="Exempt"),0,(($E41-40-$R41)*1.5)))))</f>
        <v>0</v>
      </c>
      <c r="R43" s="167"/>
      <c r="S43" s="89"/>
      <c r="T43" s="89"/>
      <c r="Y43" s="41"/>
      <c r="Z43" s="22"/>
      <c r="AA43" s="29"/>
      <c r="AB43" s="29"/>
      <c r="AC43" s="41"/>
      <c r="AD43" s="41"/>
    </row>
    <row r="44" spans="2:30" ht="11.25" customHeight="1" thickBot="1">
      <c r="B44" s="109"/>
      <c r="C44" s="109"/>
      <c r="D44" s="109"/>
      <c r="E44" s="109"/>
      <c r="F44" s="109"/>
      <c r="G44" s="109"/>
      <c r="H44" s="109"/>
      <c r="I44" s="109"/>
      <c r="J44" s="109"/>
      <c r="K44" s="109"/>
      <c r="L44" s="109"/>
      <c r="M44" s="109"/>
      <c r="N44" s="110"/>
      <c r="O44" s="110"/>
      <c r="P44" s="110"/>
      <c r="Q44" s="111"/>
      <c r="R44" s="112"/>
      <c r="Y44" s="41"/>
      <c r="Z44" s="42"/>
      <c r="AA44" s="41"/>
      <c r="AB44" s="41"/>
      <c r="AC44" s="41"/>
      <c r="AD44" s="41"/>
    </row>
    <row r="45" spans="2:30" ht="13.5" thickBot="1">
      <c r="B45" s="113" t="s">
        <v>42</v>
      </c>
      <c r="C45" s="114"/>
      <c r="D45" s="114"/>
      <c r="E45" s="114"/>
      <c r="F45" s="114"/>
      <c r="G45" s="140"/>
      <c r="H45" s="141"/>
      <c r="I45" s="141"/>
      <c r="J45" s="141"/>
      <c r="K45" s="141"/>
      <c r="L45" s="141"/>
      <c r="M45" s="141"/>
      <c r="N45" s="141"/>
      <c r="O45" s="141"/>
      <c r="P45" s="141"/>
      <c r="Q45" s="141"/>
      <c r="R45" s="141"/>
      <c r="S45" s="141"/>
      <c r="T45" s="142"/>
      <c r="Y45" s="41"/>
      <c r="Z45" s="42"/>
      <c r="AA45" s="41"/>
      <c r="AB45" s="41"/>
      <c r="AC45" s="41"/>
      <c r="AD45" s="41"/>
    </row>
    <row r="46" spans="2:30" s="11" customFormat="1" ht="12.75">
      <c r="B46" s="115"/>
      <c r="C46" s="115"/>
      <c r="D46" s="115"/>
      <c r="E46" s="116"/>
      <c r="F46" s="116"/>
      <c r="G46" s="116"/>
      <c r="H46" s="116"/>
      <c r="I46" s="116"/>
      <c r="J46" s="116"/>
      <c r="K46" s="116"/>
      <c r="L46" s="115"/>
      <c r="M46" s="115"/>
      <c r="N46" s="115"/>
      <c r="O46" s="117"/>
      <c r="P46" s="117"/>
      <c r="Q46" s="117"/>
      <c r="R46" s="115"/>
      <c r="S46" s="118"/>
      <c r="T46" s="119"/>
      <c r="U46" s="119"/>
      <c r="V46" s="119"/>
      <c r="W46" s="120"/>
      <c r="X46" s="119"/>
      <c r="Y46" s="121"/>
      <c r="Z46" s="42"/>
      <c r="AA46" s="121"/>
      <c r="AB46" s="121"/>
      <c r="AC46" s="121"/>
      <c r="AD46" s="121"/>
    </row>
    <row r="47" spans="2:26" ht="12.75">
      <c r="B47" s="115" t="s">
        <v>43</v>
      </c>
      <c r="C47" s="122"/>
      <c r="D47" s="122"/>
      <c r="E47" s="123"/>
      <c r="F47" s="143"/>
      <c r="G47" s="144"/>
      <c r="H47" s="144"/>
      <c r="I47" s="144"/>
      <c r="J47" s="144"/>
      <c r="K47" s="115" t="s">
        <v>44</v>
      </c>
      <c r="N47" s="143"/>
      <c r="O47" s="143"/>
      <c r="P47" s="143"/>
      <c r="Q47" s="143"/>
      <c r="R47" s="143"/>
      <c r="S47" s="143"/>
      <c r="T47" s="143"/>
      <c r="Z47" s="18"/>
    </row>
    <row r="48" spans="2:29" s="11" customFormat="1" ht="14.25" customHeight="1">
      <c r="B48" s="33"/>
      <c r="C48" s="33"/>
      <c r="D48" s="33"/>
      <c r="E48" s="33"/>
      <c r="F48" s="33"/>
      <c r="G48" s="33"/>
      <c r="H48" s="33"/>
      <c r="I48" s="33"/>
      <c r="J48" s="124"/>
      <c r="S48" s="34"/>
      <c r="T48" s="34"/>
      <c r="U48" s="34"/>
      <c r="V48" s="34"/>
      <c r="W48" s="34"/>
      <c r="X48" s="34"/>
      <c r="Y48" s="34"/>
      <c r="Z48" s="13"/>
      <c r="AA48" s="34"/>
      <c r="AB48" s="34"/>
      <c r="AC48" s="34"/>
    </row>
    <row r="49" spans="2:29" ht="12.75" customHeight="1">
      <c r="B49" s="134" t="s">
        <v>45</v>
      </c>
      <c r="C49" s="135"/>
      <c r="D49" s="135"/>
      <c r="E49" s="135"/>
      <c r="F49" s="135"/>
      <c r="G49" s="135"/>
      <c r="H49" s="135"/>
      <c r="I49" s="135"/>
      <c r="J49" s="135"/>
      <c r="L49" s="134" t="s">
        <v>46</v>
      </c>
      <c r="M49" s="135"/>
      <c r="N49" s="135"/>
      <c r="O49" s="135"/>
      <c r="P49" s="135"/>
      <c r="Q49" s="135"/>
      <c r="R49" s="135"/>
      <c r="S49" s="135"/>
      <c r="T49" s="135"/>
      <c r="U49" s="125"/>
      <c r="V49" s="125"/>
      <c r="W49" s="125"/>
      <c r="X49" s="125"/>
      <c r="Y49" s="125"/>
      <c r="Z49" s="125"/>
      <c r="AA49" s="126"/>
      <c r="AB49" s="165"/>
      <c r="AC49" s="165"/>
    </row>
    <row r="50" spans="2:26" ht="12.75">
      <c r="B50" s="135"/>
      <c r="C50" s="135"/>
      <c r="D50" s="135"/>
      <c r="E50" s="135"/>
      <c r="F50" s="135"/>
      <c r="G50" s="135"/>
      <c r="H50" s="135"/>
      <c r="I50" s="135"/>
      <c r="J50" s="135"/>
      <c r="K50" s="125"/>
      <c r="L50" s="135"/>
      <c r="M50" s="135"/>
      <c r="N50" s="135"/>
      <c r="O50" s="135"/>
      <c r="P50" s="135"/>
      <c r="Q50" s="135"/>
      <c r="R50" s="135"/>
      <c r="S50" s="135"/>
      <c r="T50" s="135"/>
      <c r="U50" s="125"/>
      <c r="V50" s="125"/>
      <c r="W50" s="125"/>
      <c r="X50" s="125"/>
      <c r="Y50" s="125"/>
      <c r="Z50" s="125"/>
    </row>
    <row r="51" spans="2:26" ht="12.75">
      <c r="B51" s="135"/>
      <c r="C51" s="135"/>
      <c r="D51" s="135"/>
      <c r="E51" s="135"/>
      <c r="F51" s="135"/>
      <c r="G51" s="135"/>
      <c r="H51" s="135"/>
      <c r="I51" s="135"/>
      <c r="J51" s="135"/>
      <c r="K51" s="125"/>
      <c r="L51" s="135"/>
      <c r="M51" s="135"/>
      <c r="N51" s="135"/>
      <c r="O51" s="135"/>
      <c r="P51" s="135"/>
      <c r="Q51" s="135"/>
      <c r="R51" s="135"/>
      <c r="S51" s="135"/>
      <c r="T51" s="135"/>
      <c r="U51" s="125"/>
      <c r="V51" s="125"/>
      <c r="W51" s="125"/>
      <c r="X51" s="125"/>
      <c r="Y51" s="125"/>
      <c r="Z51" s="125"/>
    </row>
    <row r="52" spans="2:26" ht="12.75">
      <c r="B52" s="125"/>
      <c r="C52" s="125"/>
      <c r="D52" s="125"/>
      <c r="E52" s="125"/>
      <c r="F52" s="125"/>
      <c r="G52" s="125"/>
      <c r="H52" s="125"/>
      <c r="I52" s="125"/>
      <c r="K52" s="125"/>
      <c r="L52" s="125"/>
      <c r="M52" s="125"/>
      <c r="N52" s="125"/>
      <c r="O52" s="125"/>
      <c r="P52" s="125"/>
      <c r="Q52" s="125"/>
      <c r="R52" s="125"/>
      <c r="S52" s="124"/>
      <c r="T52" s="125"/>
      <c r="U52" s="125"/>
      <c r="V52" s="125"/>
      <c r="W52" s="125"/>
      <c r="X52" s="125"/>
      <c r="Y52" s="125"/>
      <c r="Z52" s="125"/>
    </row>
    <row r="53" spans="10:26" ht="12.75">
      <c r="J53" s="34"/>
      <c r="K53" s="125"/>
      <c r="L53" s="127"/>
      <c r="M53" s="5"/>
      <c r="N53" s="5"/>
      <c r="O53" s="5"/>
      <c r="P53" s="5"/>
      <c r="Q53" s="5"/>
      <c r="R53" s="5"/>
      <c r="S53" s="5"/>
      <c r="T53" s="5"/>
      <c r="U53" s="125"/>
      <c r="V53" s="125"/>
      <c r="W53" s="125"/>
      <c r="X53" s="125"/>
      <c r="Y53" s="125"/>
      <c r="Z53" s="125"/>
    </row>
    <row r="54" spans="2:20" ht="12.75">
      <c r="B54" s="145"/>
      <c r="C54" s="145"/>
      <c r="D54" s="145"/>
      <c r="E54" s="145"/>
      <c r="F54" s="145"/>
      <c r="G54" s="145"/>
      <c r="H54" s="145"/>
      <c r="I54" s="145"/>
      <c r="J54" s="136"/>
      <c r="K54" s="16"/>
      <c r="L54" s="136"/>
      <c r="M54" s="136"/>
      <c r="N54" s="136"/>
      <c r="O54" s="136"/>
      <c r="P54" s="136"/>
      <c r="Q54" s="136"/>
      <c r="R54" s="136"/>
      <c r="S54" s="136"/>
      <c r="T54" s="136"/>
    </row>
    <row r="55" spans="2:20" ht="12.75">
      <c r="B55" s="128" t="s">
        <v>47</v>
      </c>
      <c r="I55" s="3" t="s">
        <v>12</v>
      </c>
      <c r="L55" s="129" t="s">
        <v>48</v>
      </c>
      <c r="M55" s="129"/>
      <c r="N55" s="129"/>
      <c r="O55" s="129"/>
      <c r="P55" s="129"/>
      <c r="S55" s="3" t="s">
        <v>12</v>
      </c>
      <c r="T55" s="130" t="s">
        <v>49</v>
      </c>
    </row>
    <row r="61" ht="12.75">
      <c r="S61" s="12"/>
    </row>
  </sheetData>
  <sheetProtection sheet="1" selectLockedCells="1" selectUnlockedCells="1"/>
  <mergeCells count="73">
    <mergeCell ref="F29:F33"/>
    <mergeCell ref="G29:G33"/>
    <mergeCell ref="R13:R16"/>
    <mergeCell ref="N14:N16"/>
    <mergeCell ref="P13:P16"/>
    <mergeCell ref="Q13:Q16"/>
    <mergeCell ref="E9:I9"/>
    <mergeCell ref="R6:S6"/>
    <mergeCell ref="P5:Q5"/>
    <mergeCell ref="S5:T5"/>
    <mergeCell ref="Q9:T9"/>
    <mergeCell ref="P7:Q7"/>
    <mergeCell ref="D7:E7"/>
    <mergeCell ref="C17:D17"/>
    <mergeCell ref="S28:S33"/>
    <mergeCell ref="C21:D21"/>
    <mergeCell ref="C22:D22"/>
    <mergeCell ref="C23:D23"/>
    <mergeCell ref="H29:H33"/>
    <mergeCell ref="I29:I33"/>
    <mergeCell ref="M29:M33"/>
    <mergeCell ref="R25:R26"/>
    <mergeCell ref="R28:R33"/>
    <mergeCell ref="B1:H3"/>
    <mergeCell ref="O13:O16"/>
    <mergeCell ref="F14:F16"/>
    <mergeCell ref="G14:G16"/>
    <mergeCell ref="H14:H16"/>
    <mergeCell ref="I14:I16"/>
    <mergeCell ref="J14:J16"/>
    <mergeCell ref="K14:K16"/>
    <mergeCell ref="M14:M16"/>
    <mergeCell ref="C5:I5"/>
    <mergeCell ref="E13:E16"/>
    <mergeCell ref="L14:L16"/>
    <mergeCell ref="C35:D35"/>
    <mergeCell ref="C36:D36"/>
    <mergeCell ref="C37:D37"/>
    <mergeCell ref="B13:B16"/>
    <mergeCell ref="C18:D18"/>
    <mergeCell ref="C19:D19"/>
    <mergeCell ref="C20:D20"/>
    <mergeCell ref="C13:D16"/>
    <mergeCell ref="B28:B33"/>
    <mergeCell ref="AB49:AC49"/>
    <mergeCell ref="C38:D38"/>
    <mergeCell ref="C39:D39"/>
    <mergeCell ref="C40:D40"/>
    <mergeCell ref="R42:R43"/>
    <mergeCell ref="N47:T47"/>
    <mergeCell ref="C28:D33"/>
    <mergeCell ref="E28:E33"/>
    <mergeCell ref="N29:N33"/>
    <mergeCell ref="P1:T2"/>
    <mergeCell ref="T13:T16"/>
    <mergeCell ref="T28:T33"/>
    <mergeCell ref="J29:J33"/>
    <mergeCell ref="O28:O33"/>
    <mergeCell ref="P28:P33"/>
    <mergeCell ref="Q28:Q33"/>
    <mergeCell ref="K29:K33"/>
    <mergeCell ref="L29:L33"/>
    <mergeCell ref="S13:S16"/>
    <mergeCell ref="B11:L11"/>
    <mergeCell ref="L49:T51"/>
    <mergeCell ref="L54:T54"/>
    <mergeCell ref="F13:N13"/>
    <mergeCell ref="F28:N28"/>
    <mergeCell ref="G45:T45"/>
    <mergeCell ref="F47:J47"/>
    <mergeCell ref="B54:J54"/>
    <mergeCell ref="B49:J51"/>
    <mergeCell ref="C34:D34"/>
  </mergeCells>
  <dataValidations count="7">
    <dataValidation type="decimal" operator="lessThanOrEqual" allowBlank="1" showInputMessage="1" showErrorMessage="1" sqref="Q25 Q42">
      <formula1>Q24</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6 Q43">
      <formula1>IF(($O$7="X"),0,(($Q24*1.5)+0.005))</formula1>
    </dataValidation>
    <dataValidation type="list" allowBlank="1" showErrorMessage="1" errorTitle="Valid Data Entry" error="  Enter&#10;Y for Yes&#10;N for No&#10;" sqref="T11">
      <formula1>"Y, N"</formula1>
    </dataValidation>
    <dataValidation allowBlank="1" showInputMessage="1" showErrorMessage="1" sqref="T7"/>
    <dataValidation allowBlank="1" showInputMessage="1" showErrorMessage="1" prompt="Indepen-  dence Day Holiday" sqref="J20"/>
    <dataValidation type="list" allowBlank="1" showErrorMessage="1" error="2005 Floating Holidays:&#10;Friday, December 23&#10;          or&#10;Friday, December 30." sqref="N47:O47">
      <formula1>"Friday - 12/23/05, Friday - 12/30/05"</formula1>
    </dataValidation>
    <dataValidation type="list" allowBlank="1" showInputMessage="1" showErrorMessage="1" error="Select&#10;Exempt&#10;   or&#10;Non Exempt" sqref="P7:Q7">
      <formula1>"Exempt, Non Exempt"</formula1>
    </dataValidation>
  </dataValidations>
  <printOptions verticalCentered="1"/>
  <pageMargins left="0.41" right="0.41" top="0.4" bottom="0.25" header="0.5" footer="0.5"/>
  <pageSetup cellComments="asDisplayed" fitToHeight="1" fitToWidth="1" horizontalDpi="600" verticalDpi="600" orientation="portrait"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aduque</dc:creator>
  <cp:keywords/>
  <dc:description/>
  <cp:lastModifiedBy>Devore, Mark</cp:lastModifiedBy>
  <cp:lastPrinted>2005-07-21T19:29:09Z</cp:lastPrinted>
  <dcterms:created xsi:type="dcterms:W3CDTF">2005-07-21T19:23:40Z</dcterms:created>
  <dcterms:modified xsi:type="dcterms:W3CDTF">2015-09-24T17:52:15Z</dcterms:modified>
  <cp:category/>
  <cp:version/>
  <cp:contentType/>
  <cp:contentStatus/>
</cp:coreProperties>
</file>