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dellapo\Desktop\Temporary Files\"/>
    </mc:Choice>
  </mc:AlternateContent>
  <bookViews>
    <workbookView xWindow="0" yWindow="0" windowWidth="4280" windowHeight="1860"/>
  </bookViews>
  <sheets>
    <sheet name="Instructions and Summary" sheetId="31" r:id="rId1"/>
    <sheet name="Tech Pricing - Office" sheetId="32" r:id="rId2"/>
    <sheet name="Tech Pricing - Production" sheetId="34" r:id="rId3"/>
    <sheet name="Technology - Third Party" sheetId="33" r:id="rId4"/>
    <sheet name="Disclosures" sheetId="29" r:id="rId5"/>
    <sheet name="Managed Print Services" sheetId="30" r:id="rId6"/>
    <sheet name="Manged Print Services-MBL Print" sheetId="9" r:id="rId7"/>
    <sheet name="Managed Print Services - PAT" sheetId="6" r:id="rId8"/>
    <sheet name="AAA-XPMMS" sheetId="25" r:id="rId9"/>
    <sheet name="AAA-YSoft" sheetId="13" r:id="rId10"/>
    <sheet name="AAA-PrinterLogic" sheetId="23" r:id="rId11"/>
    <sheet name="Analytics-CompleteView" sheetId="16" r:id="rId12"/>
    <sheet name="AAA-PaperCut MF" sheetId="35" r:id="rId13"/>
    <sheet name="AAA-PaperCut NG" sheetId="36" r:id="rId14"/>
    <sheet name="AAA-PrintSafe" sheetId="20" r:id="rId15"/>
    <sheet name="Workflow-AutoStore" sheetId="12" r:id="rId16"/>
    <sheet name="Workflow-Cleo Streem" sheetId="8" r:id="rId17"/>
    <sheet name="Workflow-DocuShare" sheetId="19" r:id="rId18"/>
    <sheet name="Workflow-EasyTranslator" sheetId="27" r:id="rId19"/>
    <sheet name="Workflow-Hyland OnBase" sheetId="3" r:id="rId20"/>
    <sheet name="Workflow-Professional Services" sheetId="2" r:id="rId21"/>
    <sheet name="Workflow-XMedius" sheetId="37" r:id="rId22"/>
    <sheet name="Centralized Print-Print, Mail" sheetId="28" r:id="rId23"/>
    <sheet name="Summary" sheetId="24" state="hidden" r:id="rId24"/>
    <sheet name="Sheet10" sheetId="10" state="hidden" r:id="rId25"/>
  </sheets>
  <externalReferences>
    <externalReference r:id="rId26"/>
    <externalReference r:id="rId27"/>
  </externalReferences>
  <definedNames>
    <definedName name="_xlnm._FilterDatabase" localSheetId="9" hidden="1">'AAA-YSoft'!$A$1:$F$168</definedName>
    <definedName name="_xlnm._FilterDatabase" localSheetId="11" hidden="1">'Analytics-CompleteView'!$A$1:$F$35</definedName>
    <definedName name="_xlnm._FilterDatabase" localSheetId="16" hidden="1">'Workflow-Cleo Streem'!$A$1:$F$153</definedName>
    <definedName name="_xlnm._FilterDatabase" localSheetId="19" hidden="1">'Workflow-Hyland OnBase'!$A$1:$F$637</definedName>
    <definedName name="Enum_Range_d9caa19d_0_0">'[1]Do Not Edit - Sheet2'!$C$1:$C$636</definedName>
    <definedName name="Enum_Range_d9caa19d_1_1">'[1]Do Not Edit - Sheet2'!$D$1:$D$636</definedName>
    <definedName name="FileName">[2]Data!$C$1</definedName>
    <definedName name="SegmentName">[2]Data!$D$1</definedName>
    <definedName name="Title">[2]Data!$A$1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4" i="37" l="1"/>
  <c r="H138" i="37"/>
  <c r="E138" i="37"/>
  <c r="H137" i="37"/>
  <c r="E137" i="37"/>
  <c r="H136" i="37"/>
  <c r="E136" i="37"/>
  <c r="H135" i="37"/>
  <c r="E135" i="37"/>
  <c r="H134" i="37"/>
  <c r="E134" i="37"/>
  <c r="H133" i="37"/>
  <c r="E133" i="37"/>
  <c r="H132" i="37"/>
  <c r="E132" i="37"/>
  <c r="H131" i="37"/>
  <c r="E131" i="37"/>
  <c r="H130" i="37"/>
  <c r="E130" i="37"/>
  <c r="H129" i="37"/>
  <c r="E129" i="37"/>
  <c r="H128" i="37"/>
  <c r="E128" i="37"/>
  <c r="H127" i="37"/>
  <c r="E127" i="37"/>
  <c r="H126" i="37"/>
  <c r="E126" i="37"/>
  <c r="H125" i="37"/>
  <c r="E125" i="37"/>
  <c r="H124" i="37"/>
  <c r="E124" i="37"/>
  <c r="H123" i="37"/>
  <c r="E123" i="37"/>
  <c r="H122" i="37"/>
  <c r="E122" i="37"/>
  <c r="H121" i="37"/>
  <c r="E121" i="37"/>
  <c r="H120" i="37"/>
  <c r="E120" i="37"/>
  <c r="H119" i="37"/>
  <c r="E119" i="37"/>
  <c r="H118" i="37"/>
  <c r="E118" i="37"/>
  <c r="H117" i="37"/>
  <c r="E117" i="37"/>
  <c r="H116" i="37"/>
  <c r="E116" i="37"/>
  <c r="H115" i="37"/>
  <c r="E115" i="37"/>
  <c r="H114" i="37"/>
  <c r="E114" i="37"/>
  <c r="H113" i="37"/>
  <c r="E113" i="37"/>
  <c r="H112" i="37"/>
  <c r="E112" i="37"/>
  <c r="H111" i="37"/>
  <c r="E111" i="37"/>
  <c r="H110" i="37"/>
  <c r="E110" i="37"/>
  <c r="H109" i="37"/>
  <c r="E109" i="37"/>
  <c r="H108" i="37"/>
  <c r="E108" i="37"/>
  <c r="H107" i="37"/>
  <c r="E107" i="37"/>
  <c r="H106" i="37"/>
  <c r="E106" i="37"/>
  <c r="H105" i="37"/>
  <c r="E105" i="37"/>
  <c r="H104" i="37"/>
  <c r="E104" i="37"/>
  <c r="H103" i="37"/>
  <c r="E103" i="37"/>
  <c r="H102" i="37"/>
  <c r="E102" i="37"/>
  <c r="H101" i="37"/>
  <c r="E101" i="37"/>
  <c r="H100" i="37"/>
  <c r="E100" i="37"/>
  <c r="H99" i="37"/>
  <c r="E99" i="37"/>
  <c r="H98" i="37"/>
  <c r="E98" i="37"/>
  <c r="H97" i="37"/>
  <c r="E97" i="37"/>
  <c r="H96" i="37"/>
  <c r="E96" i="37"/>
  <c r="H95" i="37"/>
  <c r="E95" i="37"/>
  <c r="H94" i="37"/>
  <c r="E94" i="37"/>
  <c r="H93" i="37"/>
  <c r="E93" i="37"/>
  <c r="H92" i="37"/>
  <c r="E92" i="37"/>
  <c r="H91" i="37"/>
  <c r="E91" i="37"/>
  <c r="H90" i="37"/>
  <c r="E90" i="37"/>
  <c r="H89" i="37"/>
  <c r="E89" i="37"/>
  <c r="H88" i="37"/>
  <c r="E88" i="37"/>
  <c r="H87" i="37"/>
  <c r="E87" i="37"/>
  <c r="H86" i="37"/>
  <c r="E86" i="37"/>
  <c r="H85" i="37"/>
  <c r="E85" i="37"/>
  <c r="H84" i="37"/>
  <c r="E84" i="37"/>
  <c r="H83" i="37"/>
  <c r="E83" i="37"/>
  <c r="H82" i="37"/>
  <c r="E82" i="37"/>
  <c r="H81" i="37"/>
  <c r="E81" i="37"/>
  <c r="H80" i="37"/>
  <c r="E80" i="37"/>
  <c r="H79" i="37"/>
  <c r="E79" i="37"/>
  <c r="H78" i="37"/>
  <c r="E78" i="37"/>
  <c r="H77" i="37"/>
  <c r="E77" i="37"/>
  <c r="H76" i="37"/>
  <c r="E76" i="37"/>
  <c r="H75" i="37"/>
  <c r="E75" i="37"/>
  <c r="H74" i="37"/>
  <c r="E74" i="37"/>
  <c r="H73" i="37"/>
  <c r="E73" i="37"/>
  <c r="H72" i="37"/>
  <c r="E72" i="37"/>
  <c r="H71" i="37"/>
  <c r="E71" i="37"/>
  <c r="H70" i="37"/>
  <c r="E70" i="37"/>
  <c r="H69" i="37"/>
  <c r="E69" i="37"/>
  <c r="H68" i="37"/>
  <c r="E68" i="37"/>
  <c r="H67" i="37"/>
  <c r="E67" i="37"/>
  <c r="H66" i="37"/>
  <c r="E66" i="37"/>
  <c r="H65" i="37"/>
  <c r="E65" i="37"/>
  <c r="H64" i="37"/>
  <c r="E64" i="37"/>
  <c r="H63" i="37"/>
  <c r="E63" i="37"/>
  <c r="H62" i="37"/>
  <c r="E62" i="37"/>
  <c r="H61" i="37"/>
  <c r="E61" i="37"/>
  <c r="H60" i="37"/>
  <c r="E60" i="37"/>
  <c r="H59" i="37"/>
  <c r="E59" i="37"/>
  <c r="H58" i="37"/>
  <c r="E58" i="37"/>
  <c r="H57" i="37"/>
  <c r="E57" i="37"/>
  <c r="H56" i="37"/>
  <c r="E56" i="37"/>
  <c r="H55" i="37"/>
  <c r="E55" i="37"/>
  <c r="H54" i="37"/>
  <c r="E54" i="37"/>
  <c r="H53" i="37"/>
  <c r="E53" i="37"/>
  <c r="H52" i="37"/>
  <c r="E52" i="37"/>
  <c r="H51" i="37"/>
  <c r="E51" i="37"/>
  <c r="H50" i="37"/>
  <c r="E50" i="37"/>
  <c r="H49" i="37"/>
  <c r="E49" i="37"/>
  <c r="H48" i="37"/>
  <c r="E48" i="37"/>
  <c r="H47" i="37"/>
  <c r="E47" i="37"/>
  <c r="H46" i="37"/>
  <c r="E46" i="37"/>
  <c r="H45" i="37"/>
  <c r="E45" i="37"/>
  <c r="H44" i="37"/>
  <c r="E44" i="37"/>
  <c r="H43" i="37"/>
  <c r="E43" i="37"/>
  <c r="H42" i="37"/>
  <c r="E42" i="37"/>
  <c r="H41" i="37"/>
  <c r="E41" i="37"/>
  <c r="H40" i="37"/>
  <c r="E40" i="37"/>
  <c r="H39" i="37"/>
  <c r="E39" i="37"/>
  <c r="H38" i="37"/>
  <c r="E38" i="37"/>
  <c r="H37" i="37"/>
  <c r="E37" i="37"/>
  <c r="H36" i="37"/>
  <c r="E36" i="37"/>
  <c r="H35" i="37"/>
  <c r="E35" i="37"/>
  <c r="H34" i="37"/>
  <c r="E34" i="37"/>
  <c r="H33" i="37"/>
  <c r="E33" i="37"/>
  <c r="H32" i="37"/>
  <c r="E32" i="37"/>
  <c r="H31" i="37"/>
  <c r="E31" i="37"/>
  <c r="H30" i="37"/>
  <c r="E30" i="37"/>
  <c r="H29" i="37"/>
  <c r="E29" i="37"/>
  <c r="H28" i="37"/>
  <c r="E28" i="37"/>
  <c r="H27" i="37"/>
  <c r="E27" i="37"/>
  <c r="H26" i="37"/>
  <c r="E26" i="37"/>
  <c r="H25" i="37"/>
  <c r="E25" i="37"/>
  <c r="H24" i="37"/>
  <c r="E24" i="37"/>
  <c r="H23" i="37"/>
  <c r="E23" i="37"/>
  <c r="H22" i="37"/>
  <c r="E22" i="37"/>
  <c r="H21" i="37"/>
  <c r="E21" i="37"/>
  <c r="H20" i="37"/>
  <c r="E20" i="37"/>
  <c r="H19" i="37"/>
  <c r="E19" i="37"/>
  <c r="H18" i="37"/>
  <c r="E18" i="37"/>
  <c r="H17" i="37"/>
  <c r="E17" i="37"/>
  <c r="H16" i="37"/>
  <c r="E16" i="37"/>
  <c r="H15" i="37"/>
  <c r="E15" i="37"/>
  <c r="H14" i="37"/>
  <c r="E14" i="37"/>
  <c r="H13" i="37"/>
  <c r="E13" i="37"/>
  <c r="H12" i="37"/>
  <c r="E12" i="37"/>
  <c r="H11" i="37"/>
  <c r="E11" i="37"/>
  <c r="H10" i="37"/>
  <c r="E10" i="37"/>
  <c r="H9" i="37"/>
  <c r="E9" i="37"/>
  <c r="H8" i="37"/>
  <c r="E8" i="37"/>
  <c r="H7" i="37"/>
  <c r="E7" i="37"/>
  <c r="H6" i="37"/>
  <c r="E6" i="37"/>
  <c r="H5" i="37"/>
  <c r="E5" i="37"/>
  <c r="H4" i="37"/>
  <c r="E4" i="37"/>
  <c r="H3" i="37"/>
  <c r="E3" i="37"/>
  <c r="H2" i="37"/>
  <c r="E2" i="37"/>
  <c r="E91" i="36" l="1"/>
  <c r="E88" i="36"/>
  <c r="H88" i="36" s="1"/>
  <c r="H87" i="36"/>
  <c r="E87" i="36"/>
  <c r="E86" i="36"/>
  <c r="H86" i="36" s="1"/>
  <c r="H85" i="36"/>
  <c r="E85" i="36"/>
  <c r="E84" i="36"/>
  <c r="H84" i="36" s="1"/>
  <c r="H83" i="36"/>
  <c r="E83" i="36"/>
  <c r="E82" i="36"/>
  <c r="H82" i="36" s="1"/>
  <c r="H81" i="36"/>
  <c r="E81" i="36"/>
  <c r="E80" i="36"/>
  <c r="H80" i="36" s="1"/>
  <c r="H79" i="36"/>
  <c r="E79" i="36"/>
  <c r="E78" i="36"/>
  <c r="H78" i="36" s="1"/>
  <c r="H77" i="36"/>
  <c r="E77" i="36"/>
  <c r="E76" i="36"/>
  <c r="H76" i="36" s="1"/>
  <c r="H75" i="36"/>
  <c r="E75" i="36"/>
  <c r="E74" i="36"/>
  <c r="H74" i="36" s="1"/>
  <c r="H73" i="36"/>
  <c r="E73" i="36"/>
  <c r="E72" i="36"/>
  <c r="H72" i="36" s="1"/>
  <c r="H71" i="36"/>
  <c r="E71" i="36"/>
  <c r="E70" i="36"/>
  <c r="H70" i="36" s="1"/>
  <c r="H69" i="36"/>
  <c r="E69" i="36"/>
  <c r="E68" i="36"/>
  <c r="H68" i="36" s="1"/>
  <c r="H67" i="36"/>
  <c r="E67" i="36"/>
  <c r="E66" i="36"/>
  <c r="H66" i="36" s="1"/>
  <c r="H65" i="36"/>
  <c r="E65" i="36"/>
  <c r="E64" i="36"/>
  <c r="H64" i="36" s="1"/>
  <c r="H63" i="36"/>
  <c r="E63" i="36"/>
  <c r="E62" i="36"/>
  <c r="H62" i="36" s="1"/>
  <c r="H61" i="36"/>
  <c r="E61" i="36"/>
  <c r="E60" i="36"/>
  <c r="H60" i="36" s="1"/>
  <c r="H59" i="36"/>
  <c r="E59" i="36"/>
  <c r="E58" i="36"/>
  <c r="H58" i="36" s="1"/>
  <c r="H57" i="36"/>
  <c r="E57" i="36"/>
  <c r="E56" i="36"/>
  <c r="H56" i="36" s="1"/>
  <c r="H55" i="36"/>
  <c r="E55" i="36"/>
  <c r="E54" i="36"/>
  <c r="H54" i="36" s="1"/>
  <c r="H53" i="36"/>
  <c r="E53" i="36"/>
  <c r="E52" i="36"/>
  <c r="H52" i="36" s="1"/>
  <c r="H51" i="36"/>
  <c r="E51" i="36"/>
  <c r="E50" i="36"/>
  <c r="H50" i="36" s="1"/>
  <c r="H49" i="36"/>
  <c r="E49" i="36"/>
  <c r="E48" i="36"/>
  <c r="H48" i="36" s="1"/>
  <c r="H47" i="36"/>
  <c r="E47" i="36"/>
  <c r="E46" i="36"/>
  <c r="H46" i="36" s="1"/>
  <c r="H45" i="36"/>
  <c r="E45" i="36"/>
  <c r="E44" i="36"/>
  <c r="H44" i="36" s="1"/>
  <c r="H43" i="36"/>
  <c r="E43" i="36"/>
  <c r="E42" i="36"/>
  <c r="H42" i="36" s="1"/>
  <c r="H41" i="36"/>
  <c r="E41" i="36"/>
  <c r="E40" i="36"/>
  <c r="H40" i="36" s="1"/>
  <c r="H39" i="36"/>
  <c r="E39" i="36"/>
  <c r="E38" i="36"/>
  <c r="H38" i="36" s="1"/>
  <c r="H37" i="36"/>
  <c r="E37" i="36"/>
  <c r="E36" i="36"/>
  <c r="H36" i="36" s="1"/>
  <c r="H35" i="36"/>
  <c r="E35" i="36"/>
  <c r="E34" i="36"/>
  <c r="H34" i="36" s="1"/>
  <c r="H33" i="36"/>
  <c r="E33" i="36"/>
  <c r="E32" i="36"/>
  <c r="H32" i="36" s="1"/>
  <c r="H31" i="36"/>
  <c r="E31" i="36"/>
  <c r="E30" i="36"/>
  <c r="H30" i="36" s="1"/>
  <c r="H29" i="36"/>
  <c r="E29" i="36"/>
  <c r="E28" i="36"/>
  <c r="H28" i="36" s="1"/>
  <c r="H27" i="36"/>
  <c r="E27" i="36"/>
  <c r="E26" i="36"/>
  <c r="H26" i="36" s="1"/>
  <c r="H25" i="36"/>
  <c r="E25" i="36"/>
  <c r="E24" i="36"/>
  <c r="H24" i="36" s="1"/>
  <c r="H23" i="36"/>
  <c r="E23" i="36"/>
  <c r="E22" i="36"/>
  <c r="H22" i="36" s="1"/>
  <c r="H21" i="36"/>
  <c r="E21" i="36"/>
  <c r="E20" i="36"/>
  <c r="H20" i="36" s="1"/>
  <c r="H19" i="36"/>
  <c r="E19" i="36"/>
  <c r="E18" i="36"/>
  <c r="H18" i="36" s="1"/>
  <c r="H17" i="36"/>
  <c r="E17" i="36"/>
  <c r="E16" i="36"/>
  <c r="H16" i="36" s="1"/>
  <c r="H15" i="36"/>
  <c r="E15" i="36"/>
  <c r="E14" i="36"/>
  <c r="H14" i="36" s="1"/>
  <c r="H13" i="36"/>
  <c r="E13" i="36"/>
  <c r="E12" i="36"/>
  <c r="H12" i="36" s="1"/>
  <c r="H11" i="36"/>
  <c r="E11" i="36"/>
  <c r="E10" i="36"/>
  <c r="H10" i="36" s="1"/>
  <c r="H9" i="36"/>
  <c r="E9" i="36"/>
  <c r="E8" i="36"/>
  <c r="H8" i="36" s="1"/>
  <c r="H7" i="36"/>
  <c r="E7" i="36"/>
  <c r="E6" i="36"/>
  <c r="H6" i="36" s="1"/>
  <c r="H5" i="36"/>
  <c r="E5" i="36"/>
  <c r="E4" i="36"/>
  <c r="H4" i="36" s="1"/>
  <c r="H3" i="36"/>
  <c r="E3" i="36"/>
  <c r="E2" i="36"/>
  <c r="H2" i="36" s="1"/>
  <c r="E277" i="35"/>
  <c r="E274" i="35"/>
  <c r="H274" i="35" s="1"/>
  <c r="H273" i="35"/>
  <c r="E273" i="35"/>
  <c r="E272" i="35"/>
  <c r="H272" i="35" s="1"/>
  <c r="H271" i="35"/>
  <c r="E271" i="35"/>
  <c r="E270" i="35"/>
  <c r="H270" i="35" s="1"/>
  <c r="H269" i="35"/>
  <c r="E269" i="35"/>
  <c r="E268" i="35"/>
  <c r="H268" i="35" s="1"/>
  <c r="H267" i="35"/>
  <c r="E267" i="35"/>
  <c r="E266" i="35"/>
  <c r="H266" i="35" s="1"/>
  <c r="H265" i="35"/>
  <c r="E265" i="35"/>
  <c r="E264" i="35"/>
  <c r="H264" i="35" s="1"/>
  <c r="H263" i="35"/>
  <c r="E263" i="35"/>
  <c r="E262" i="35"/>
  <c r="H262" i="35" s="1"/>
  <c r="H261" i="35"/>
  <c r="E261" i="35"/>
  <c r="E260" i="35"/>
  <c r="H260" i="35" s="1"/>
  <c r="H259" i="35"/>
  <c r="E259" i="35"/>
  <c r="E258" i="35"/>
  <c r="H258" i="35" s="1"/>
  <c r="H257" i="35"/>
  <c r="E257" i="35"/>
  <c r="E256" i="35"/>
  <c r="H256" i="35" s="1"/>
  <c r="H255" i="35"/>
  <c r="E255" i="35"/>
  <c r="E254" i="35"/>
  <c r="H254" i="35" s="1"/>
  <c r="H253" i="35"/>
  <c r="E253" i="35"/>
  <c r="E252" i="35"/>
  <c r="H252" i="35" s="1"/>
  <c r="H251" i="35"/>
  <c r="E251" i="35"/>
  <c r="E250" i="35"/>
  <c r="H250" i="35" s="1"/>
  <c r="H249" i="35"/>
  <c r="E249" i="35"/>
  <c r="E248" i="35"/>
  <c r="H248" i="35" s="1"/>
  <c r="H247" i="35"/>
  <c r="E247" i="35"/>
  <c r="E246" i="35"/>
  <c r="H246" i="35" s="1"/>
  <c r="H245" i="35"/>
  <c r="E245" i="35"/>
  <c r="E244" i="35"/>
  <c r="H244" i="35" s="1"/>
  <c r="H243" i="35"/>
  <c r="E243" i="35"/>
  <c r="E242" i="35"/>
  <c r="H242" i="35" s="1"/>
  <c r="H241" i="35"/>
  <c r="E241" i="35"/>
  <c r="E240" i="35"/>
  <c r="H240" i="35" s="1"/>
  <c r="H239" i="35"/>
  <c r="E239" i="35"/>
  <c r="E238" i="35"/>
  <c r="H238" i="35" s="1"/>
  <c r="H237" i="35"/>
  <c r="E237" i="35"/>
  <c r="E236" i="35"/>
  <c r="H236" i="35" s="1"/>
  <c r="H235" i="35"/>
  <c r="E235" i="35"/>
  <c r="E234" i="35"/>
  <c r="H234" i="35" s="1"/>
  <c r="H233" i="35"/>
  <c r="E233" i="35"/>
  <c r="E232" i="35"/>
  <c r="H232" i="35" s="1"/>
  <c r="H231" i="35"/>
  <c r="E231" i="35"/>
  <c r="E230" i="35"/>
  <c r="H230" i="35" s="1"/>
  <c r="H229" i="35"/>
  <c r="E229" i="35"/>
  <c r="E228" i="35"/>
  <c r="H228" i="35" s="1"/>
  <c r="H227" i="35"/>
  <c r="E227" i="35"/>
  <c r="E226" i="35"/>
  <c r="H226" i="35" s="1"/>
  <c r="H225" i="35"/>
  <c r="E225" i="35"/>
  <c r="E224" i="35"/>
  <c r="H224" i="35" s="1"/>
  <c r="H223" i="35"/>
  <c r="E223" i="35"/>
  <c r="E222" i="35"/>
  <c r="H222" i="35" s="1"/>
  <c r="H221" i="35"/>
  <c r="E221" i="35"/>
  <c r="E220" i="35"/>
  <c r="H220" i="35" s="1"/>
  <c r="H219" i="35"/>
  <c r="E219" i="35"/>
  <c r="E218" i="35"/>
  <c r="H218" i="35" s="1"/>
  <c r="H217" i="35"/>
  <c r="E217" i="35"/>
  <c r="E216" i="35"/>
  <c r="H216" i="35" s="1"/>
  <c r="H215" i="35"/>
  <c r="E215" i="35"/>
  <c r="E214" i="35"/>
  <c r="H214" i="35" s="1"/>
  <c r="H213" i="35"/>
  <c r="E213" i="35"/>
  <c r="E212" i="35"/>
  <c r="H212" i="35" s="1"/>
  <c r="H211" i="35"/>
  <c r="E211" i="35"/>
  <c r="E210" i="35"/>
  <c r="H210" i="35" s="1"/>
  <c r="H209" i="35"/>
  <c r="E209" i="35"/>
  <c r="E208" i="35"/>
  <c r="H208" i="35" s="1"/>
  <c r="E207" i="35"/>
  <c r="H207" i="35" s="1"/>
  <c r="E206" i="35"/>
  <c r="H206" i="35" s="1"/>
  <c r="E205" i="35"/>
  <c r="H205" i="35" s="1"/>
  <c r="E204" i="35"/>
  <c r="H204" i="35" s="1"/>
  <c r="H203" i="35"/>
  <c r="E203" i="35"/>
  <c r="E202" i="35"/>
  <c r="H202" i="35" s="1"/>
  <c r="E201" i="35"/>
  <c r="H201" i="35" s="1"/>
  <c r="E200" i="35"/>
  <c r="H200" i="35" s="1"/>
  <c r="E199" i="35"/>
  <c r="H199" i="35" s="1"/>
  <c r="E198" i="35"/>
  <c r="H198" i="35" s="1"/>
  <c r="H197" i="35"/>
  <c r="E197" i="35"/>
  <c r="E196" i="35"/>
  <c r="H196" i="35" s="1"/>
  <c r="H195" i="35"/>
  <c r="E195" i="35"/>
  <c r="E194" i="35"/>
  <c r="H194" i="35" s="1"/>
  <c r="E193" i="35"/>
  <c r="H193" i="35" s="1"/>
  <c r="E192" i="35"/>
  <c r="H192" i="35" s="1"/>
  <c r="E191" i="35"/>
  <c r="H191" i="35" s="1"/>
  <c r="E190" i="35"/>
  <c r="H190" i="35" s="1"/>
  <c r="E189" i="35"/>
  <c r="H189" i="35" s="1"/>
  <c r="E188" i="35"/>
  <c r="H188" i="35" s="1"/>
  <c r="H187" i="35"/>
  <c r="E187" i="35"/>
  <c r="E186" i="35"/>
  <c r="H186" i="35" s="1"/>
  <c r="E185" i="35"/>
  <c r="H185" i="35" s="1"/>
  <c r="E184" i="35"/>
  <c r="H184" i="35" s="1"/>
  <c r="E183" i="35"/>
  <c r="H183" i="35" s="1"/>
  <c r="E182" i="35"/>
  <c r="H182" i="35" s="1"/>
  <c r="E181" i="35"/>
  <c r="H181" i="35" s="1"/>
  <c r="E180" i="35"/>
  <c r="H180" i="35" s="1"/>
  <c r="H179" i="35"/>
  <c r="E179" i="35"/>
  <c r="E178" i="35"/>
  <c r="H178" i="35" s="1"/>
  <c r="E177" i="35"/>
  <c r="H177" i="35" s="1"/>
  <c r="E176" i="35"/>
  <c r="H176" i="35" s="1"/>
  <c r="E175" i="35"/>
  <c r="H175" i="35" s="1"/>
  <c r="E174" i="35"/>
  <c r="H174" i="35" s="1"/>
  <c r="E173" i="35"/>
  <c r="H173" i="35" s="1"/>
  <c r="E172" i="35"/>
  <c r="H172" i="35" s="1"/>
  <c r="H171" i="35"/>
  <c r="E171" i="35"/>
  <c r="E170" i="35"/>
  <c r="H170" i="35" s="1"/>
  <c r="E169" i="35"/>
  <c r="H169" i="35" s="1"/>
  <c r="E168" i="35"/>
  <c r="H168" i="35" s="1"/>
  <c r="E167" i="35"/>
  <c r="H167" i="35" s="1"/>
  <c r="E166" i="35"/>
  <c r="H166" i="35" s="1"/>
  <c r="E165" i="35"/>
  <c r="H165" i="35" s="1"/>
  <c r="E164" i="35"/>
  <c r="H164" i="35" s="1"/>
  <c r="H163" i="35"/>
  <c r="E163" i="35"/>
  <c r="E162" i="35"/>
  <c r="H162" i="35" s="1"/>
  <c r="E161" i="35"/>
  <c r="H161" i="35" s="1"/>
  <c r="E160" i="35"/>
  <c r="H160" i="35" s="1"/>
  <c r="E159" i="35"/>
  <c r="H159" i="35" s="1"/>
  <c r="E158" i="35"/>
  <c r="H158" i="35" s="1"/>
  <c r="H157" i="35"/>
  <c r="E157" i="35"/>
  <c r="E156" i="35"/>
  <c r="H156" i="35" s="1"/>
  <c r="H155" i="35"/>
  <c r="E155" i="35"/>
  <c r="E154" i="35"/>
  <c r="H154" i="35" s="1"/>
  <c r="E153" i="35"/>
  <c r="H153" i="35" s="1"/>
  <c r="E152" i="35"/>
  <c r="H152" i="35" s="1"/>
  <c r="E151" i="35"/>
  <c r="H151" i="35" s="1"/>
  <c r="E150" i="35"/>
  <c r="H150" i="35" s="1"/>
  <c r="H149" i="35"/>
  <c r="E149" i="35"/>
  <c r="E148" i="35"/>
  <c r="H148" i="35" s="1"/>
  <c r="H147" i="35"/>
  <c r="E147" i="35"/>
  <c r="E146" i="35"/>
  <c r="H146" i="35" s="1"/>
  <c r="E145" i="35"/>
  <c r="H145" i="35" s="1"/>
  <c r="E144" i="35"/>
  <c r="H144" i="35" s="1"/>
  <c r="E143" i="35"/>
  <c r="H143" i="35" s="1"/>
  <c r="E142" i="35"/>
  <c r="H142" i="35" s="1"/>
  <c r="H141" i="35"/>
  <c r="E141" i="35"/>
  <c r="E140" i="35"/>
  <c r="H140" i="35" s="1"/>
  <c r="H139" i="35"/>
  <c r="E139" i="35"/>
  <c r="E138" i="35"/>
  <c r="H138" i="35" s="1"/>
  <c r="E137" i="35"/>
  <c r="H137" i="35" s="1"/>
  <c r="E136" i="35"/>
  <c r="H136" i="35" s="1"/>
  <c r="E135" i="35"/>
  <c r="H135" i="35" s="1"/>
  <c r="E134" i="35"/>
  <c r="H134" i="35" s="1"/>
  <c r="H133" i="35"/>
  <c r="E133" i="35"/>
  <c r="E132" i="35"/>
  <c r="H132" i="35" s="1"/>
  <c r="H131" i="35"/>
  <c r="E131" i="35"/>
  <c r="E130" i="35"/>
  <c r="H130" i="35" s="1"/>
  <c r="E129" i="35"/>
  <c r="H129" i="35" s="1"/>
  <c r="E128" i="35"/>
  <c r="H128" i="35" s="1"/>
  <c r="E127" i="35"/>
  <c r="H127" i="35" s="1"/>
  <c r="E126" i="35"/>
  <c r="H126" i="35" s="1"/>
  <c r="H125" i="35"/>
  <c r="E125" i="35"/>
  <c r="E124" i="35"/>
  <c r="H124" i="35" s="1"/>
  <c r="H123" i="35"/>
  <c r="E123" i="35"/>
  <c r="E122" i="35"/>
  <c r="H122" i="35" s="1"/>
  <c r="E121" i="35"/>
  <c r="H121" i="35" s="1"/>
  <c r="E120" i="35"/>
  <c r="H120" i="35" s="1"/>
  <c r="E119" i="35"/>
  <c r="H119" i="35" s="1"/>
  <c r="E118" i="35"/>
  <c r="H118" i="35" s="1"/>
  <c r="H117" i="35"/>
  <c r="E117" i="35"/>
  <c r="E116" i="35"/>
  <c r="H116" i="35" s="1"/>
  <c r="H115" i="35"/>
  <c r="E115" i="35"/>
  <c r="E114" i="35"/>
  <c r="H114" i="35" s="1"/>
  <c r="E113" i="35"/>
  <c r="H113" i="35" s="1"/>
  <c r="E112" i="35"/>
  <c r="H112" i="35" s="1"/>
  <c r="E111" i="35"/>
  <c r="H111" i="35" s="1"/>
  <c r="E110" i="35"/>
  <c r="H110" i="35" s="1"/>
  <c r="H109" i="35"/>
  <c r="E109" i="35"/>
  <c r="E108" i="35"/>
  <c r="H108" i="35" s="1"/>
  <c r="H107" i="35"/>
  <c r="E107" i="35"/>
  <c r="E106" i="35"/>
  <c r="H106" i="35" s="1"/>
  <c r="E105" i="35"/>
  <c r="H105" i="35" s="1"/>
  <c r="H104" i="35"/>
  <c r="E104" i="35"/>
  <c r="E103" i="35"/>
  <c r="H103" i="35" s="1"/>
  <c r="H102" i="35"/>
  <c r="E102" i="35"/>
  <c r="E101" i="35"/>
  <c r="H101" i="35" s="1"/>
  <c r="H100" i="35"/>
  <c r="E100" i="35"/>
  <c r="E99" i="35"/>
  <c r="H99" i="35" s="1"/>
  <c r="H98" i="35"/>
  <c r="E98" i="35"/>
  <c r="E97" i="35"/>
  <c r="H97" i="35" s="1"/>
  <c r="H96" i="35"/>
  <c r="E96" i="35"/>
  <c r="E95" i="35"/>
  <c r="H95" i="35" s="1"/>
  <c r="H94" i="35"/>
  <c r="E94" i="35"/>
  <c r="E93" i="35"/>
  <c r="H93" i="35" s="1"/>
  <c r="H92" i="35"/>
  <c r="E92" i="35"/>
  <c r="E91" i="35"/>
  <c r="H91" i="35" s="1"/>
  <c r="H90" i="35"/>
  <c r="E90" i="35"/>
  <c r="E89" i="35"/>
  <c r="H89" i="35" s="1"/>
  <c r="H88" i="35"/>
  <c r="E88" i="35"/>
  <c r="E87" i="35"/>
  <c r="H87" i="35" s="1"/>
  <c r="E86" i="35"/>
  <c r="H86" i="35" s="1"/>
  <c r="E85" i="35"/>
  <c r="H85" i="35" s="1"/>
  <c r="E84" i="35"/>
  <c r="H84" i="35" s="1"/>
  <c r="E83" i="35"/>
  <c r="H83" i="35" s="1"/>
  <c r="E82" i="35"/>
  <c r="H82" i="35" s="1"/>
  <c r="E81" i="35"/>
  <c r="H81" i="35" s="1"/>
  <c r="H80" i="35"/>
  <c r="E80" i="35"/>
  <c r="E79" i="35"/>
  <c r="H79" i="35" s="1"/>
  <c r="H78" i="35"/>
  <c r="E78" i="35"/>
  <c r="E77" i="35"/>
  <c r="H77" i="35" s="1"/>
  <c r="E76" i="35"/>
  <c r="H76" i="35" s="1"/>
  <c r="E75" i="35"/>
  <c r="H75" i="35" s="1"/>
  <c r="E74" i="35"/>
  <c r="H74" i="35" s="1"/>
  <c r="E73" i="35"/>
  <c r="H73" i="35" s="1"/>
  <c r="E72" i="35"/>
  <c r="H72" i="35" s="1"/>
  <c r="E71" i="35"/>
  <c r="H71" i="35" s="1"/>
  <c r="E70" i="35"/>
  <c r="H70" i="35" s="1"/>
  <c r="E69" i="35"/>
  <c r="H69" i="35" s="1"/>
  <c r="E68" i="35"/>
  <c r="H68" i="35" s="1"/>
  <c r="E67" i="35"/>
  <c r="H67" i="35" s="1"/>
  <c r="E66" i="35"/>
  <c r="H66" i="35" s="1"/>
  <c r="E65" i="35"/>
  <c r="H65" i="35" s="1"/>
  <c r="E64" i="35"/>
  <c r="H64" i="35" s="1"/>
  <c r="E63" i="35"/>
  <c r="H63" i="35" s="1"/>
  <c r="E62" i="35"/>
  <c r="H62" i="35" s="1"/>
  <c r="E61" i="35"/>
  <c r="H61" i="35" s="1"/>
  <c r="E60" i="35"/>
  <c r="H60" i="35" s="1"/>
  <c r="E59" i="35"/>
  <c r="H59" i="35" s="1"/>
  <c r="E58" i="35"/>
  <c r="H58" i="35" s="1"/>
  <c r="E57" i="35"/>
  <c r="H57" i="35" s="1"/>
  <c r="E56" i="35"/>
  <c r="H56" i="35" s="1"/>
  <c r="E55" i="35"/>
  <c r="H55" i="35" s="1"/>
  <c r="E54" i="35"/>
  <c r="H54" i="35" s="1"/>
  <c r="E53" i="35"/>
  <c r="H53" i="35" s="1"/>
  <c r="E52" i="35"/>
  <c r="H52" i="35" s="1"/>
  <c r="E51" i="35"/>
  <c r="H51" i="35" s="1"/>
  <c r="E50" i="35"/>
  <c r="H50" i="35" s="1"/>
  <c r="E49" i="35"/>
  <c r="H49" i="35" s="1"/>
  <c r="E48" i="35"/>
  <c r="H48" i="35" s="1"/>
  <c r="E47" i="35"/>
  <c r="H47" i="35" s="1"/>
  <c r="E46" i="35"/>
  <c r="H46" i="35" s="1"/>
  <c r="E45" i="35"/>
  <c r="H45" i="35" s="1"/>
  <c r="E44" i="35"/>
  <c r="H44" i="35" s="1"/>
  <c r="E43" i="35"/>
  <c r="H43" i="35" s="1"/>
  <c r="E42" i="35"/>
  <c r="H42" i="35" s="1"/>
  <c r="E41" i="35"/>
  <c r="H41" i="35" s="1"/>
  <c r="E40" i="35"/>
  <c r="H40" i="35" s="1"/>
  <c r="E39" i="35"/>
  <c r="H39" i="35" s="1"/>
  <c r="E38" i="35"/>
  <c r="H38" i="35" s="1"/>
  <c r="E37" i="35"/>
  <c r="H37" i="35" s="1"/>
  <c r="E36" i="35"/>
  <c r="H36" i="35" s="1"/>
  <c r="E35" i="35"/>
  <c r="H35" i="35" s="1"/>
  <c r="E34" i="35"/>
  <c r="H34" i="35" s="1"/>
  <c r="E33" i="35"/>
  <c r="H33" i="35" s="1"/>
  <c r="E32" i="35"/>
  <c r="H32" i="35" s="1"/>
  <c r="E31" i="35"/>
  <c r="H31" i="35" s="1"/>
  <c r="E30" i="35"/>
  <c r="H30" i="35" s="1"/>
  <c r="E29" i="35"/>
  <c r="H29" i="35" s="1"/>
  <c r="E28" i="35"/>
  <c r="H28" i="35" s="1"/>
  <c r="E27" i="35"/>
  <c r="H27" i="35" s="1"/>
  <c r="E26" i="35"/>
  <c r="H26" i="35" s="1"/>
  <c r="E25" i="35"/>
  <c r="H25" i="35" s="1"/>
  <c r="E24" i="35"/>
  <c r="H24" i="35" s="1"/>
  <c r="E23" i="35"/>
  <c r="H23" i="35" s="1"/>
  <c r="E22" i="35"/>
  <c r="H22" i="35" s="1"/>
  <c r="E21" i="35"/>
  <c r="H21" i="35" s="1"/>
  <c r="E20" i="35"/>
  <c r="H20" i="35" s="1"/>
  <c r="E19" i="35"/>
  <c r="H19" i="35" s="1"/>
  <c r="E18" i="35"/>
  <c r="H18" i="35" s="1"/>
  <c r="E17" i="35"/>
  <c r="H17" i="35" s="1"/>
  <c r="E16" i="35"/>
  <c r="H16" i="35" s="1"/>
  <c r="E15" i="35"/>
  <c r="H15" i="35" s="1"/>
  <c r="E14" i="35"/>
  <c r="H14" i="35" s="1"/>
  <c r="E13" i="35"/>
  <c r="H13" i="35" s="1"/>
  <c r="E12" i="35"/>
  <c r="H12" i="35" s="1"/>
  <c r="E11" i="35"/>
  <c r="H11" i="35" s="1"/>
  <c r="E10" i="35"/>
  <c r="H10" i="35" s="1"/>
  <c r="E9" i="35"/>
  <c r="H9" i="35" s="1"/>
  <c r="E8" i="35"/>
  <c r="H8" i="35" s="1"/>
  <c r="E7" i="35"/>
  <c r="H7" i="35" s="1"/>
  <c r="E6" i="35"/>
  <c r="H6" i="35" s="1"/>
  <c r="E5" i="35"/>
  <c r="H5" i="35" s="1"/>
  <c r="E4" i="35"/>
  <c r="H4" i="35" s="1"/>
  <c r="E3" i="35"/>
  <c r="H3" i="35" s="1"/>
  <c r="E2" i="35"/>
  <c r="H2" i="35" s="1"/>
  <c r="F11" i="33" l="1"/>
  <c r="F6" i="33"/>
  <c r="F2" i="33"/>
  <c r="F2" i="32" l="1"/>
  <c r="F1" i="32"/>
  <c r="D19" i="19" l="1"/>
  <c r="E63" i="30" l="1"/>
  <c r="F63" i="30" s="1"/>
  <c r="I63" i="30" s="1"/>
  <c r="E62" i="30"/>
  <c r="F62" i="30" s="1"/>
  <c r="I62" i="30" s="1"/>
  <c r="E61" i="30"/>
  <c r="F61" i="30" s="1"/>
  <c r="I61" i="30" s="1"/>
  <c r="E60" i="30"/>
  <c r="F60" i="30" s="1"/>
  <c r="I60" i="30" s="1"/>
  <c r="E58" i="30"/>
  <c r="F58" i="30" s="1"/>
  <c r="I58" i="30" s="1"/>
  <c r="E57" i="30"/>
  <c r="F57" i="30" s="1"/>
  <c r="I57" i="30" s="1"/>
  <c r="E56" i="30"/>
  <c r="F56" i="30" s="1"/>
  <c r="I56" i="30" s="1"/>
  <c r="E55" i="30"/>
  <c r="F55" i="30" s="1"/>
  <c r="I55" i="30" s="1"/>
  <c r="E54" i="30"/>
  <c r="F54" i="30" s="1"/>
  <c r="I54" i="30" s="1"/>
  <c r="E53" i="30"/>
  <c r="F53" i="30" s="1"/>
  <c r="I53" i="30" s="1"/>
  <c r="E51" i="30"/>
  <c r="F51" i="30" s="1"/>
  <c r="I51" i="30" s="1"/>
  <c r="E48" i="30"/>
  <c r="F48" i="30" s="1"/>
  <c r="I48" i="30" s="1"/>
  <c r="E47" i="30"/>
  <c r="F47" i="30" s="1"/>
  <c r="I47" i="30" s="1"/>
  <c r="I45" i="30"/>
  <c r="E44" i="30"/>
  <c r="F44" i="30" s="1"/>
  <c r="I44" i="30" s="1"/>
  <c r="E43" i="30"/>
  <c r="F43" i="30" s="1"/>
  <c r="I43" i="30" s="1"/>
  <c r="E42" i="30"/>
  <c r="F42" i="30" s="1"/>
  <c r="I42" i="30" s="1"/>
  <c r="E41" i="30"/>
  <c r="F41" i="30" s="1"/>
  <c r="I41" i="30" s="1"/>
  <c r="E40" i="30"/>
  <c r="F40" i="30" s="1"/>
  <c r="I40" i="30" s="1"/>
  <c r="E39" i="30"/>
  <c r="F39" i="30" s="1"/>
  <c r="I39" i="30" s="1"/>
  <c r="E38" i="30"/>
  <c r="F38" i="30" s="1"/>
  <c r="I38" i="30" s="1"/>
  <c r="E37" i="30"/>
  <c r="F37" i="30" s="1"/>
  <c r="I37" i="30" s="1"/>
  <c r="E35" i="30"/>
  <c r="F35" i="30" s="1"/>
  <c r="I35" i="30" s="1"/>
  <c r="E34" i="30"/>
  <c r="F34" i="30" s="1"/>
  <c r="I34" i="30" s="1"/>
  <c r="E33" i="30"/>
  <c r="F33" i="30" s="1"/>
  <c r="I33" i="30" s="1"/>
  <c r="E32" i="30"/>
  <c r="F32" i="30" s="1"/>
  <c r="I32" i="30" s="1"/>
  <c r="E30" i="30"/>
  <c r="F30" i="30" s="1"/>
  <c r="I30" i="30" s="1"/>
  <c r="E29" i="30"/>
  <c r="F29" i="30" s="1"/>
  <c r="I29" i="30" s="1"/>
  <c r="E28" i="30"/>
  <c r="F28" i="30" s="1"/>
  <c r="I28" i="30" s="1"/>
  <c r="E26" i="30"/>
  <c r="F26" i="30" s="1"/>
  <c r="I26" i="30" s="1"/>
  <c r="E25" i="30"/>
  <c r="F25" i="30" s="1"/>
  <c r="I25" i="30" s="1"/>
  <c r="E24" i="30"/>
  <c r="F24" i="30" s="1"/>
  <c r="I24" i="30" s="1"/>
  <c r="E22" i="30"/>
  <c r="F22" i="30" s="1"/>
  <c r="I23" i="30" s="1"/>
  <c r="E23" i="30"/>
  <c r="F23" i="30" s="1"/>
  <c r="I22" i="30" s="1"/>
  <c r="E21" i="30"/>
  <c r="F21" i="30" s="1"/>
  <c r="I21" i="30" s="1"/>
  <c r="E20" i="30"/>
  <c r="F20" i="30" s="1"/>
  <c r="I20" i="30" s="1"/>
  <c r="E19" i="30"/>
  <c r="F19" i="30" s="1"/>
  <c r="I19" i="30" s="1"/>
  <c r="E17" i="30"/>
  <c r="F17" i="30" s="1"/>
  <c r="I17" i="30" s="1"/>
  <c r="E16" i="30"/>
  <c r="F16" i="30" s="1"/>
  <c r="I16" i="30" s="1"/>
  <c r="E14" i="30"/>
  <c r="F14" i="30" s="1"/>
  <c r="I14" i="30" s="1"/>
  <c r="E13" i="30"/>
  <c r="F13" i="30" s="1"/>
  <c r="I13" i="30" s="1"/>
  <c r="E12" i="30"/>
  <c r="F12" i="30" s="1"/>
  <c r="I12" i="30" s="1"/>
  <c r="E11" i="30"/>
  <c r="F11" i="30" s="1"/>
  <c r="I11" i="30" s="1"/>
  <c r="E10" i="30"/>
  <c r="F10" i="30" s="1"/>
  <c r="I10" i="30" s="1"/>
  <c r="E9" i="30"/>
  <c r="F9" i="30" s="1"/>
  <c r="I9" i="30" s="1"/>
  <c r="E8" i="30"/>
  <c r="F8" i="30" s="1"/>
  <c r="I8" i="30" s="1"/>
  <c r="E7" i="30"/>
  <c r="F7" i="30" s="1"/>
  <c r="I7" i="30" s="1"/>
  <c r="E6" i="30"/>
  <c r="F6" i="30" s="1"/>
  <c r="I6" i="30" s="1"/>
  <c r="E5" i="30"/>
  <c r="F5" i="30" s="1"/>
  <c r="I5" i="30" s="1"/>
  <c r="E4" i="30"/>
  <c r="F4" i="30" s="1"/>
  <c r="I4" i="30" s="1"/>
  <c r="E3" i="30"/>
  <c r="F3" i="30" s="1"/>
  <c r="I3" i="30" s="1"/>
  <c r="D127" i="19" l="1"/>
  <c r="E127" i="19" s="1"/>
  <c r="H127" i="19" s="1"/>
  <c r="D126" i="19"/>
  <c r="E126" i="19" s="1"/>
  <c r="H126" i="19" s="1"/>
  <c r="D125" i="19"/>
  <c r="D124" i="19"/>
  <c r="E124" i="19" s="1"/>
  <c r="H124" i="19" s="1"/>
  <c r="D123" i="19"/>
  <c r="E123" i="19" s="1"/>
  <c r="H123" i="19" s="1"/>
  <c r="D122" i="19"/>
  <c r="E122" i="19" s="1"/>
  <c r="H122" i="19" s="1"/>
  <c r="D121" i="19"/>
  <c r="E121" i="19" s="1"/>
  <c r="H121" i="19" s="1"/>
  <c r="D119" i="19"/>
  <c r="E119" i="19" s="1"/>
  <c r="H119" i="19" s="1"/>
  <c r="D118" i="19"/>
  <c r="E118" i="19" s="1"/>
  <c r="H118" i="19" s="1"/>
  <c r="D117" i="19"/>
  <c r="E117" i="19" s="1"/>
  <c r="H117" i="19" s="1"/>
  <c r="E125" i="19"/>
  <c r="H125" i="19" s="1"/>
  <c r="D116" i="19"/>
  <c r="E116" i="19" l="1"/>
  <c r="H116" i="19" s="1"/>
  <c r="H8" i="27"/>
  <c r="H5" i="27"/>
  <c r="E6" i="27"/>
  <c r="H6" i="27" s="1"/>
  <c r="E7" i="27"/>
  <c r="H7" i="27" s="1"/>
  <c r="E8" i="27"/>
  <c r="E9" i="27"/>
  <c r="H9" i="27" s="1"/>
  <c r="E10" i="27"/>
  <c r="H10" i="27" s="1"/>
  <c r="E11" i="27"/>
  <c r="H11" i="27" s="1"/>
  <c r="E5" i="27"/>
  <c r="D4" i="27"/>
  <c r="E4" i="27" s="1"/>
  <c r="D17" i="12" l="1"/>
  <c r="D15" i="12"/>
  <c r="E15" i="12" s="1"/>
  <c r="H15" i="12" s="1"/>
  <c r="D6" i="12"/>
  <c r="D4" i="12"/>
  <c r="E4" i="12" s="1"/>
  <c r="H4" i="12" s="1"/>
  <c r="D21" i="25" l="1"/>
  <c r="E21" i="25" s="1"/>
  <c r="H21" i="25" s="1"/>
  <c r="D19" i="24" s="1"/>
  <c r="D9" i="25"/>
  <c r="E9" i="25" s="1"/>
  <c r="H9" i="25" s="1"/>
  <c r="D10" i="25"/>
  <c r="E10" i="25" s="1"/>
  <c r="H10" i="25" s="1"/>
  <c r="D11" i="25"/>
  <c r="E11" i="25" s="1"/>
  <c r="H11" i="25" s="1"/>
  <c r="D12" i="25"/>
  <c r="E12" i="25" s="1"/>
  <c r="H12" i="25" s="1"/>
  <c r="D13" i="25"/>
  <c r="E13" i="25" s="1"/>
  <c r="H13" i="25" s="1"/>
  <c r="D14" i="25"/>
  <c r="E14" i="25" s="1"/>
  <c r="H14" i="25" s="1"/>
  <c r="D15" i="25"/>
  <c r="E15" i="25" s="1"/>
  <c r="H15" i="25" s="1"/>
  <c r="D16" i="25"/>
  <c r="E16" i="25" s="1"/>
  <c r="H16" i="25" s="1"/>
  <c r="D18" i="24" s="1"/>
  <c r="D17" i="25"/>
  <c r="E17" i="25" s="1"/>
  <c r="H17" i="25" s="1"/>
  <c r="D18" i="25"/>
  <c r="E18" i="25" s="1"/>
  <c r="H18" i="25" s="1"/>
  <c r="D8" i="25"/>
  <c r="E8" i="25" s="1"/>
  <c r="H8" i="25" s="1"/>
  <c r="D17" i="24" l="1"/>
  <c r="D6" i="25"/>
  <c r="E6" i="25" s="1"/>
  <c r="H6" i="25" s="1"/>
  <c r="D16" i="24" s="1"/>
  <c r="D5" i="25"/>
  <c r="E5" i="25" s="1"/>
  <c r="H5" i="25" s="1"/>
  <c r="D15" i="24" s="1"/>
  <c r="D3" i="25"/>
  <c r="E3" i="25" s="1"/>
  <c r="H3" i="25" s="1"/>
  <c r="D14" i="24" s="1"/>
  <c r="C13" i="24" l="1"/>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H252" i="3"/>
  <c r="H254" i="3"/>
  <c r="H255" i="3"/>
  <c r="H256" i="3"/>
  <c r="H257" i="3"/>
  <c r="H258" i="3"/>
  <c r="H259" i="3"/>
  <c r="H260" i="3"/>
  <c r="H262" i="3"/>
  <c r="H376" i="3"/>
  <c r="H377" i="3"/>
  <c r="H378" i="3"/>
  <c r="H424" i="3"/>
  <c r="H425" i="3"/>
  <c r="H426" i="3"/>
  <c r="H428" i="3"/>
  <c r="D83" i="24" s="1"/>
  <c r="H430" i="3"/>
  <c r="H431" i="3"/>
  <c r="D84" i="24" s="1"/>
  <c r="H433" i="3"/>
  <c r="D85" i="24" s="1"/>
  <c r="D19" i="12"/>
  <c r="D18" i="12"/>
  <c r="D13" i="12"/>
  <c r="D12" i="12"/>
  <c r="D11" i="12"/>
  <c r="D10" i="12"/>
  <c r="D9" i="12"/>
  <c r="D8" i="12"/>
  <c r="D7" i="12"/>
  <c r="H31" i="13" l="1"/>
  <c r="H34" i="13"/>
  <c r="D153" i="8" l="1"/>
  <c r="E153" i="8" s="1"/>
  <c r="H153" i="8" s="1"/>
  <c r="D47" i="24" s="1"/>
  <c r="D146" i="8"/>
  <c r="E146" i="8" s="1"/>
  <c r="H146" i="8" s="1"/>
  <c r="D147" i="8"/>
  <c r="E147" i="8" s="1"/>
  <c r="H147" i="8" s="1"/>
  <c r="D148" i="8"/>
  <c r="E148" i="8" s="1"/>
  <c r="H148" i="8" s="1"/>
  <c r="D149" i="8"/>
  <c r="E149" i="8" s="1"/>
  <c r="H149" i="8" s="1"/>
  <c r="D150" i="8"/>
  <c r="E150" i="8" s="1"/>
  <c r="H150" i="8" s="1"/>
  <c r="D151" i="8"/>
  <c r="E151" i="8" s="1"/>
  <c r="H151" i="8" s="1"/>
  <c r="D145" i="8"/>
  <c r="E145" i="8" s="1"/>
  <c r="H145" i="8" s="1"/>
  <c r="D121" i="8"/>
  <c r="E121" i="8" s="1"/>
  <c r="H121" i="8" s="1"/>
  <c r="D122" i="8"/>
  <c r="E122" i="8" s="1"/>
  <c r="H122" i="8" s="1"/>
  <c r="D123" i="8"/>
  <c r="E123" i="8" s="1"/>
  <c r="H123" i="8" s="1"/>
  <c r="D124" i="8"/>
  <c r="E124" i="8" s="1"/>
  <c r="H124" i="8" s="1"/>
  <c r="D125" i="8"/>
  <c r="E125" i="8" s="1"/>
  <c r="H125" i="8" s="1"/>
  <c r="D126" i="8"/>
  <c r="E126" i="8" s="1"/>
  <c r="H126" i="8" s="1"/>
  <c r="D127" i="8"/>
  <c r="E127" i="8" s="1"/>
  <c r="H127" i="8" s="1"/>
  <c r="D128" i="8"/>
  <c r="E128" i="8" s="1"/>
  <c r="H128" i="8" s="1"/>
  <c r="D129" i="8"/>
  <c r="E129" i="8" s="1"/>
  <c r="H129" i="8" s="1"/>
  <c r="D130" i="8"/>
  <c r="E130" i="8" s="1"/>
  <c r="H130" i="8" s="1"/>
  <c r="D131" i="8"/>
  <c r="E131" i="8" s="1"/>
  <c r="H131" i="8" s="1"/>
  <c r="D132" i="8"/>
  <c r="E132" i="8" s="1"/>
  <c r="H132" i="8" s="1"/>
  <c r="D133" i="8"/>
  <c r="E133" i="8" s="1"/>
  <c r="H133" i="8" s="1"/>
  <c r="D134" i="8"/>
  <c r="E134" i="8" s="1"/>
  <c r="H134" i="8" s="1"/>
  <c r="D135" i="8"/>
  <c r="E135" i="8" s="1"/>
  <c r="H135" i="8" s="1"/>
  <c r="D136" i="8"/>
  <c r="E136" i="8" s="1"/>
  <c r="H136" i="8" s="1"/>
  <c r="D137" i="8"/>
  <c r="E137" i="8" s="1"/>
  <c r="H137" i="8" s="1"/>
  <c r="D138" i="8"/>
  <c r="E138" i="8" s="1"/>
  <c r="H138" i="8" s="1"/>
  <c r="D139" i="8"/>
  <c r="E139" i="8" s="1"/>
  <c r="H139" i="8" s="1"/>
  <c r="D140" i="8"/>
  <c r="E140" i="8" s="1"/>
  <c r="H140" i="8" s="1"/>
  <c r="D141" i="8"/>
  <c r="E141" i="8" s="1"/>
  <c r="H141" i="8" s="1"/>
  <c r="D142" i="8"/>
  <c r="E142" i="8" s="1"/>
  <c r="H142" i="8" s="1"/>
  <c r="D143" i="8"/>
  <c r="E143" i="8" s="1"/>
  <c r="H143" i="8" s="1"/>
  <c r="D120" i="8"/>
  <c r="E120" i="8" s="1"/>
  <c r="H120" i="8" s="1"/>
  <c r="D80" i="8"/>
  <c r="E80" i="8" s="1"/>
  <c r="H80" i="8" s="1"/>
  <c r="D81" i="8"/>
  <c r="E81" i="8" s="1"/>
  <c r="H81" i="8" s="1"/>
  <c r="D82" i="8"/>
  <c r="E82" i="8" s="1"/>
  <c r="H82" i="8" s="1"/>
  <c r="D83" i="8"/>
  <c r="E83" i="8" s="1"/>
  <c r="H83" i="8" s="1"/>
  <c r="D84" i="8"/>
  <c r="E84" i="8" s="1"/>
  <c r="H84" i="8" s="1"/>
  <c r="D85" i="8"/>
  <c r="E85" i="8" s="1"/>
  <c r="H85" i="8" s="1"/>
  <c r="D86" i="8"/>
  <c r="E86" i="8" s="1"/>
  <c r="H86" i="8" s="1"/>
  <c r="D87" i="8"/>
  <c r="E87" i="8" s="1"/>
  <c r="H87" i="8" s="1"/>
  <c r="D88" i="8"/>
  <c r="E88" i="8" s="1"/>
  <c r="H88" i="8" s="1"/>
  <c r="D89" i="8"/>
  <c r="E89" i="8" s="1"/>
  <c r="H89" i="8" s="1"/>
  <c r="D90" i="8"/>
  <c r="E90" i="8" s="1"/>
  <c r="H90" i="8" s="1"/>
  <c r="D91" i="8"/>
  <c r="E91" i="8" s="1"/>
  <c r="H91" i="8" s="1"/>
  <c r="D92" i="8"/>
  <c r="E92" i="8" s="1"/>
  <c r="H92" i="8" s="1"/>
  <c r="D93" i="8"/>
  <c r="E93" i="8" s="1"/>
  <c r="H93" i="8" s="1"/>
  <c r="D94" i="8"/>
  <c r="E94" i="8" s="1"/>
  <c r="H94" i="8" s="1"/>
  <c r="D95" i="8"/>
  <c r="E95" i="8" s="1"/>
  <c r="H95" i="8" s="1"/>
  <c r="D96" i="8"/>
  <c r="E96" i="8" s="1"/>
  <c r="H96" i="8" s="1"/>
  <c r="D97" i="8"/>
  <c r="E97" i="8" s="1"/>
  <c r="H97" i="8" s="1"/>
  <c r="D98" i="8"/>
  <c r="E98" i="8" s="1"/>
  <c r="H98" i="8" s="1"/>
  <c r="D99" i="8"/>
  <c r="E99" i="8" s="1"/>
  <c r="H99" i="8" s="1"/>
  <c r="D100" i="8"/>
  <c r="E100" i="8" s="1"/>
  <c r="H100" i="8" s="1"/>
  <c r="D101" i="8"/>
  <c r="E101" i="8" s="1"/>
  <c r="H101" i="8" s="1"/>
  <c r="D102" i="8"/>
  <c r="E102" i="8" s="1"/>
  <c r="H102" i="8" s="1"/>
  <c r="D103" i="8"/>
  <c r="E103" i="8" s="1"/>
  <c r="H103" i="8" s="1"/>
  <c r="D104" i="8"/>
  <c r="E104" i="8" s="1"/>
  <c r="H104" i="8" s="1"/>
  <c r="D105" i="8"/>
  <c r="E105" i="8" s="1"/>
  <c r="H105" i="8" s="1"/>
  <c r="D106" i="8"/>
  <c r="E106" i="8" s="1"/>
  <c r="H106" i="8" s="1"/>
  <c r="D107" i="8"/>
  <c r="E107" i="8" s="1"/>
  <c r="H107" i="8" s="1"/>
  <c r="D108" i="8"/>
  <c r="E108" i="8" s="1"/>
  <c r="H108" i="8" s="1"/>
  <c r="D109" i="8"/>
  <c r="E109" i="8" s="1"/>
  <c r="H109" i="8" s="1"/>
  <c r="D110" i="8"/>
  <c r="E110" i="8" s="1"/>
  <c r="H110" i="8" s="1"/>
  <c r="D111" i="8"/>
  <c r="E111" i="8" s="1"/>
  <c r="H111" i="8" s="1"/>
  <c r="D112" i="8"/>
  <c r="E112" i="8" s="1"/>
  <c r="H112" i="8" s="1"/>
  <c r="D113" i="8"/>
  <c r="E113" i="8" s="1"/>
  <c r="H113" i="8" s="1"/>
  <c r="D114" i="8"/>
  <c r="E114" i="8" s="1"/>
  <c r="H114" i="8" s="1"/>
  <c r="D115" i="8"/>
  <c r="E115" i="8" s="1"/>
  <c r="H115" i="8" s="1"/>
  <c r="D116" i="8"/>
  <c r="E116" i="8" s="1"/>
  <c r="H116" i="8" s="1"/>
  <c r="D117" i="8"/>
  <c r="E117" i="8" s="1"/>
  <c r="H117" i="8" s="1"/>
  <c r="D118" i="8"/>
  <c r="E118" i="8" s="1"/>
  <c r="H118" i="8" s="1"/>
  <c r="D79" i="8"/>
  <c r="E79" i="8" s="1"/>
  <c r="H79" i="8" s="1"/>
  <c r="D77" i="8"/>
  <c r="E77" i="8" s="1"/>
  <c r="H77" i="8" s="1"/>
  <c r="D43" i="24" s="1"/>
  <c r="D75" i="8"/>
  <c r="E75" i="8" s="1"/>
  <c r="H75" i="8" s="1"/>
  <c r="D74" i="8"/>
  <c r="E74" i="8" s="1"/>
  <c r="H74" i="8" s="1"/>
  <c r="D60" i="8"/>
  <c r="E60" i="8" s="1"/>
  <c r="H60" i="8" s="1"/>
  <c r="D61" i="8"/>
  <c r="E61" i="8" s="1"/>
  <c r="H61" i="8" s="1"/>
  <c r="D62" i="8"/>
  <c r="E62" i="8" s="1"/>
  <c r="H62" i="8" s="1"/>
  <c r="D63" i="8"/>
  <c r="E63" i="8" s="1"/>
  <c r="H63" i="8" s="1"/>
  <c r="D64" i="8"/>
  <c r="E64" i="8" s="1"/>
  <c r="H64" i="8" s="1"/>
  <c r="D65" i="8"/>
  <c r="E65" i="8" s="1"/>
  <c r="H65" i="8" s="1"/>
  <c r="D66" i="8"/>
  <c r="E66" i="8" s="1"/>
  <c r="H66" i="8" s="1"/>
  <c r="D67" i="8"/>
  <c r="E67" i="8" s="1"/>
  <c r="H67" i="8" s="1"/>
  <c r="D68" i="8"/>
  <c r="E68" i="8" s="1"/>
  <c r="H68" i="8" s="1"/>
  <c r="D69" i="8"/>
  <c r="E69" i="8" s="1"/>
  <c r="H69" i="8" s="1"/>
  <c r="D70" i="8"/>
  <c r="E70" i="8" s="1"/>
  <c r="H70" i="8" s="1"/>
  <c r="D71" i="8"/>
  <c r="E71" i="8" s="1"/>
  <c r="H71" i="8" s="1"/>
  <c r="D72" i="8"/>
  <c r="E72" i="8" s="1"/>
  <c r="H72" i="8" s="1"/>
  <c r="D59" i="8"/>
  <c r="E59" i="8" s="1"/>
  <c r="H59" i="8" s="1"/>
  <c r="D47" i="8"/>
  <c r="E47" i="8" s="1"/>
  <c r="H47" i="8" s="1"/>
  <c r="D48" i="8"/>
  <c r="E48" i="8" s="1"/>
  <c r="H48" i="8" s="1"/>
  <c r="D49" i="8"/>
  <c r="E49" i="8" s="1"/>
  <c r="H49" i="8" s="1"/>
  <c r="D50" i="8"/>
  <c r="E50" i="8" s="1"/>
  <c r="H50" i="8" s="1"/>
  <c r="D51" i="8"/>
  <c r="E51" i="8" s="1"/>
  <c r="H51" i="8" s="1"/>
  <c r="D52" i="8"/>
  <c r="E52" i="8" s="1"/>
  <c r="H52" i="8" s="1"/>
  <c r="D53" i="8"/>
  <c r="E53" i="8" s="1"/>
  <c r="H53" i="8" s="1"/>
  <c r="D54" i="8"/>
  <c r="E54" i="8" s="1"/>
  <c r="H54" i="8" s="1"/>
  <c r="D55" i="8"/>
  <c r="E55" i="8" s="1"/>
  <c r="H55" i="8" s="1"/>
  <c r="D56" i="8"/>
  <c r="E56" i="8" s="1"/>
  <c r="H56" i="8" s="1"/>
  <c r="D57" i="8"/>
  <c r="E57" i="8" s="1"/>
  <c r="H57" i="8" s="1"/>
  <c r="D46" i="8"/>
  <c r="E46" i="8" s="1"/>
  <c r="H46" i="8" s="1"/>
  <c r="D26" i="8"/>
  <c r="E26" i="8" s="1"/>
  <c r="H26" i="8" s="1"/>
  <c r="D27" i="8"/>
  <c r="E27" i="8" s="1"/>
  <c r="H27" i="8" s="1"/>
  <c r="D28" i="8"/>
  <c r="E28" i="8" s="1"/>
  <c r="H28" i="8" s="1"/>
  <c r="D29" i="8"/>
  <c r="E29" i="8" s="1"/>
  <c r="H29" i="8" s="1"/>
  <c r="D30" i="8"/>
  <c r="E30" i="8" s="1"/>
  <c r="H30" i="8" s="1"/>
  <c r="D31" i="8"/>
  <c r="E31" i="8" s="1"/>
  <c r="H31" i="8" s="1"/>
  <c r="D32" i="8"/>
  <c r="E32" i="8" s="1"/>
  <c r="H32" i="8" s="1"/>
  <c r="D33" i="8"/>
  <c r="E33" i="8" s="1"/>
  <c r="H33" i="8" s="1"/>
  <c r="D34" i="8"/>
  <c r="E34" i="8" s="1"/>
  <c r="H34" i="8" s="1"/>
  <c r="D35" i="8"/>
  <c r="E35" i="8" s="1"/>
  <c r="H35" i="8" s="1"/>
  <c r="D36" i="8"/>
  <c r="E36" i="8" s="1"/>
  <c r="H36" i="8" s="1"/>
  <c r="D37" i="8"/>
  <c r="E37" i="8" s="1"/>
  <c r="H37" i="8" s="1"/>
  <c r="D38" i="8"/>
  <c r="E38" i="8" s="1"/>
  <c r="H38" i="8" s="1"/>
  <c r="D39" i="8"/>
  <c r="E39" i="8" s="1"/>
  <c r="H39" i="8" s="1"/>
  <c r="D40" i="8"/>
  <c r="E40" i="8" s="1"/>
  <c r="H40" i="8" s="1"/>
  <c r="D41" i="8"/>
  <c r="E41" i="8" s="1"/>
  <c r="H41" i="8" s="1"/>
  <c r="D42" i="8"/>
  <c r="E42" i="8" s="1"/>
  <c r="H42" i="8" s="1"/>
  <c r="D43" i="8"/>
  <c r="E43" i="8" s="1"/>
  <c r="H43" i="8" s="1"/>
  <c r="D44" i="8"/>
  <c r="E44" i="8" s="1"/>
  <c r="H44" i="8" s="1"/>
  <c r="D25" i="8"/>
  <c r="E25" i="8" s="1"/>
  <c r="H25" i="8" s="1"/>
  <c r="D5" i="8"/>
  <c r="E5" i="8" s="1"/>
  <c r="H5" i="8" s="1"/>
  <c r="D6" i="8"/>
  <c r="E6" i="8" s="1"/>
  <c r="H6" i="8" s="1"/>
  <c r="D7" i="8"/>
  <c r="E7" i="8" s="1"/>
  <c r="H7" i="8" s="1"/>
  <c r="D8" i="8"/>
  <c r="E8" i="8" s="1"/>
  <c r="H8" i="8" s="1"/>
  <c r="D9" i="8"/>
  <c r="E9" i="8" s="1"/>
  <c r="H9" i="8" s="1"/>
  <c r="D10" i="8"/>
  <c r="E10" i="8" s="1"/>
  <c r="H10" i="8" s="1"/>
  <c r="D11" i="8"/>
  <c r="E11" i="8" s="1"/>
  <c r="H11" i="8" s="1"/>
  <c r="D12" i="8"/>
  <c r="E12" i="8" s="1"/>
  <c r="H12" i="8" s="1"/>
  <c r="D13" i="8"/>
  <c r="E13" i="8" s="1"/>
  <c r="H13" i="8" s="1"/>
  <c r="D14" i="8"/>
  <c r="E14" i="8" s="1"/>
  <c r="H14" i="8" s="1"/>
  <c r="D15" i="8"/>
  <c r="E15" i="8" s="1"/>
  <c r="H15" i="8" s="1"/>
  <c r="D16" i="8"/>
  <c r="E16" i="8" s="1"/>
  <c r="H16" i="8" s="1"/>
  <c r="D17" i="8"/>
  <c r="E17" i="8" s="1"/>
  <c r="H17" i="8" s="1"/>
  <c r="D18" i="8"/>
  <c r="E18" i="8" s="1"/>
  <c r="H18" i="8" s="1"/>
  <c r="D19" i="8"/>
  <c r="E19" i="8" s="1"/>
  <c r="H19" i="8" s="1"/>
  <c r="D20" i="8"/>
  <c r="E20" i="8" s="1"/>
  <c r="H20" i="8" s="1"/>
  <c r="D21" i="8"/>
  <c r="E21" i="8" s="1"/>
  <c r="H21" i="8" s="1"/>
  <c r="D22" i="8"/>
  <c r="E22" i="8" s="1"/>
  <c r="H22" i="8" s="1"/>
  <c r="D23" i="8"/>
  <c r="E23" i="8" s="1"/>
  <c r="H23" i="8" s="1"/>
  <c r="D4" i="8"/>
  <c r="E4" i="8" s="1"/>
  <c r="H4" i="8" s="1"/>
  <c r="D27" i="16"/>
  <c r="E27" i="16" s="1"/>
  <c r="H27" i="16" s="1"/>
  <c r="D28" i="16"/>
  <c r="E28" i="16" s="1"/>
  <c r="H28" i="16" s="1"/>
  <c r="D29" i="16"/>
  <c r="E29" i="16" s="1"/>
  <c r="H29" i="16" s="1"/>
  <c r="D30" i="16"/>
  <c r="E30" i="16" s="1"/>
  <c r="H30" i="16" s="1"/>
  <c r="D31" i="16"/>
  <c r="E31" i="16" s="1"/>
  <c r="H31" i="16" s="1"/>
  <c r="D32" i="16"/>
  <c r="E32" i="16" s="1"/>
  <c r="H32" i="16" s="1"/>
  <c r="D33" i="16"/>
  <c r="E33" i="16" s="1"/>
  <c r="H33" i="16" s="1"/>
  <c r="D34" i="16"/>
  <c r="E34" i="16" s="1"/>
  <c r="H34" i="16" s="1"/>
  <c r="D35" i="16"/>
  <c r="E35" i="16" s="1"/>
  <c r="H35" i="16" s="1"/>
  <c r="D26" i="16"/>
  <c r="E26" i="16" s="1"/>
  <c r="H26" i="16" s="1"/>
  <c r="D16" i="16"/>
  <c r="E16" i="16" s="1"/>
  <c r="H16" i="16" s="1"/>
  <c r="D17" i="16"/>
  <c r="E17" i="16" s="1"/>
  <c r="H17" i="16" s="1"/>
  <c r="D18" i="16"/>
  <c r="E18" i="16" s="1"/>
  <c r="H18" i="16" s="1"/>
  <c r="D19" i="16"/>
  <c r="E19" i="16" s="1"/>
  <c r="H19" i="16" s="1"/>
  <c r="D20" i="16"/>
  <c r="E20" i="16" s="1"/>
  <c r="H20" i="16" s="1"/>
  <c r="D21" i="16"/>
  <c r="E21" i="16" s="1"/>
  <c r="H21" i="16" s="1"/>
  <c r="D22" i="16"/>
  <c r="E22" i="16" s="1"/>
  <c r="H22" i="16" s="1"/>
  <c r="D23" i="16"/>
  <c r="E23" i="16" s="1"/>
  <c r="H23" i="16" s="1"/>
  <c r="D24" i="16"/>
  <c r="E24" i="16" s="1"/>
  <c r="H24" i="16" s="1"/>
  <c r="D15" i="16"/>
  <c r="E15" i="16" s="1"/>
  <c r="H15" i="16" s="1"/>
  <c r="D5" i="16"/>
  <c r="E5" i="16" s="1"/>
  <c r="H5" i="16" s="1"/>
  <c r="D6" i="16"/>
  <c r="E6" i="16" s="1"/>
  <c r="H6" i="16" s="1"/>
  <c r="D7" i="16"/>
  <c r="D8" i="16"/>
  <c r="D9" i="16"/>
  <c r="E9" i="16" s="1"/>
  <c r="H9" i="16" s="1"/>
  <c r="D10" i="16"/>
  <c r="E10" i="16" s="1"/>
  <c r="H10" i="16" s="1"/>
  <c r="D11" i="16"/>
  <c r="E11" i="16" s="1"/>
  <c r="H11" i="16" s="1"/>
  <c r="D12" i="16"/>
  <c r="E12" i="16" s="1"/>
  <c r="H12" i="16" s="1"/>
  <c r="D13" i="16"/>
  <c r="E13" i="16" s="1"/>
  <c r="H13" i="16" s="1"/>
  <c r="D4" i="16"/>
  <c r="E4" i="16" s="1"/>
  <c r="H4" i="16" s="1"/>
  <c r="E7" i="16"/>
  <c r="H7" i="16" s="1"/>
  <c r="E8" i="16"/>
  <c r="H8" i="16" s="1"/>
  <c r="D610" i="3"/>
  <c r="E610" i="3" s="1"/>
  <c r="H610" i="3" s="1"/>
  <c r="D611" i="3"/>
  <c r="E611" i="3" s="1"/>
  <c r="H611" i="3" s="1"/>
  <c r="D612" i="3"/>
  <c r="E612" i="3" s="1"/>
  <c r="H612" i="3" s="1"/>
  <c r="D613" i="3"/>
  <c r="E613" i="3" s="1"/>
  <c r="H613" i="3" s="1"/>
  <c r="D614" i="3"/>
  <c r="E614" i="3" s="1"/>
  <c r="H614" i="3" s="1"/>
  <c r="D615" i="3"/>
  <c r="E615" i="3" s="1"/>
  <c r="H615" i="3" s="1"/>
  <c r="D616" i="3"/>
  <c r="E616" i="3" s="1"/>
  <c r="H616" i="3" s="1"/>
  <c r="D617" i="3"/>
  <c r="E617" i="3" s="1"/>
  <c r="H617" i="3" s="1"/>
  <c r="D618" i="3"/>
  <c r="E618" i="3" s="1"/>
  <c r="H618" i="3" s="1"/>
  <c r="D619" i="3"/>
  <c r="E619" i="3" s="1"/>
  <c r="H619" i="3" s="1"/>
  <c r="D620" i="3"/>
  <c r="E620" i="3" s="1"/>
  <c r="H620" i="3" s="1"/>
  <c r="D621" i="3"/>
  <c r="E621" i="3" s="1"/>
  <c r="H621" i="3" s="1"/>
  <c r="D622" i="3"/>
  <c r="E622" i="3" s="1"/>
  <c r="H622" i="3" s="1"/>
  <c r="D623" i="3"/>
  <c r="E623" i="3" s="1"/>
  <c r="H623" i="3" s="1"/>
  <c r="D624" i="3"/>
  <c r="E624" i="3" s="1"/>
  <c r="H624" i="3" s="1"/>
  <c r="D625" i="3"/>
  <c r="E625" i="3" s="1"/>
  <c r="H625" i="3" s="1"/>
  <c r="D626" i="3"/>
  <c r="E626" i="3" s="1"/>
  <c r="H626" i="3" s="1"/>
  <c r="D627" i="3"/>
  <c r="E627" i="3" s="1"/>
  <c r="H627" i="3" s="1"/>
  <c r="D628" i="3"/>
  <c r="E628" i="3" s="1"/>
  <c r="H628" i="3" s="1"/>
  <c r="D629" i="3"/>
  <c r="E629" i="3" s="1"/>
  <c r="H629" i="3" s="1"/>
  <c r="D630" i="3"/>
  <c r="E630" i="3" s="1"/>
  <c r="H630" i="3" s="1"/>
  <c r="D631" i="3"/>
  <c r="E631" i="3" s="1"/>
  <c r="H631" i="3" s="1"/>
  <c r="D632" i="3"/>
  <c r="E632" i="3" s="1"/>
  <c r="H632" i="3" s="1"/>
  <c r="D633" i="3"/>
  <c r="E633" i="3" s="1"/>
  <c r="H633" i="3" s="1"/>
  <c r="D634" i="3"/>
  <c r="E634" i="3" s="1"/>
  <c r="H634" i="3" s="1"/>
  <c r="D635" i="3"/>
  <c r="E635" i="3" s="1"/>
  <c r="H635" i="3" s="1"/>
  <c r="D636" i="3"/>
  <c r="E636" i="3" s="1"/>
  <c r="H636" i="3" s="1"/>
  <c r="D637" i="3"/>
  <c r="E637" i="3" s="1"/>
  <c r="H637" i="3" s="1"/>
  <c r="D609" i="3"/>
  <c r="E609" i="3" s="1"/>
  <c r="H609" i="3" s="1"/>
  <c r="D569" i="3"/>
  <c r="E569" i="3" s="1"/>
  <c r="H569" i="3" s="1"/>
  <c r="D570" i="3"/>
  <c r="E570" i="3" s="1"/>
  <c r="H570" i="3" s="1"/>
  <c r="D571" i="3"/>
  <c r="E571" i="3" s="1"/>
  <c r="H571" i="3" s="1"/>
  <c r="D572" i="3"/>
  <c r="E572" i="3" s="1"/>
  <c r="H572" i="3" s="1"/>
  <c r="D573" i="3"/>
  <c r="E573" i="3" s="1"/>
  <c r="H573" i="3" s="1"/>
  <c r="D574" i="3"/>
  <c r="E574" i="3" s="1"/>
  <c r="H574" i="3" s="1"/>
  <c r="D575" i="3"/>
  <c r="E575" i="3" s="1"/>
  <c r="H575" i="3" s="1"/>
  <c r="D576" i="3"/>
  <c r="E576" i="3" s="1"/>
  <c r="H576" i="3" s="1"/>
  <c r="D577" i="3"/>
  <c r="E577" i="3" s="1"/>
  <c r="H577" i="3" s="1"/>
  <c r="D578" i="3"/>
  <c r="E578" i="3" s="1"/>
  <c r="H578" i="3" s="1"/>
  <c r="D579" i="3"/>
  <c r="E579" i="3" s="1"/>
  <c r="H579" i="3" s="1"/>
  <c r="D580" i="3"/>
  <c r="E580" i="3" s="1"/>
  <c r="H580" i="3" s="1"/>
  <c r="D581" i="3"/>
  <c r="E581" i="3" s="1"/>
  <c r="H581" i="3" s="1"/>
  <c r="D582" i="3"/>
  <c r="E582" i="3" s="1"/>
  <c r="H582" i="3" s="1"/>
  <c r="D583" i="3"/>
  <c r="E583" i="3" s="1"/>
  <c r="H583" i="3" s="1"/>
  <c r="D584" i="3"/>
  <c r="E584" i="3" s="1"/>
  <c r="H584" i="3" s="1"/>
  <c r="D585" i="3"/>
  <c r="E585" i="3" s="1"/>
  <c r="H585" i="3" s="1"/>
  <c r="D586" i="3"/>
  <c r="E586" i="3" s="1"/>
  <c r="H586" i="3" s="1"/>
  <c r="D587" i="3"/>
  <c r="E587" i="3" s="1"/>
  <c r="H587" i="3" s="1"/>
  <c r="D588" i="3"/>
  <c r="E588" i="3" s="1"/>
  <c r="H588" i="3" s="1"/>
  <c r="D589" i="3"/>
  <c r="E589" i="3" s="1"/>
  <c r="H589" i="3" s="1"/>
  <c r="D590" i="3"/>
  <c r="E590" i="3" s="1"/>
  <c r="H590" i="3" s="1"/>
  <c r="D591" i="3"/>
  <c r="E591" i="3" s="1"/>
  <c r="H591" i="3" s="1"/>
  <c r="D592" i="3"/>
  <c r="E592" i="3" s="1"/>
  <c r="H592" i="3" s="1"/>
  <c r="D593" i="3"/>
  <c r="E593" i="3" s="1"/>
  <c r="H593" i="3" s="1"/>
  <c r="D594" i="3"/>
  <c r="E594" i="3" s="1"/>
  <c r="H594" i="3" s="1"/>
  <c r="D595" i="3"/>
  <c r="E595" i="3" s="1"/>
  <c r="H595" i="3" s="1"/>
  <c r="D596" i="3"/>
  <c r="E596" i="3" s="1"/>
  <c r="H596" i="3" s="1"/>
  <c r="D597" i="3"/>
  <c r="E597" i="3" s="1"/>
  <c r="H597" i="3" s="1"/>
  <c r="D598" i="3"/>
  <c r="E598" i="3" s="1"/>
  <c r="H598" i="3" s="1"/>
  <c r="D599" i="3"/>
  <c r="E599" i="3" s="1"/>
  <c r="H599" i="3" s="1"/>
  <c r="D600" i="3"/>
  <c r="E600" i="3" s="1"/>
  <c r="H600" i="3" s="1"/>
  <c r="D601" i="3"/>
  <c r="E601" i="3" s="1"/>
  <c r="H601" i="3" s="1"/>
  <c r="D602" i="3"/>
  <c r="E602" i="3" s="1"/>
  <c r="H602" i="3" s="1"/>
  <c r="D603" i="3"/>
  <c r="E603" i="3" s="1"/>
  <c r="H603" i="3" s="1"/>
  <c r="D604" i="3"/>
  <c r="E604" i="3" s="1"/>
  <c r="H604" i="3" s="1"/>
  <c r="D605" i="3"/>
  <c r="E605" i="3" s="1"/>
  <c r="H605" i="3" s="1"/>
  <c r="D606" i="3"/>
  <c r="E606" i="3" s="1"/>
  <c r="H606" i="3" s="1"/>
  <c r="D607" i="3"/>
  <c r="E607" i="3" s="1"/>
  <c r="H607" i="3" s="1"/>
  <c r="D568" i="3"/>
  <c r="E568" i="3" s="1"/>
  <c r="H568" i="3" s="1"/>
  <c r="D436" i="3"/>
  <c r="E436" i="3" s="1"/>
  <c r="H436" i="3" s="1"/>
  <c r="D437" i="3"/>
  <c r="E437" i="3" s="1"/>
  <c r="H437" i="3" s="1"/>
  <c r="D438" i="3"/>
  <c r="E438" i="3" s="1"/>
  <c r="H438" i="3" s="1"/>
  <c r="D439" i="3"/>
  <c r="E439" i="3" s="1"/>
  <c r="H439" i="3" s="1"/>
  <c r="D440" i="3"/>
  <c r="E440" i="3" s="1"/>
  <c r="H440" i="3" s="1"/>
  <c r="D441" i="3"/>
  <c r="E441" i="3" s="1"/>
  <c r="H441" i="3" s="1"/>
  <c r="D442" i="3"/>
  <c r="E442" i="3" s="1"/>
  <c r="H442" i="3" s="1"/>
  <c r="D443" i="3"/>
  <c r="E443" i="3" s="1"/>
  <c r="H443" i="3" s="1"/>
  <c r="D444" i="3"/>
  <c r="E444" i="3" s="1"/>
  <c r="H444" i="3" s="1"/>
  <c r="D445" i="3"/>
  <c r="E445" i="3" s="1"/>
  <c r="H445" i="3" s="1"/>
  <c r="D446" i="3"/>
  <c r="E446" i="3" s="1"/>
  <c r="H446" i="3" s="1"/>
  <c r="D447" i="3"/>
  <c r="E447" i="3" s="1"/>
  <c r="H447" i="3" s="1"/>
  <c r="D448" i="3"/>
  <c r="E448" i="3" s="1"/>
  <c r="H448" i="3" s="1"/>
  <c r="D449" i="3"/>
  <c r="E449" i="3" s="1"/>
  <c r="H449" i="3" s="1"/>
  <c r="D450" i="3"/>
  <c r="E450" i="3" s="1"/>
  <c r="H450" i="3" s="1"/>
  <c r="D451" i="3"/>
  <c r="E451" i="3" s="1"/>
  <c r="H451" i="3" s="1"/>
  <c r="D452" i="3"/>
  <c r="E452" i="3" s="1"/>
  <c r="H452" i="3" s="1"/>
  <c r="D453" i="3"/>
  <c r="E453" i="3" s="1"/>
  <c r="H453" i="3" s="1"/>
  <c r="D454" i="3"/>
  <c r="E454" i="3" s="1"/>
  <c r="H454" i="3" s="1"/>
  <c r="D455" i="3"/>
  <c r="E455" i="3" s="1"/>
  <c r="H455" i="3" s="1"/>
  <c r="D456" i="3"/>
  <c r="E456" i="3" s="1"/>
  <c r="H456" i="3" s="1"/>
  <c r="D457" i="3"/>
  <c r="E457" i="3" s="1"/>
  <c r="H457" i="3" s="1"/>
  <c r="D458" i="3"/>
  <c r="E458" i="3" s="1"/>
  <c r="H458" i="3" s="1"/>
  <c r="D459" i="3"/>
  <c r="E459" i="3" s="1"/>
  <c r="H459" i="3" s="1"/>
  <c r="D460" i="3"/>
  <c r="E460" i="3" s="1"/>
  <c r="H460" i="3" s="1"/>
  <c r="D461" i="3"/>
  <c r="E461" i="3" s="1"/>
  <c r="H461" i="3" s="1"/>
  <c r="D462" i="3"/>
  <c r="E462" i="3" s="1"/>
  <c r="H462" i="3" s="1"/>
  <c r="D463" i="3"/>
  <c r="E463" i="3" s="1"/>
  <c r="H463" i="3" s="1"/>
  <c r="D464" i="3"/>
  <c r="E464" i="3" s="1"/>
  <c r="H464" i="3" s="1"/>
  <c r="D465" i="3"/>
  <c r="E465" i="3" s="1"/>
  <c r="H465" i="3" s="1"/>
  <c r="D466" i="3"/>
  <c r="E466" i="3" s="1"/>
  <c r="H466" i="3" s="1"/>
  <c r="D467" i="3"/>
  <c r="E467" i="3" s="1"/>
  <c r="H467" i="3" s="1"/>
  <c r="D468" i="3"/>
  <c r="E468" i="3" s="1"/>
  <c r="H468" i="3" s="1"/>
  <c r="D469" i="3"/>
  <c r="E469" i="3" s="1"/>
  <c r="H469" i="3" s="1"/>
  <c r="D470" i="3"/>
  <c r="E470" i="3" s="1"/>
  <c r="H470" i="3" s="1"/>
  <c r="D471" i="3"/>
  <c r="E471" i="3" s="1"/>
  <c r="H471" i="3" s="1"/>
  <c r="D472" i="3"/>
  <c r="E472" i="3" s="1"/>
  <c r="H472" i="3" s="1"/>
  <c r="D473" i="3"/>
  <c r="E473" i="3" s="1"/>
  <c r="H473" i="3" s="1"/>
  <c r="D474" i="3"/>
  <c r="E474" i="3" s="1"/>
  <c r="H474" i="3" s="1"/>
  <c r="D475" i="3"/>
  <c r="E475" i="3" s="1"/>
  <c r="H475" i="3" s="1"/>
  <c r="D476" i="3"/>
  <c r="E476" i="3" s="1"/>
  <c r="H476" i="3" s="1"/>
  <c r="D477" i="3"/>
  <c r="E477" i="3" s="1"/>
  <c r="H477" i="3" s="1"/>
  <c r="D478" i="3"/>
  <c r="E478" i="3" s="1"/>
  <c r="H478" i="3" s="1"/>
  <c r="D479" i="3"/>
  <c r="E479" i="3" s="1"/>
  <c r="H479" i="3" s="1"/>
  <c r="D480" i="3"/>
  <c r="E480" i="3" s="1"/>
  <c r="H480" i="3" s="1"/>
  <c r="D481" i="3"/>
  <c r="E481" i="3" s="1"/>
  <c r="H481" i="3" s="1"/>
  <c r="D482" i="3"/>
  <c r="E482" i="3" s="1"/>
  <c r="H482" i="3" s="1"/>
  <c r="D483" i="3"/>
  <c r="E483" i="3" s="1"/>
  <c r="H483" i="3" s="1"/>
  <c r="D484" i="3"/>
  <c r="E484" i="3" s="1"/>
  <c r="H484" i="3" s="1"/>
  <c r="D485" i="3"/>
  <c r="E485" i="3" s="1"/>
  <c r="H485" i="3" s="1"/>
  <c r="D486" i="3"/>
  <c r="E486" i="3" s="1"/>
  <c r="H486" i="3" s="1"/>
  <c r="D487" i="3"/>
  <c r="E487" i="3" s="1"/>
  <c r="H487" i="3" s="1"/>
  <c r="D488" i="3"/>
  <c r="E488" i="3" s="1"/>
  <c r="H488" i="3" s="1"/>
  <c r="D489" i="3"/>
  <c r="E489" i="3" s="1"/>
  <c r="H489" i="3" s="1"/>
  <c r="D490" i="3"/>
  <c r="E490" i="3" s="1"/>
  <c r="H490" i="3" s="1"/>
  <c r="D491" i="3"/>
  <c r="E491" i="3" s="1"/>
  <c r="H491" i="3" s="1"/>
  <c r="D492" i="3"/>
  <c r="E492" i="3" s="1"/>
  <c r="H492" i="3" s="1"/>
  <c r="D493" i="3"/>
  <c r="E493" i="3" s="1"/>
  <c r="H493" i="3" s="1"/>
  <c r="D494" i="3"/>
  <c r="E494" i="3" s="1"/>
  <c r="H494" i="3" s="1"/>
  <c r="D495" i="3"/>
  <c r="E495" i="3" s="1"/>
  <c r="H495" i="3" s="1"/>
  <c r="D496" i="3"/>
  <c r="E496" i="3" s="1"/>
  <c r="H496" i="3" s="1"/>
  <c r="D497" i="3"/>
  <c r="E497" i="3" s="1"/>
  <c r="H497" i="3" s="1"/>
  <c r="D498" i="3"/>
  <c r="E498" i="3" s="1"/>
  <c r="H498" i="3" s="1"/>
  <c r="D499" i="3"/>
  <c r="E499" i="3" s="1"/>
  <c r="H499" i="3" s="1"/>
  <c r="D500" i="3"/>
  <c r="E500" i="3" s="1"/>
  <c r="H500" i="3" s="1"/>
  <c r="D501" i="3"/>
  <c r="E501" i="3" s="1"/>
  <c r="H501" i="3" s="1"/>
  <c r="D502" i="3"/>
  <c r="E502" i="3" s="1"/>
  <c r="H502" i="3" s="1"/>
  <c r="D503" i="3"/>
  <c r="E503" i="3" s="1"/>
  <c r="H503" i="3" s="1"/>
  <c r="D504" i="3"/>
  <c r="E504" i="3" s="1"/>
  <c r="H504" i="3" s="1"/>
  <c r="D505" i="3"/>
  <c r="E505" i="3" s="1"/>
  <c r="H505" i="3" s="1"/>
  <c r="D506" i="3"/>
  <c r="E506" i="3" s="1"/>
  <c r="H506" i="3" s="1"/>
  <c r="D507" i="3"/>
  <c r="E507" i="3" s="1"/>
  <c r="H507" i="3" s="1"/>
  <c r="D508" i="3"/>
  <c r="E508" i="3" s="1"/>
  <c r="H508" i="3" s="1"/>
  <c r="D509" i="3"/>
  <c r="E509" i="3" s="1"/>
  <c r="H509" i="3" s="1"/>
  <c r="D510" i="3"/>
  <c r="E510" i="3" s="1"/>
  <c r="H510" i="3" s="1"/>
  <c r="D511" i="3"/>
  <c r="E511" i="3" s="1"/>
  <c r="H511" i="3" s="1"/>
  <c r="D512" i="3"/>
  <c r="E512" i="3" s="1"/>
  <c r="H512" i="3" s="1"/>
  <c r="D513" i="3"/>
  <c r="E513" i="3" s="1"/>
  <c r="H513" i="3" s="1"/>
  <c r="D514" i="3"/>
  <c r="E514" i="3" s="1"/>
  <c r="H514" i="3" s="1"/>
  <c r="D515" i="3"/>
  <c r="E515" i="3" s="1"/>
  <c r="H515" i="3" s="1"/>
  <c r="D516" i="3"/>
  <c r="E516" i="3" s="1"/>
  <c r="H516" i="3" s="1"/>
  <c r="D517" i="3"/>
  <c r="E517" i="3" s="1"/>
  <c r="H517" i="3" s="1"/>
  <c r="D518" i="3"/>
  <c r="E518" i="3" s="1"/>
  <c r="H518" i="3" s="1"/>
  <c r="D519" i="3"/>
  <c r="E519" i="3" s="1"/>
  <c r="H519" i="3" s="1"/>
  <c r="D520" i="3"/>
  <c r="E520" i="3" s="1"/>
  <c r="H520" i="3" s="1"/>
  <c r="D521" i="3"/>
  <c r="E521" i="3" s="1"/>
  <c r="H521" i="3" s="1"/>
  <c r="D522" i="3"/>
  <c r="E522" i="3" s="1"/>
  <c r="H522" i="3" s="1"/>
  <c r="D523" i="3"/>
  <c r="E523" i="3" s="1"/>
  <c r="H523" i="3" s="1"/>
  <c r="D524" i="3"/>
  <c r="E524" i="3" s="1"/>
  <c r="H524" i="3" s="1"/>
  <c r="D525" i="3"/>
  <c r="E525" i="3" s="1"/>
  <c r="H525" i="3" s="1"/>
  <c r="D526" i="3"/>
  <c r="E526" i="3" s="1"/>
  <c r="H526" i="3" s="1"/>
  <c r="D527" i="3"/>
  <c r="E527" i="3" s="1"/>
  <c r="H527" i="3" s="1"/>
  <c r="D528" i="3"/>
  <c r="E528" i="3" s="1"/>
  <c r="H528" i="3" s="1"/>
  <c r="D529" i="3"/>
  <c r="E529" i="3" s="1"/>
  <c r="H529" i="3" s="1"/>
  <c r="D530" i="3"/>
  <c r="E530" i="3" s="1"/>
  <c r="H530" i="3" s="1"/>
  <c r="D531" i="3"/>
  <c r="E531" i="3" s="1"/>
  <c r="H531" i="3" s="1"/>
  <c r="D532" i="3"/>
  <c r="E532" i="3" s="1"/>
  <c r="H532" i="3" s="1"/>
  <c r="D533" i="3"/>
  <c r="E533" i="3" s="1"/>
  <c r="H533" i="3" s="1"/>
  <c r="D534" i="3"/>
  <c r="E534" i="3" s="1"/>
  <c r="H534" i="3" s="1"/>
  <c r="D535" i="3"/>
  <c r="E535" i="3" s="1"/>
  <c r="H535" i="3" s="1"/>
  <c r="D536" i="3"/>
  <c r="E536" i="3" s="1"/>
  <c r="H536" i="3" s="1"/>
  <c r="D537" i="3"/>
  <c r="E537" i="3" s="1"/>
  <c r="H537" i="3" s="1"/>
  <c r="D538" i="3"/>
  <c r="E538" i="3" s="1"/>
  <c r="H538" i="3" s="1"/>
  <c r="D539" i="3"/>
  <c r="E539" i="3" s="1"/>
  <c r="H539" i="3" s="1"/>
  <c r="D540" i="3"/>
  <c r="E540" i="3" s="1"/>
  <c r="H540" i="3" s="1"/>
  <c r="D541" i="3"/>
  <c r="E541" i="3" s="1"/>
  <c r="H541" i="3" s="1"/>
  <c r="D542" i="3"/>
  <c r="E542" i="3" s="1"/>
  <c r="H542" i="3" s="1"/>
  <c r="D543" i="3"/>
  <c r="E543" i="3" s="1"/>
  <c r="H543" i="3" s="1"/>
  <c r="D544" i="3"/>
  <c r="E544" i="3" s="1"/>
  <c r="H544" i="3" s="1"/>
  <c r="D545" i="3"/>
  <c r="E545" i="3" s="1"/>
  <c r="H545" i="3" s="1"/>
  <c r="D546" i="3"/>
  <c r="E546" i="3" s="1"/>
  <c r="H546" i="3" s="1"/>
  <c r="D547" i="3"/>
  <c r="E547" i="3" s="1"/>
  <c r="H547" i="3" s="1"/>
  <c r="D548" i="3"/>
  <c r="E548" i="3" s="1"/>
  <c r="H548" i="3" s="1"/>
  <c r="D549" i="3"/>
  <c r="E549" i="3" s="1"/>
  <c r="H549" i="3" s="1"/>
  <c r="D550" i="3"/>
  <c r="E550" i="3" s="1"/>
  <c r="H550" i="3" s="1"/>
  <c r="D551" i="3"/>
  <c r="E551" i="3" s="1"/>
  <c r="H551" i="3" s="1"/>
  <c r="D552" i="3"/>
  <c r="E552" i="3" s="1"/>
  <c r="H552" i="3" s="1"/>
  <c r="D553" i="3"/>
  <c r="E553" i="3" s="1"/>
  <c r="H553" i="3" s="1"/>
  <c r="D554" i="3"/>
  <c r="E554" i="3" s="1"/>
  <c r="H554" i="3" s="1"/>
  <c r="D555" i="3"/>
  <c r="E555" i="3" s="1"/>
  <c r="H555" i="3" s="1"/>
  <c r="D556" i="3"/>
  <c r="E556" i="3" s="1"/>
  <c r="H556" i="3" s="1"/>
  <c r="D557" i="3"/>
  <c r="E557" i="3" s="1"/>
  <c r="H557" i="3" s="1"/>
  <c r="D558" i="3"/>
  <c r="E558" i="3" s="1"/>
  <c r="H558" i="3" s="1"/>
  <c r="D559" i="3"/>
  <c r="E559" i="3" s="1"/>
  <c r="H559" i="3" s="1"/>
  <c r="D560" i="3"/>
  <c r="E560" i="3" s="1"/>
  <c r="H560" i="3" s="1"/>
  <c r="D561" i="3"/>
  <c r="E561" i="3" s="1"/>
  <c r="H561" i="3" s="1"/>
  <c r="D562" i="3"/>
  <c r="E562" i="3" s="1"/>
  <c r="H562" i="3" s="1"/>
  <c r="D563" i="3"/>
  <c r="E563" i="3" s="1"/>
  <c r="H563" i="3" s="1"/>
  <c r="D564" i="3"/>
  <c r="E564" i="3" s="1"/>
  <c r="H564" i="3" s="1"/>
  <c r="D565" i="3"/>
  <c r="E565" i="3" s="1"/>
  <c r="H565" i="3" s="1"/>
  <c r="D566" i="3"/>
  <c r="E566" i="3" s="1"/>
  <c r="H566" i="3" s="1"/>
  <c r="D435" i="3"/>
  <c r="E435" i="3" s="1"/>
  <c r="H435" i="3" s="1"/>
  <c r="D433" i="3"/>
  <c r="D431" i="3"/>
  <c r="D430" i="3"/>
  <c r="D428" i="3"/>
  <c r="D392" i="3"/>
  <c r="E392" i="3" s="1"/>
  <c r="H392" i="3" s="1"/>
  <c r="D393" i="3"/>
  <c r="E393" i="3" s="1"/>
  <c r="H393" i="3" s="1"/>
  <c r="D394" i="3"/>
  <c r="E394" i="3" s="1"/>
  <c r="H394" i="3" s="1"/>
  <c r="D395" i="3"/>
  <c r="E395" i="3" s="1"/>
  <c r="H395" i="3" s="1"/>
  <c r="D396" i="3"/>
  <c r="E396" i="3" s="1"/>
  <c r="H396" i="3" s="1"/>
  <c r="D397" i="3"/>
  <c r="E397" i="3" s="1"/>
  <c r="H397" i="3" s="1"/>
  <c r="D398" i="3"/>
  <c r="E398" i="3" s="1"/>
  <c r="H398" i="3" s="1"/>
  <c r="D399" i="3"/>
  <c r="E399" i="3" s="1"/>
  <c r="H399" i="3" s="1"/>
  <c r="D400" i="3"/>
  <c r="E400" i="3" s="1"/>
  <c r="H400" i="3" s="1"/>
  <c r="D401" i="3"/>
  <c r="E401" i="3" s="1"/>
  <c r="H401" i="3" s="1"/>
  <c r="D402" i="3"/>
  <c r="E402" i="3" s="1"/>
  <c r="H402" i="3" s="1"/>
  <c r="D403" i="3"/>
  <c r="E403" i="3" s="1"/>
  <c r="H403" i="3" s="1"/>
  <c r="D404" i="3"/>
  <c r="E404" i="3" s="1"/>
  <c r="H404" i="3" s="1"/>
  <c r="D405" i="3"/>
  <c r="E405" i="3" s="1"/>
  <c r="H405" i="3" s="1"/>
  <c r="D406" i="3"/>
  <c r="E406" i="3" s="1"/>
  <c r="H406" i="3" s="1"/>
  <c r="D407" i="3"/>
  <c r="E407" i="3" s="1"/>
  <c r="H407" i="3" s="1"/>
  <c r="D408" i="3"/>
  <c r="E408" i="3" s="1"/>
  <c r="H408" i="3" s="1"/>
  <c r="D409" i="3"/>
  <c r="E409" i="3" s="1"/>
  <c r="H409" i="3" s="1"/>
  <c r="D410" i="3"/>
  <c r="E410" i="3" s="1"/>
  <c r="H410" i="3" s="1"/>
  <c r="D411" i="3"/>
  <c r="E411" i="3" s="1"/>
  <c r="H411" i="3" s="1"/>
  <c r="D412" i="3"/>
  <c r="E412" i="3" s="1"/>
  <c r="H412" i="3" s="1"/>
  <c r="D413" i="3"/>
  <c r="E413" i="3" s="1"/>
  <c r="H413" i="3" s="1"/>
  <c r="D414" i="3"/>
  <c r="E414" i="3" s="1"/>
  <c r="H414" i="3" s="1"/>
  <c r="D415" i="3"/>
  <c r="E415" i="3" s="1"/>
  <c r="H415" i="3" s="1"/>
  <c r="D416" i="3"/>
  <c r="E416" i="3" s="1"/>
  <c r="H416" i="3" s="1"/>
  <c r="D417" i="3"/>
  <c r="E417" i="3" s="1"/>
  <c r="H417" i="3" s="1"/>
  <c r="D418" i="3"/>
  <c r="E418" i="3" s="1"/>
  <c r="H418" i="3" s="1"/>
  <c r="D419" i="3"/>
  <c r="E419" i="3" s="1"/>
  <c r="H419" i="3" s="1"/>
  <c r="D420" i="3"/>
  <c r="E420" i="3" s="1"/>
  <c r="H420" i="3" s="1"/>
  <c r="D421" i="3"/>
  <c r="E421" i="3" s="1"/>
  <c r="H421" i="3" s="1"/>
  <c r="D422" i="3"/>
  <c r="E422" i="3" s="1"/>
  <c r="H422" i="3" s="1"/>
  <c r="D423" i="3"/>
  <c r="E423" i="3" s="1"/>
  <c r="H423" i="3" s="1"/>
  <c r="D424" i="3"/>
  <c r="D425" i="3"/>
  <c r="D426" i="3"/>
  <c r="D391" i="3"/>
  <c r="E391" i="3" s="1"/>
  <c r="H391" i="3" s="1"/>
  <c r="D371" i="3"/>
  <c r="D372" i="3"/>
  <c r="E372" i="3" s="1"/>
  <c r="H372" i="3" s="1"/>
  <c r="D373" i="3"/>
  <c r="D374" i="3"/>
  <c r="D375" i="3"/>
  <c r="D376" i="3"/>
  <c r="D377" i="3"/>
  <c r="D378" i="3"/>
  <c r="D379" i="3"/>
  <c r="E379" i="3" s="1"/>
  <c r="H379" i="3" s="1"/>
  <c r="D380" i="3"/>
  <c r="E380" i="3" s="1"/>
  <c r="H380" i="3" s="1"/>
  <c r="D381" i="3"/>
  <c r="E381" i="3" s="1"/>
  <c r="H381" i="3" s="1"/>
  <c r="D382" i="3"/>
  <c r="E382" i="3" s="1"/>
  <c r="H382" i="3" s="1"/>
  <c r="D383" i="3"/>
  <c r="E383" i="3" s="1"/>
  <c r="H383" i="3" s="1"/>
  <c r="D384" i="3"/>
  <c r="E384" i="3" s="1"/>
  <c r="H384" i="3" s="1"/>
  <c r="D385" i="3"/>
  <c r="E385" i="3" s="1"/>
  <c r="H385" i="3" s="1"/>
  <c r="D386" i="3"/>
  <c r="E386" i="3" s="1"/>
  <c r="H386" i="3" s="1"/>
  <c r="D387" i="3"/>
  <c r="E387" i="3" s="1"/>
  <c r="H387" i="3" s="1"/>
  <c r="D388" i="3"/>
  <c r="E388" i="3" s="1"/>
  <c r="H388" i="3" s="1"/>
  <c r="D389" i="3"/>
  <c r="E389" i="3" s="1"/>
  <c r="H389" i="3" s="1"/>
  <c r="D370" i="3"/>
  <c r="E370" i="3" s="1"/>
  <c r="H370" i="3" s="1"/>
  <c r="E371" i="3"/>
  <c r="H371" i="3" s="1"/>
  <c r="D367" i="3"/>
  <c r="E367" i="3" s="1"/>
  <c r="H367" i="3" s="1"/>
  <c r="D368" i="3"/>
  <c r="E368" i="3" s="1"/>
  <c r="H368" i="3" s="1"/>
  <c r="D366" i="3"/>
  <c r="E366" i="3" s="1"/>
  <c r="H366" i="3" s="1"/>
  <c r="D359" i="3"/>
  <c r="E359" i="3" s="1"/>
  <c r="H359" i="3" s="1"/>
  <c r="D360" i="3"/>
  <c r="E360" i="3" s="1"/>
  <c r="H360" i="3" s="1"/>
  <c r="D361" i="3"/>
  <c r="E361" i="3" s="1"/>
  <c r="H361" i="3" s="1"/>
  <c r="D362" i="3"/>
  <c r="E362" i="3" s="1"/>
  <c r="H362" i="3" s="1"/>
  <c r="D363" i="3"/>
  <c r="E363" i="3" s="1"/>
  <c r="H363" i="3" s="1"/>
  <c r="D364" i="3"/>
  <c r="E364" i="3" s="1"/>
  <c r="H364" i="3" s="1"/>
  <c r="D358" i="3"/>
  <c r="E358" i="3" s="1"/>
  <c r="H358" i="3" s="1"/>
  <c r="D324" i="3"/>
  <c r="E324" i="3" s="1"/>
  <c r="H324" i="3" s="1"/>
  <c r="D325" i="3"/>
  <c r="E325" i="3" s="1"/>
  <c r="H325" i="3" s="1"/>
  <c r="D326" i="3"/>
  <c r="E326" i="3" s="1"/>
  <c r="H326" i="3" s="1"/>
  <c r="D327" i="3"/>
  <c r="E327" i="3" s="1"/>
  <c r="H327" i="3" s="1"/>
  <c r="D328" i="3"/>
  <c r="E328" i="3" s="1"/>
  <c r="H328" i="3" s="1"/>
  <c r="D329" i="3"/>
  <c r="E329" i="3" s="1"/>
  <c r="H329" i="3" s="1"/>
  <c r="D330" i="3"/>
  <c r="E330" i="3" s="1"/>
  <c r="H330" i="3" s="1"/>
  <c r="D331" i="3"/>
  <c r="E331" i="3" s="1"/>
  <c r="H331" i="3" s="1"/>
  <c r="D332" i="3"/>
  <c r="E332" i="3" s="1"/>
  <c r="H332" i="3" s="1"/>
  <c r="D333" i="3"/>
  <c r="E333" i="3" s="1"/>
  <c r="H333" i="3" s="1"/>
  <c r="D334" i="3"/>
  <c r="E334" i="3" s="1"/>
  <c r="H334" i="3" s="1"/>
  <c r="D335" i="3"/>
  <c r="E335" i="3" s="1"/>
  <c r="H335" i="3" s="1"/>
  <c r="D336" i="3"/>
  <c r="E336" i="3" s="1"/>
  <c r="H336" i="3" s="1"/>
  <c r="D337" i="3"/>
  <c r="E337" i="3" s="1"/>
  <c r="H337" i="3" s="1"/>
  <c r="D338" i="3"/>
  <c r="E338" i="3" s="1"/>
  <c r="H338" i="3" s="1"/>
  <c r="D339" i="3"/>
  <c r="E339" i="3" s="1"/>
  <c r="H339" i="3" s="1"/>
  <c r="D340" i="3"/>
  <c r="E340" i="3" s="1"/>
  <c r="H340" i="3" s="1"/>
  <c r="D341" i="3"/>
  <c r="E341" i="3" s="1"/>
  <c r="H341" i="3" s="1"/>
  <c r="D342" i="3"/>
  <c r="E342" i="3" s="1"/>
  <c r="H342" i="3" s="1"/>
  <c r="D343" i="3"/>
  <c r="E343" i="3" s="1"/>
  <c r="H343" i="3" s="1"/>
  <c r="D344" i="3"/>
  <c r="E344" i="3" s="1"/>
  <c r="H344" i="3" s="1"/>
  <c r="D345" i="3"/>
  <c r="E345" i="3" s="1"/>
  <c r="H345" i="3" s="1"/>
  <c r="D346" i="3"/>
  <c r="E346" i="3" s="1"/>
  <c r="H346" i="3" s="1"/>
  <c r="D347" i="3"/>
  <c r="E347" i="3" s="1"/>
  <c r="H347" i="3" s="1"/>
  <c r="D348" i="3"/>
  <c r="E348" i="3" s="1"/>
  <c r="H348" i="3" s="1"/>
  <c r="D349" i="3"/>
  <c r="E349" i="3" s="1"/>
  <c r="H349" i="3" s="1"/>
  <c r="D350" i="3"/>
  <c r="E350" i="3" s="1"/>
  <c r="H350" i="3" s="1"/>
  <c r="D351" i="3"/>
  <c r="E351" i="3" s="1"/>
  <c r="H351" i="3" s="1"/>
  <c r="D352" i="3"/>
  <c r="E352" i="3" s="1"/>
  <c r="H352" i="3" s="1"/>
  <c r="D353" i="3"/>
  <c r="E353" i="3" s="1"/>
  <c r="H353" i="3" s="1"/>
  <c r="D354" i="3"/>
  <c r="E354" i="3" s="1"/>
  <c r="H354" i="3" s="1"/>
  <c r="D355" i="3"/>
  <c r="E355" i="3" s="1"/>
  <c r="H355" i="3" s="1"/>
  <c r="D356" i="3"/>
  <c r="E356" i="3" s="1"/>
  <c r="H356" i="3" s="1"/>
  <c r="D323" i="3"/>
  <c r="E323" i="3" s="1"/>
  <c r="H323" i="3" s="1"/>
  <c r="D266" i="3"/>
  <c r="E266" i="3" s="1"/>
  <c r="H266" i="3" s="1"/>
  <c r="D267" i="3"/>
  <c r="E267" i="3" s="1"/>
  <c r="H267" i="3" s="1"/>
  <c r="D268" i="3"/>
  <c r="E268" i="3" s="1"/>
  <c r="H268" i="3" s="1"/>
  <c r="D269" i="3"/>
  <c r="E269" i="3" s="1"/>
  <c r="H269" i="3" s="1"/>
  <c r="D270" i="3"/>
  <c r="E270" i="3" s="1"/>
  <c r="H270" i="3" s="1"/>
  <c r="D271" i="3"/>
  <c r="E271" i="3" s="1"/>
  <c r="H271" i="3" s="1"/>
  <c r="D272" i="3"/>
  <c r="E272" i="3" s="1"/>
  <c r="H272" i="3" s="1"/>
  <c r="D273" i="3"/>
  <c r="E273" i="3" s="1"/>
  <c r="H273" i="3" s="1"/>
  <c r="D274" i="3"/>
  <c r="E274" i="3" s="1"/>
  <c r="H274" i="3" s="1"/>
  <c r="D275" i="3"/>
  <c r="E275" i="3" s="1"/>
  <c r="H275" i="3" s="1"/>
  <c r="D276" i="3"/>
  <c r="E276" i="3" s="1"/>
  <c r="H276" i="3" s="1"/>
  <c r="D277" i="3"/>
  <c r="E277" i="3" s="1"/>
  <c r="H277" i="3" s="1"/>
  <c r="D278" i="3"/>
  <c r="E278" i="3" s="1"/>
  <c r="H278" i="3" s="1"/>
  <c r="D279" i="3"/>
  <c r="E279" i="3" s="1"/>
  <c r="H279" i="3" s="1"/>
  <c r="D280" i="3"/>
  <c r="E280" i="3" s="1"/>
  <c r="H280" i="3" s="1"/>
  <c r="D281" i="3"/>
  <c r="E281" i="3" s="1"/>
  <c r="H281" i="3" s="1"/>
  <c r="D282" i="3"/>
  <c r="E282" i="3" s="1"/>
  <c r="H282" i="3" s="1"/>
  <c r="D283" i="3"/>
  <c r="E283" i="3" s="1"/>
  <c r="H283" i="3" s="1"/>
  <c r="D284" i="3"/>
  <c r="E284" i="3" s="1"/>
  <c r="H284" i="3" s="1"/>
  <c r="D285" i="3"/>
  <c r="E285" i="3" s="1"/>
  <c r="H285" i="3" s="1"/>
  <c r="D286" i="3"/>
  <c r="E286" i="3" s="1"/>
  <c r="H286" i="3" s="1"/>
  <c r="D287" i="3"/>
  <c r="E287" i="3" s="1"/>
  <c r="H287" i="3" s="1"/>
  <c r="D288" i="3"/>
  <c r="E288" i="3" s="1"/>
  <c r="H288" i="3" s="1"/>
  <c r="D289" i="3"/>
  <c r="E289" i="3" s="1"/>
  <c r="H289" i="3" s="1"/>
  <c r="D290" i="3"/>
  <c r="E290" i="3" s="1"/>
  <c r="H290" i="3" s="1"/>
  <c r="D291" i="3"/>
  <c r="E291" i="3" s="1"/>
  <c r="H291" i="3" s="1"/>
  <c r="D292" i="3"/>
  <c r="E292" i="3" s="1"/>
  <c r="H292" i="3" s="1"/>
  <c r="D293" i="3"/>
  <c r="E293" i="3" s="1"/>
  <c r="H293" i="3" s="1"/>
  <c r="D294" i="3"/>
  <c r="E294" i="3" s="1"/>
  <c r="H294" i="3" s="1"/>
  <c r="D295" i="3"/>
  <c r="E295" i="3" s="1"/>
  <c r="H295" i="3" s="1"/>
  <c r="D296" i="3"/>
  <c r="E296" i="3" s="1"/>
  <c r="H296" i="3" s="1"/>
  <c r="D297" i="3"/>
  <c r="E297" i="3" s="1"/>
  <c r="H297" i="3" s="1"/>
  <c r="D298" i="3"/>
  <c r="E298" i="3" s="1"/>
  <c r="H298" i="3" s="1"/>
  <c r="D299" i="3"/>
  <c r="E299" i="3" s="1"/>
  <c r="H299" i="3" s="1"/>
  <c r="D300" i="3"/>
  <c r="E300" i="3" s="1"/>
  <c r="H300" i="3" s="1"/>
  <c r="D301" i="3"/>
  <c r="E301" i="3" s="1"/>
  <c r="H301" i="3" s="1"/>
  <c r="D302" i="3"/>
  <c r="E302" i="3" s="1"/>
  <c r="H302" i="3" s="1"/>
  <c r="D303" i="3"/>
  <c r="E303" i="3" s="1"/>
  <c r="H303" i="3" s="1"/>
  <c r="D304" i="3"/>
  <c r="E304" i="3" s="1"/>
  <c r="H304" i="3" s="1"/>
  <c r="D305" i="3"/>
  <c r="E305" i="3" s="1"/>
  <c r="H305" i="3" s="1"/>
  <c r="D306" i="3"/>
  <c r="E306" i="3" s="1"/>
  <c r="H306" i="3" s="1"/>
  <c r="D307" i="3"/>
  <c r="E307" i="3" s="1"/>
  <c r="H307" i="3" s="1"/>
  <c r="D308" i="3"/>
  <c r="E308" i="3" s="1"/>
  <c r="H308" i="3" s="1"/>
  <c r="D309" i="3"/>
  <c r="E309" i="3" s="1"/>
  <c r="H309" i="3" s="1"/>
  <c r="D310" i="3"/>
  <c r="E310" i="3" s="1"/>
  <c r="H310" i="3" s="1"/>
  <c r="D311" i="3"/>
  <c r="E311" i="3" s="1"/>
  <c r="H311" i="3" s="1"/>
  <c r="D312" i="3"/>
  <c r="E312" i="3" s="1"/>
  <c r="H312" i="3" s="1"/>
  <c r="D313" i="3"/>
  <c r="E313" i="3" s="1"/>
  <c r="H313" i="3" s="1"/>
  <c r="D314" i="3"/>
  <c r="E314" i="3" s="1"/>
  <c r="H314" i="3" s="1"/>
  <c r="D315" i="3"/>
  <c r="E315" i="3" s="1"/>
  <c r="H315" i="3" s="1"/>
  <c r="D316" i="3"/>
  <c r="E316" i="3" s="1"/>
  <c r="H316" i="3" s="1"/>
  <c r="D317" i="3"/>
  <c r="E317" i="3" s="1"/>
  <c r="H317" i="3" s="1"/>
  <c r="D318" i="3"/>
  <c r="E318" i="3" s="1"/>
  <c r="H318" i="3" s="1"/>
  <c r="D319" i="3"/>
  <c r="E319" i="3" s="1"/>
  <c r="H319" i="3" s="1"/>
  <c r="D320" i="3"/>
  <c r="E320" i="3" s="1"/>
  <c r="H320" i="3" s="1"/>
  <c r="D321" i="3"/>
  <c r="E321" i="3" s="1"/>
  <c r="H321" i="3" s="1"/>
  <c r="D265" i="3"/>
  <c r="E265" i="3" s="1"/>
  <c r="H265" i="3" s="1"/>
  <c r="D263" i="3"/>
  <c r="E263" i="3" s="1"/>
  <c r="H263" i="3" s="1"/>
  <c r="D76" i="24" s="1"/>
  <c r="D262" i="3"/>
  <c r="D253" i="3"/>
  <c r="E253" i="3" s="1"/>
  <c r="H253" i="3" s="1"/>
  <c r="D75" i="24" s="1"/>
  <c r="D254" i="3"/>
  <c r="D255" i="3"/>
  <c r="D256" i="3"/>
  <c r="D257" i="3"/>
  <c r="D258" i="3"/>
  <c r="D259" i="3"/>
  <c r="D260" i="3"/>
  <c r="D252" i="3"/>
  <c r="D250" i="3"/>
  <c r="E250" i="3" s="1"/>
  <c r="H250" i="3" s="1"/>
  <c r="D249" i="3"/>
  <c r="E249" i="3" s="1"/>
  <c r="H249" i="3" s="1"/>
  <c r="D190" i="3"/>
  <c r="E190" i="3" s="1"/>
  <c r="H190" i="3" s="1"/>
  <c r="D191" i="3"/>
  <c r="E191" i="3" s="1"/>
  <c r="H191" i="3" s="1"/>
  <c r="D192" i="3"/>
  <c r="E192" i="3" s="1"/>
  <c r="H192" i="3" s="1"/>
  <c r="D193" i="3"/>
  <c r="E193" i="3" s="1"/>
  <c r="H193" i="3" s="1"/>
  <c r="D194" i="3"/>
  <c r="E194" i="3" s="1"/>
  <c r="H194" i="3" s="1"/>
  <c r="D195" i="3"/>
  <c r="E195" i="3" s="1"/>
  <c r="H195" i="3" s="1"/>
  <c r="D196" i="3"/>
  <c r="E196" i="3" s="1"/>
  <c r="H196" i="3" s="1"/>
  <c r="D197" i="3"/>
  <c r="E197" i="3" s="1"/>
  <c r="H197" i="3" s="1"/>
  <c r="D198" i="3"/>
  <c r="E198" i="3" s="1"/>
  <c r="H198" i="3" s="1"/>
  <c r="D199" i="3"/>
  <c r="E199" i="3" s="1"/>
  <c r="H199" i="3" s="1"/>
  <c r="D200" i="3"/>
  <c r="E200" i="3" s="1"/>
  <c r="H200" i="3" s="1"/>
  <c r="D201" i="3"/>
  <c r="E201" i="3" s="1"/>
  <c r="H201" i="3" s="1"/>
  <c r="D202" i="3"/>
  <c r="E202" i="3" s="1"/>
  <c r="H202" i="3" s="1"/>
  <c r="D203" i="3"/>
  <c r="E203" i="3" s="1"/>
  <c r="H203" i="3" s="1"/>
  <c r="D204" i="3"/>
  <c r="E204" i="3" s="1"/>
  <c r="H204" i="3" s="1"/>
  <c r="D205" i="3"/>
  <c r="E205" i="3" s="1"/>
  <c r="H205" i="3" s="1"/>
  <c r="D206" i="3"/>
  <c r="E206" i="3" s="1"/>
  <c r="H206" i="3" s="1"/>
  <c r="D207" i="3"/>
  <c r="E207" i="3" s="1"/>
  <c r="H207" i="3" s="1"/>
  <c r="D208" i="3"/>
  <c r="E208" i="3" s="1"/>
  <c r="H208" i="3" s="1"/>
  <c r="D209" i="3"/>
  <c r="E209" i="3" s="1"/>
  <c r="H209" i="3" s="1"/>
  <c r="D210" i="3"/>
  <c r="E210" i="3" s="1"/>
  <c r="H210" i="3" s="1"/>
  <c r="D211" i="3"/>
  <c r="E211" i="3" s="1"/>
  <c r="H211" i="3" s="1"/>
  <c r="D212" i="3"/>
  <c r="E212" i="3" s="1"/>
  <c r="H212" i="3" s="1"/>
  <c r="D213" i="3"/>
  <c r="E213" i="3" s="1"/>
  <c r="H213" i="3" s="1"/>
  <c r="D214" i="3"/>
  <c r="E214" i="3" s="1"/>
  <c r="H214" i="3" s="1"/>
  <c r="D215" i="3"/>
  <c r="E215" i="3" s="1"/>
  <c r="H215" i="3" s="1"/>
  <c r="D216" i="3"/>
  <c r="E216" i="3" s="1"/>
  <c r="H216" i="3" s="1"/>
  <c r="D217" i="3"/>
  <c r="E217" i="3" s="1"/>
  <c r="H217" i="3" s="1"/>
  <c r="D218" i="3"/>
  <c r="E218" i="3" s="1"/>
  <c r="H218" i="3" s="1"/>
  <c r="D219" i="3"/>
  <c r="E219" i="3" s="1"/>
  <c r="H219" i="3" s="1"/>
  <c r="D220" i="3"/>
  <c r="E220" i="3" s="1"/>
  <c r="H220" i="3" s="1"/>
  <c r="D221" i="3"/>
  <c r="E221" i="3" s="1"/>
  <c r="H221" i="3" s="1"/>
  <c r="D222" i="3"/>
  <c r="E222" i="3" s="1"/>
  <c r="H222" i="3" s="1"/>
  <c r="D223" i="3"/>
  <c r="E223" i="3" s="1"/>
  <c r="H223" i="3" s="1"/>
  <c r="D224" i="3"/>
  <c r="E224" i="3" s="1"/>
  <c r="H224" i="3" s="1"/>
  <c r="D225" i="3"/>
  <c r="E225" i="3" s="1"/>
  <c r="H225" i="3" s="1"/>
  <c r="D226" i="3"/>
  <c r="E226" i="3" s="1"/>
  <c r="H226" i="3" s="1"/>
  <c r="D227" i="3"/>
  <c r="E227" i="3" s="1"/>
  <c r="H227" i="3" s="1"/>
  <c r="D228" i="3"/>
  <c r="E228" i="3" s="1"/>
  <c r="H228" i="3" s="1"/>
  <c r="D229" i="3"/>
  <c r="E229" i="3" s="1"/>
  <c r="H229" i="3" s="1"/>
  <c r="D230" i="3"/>
  <c r="E230" i="3" s="1"/>
  <c r="H230" i="3" s="1"/>
  <c r="D231" i="3"/>
  <c r="E231" i="3" s="1"/>
  <c r="H231" i="3" s="1"/>
  <c r="D232" i="3"/>
  <c r="E232" i="3" s="1"/>
  <c r="H232" i="3" s="1"/>
  <c r="D233" i="3"/>
  <c r="E233" i="3" s="1"/>
  <c r="H233" i="3" s="1"/>
  <c r="D234" i="3"/>
  <c r="E234" i="3" s="1"/>
  <c r="H234" i="3" s="1"/>
  <c r="D235" i="3"/>
  <c r="E235" i="3" s="1"/>
  <c r="H235" i="3" s="1"/>
  <c r="D236" i="3"/>
  <c r="E236" i="3" s="1"/>
  <c r="H236" i="3" s="1"/>
  <c r="D237" i="3"/>
  <c r="E237" i="3" s="1"/>
  <c r="H237" i="3" s="1"/>
  <c r="D238" i="3"/>
  <c r="E238" i="3" s="1"/>
  <c r="H238" i="3" s="1"/>
  <c r="D239" i="3"/>
  <c r="E239" i="3" s="1"/>
  <c r="H239" i="3" s="1"/>
  <c r="D240" i="3"/>
  <c r="E240" i="3" s="1"/>
  <c r="H240" i="3" s="1"/>
  <c r="D241" i="3"/>
  <c r="E241" i="3" s="1"/>
  <c r="H241" i="3" s="1"/>
  <c r="D242" i="3"/>
  <c r="E242" i="3" s="1"/>
  <c r="H242" i="3" s="1"/>
  <c r="D243" i="3"/>
  <c r="E243" i="3" s="1"/>
  <c r="H243" i="3" s="1"/>
  <c r="D244" i="3"/>
  <c r="E244" i="3" s="1"/>
  <c r="H244" i="3" s="1"/>
  <c r="D245" i="3"/>
  <c r="E245" i="3" s="1"/>
  <c r="H245" i="3" s="1"/>
  <c r="D246" i="3"/>
  <c r="E246" i="3" s="1"/>
  <c r="H246" i="3" s="1"/>
  <c r="D247" i="3"/>
  <c r="E247" i="3" s="1"/>
  <c r="H247" i="3" s="1"/>
  <c r="D189" i="3"/>
  <c r="E189" i="3" s="1"/>
  <c r="H189" i="3" s="1"/>
  <c r="D180" i="3"/>
  <c r="E180" i="3" s="1"/>
  <c r="H180" i="3" s="1"/>
  <c r="D181" i="3"/>
  <c r="E181" i="3" s="1"/>
  <c r="H181" i="3" s="1"/>
  <c r="D182" i="3"/>
  <c r="E182" i="3" s="1"/>
  <c r="H182" i="3" s="1"/>
  <c r="D183" i="3"/>
  <c r="E183" i="3" s="1"/>
  <c r="H183" i="3" s="1"/>
  <c r="D184" i="3"/>
  <c r="E184" i="3" s="1"/>
  <c r="H184" i="3" s="1"/>
  <c r="D185" i="3"/>
  <c r="E185" i="3" s="1"/>
  <c r="H185" i="3" s="1"/>
  <c r="D186" i="3"/>
  <c r="E186" i="3" s="1"/>
  <c r="H186" i="3" s="1"/>
  <c r="D187" i="3"/>
  <c r="E187" i="3" s="1"/>
  <c r="H187" i="3" s="1"/>
  <c r="D179" i="3"/>
  <c r="E179" i="3" s="1"/>
  <c r="H179" i="3" s="1"/>
  <c r="D162" i="3"/>
  <c r="E162" i="3" s="1"/>
  <c r="H162" i="3" s="1"/>
  <c r="D163" i="3"/>
  <c r="E163" i="3" s="1"/>
  <c r="H163" i="3" s="1"/>
  <c r="D164" i="3"/>
  <c r="E164" i="3" s="1"/>
  <c r="H164" i="3" s="1"/>
  <c r="D165" i="3"/>
  <c r="E165" i="3" s="1"/>
  <c r="H165" i="3" s="1"/>
  <c r="D166" i="3"/>
  <c r="E166" i="3" s="1"/>
  <c r="H166" i="3" s="1"/>
  <c r="D167" i="3"/>
  <c r="E167" i="3" s="1"/>
  <c r="H167" i="3" s="1"/>
  <c r="D168" i="3"/>
  <c r="E168" i="3" s="1"/>
  <c r="H168" i="3" s="1"/>
  <c r="D169" i="3"/>
  <c r="E169" i="3" s="1"/>
  <c r="H169" i="3" s="1"/>
  <c r="D170" i="3"/>
  <c r="E170" i="3" s="1"/>
  <c r="H170" i="3" s="1"/>
  <c r="D171" i="3"/>
  <c r="E171" i="3" s="1"/>
  <c r="H171" i="3" s="1"/>
  <c r="D172" i="3"/>
  <c r="E172" i="3" s="1"/>
  <c r="H172" i="3" s="1"/>
  <c r="D173" i="3"/>
  <c r="E173" i="3" s="1"/>
  <c r="H173" i="3" s="1"/>
  <c r="D174" i="3"/>
  <c r="E174" i="3" s="1"/>
  <c r="H174" i="3" s="1"/>
  <c r="D175" i="3"/>
  <c r="E175" i="3" s="1"/>
  <c r="H175" i="3" s="1"/>
  <c r="D176" i="3"/>
  <c r="E176" i="3" s="1"/>
  <c r="H176" i="3" s="1"/>
  <c r="D177" i="3"/>
  <c r="E177" i="3" s="1"/>
  <c r="H177" i="3" s="1"/>
  <c r="D155" i="3"/>
  <c r="E155" i="3" s="1"/>
  <c r="H155" i="3" s="1"/>
  <c r="D156" i="3"/>
  <c r="E156" i="3" s="1"/>
  <c r="H156" i="3" s="1"/>
  <c r="D157" i="3"/>
  <c r="E157" i="3" s="1"/>
  <c r="H157" i="3" s="1"/>
  <c r="D158" i="3"/>
  <c r="E158" i="3" s="1"/>
  <c r="H158" i="3" s="1"/>
  <c r="D159" i="3"/>
  <c r="E159" i="3" s="1"/>
  <c r="H159" i="3" s="1"/>
  <c r="D160" i="3"/>
  <c r="E160" i="3" s="1"/>
  <c r="H160" i="3" s="1"/>
  <c r="D161" i="3"/>
  <c r="E161" i="3" s="1"/>
  <c r="H161" i="3" s="1"/>
  <c r="D154" i="3"/>
  <c r="E154" i="3" s="1"/>
  <c r="H154" i="3" s="1"/>
  <c r="D153" i="3"/>
  <c r="E153" i="3" s="1"/>
  <c r="H153" i="3" s="1"/>
  <c r="D152" i="3"/>
  <c r="E152" i="3" s="1"/>
  <c r="H152" i="3" s="1"/>
  <c r="D151" i="3"/>
  <c r="E151" i="3" s="1"/>
  <c r="H151" i="3" s="1"/>
  <c r="D150" i="3"/>
  <c r="E150" i="3" s="1"/>
  <c r="H150" i="3" s="1"/>
  <c r="D149" i="3"/>
  <c r="E149" i="3" s="1"/>
  <c r="H149" i="3" s="1"/>
  <c r="D148" i="3"/>
  <c r="E148" i="3" s="1"/>
  <c r="H148" i="3" s="1"/>
  <c r="D147" i="3"/>
  <c r="E147" i="3" s="1"/>
  <c r="H147" i="3" s="1"/>
  <c r="D146" i="3"/>
  <c r="E146" i="3" s="1"/>
  <c r="H146" i="3" s="1"/>
  <c r="D145" i="3"/>
  <c r="E145" i="3" s="1"/>
  <c r="H145" i="3" s="1"/>
  <c r="D144" i="3"/>
  <c r="E144" i="3" s="1"/>
  <c r="H144" i="3" s="1"/>
  <c r="D143" i="3"/>
  <c r="E143" i="3" s="1"/>
  <c r="H143" i="3" s="1"/>
  <c r="D142" i="3"/>
  <c r="E142" i="3" s="1"/>
  <c r="H142" i="3" s="1"/>
  <c r="D141" i="3"/>
  <c r="E141" i="3" s="1"/>
  <c r="H141" i="3" s="1"/>
  <c r="D140" i="3"/>
  <c r="E140" i="3" s="1"/>
  <c r="H140" i="3" s="1"/>
  <c r="D139" i="3"/>
  <c r="E139" i="3" s="1"/>
  <c r="H139" i="3" s="1"/>
  <c r="D138" i="3"/>
  <c r="E138" i="3" s="1"/>
  <c r="H138" i="3" s="1"/>
  <c r="D137" i="3"/>
  <c r="E137" i="3" s="1"/>
  <c r="H137" i="3" s="1"/>
  <c r="D136" i="3"/>
  <c r="E136" i="3" s="1"/>
  <c r="H136" i="3" s="1"/>
  <c r="D135" i="3"/>
  <c r="E135" i="3" s="1"/>
  <c r="H135" i="3" s="1"/>
  <c r="D134" i="3"/>
  <c r="E134" i="3" s="1"/>
  <c r="H134" i="3" s="1"/>
  <c r="D133" i="3"/>
  <c r="E133" i="3" s="1"/>
  <c r="H133" i="3" s="1"/>
  <c r="D132" i="3"/>
  <c r="E132" i="3" s="1"/>
  <c r="H132" i="3" s="1"/>
  <c r="D131" i="3"/>
  <c r="E131" i="3" s="1"/>
  <c r="H131" i="3" s="1"/>
  <c r="D130" i="3"/>
  <c r="E130" i="3" s="1"/>
  <c r="H130" i="3" s="1"/>
  <c r="D129" i="3"/>
  <c r="E129" i="3" s="1"/>
  <c r="H129" i="3" s="1"/>
  <c r="D128" i="3"/>
  <c r="E128" i="3" s="1"/>
  <c r="H128" i="3" s="1"/>
  <c r="D127" i="3"/>
  <c r="E127" i="3" s="1"/>
  <c r="H127" i="3" s="1"/>
  <c r="D126" i="3"/>
  <c r="E126" i="3" s="1"/>
  <c r="H126" i="3" s="1"/>
  <c r="D125" i="3"/>
  <c r="E125" i="3" s="1"/>
  <c r="H125" i="3" s="1"/>
  <c r="D124" i="3"/>
  <c r="E124" i="3" s="1"/>
  <c r="H124" i="3" s="1"/>
  <c r="D123" i="3"/>
  <c r="E123" i="3" s="1"/>
  <c r="H123" i="3" s="1"/>
  <c r="D122" i="3"/>
  <c r="E122" i="3" s="1"/>
  <c r="H122" i="3" s="1"/>
  <c r="D121" i="3"/>
  <c r="E121" i="3" s="1"/>
  <c r="H121" i="3" s="1"/>
  <c r="D120" i="3"/>
  <c r="E120" i="3" s="1"/>
  <c r="H120" i="3" s="1"/>
  <c r="D119" i="3"/>
  <c r="E119" i="3" s="1"/>
  <c r="H119" i="3" s="1"/>
  <c r="D118" i="3"/>
  <c r="E118" i="3" s="1"/>
  <c r="H118" i="3" s="1"/>
  <c r="D117" i="3"/>
  <c r="E117" i="3" s="1"/>
  <c r="H117" i="3" s="1"/>
  <c r="D116" i="3"/>
  <c r="E116" i="3" s="1"/>
  <c r="H116" i="3" s="1"/>
  <c r="D115" i="3"/>
  <c r="E115" i="3" s="1"/>
  <c r="H115" i="3" s="1"/>
  <c r="D114" i="3"/>
  <c r="E114" i="3" s="1"/>
  <c r="H114" i="3" s="1"/>
  <c r="D113" i="3"/>
  <c r="E113" i="3" s="1"/>
  <c r="H113" i="3" s="1"/>
  <c r="D112" i="3"/>
  <c r="E112" i="3" s="1"/>
  <c r="H112" i="3" s="1"/>
  <c r="D111" i="3"/>
  <c r="E111" i="3" s="1"/>
  <c r="H111" i="3" s="1"/>
  <c r="D110" i="3"/>
  <c r="E110" i="3" s="1"/>
  <c r="H110" i="3" s="1"/>
  <c r="D109" i="3"/>
  <c r="E109" i="3" s="1"/>
  <c r="H109" i="3" s="1"/>
  <c r="D108" i="3"/>
  <c r="E108" i="3" s="1"/>
  <c r="H108" i="3" s="1"/>
  <c r="D107" i="3"/>
  <c r="E107" i="3" s="1"/>
  <c r="H107" i="3" s="1"/>
  <c r="D106" i="3"/>
  <c r="E106" i="3" s="1"/>
  <c r="H106" i="3" s="1"/>
  <c r="D105" i="3"/>
  <c r="E105" i="3" s="1"/>
  <c r="H105" i="3" s="1"/>
  <c r="D104" i="3"/>
  <c r="E104" i="3" s="1"/>
  <c r="H104" i="3" s="1"/>
  <c r="D103" i="3"/>
  <c r="E103" i="3" s="1"/>
  <c r="H103" i="3" s="1"/>
  <c r="D102" i="3"/>
  <c r="E102" i="3" s="1"/>
  <c r="H102" i="3" s="1"/>
  <c r="D101" i="3"/>
  <c r="E101" i="3" s="1"/>
  <c r="H101" i="3" s="1"/>
  <c r="D100" i="3"/>
  <c r="E100" i="3" s="1"/>
  <c r="H100" i="3" s="1"/>
  <c r="D99" i="3"/>
  <c r="E99" i="3" s="1"/>
  <c r="H99" i="3" s="1"/>
  <c r="D98" i="3"/>
  <c r="E98" i="3" s="1"/>
  <c r="H98" i="3" s="1"/>
  <c r="D97" i="3"/>
  <c r="E97" i="3" s="1"/>
  <c r="H97" i="3" s="1"/>
  <c r="D96" i="3"/>
  <c r="E96" i="3" s="1"/>
  <c r="H96" i="3" s="1"/>
  <c r="D95" i="3"/>
  <c r="E95" i="3" s="1"/>
  <c r="H95" i="3" s="1"/>
  <c r="D94" i="3"/>
  <c r="E94" i="3" s="1"/>
  <c r="H94" i="3" s="1"/>
  <c r="D93" i="3"/>
  <c r="E93" i="3" s="1"/>
  <c r="H93" i="3" s="1"/>
  <c r="D92" i="3"/>
  <c r="E92" i="3" s="1"/>
  <c r="H92" i="3" s="1"/>
  <c r="D91" i="3"/>
  <c r="E91" i="3" s="1"/>
  <c r="H91" i="3" s="1"/>
  <c r="D90" i="3"/>
  <c r="E90" i="3" s="1"/>
  <c r="H90" i="3" s="1"/>
  <c r="D89" i="3"/>
  <c r="E89" i="3" s="1"/>
  <c r="H89" i="3" s="1"/>
  <c r="D88" i="3"/>
  <c r="E88" i="3" s="1"/>
  <c r="H88" i="3" s="1"/>
  <c r="D87" i="3"/>
  <c r="E87" i="3" s="1"/>
  <c r="H87" i="3" s="1"/>
  <c r="D86" i="3"/>
  <c r="E86" i="3" s="1"/>
  <c r="H86" i="3" s="1"/>
  <c r="D85" i="3"/>
  <c r="E85" i="3" s="1"/>
  <c r="H85" i="3" s="1"/>
  <c r="D83" i="3"/>
  <c r="E83" i="3" s="1"/>
  <c r="H83" i="3" s="1"/>
  <c r="D82" i="3"/>
  <c r="E82" i="3" s="1"/>
  <c r="H82" i="3" s="1"/>
  <c r="D81" i="3"/>
  <c r="E81" i="3" s="1"/>
  <c r="H81" i="3" s="1"/>
  <c r="D80" i="3"/>
  <c r="E80" i="3" s="1"/>
  <c r="H80" i="3" s="1"/>
  <c r="D79" i="3"/>
  <c r="E79" i="3" s="1"/>
  <c r="H79" i="3" s="1"/>
  <c r="D78" i="3"/>
  <c r="E78" i="3" s="1"/>
  <c r="H78" i="3" s="1"/>
  <c r="D77" i="3"/>
  <c r="E77" i="3" s="1"/>
  <c r="H77" i="3" s="1"/>
  <c r="D76" i="3"/>
  <c r="E76" i="3" s="1"/>
  <c r="H76" i="3" s="1"/>
  <c r="D75" i="3"/>
  <c r="E75" i="3" s="1"/>
  <c r="H75" i="3" s="1"/>
  <c r="D74" i="3"/>
  <c r="E74" i="3" s="1"/>
  <c r="H74" i="3" s="1"/>
  <c r="D73" i="3"/>
  <c r="E73" i="3" s="1"/>
  <c r="H73" i="3" s="1"/>
  <c r="D71" i="3"/>
  <c r="E71" i="3" s="1"/>
  <c r="H71" i="3" s="1"/>
  <c r="D70" i="3"/>
  <c r="E70" i="3" s="1"/>
  <c r="H70" i="3" s="1"/>
  <c r="D69" i="3"/>
  <c r="E69" i="3" s="1"/>
  <c r="H69" i="3" s="1"/>
  <c r="D68" i="3"/>
  <c r="E68" i="3" s="1"/>
  <c r="H68" i="3" s="1"/>
  <c r="D67" i="3"/>
  <c r="E67" i="3" s="1"/>
  <c r="H67" i="3" s="1"/>
  <c r="D66" i="3"/>
  <c r="E66" i="3" s="1"/>
  <c r="H66" i="3" s="1"/>
  <c r="D65" i="3"/>
  <c r="E65" i="3" s="1"/>
  <c r="H65" i="3" s="1"/>
  <c r="D64" i="3"/>
  <c r="E64" i="3" s="1"/>
  <c r="H64" i="3" s="1"/>
  <c r="D63" i="3"/>
  <c r="E63" i="3" s="1"/>
  <c r="H63" i="3" s="1"/>
  <c r="D62" i="3"/>
  <c r="E62" i="3" s="1"/>
  <c r="H62" i="3" s="1"/>
  <c r="D61" i="3"/>
  <c r="E61" i="3" s="1"/>
  <c r="H61" i="3" s="1"/>
  <c r="D60" i="3"/>
  <c r="E60" i="3" s="1"/>
  <c r="H60" i="3" s="1"/>
  <c r="D59" i="3"/>
  <c r="E59" i="3" s="1"/>
  <c r="H59" i="3" s="1"/>
  <c r="D58" i="3"/>
  <c r="E58" i="3" s="1"/>
  <c r="H58" i="3" s="1"/>
  <c r="D57" i="3"/>
  <c r="E57" i="3" s="1"/>
  <c r="H57" i="3" s="1"/>
  <c r="D56" i="3"/>
  <c r="E56" i="3" s="1"/>
  <c r="H56" i="3" s="1"/>
  <c r="D55" i="3"/>
  <c r="E55" i="3" s="1"/>
  <c r="H55" i="3" s="1"/>
  <c r="D54" i="3"/>
  <c r="E54" i="3" s="1"/>
  <c r="H54" i="3" s="1"/>
  <c r="D53" i="3"/>
  <c r="E53" i="3" s="1"/>
  <c r="H53" i="3" s="1"/>
  <c r="D51" i="3"/>
  <c r="E51" i="3" s="1"/>
  <c r="H51" i="3" s="1"/>
  <c r="D50" i="3"/>
  <c r="E50" i="3" s="1"/>
  <c r="H50" i="3" s="1"/>
  <c r="D49" i="3"/>
  <c r="E49" i="3" s="1"/>
  <c r="H49" i="3" s="1"/>
  <c r="D48" i="3"/>
  <c r="E48" i="3" s="1"/>
  <c r="H48" i="3" s="1"/>
  <c r="D47" i="3"/>
  <c r="E47" i="3" s="1"/>
  <c r="H47" i="3" s="1"/>
  <c r="D46" i="3"/>
  <c r="E46" i="3" s="1"/>
  <c r="H46" i="3" s="1"/>
  <c r="D45" i="3"/>
  <c r="E45" i="3" s="1"/>
  <c r="H45" i="3" s="1"/>
  <c r="D44" i="3"/>
  <c r="E44" i="3" s="1"/>
  <c r="H44" i="3" s="1"/>
  <c r="D43" i="3"/>
  <c r="E43" i="3" s="1"/>
  <c r="H43" i="3" s="1"/>
  <c r="D42" i="3"/>
  <c r="E42" i="3" s="1"/>
  <c r="H42" i="3" s="1"/>
  <c r="D41" i="3"/>
  <c r="E41" i="3" s="1"/>
  <c r="H41" i="3" s="1"/>
  <c r="D40" i="3"/>
  <c r="E40" i="3" s="1"/>
  <c r="H40" i="3" s="1"/>
  <c r="E38" i="3"/>
  <c r="H38" i="3" s="1"/>
  <c r="E37" i="3"/>
  <c r="H37" i="3" s="1"/>
  <c r="E36" i="3"/>
  <c r="H36" i="3" s="1"/>
  <c r="E35" i="3"/>
  <c r="H35" i="3" s="1"/>
  <c r="E34" i="3"/>
  <c r="H34" i="3" s="1"/>
  <c r="E33" i="3"/>
  <c r="H33" i="3" s="1"/>
  <c r="E32" i="3"/>
  <c r="H32" i="3" s="1"/>
  <c r="E31" i="3"/>
  <c r="H31" i="3" s="1"/>
  <c r="E30" i="3"/>
  <c r="H30" i="3" s="1"/>
  <c r="E29" i="3"/>
  <c r="H29" i="3" s="1"/>
  <c r="E28" i="3"/>
  <c r="H28" i="3" s="1"/>
  <c r="E27" i="3"/>
  <c r="H27" i="3" s="1"/>
  <c r="E26" i="3"/>
  <c r="H26" i="3" s="1"/>
  <c r="E25" i="3"/>
  <c r="H25" i="3" s="1"/>
  <c r="E24" i="3"/>
  <c r="H24" i="3" s="1"/>
  <c r="E23" i="3"/>
  <c r="H23" i="3" s="1"/>
  <c r="E22" i="3"/>
  <c r="H22" i="3" s="1"/>
  <c r="E21" i="3"/>
  <c r="H21" i="3" s="1"/>
  <c r="E20" i="3"/>
  <c r="H20" i="3" s="1"/>
  <c r="E19" i="3"/>
  <c r="H19" i="3" s="1"/>
  <c r="E18" i="3"/>
  <c r="H18" i="3" s="1"/>
  <c r="E17" i="3"/>
  <c r="H17" i="3" s="1"/>
  <c r="E16" i="3"/>
  <c r="H16" i="3" s="1"/>
  <c r="E15" i="3"/>
  <c r="H15" i="3" s="1"/>
  <c r="E14" i="3"/>
  <c r="H14" i="3" s="1"/>
  <c r="E13" i="3"/>
  <c r="H13" i="3" s="1"/>
  <c r="E12" i="3"/>
  <c r="H12" i="3" s="1"/>
  <c r="E11" i="3"/>
  <c r="H11" i="3" s="1"/>
  <c r="E10" i="3"/>
  <c r="H10" i="3" s="1"/>
  <c r="E9" i="3"/>
  <c r="H9" i="3" s="1"/>
  <c r="E8" i="3"/>
  <c r="H8" i="3" s="1"/>
  <c r="E7" i="3"/>
  <c r="H7" i="3" s="1"/>
  <c r="E6" i="3"/>
  <c r="H6" i="3" s="1"/>
  <c r="E5" i="3"/>
  <c r="H5" i="3" s="1"/>
  <c r="E4" i="3"/>
  <c r="H4" i="3" s="1"/>
  <c r="D20" i="2"/>
  <c r="E20" i="2" s="1"/>
  <c r="H20" i="2" s="1"/>
  <c r="D19" i="2"/>
  <c r="E19" i="2" s="1"/>
  <c r="H19" i="2" s="1"/>
  <c r="D18" i="2"/>
  <c r="E18" i="2" s="1"/>
  <c r="H18" i="2" s="1"/>
  <c r="D17" i="2"/>
  <c r="E17" i="2" s="1"/>
  <c r="H17" i="2" s="1"/>
  <c r="D16" i="2"/>
  <c r="E16" i="2" s="1"/>
  <c r="H16" i="2" s="1"/>
  <c r="D15" i="2"/>
  <c r="E15" i="2" s="1"/>
  <c r="H15" i="2" s="1"/>
  <c r="D14" i="2"/>
  <c r="E14" i="2" s="1"/>
  <c r="H14" i="2" s="1"/>
  <c r="D13" i="2"/>
  <c r="E13" i="2" s="1"/>
  <c r="H13" i="2" s="1"/>
  <c r="D11" i="2"/>
  <c r="E11" i="2" s="1"/>
  <c r="H11" i="2" s="1"/>
  <c r="D10" i="2"/>
  <c r="E10" i="2" s="1"/>
  <c r="H10" i="2" s="1"/>
  <c r="D9" i="2"/>
  <c r="E9" i="2" s="1"/>
  <c r="H9" i="2" s="1"/>
  <c r="D8" i="2"/>
  <c r="E8" i="2" s="1"/>
  <c r="H8" i="2" s="1"/>
  <c r="D5" i="2"/>
  <c r="E5" i="2" s="1"/>
  <c r="H5" i="2" s="1"/>
  <c r="D4" i="2"/>
  <c r="E4" i="2" s="1"/>
  <c r="H4" i="2" s="1"/>
  <c r="D3" i="2"/>
  <c r="E3" i="2" s="1"/>
  <c r="H3" i="2" s="1"/>
  <c r="D2" i="2"/>
  <c r="E2" i="2" s="1"/>
  <c r="H2" i="2" s="1"/>
  <c r="D9" i="20"/>
  <c r="E9" i="20" s="1"/>
  <c r="H9" i="20" s="1"/>
  <c r="D8" i="20"/>
  <c r="E8" i="20" s="1"/>
  <c r="H8" i="20" s="1"/>
  <c r="D7" i="20"/>
  <c r="E7" i="20" s="1"/>
  <c r="H7" i="20" s="1"/>
  <c r="D6" i="20"/>
  <c r="E6" i="20" s="1"/>
  <c r="H6" i="20" s="1"/>
  <c r="D5" i="20"/>
  <c r="E5" i="20" s="1"/>
  <c r="H5" i="20" s="1"/>
  <c r="D3" i="20"/>
  <c r="E3" i="20" s="1"/>
  <c r="H3" i="20" s="1"/>
  <c r="E19" i="12"/>
  <c r="H19" i="12" s="1"/>
  <c r="E18" i="12"/>
  <c r="H18" i="12" s="1"/>
  <c r="E17" i="12"/>
  <c r="H17" i="12" s="1"/>
  <c r="E13" i="12"/>
  <c r="H13" i="12" s="1"/>
  <c r="E12" i="12"/>
  <c r="H12" i="12" s="1"/>
  <c r="E11" i="12"/>
  <c r="H11" i="12" s="1"/>
  <c r="E10" i="12"/>
  <c r="H10" i="12" s="1"/>
  <c r="E9" i="12"/>
  <c r="H9" i="12" s="1"/>
  <c r="E8" i="12"/>
  <c r="H8" i="12" s="1"/>
  <c r="E7" i="12"/>
  <c r="H7" i="12" s="1"/>
  <c r="E6" i="12"/>
  <c r="H6" i="12" s="1"/>
  <c r="E6" i="2"/>
  <c r="H6" i="2" s="1"/>
  <c r="D18" i="9"/>
  <c r="E18" i="9" s="1"/>
  <c r="H18" i="9" s="1"/>
  <c r="D17" i="9"/>
  <c r="E17" i="9" s="1"/>
  <c r="H17" i="9" s="1"/>
  <c r="D16" i="9"/>
  <c r="E16" i="9" s="1"/>
  <c r="H16" i="9" s="1"/>
  <c r="D15" i="9"/>
  <c r="E15" i="9" s="1"/>
  <c r="H15" i="9" s="1"/>
  <c r="D14" i="9"/>
  <c r="E14" i="9" s="1"/>
  <c r="H14" i="9" s="1"/>
  <c r="D13" i="9"/>
  <c r="E13" i="9" s="1"/>
  <c r="H13" i="9" s="1"/>
  <c r="D12" i="9"/>
  <c r="E12" i="9" s="1"/>
  <c r="H12" i="9" s="1"/>
  <c r="D11" i="9"/>
  <c r="E11" i="9" s="1"/>
  <c r="H11" i="9" s="1"/>
  <c r="D10" i="9"/>
  <c r="E10" i="9" s="1"/>
  <c r="H10" i="9" s="1"/>
  <c r="D9" i="9"/>
  <c r="E9" i="9" s="1"/>
  <c r="H9" i="9" s="1"/>
  <c r="D8" i="9"/>
  <c r="E8" i="9" s="1"/>
  <c r="H8" i="9" s="1"/>
  <c r="D7" i="9"/>
  <c r="E7" i="9" s="1"/>
  <c r="H7" i="9" s="1"/>
  <c r="D6" i="9"/>
  <c r="E6" i="9" s="1"/>
  <c r="H6" i="9" s="1"/>
  <c r="D5" i="9"/>
  <c r="E5" i="9" s="1"/>
  <c r="H5" i="9" s="1"/>
  <c r="D4" i="9"/>
  <c r="E4" i="9" s="1"/>
  <c r="H4" i="9" s="1"/>
  <c r="D27" i="6"/>
  <c r="E27" i="6" s="1"/>
  <c r="H27" i="6" s="1"/>
  <c r="D26" i="6"/>
  <c r="E26" i="6" s="1"/>
  <c r="H26" i="6" s="1"/>
  <c r="D25" i="6"/>
  <c r="E25" i="6" s="1"/>
  <c r="H25" i="6" s="1"/>
  <c r="D24" i="6"/>
  <c r="E24" i="6" s="1"/>
  <c r="H24" i="6" s="1"/>
  <c r="D23" i="6"/>
  <c r="D22" i="6"/>
  <c r="E22" i="6" s="1"/>
  <c r="H22" i="6" s="1"/>
  <c r="D21" i="6"/>
  <c r="E21" i="6" s="1"/>
  <c r="H21" i="6" s="1"/>
  <c r="D20" i="6"/>
  <c r="E20" i="6" s="1"/>
  <c r="H20" i="6" s="1"/>
  <c r="D19" i="6"/>
  <c r="E19" i="6" s="1"/>
  <c r="H19" i="6" s="1"/>
  <c r="D18" i="6"/>
  <c r="E18" i="6" s="1"/>
  <c r="H18" i="6" s="1"/>
  <c r="D17" i="6"/>
  <c r="E17" i="6" s="1"/>
  <c r="H17" i="6" s="1"/>
  <c r="D16" i="6"/>
  <c r="E16" i="6" s="1"/>
  <c r="H16" i="6" s="1"/>
  <c r="D15" i="6"/>
  <c r="E15" i="6" s="1"/>
  <c r="H15" i="6" s="1"/>
  <c r="D14" i="6"/>
  <c r="E14" i="6" s="1"/>
  <c r="H14" i="6" s="1"/>
  <c r="D13" i="6"/>
  <c r="E13" i="6" s="1"/>
  <c r="H13" i="6" s="1"/>
  <c r="D12" i="6"/>
  <c r="E12" i="6" s="1"/>
  <c r="H12" i="6" s="1"/>
  <c r="D11" i="6"/>
  <c r="E11" i="6" s="1"/>
  <c r="H11" i="6" s="1"/>
  <c r="D10" i="6"/>
  <c r="E10" i="6" s="1"/>
  <c r="H10" i="6" s="1"/>
  <c r="D9" i="6"/>
  <c r="E9" i="6" s="1"/>
  <c r="H9" i="6" s="1"/>
  <c r="D8" i="6"/>
  <c r="E8" i="6" s="1"/>
  <c r="H8" i="6" s="1"/>
  <c r="D7" i="6"/>
  <c r="E7" i="6" s="1"/>
  <c r="H7" i="6" s="1"/>
  <c r="D6" i="6"/>
  <c r="E6" i="6" s="1"/>
  <c r="H6" i="6" s="1"/>
  <c r="D5" i="6"/>
  <c r="E5" i="6" s="1"/>
  <c r="H5" i="6" s="1"/>
  <c r="D4" i="6"/>
  <c r="E4" i="6" s="1"/>
  <c r="H4" i="6" s="1"/>
  <c r="D3" i="6"/>
  <c r="E3" i="6" s="1"/>
  <c r="H3" i="6" s="1"/>
  <c r="D112" i="19"/>
  <c r="D111" i="19"/>
  <c r="D110" i="19"/>
  <c r="D109" i="19"/>
  <c r="D108" i="19"/>
  <c r="D107" i="19"/>
  <c r="D106" i="19"/>
  <c r="D105" i="19"/>
  <c r="D104" i="19"/>
  <c r="D103" i="19"/>
  <c r="D102" i="19"/>
  <c r="D101" i="19"/>
  <c r="D100" i="19"/>
  <c r="D99" i="19"/>
  <c r="D98" i="19"/>
  <c r="D97" i="19"/>
  <c r="D96" i="19"/>
  <c r="D95" i="19"/>
  <c r="D94" i="19"/>
  <c r="D93" i="19"/>
  <c r="D92" i="19"/>
  <c r="D91" i="19"/>
  <c r="D90" i="19"/>
  <c r="D89" i="19"/>
  <c r="D88" i="19"/>
  <c r="D87" i="19"/>
  <c r="D86" i="19"/>
  <c r="D85" i="19"/>
  <c r="D84" i="19"/>
  <c r="D83" i="19"/>
  <c r="D82" i="19"/>
  <c r="D81" i="19"/>
  <c r="D79" i="19"/>
  <c r="D78" i="19"/>
  <c r="D77" i="19"/>
  <c r="D75" i="19"/>
  <c r="D73" i="19"/>
  <c r="D72" i="19"/>
  <c r="D71" i="19"/>
  <c r="D70" i="19"/>
  <c r="D69" i="19"/>
  <c r="D68" i="19"/>
  <c r="D67" i="19"/>
  <c r="D66" i="19"/>
  <c r="D65" i="19"/>
  <c r="D64" i="19"/>
  <c r="D63" i="19"/>
  <c r="D62" i="19"/>
  <c r="D61" i="19"/>
  <c r="D60" i="19"/>
  <c r="D59" i="19"/>
  <c r="D57" i="19"/>
  <c r="D56" i="19"/>
  <c r="D55" i="19"/>
  <c r="D54" i="19"/>
  <c r="D53" i="19"/>
  <c r="D52" i="19"/>
  <c r="D51" i="19"/>
  <c r="D49" i="19"/>
  <c r="D47" i="19"/>
  <c r="D45" i="19"/>
  <c r="D44" i="19"/>
  <c r="D43" i="19"/>
  <c r="D42" i="19"/>
  <c r="D41" i="19"/>
  <c r="D40" i="19"/>
  <c r="D39" i="19"/>
  <c r="D38" i="19"/>
  <c r="D37" i="19"/>
  <c r="D36" i="19"/>
  <c r="D35" i="19"/>
  <c r="D34" i="19"/>
  <c r="D33" i="19"/>
  <c r="D32" i="19"/>
  <c r="D31" i="19"/>
  <c r="D30" i="19"/>
  <c r="D29" i="19"/>
  <c r="D28" i="19"/>
  <c r="D27" i="19"/>
  <c r="D26" i="19"/>
  <c r="D25" i="19"/>
  <c r="D24" i="19"/>
  <c r="D23" i="19"/>
  <c r="D22" i="19"/>
  <c r="D21" i="19"/>
  <c r="D20" i="19"/>
  <c r="D18" i="19"/>
  <c r="D17" i="19"/>
  <c r="D16" i="19"/>
  <c r="D15" i="19"/>
  <c r="D14" i="19"/>
  <c r="D13" i="19"/>
  <c r="D12" i="19"/>
  <c r="D11" i="19"/>
  <c r="D10" i="19"/>
  <c r="D8" i="19"/>
  <c r="D7" i="19"/>
  <c r="D6" i="19"/>
  <c r="D4" i="19"/>
  <c r="E112" i="19"/>
  <c r="H112" i="19" s="1"/>
  <c r="E111" i="19"/>
  <c r="H111" i="19" s="1"/>
  <c r="E110" i="19"/>
  <c r="H110" i="19" s="1"/>
  <c r="E109" i="19"/>
  <c r="H109" i="19" s="1"/>
  <c r="E108" i="19"/>
  <c r="H108" i="19" s="1"/>
  <c r="E107" i="19"/>
  <c r="H107" i="19" s="1"/>
  <c r="E106" i="19"/>
  <c r="H106" i="19" s="1"/>
  <c r="E105" i="19"/>
  <c r="H105" i="19" s="1"/>
  <c r="E104" i="19"/>
  <c r="H104" i="19" s="1"/>
  <c r="E103" i="19"/>
  <c r="H103" i="19" s="1"/>
  <c r="E102" i="19"/>
  <c r="H102" i="19" s="1"/>
  <c r="E101" i="19"/>
  <c r="H101" i="19" s="1"/>
  <c r="E100" i="19"/>
  <c r="H100" i="19" s="1"/>
  <c r="E99" i="19"/>
  <c r="H99" i="19" s="1"/>
  <c r="E98" i="19"/>
  <c r="H98" i="19" s="1"/>
  <c r="E97" i="19"/>
  <c r="H97" i="19" s="1"/>
  <c r="E96" i="19"/>
  <c r="H96" i="19" s="1"/>
  <c r="E95" i="19"/>
  <c r="H95" i="19" s="1"/>
  <c r="E94" i="19"/>
  <c r="H94" i="19" s="1"/>
  <c r="E93" i="19"/>
  <c r="H93" i="19" s="1"/>
  <c r="E92" i="19"/>
  <c r="H92" i="19" s="1"/>
  <c r="E91" i="19"/>
  <c r="H91" i="19" s="1"/>
  <c r="E90" i="19"/>
  <c r="H90" i="19" s="1"/>
  <c r="E89" i="19"/>
  <c r="H89" i="19" s="1"/>
  <c r="E88" i="19"/>
  <c r="H88" i="19" s="1"/>
  <c r="E87" i="19"/>
  <c r="H87" i="19" s="1"/>
  <c r="E86" i="19"/>
  <c r="H86" i="19" s="1"/>
  <c r="E85" i="19"/>
  <c r="H85" i="19" s="1"/>
  <c r="E84" i="19"/>
  <c r="H84" i="19" s="1"/>
  <c r="E83" i="19"/>
  <c r="H83" i="19" s="1"/>
  <c r="E82" i="19"/>
  <c r="H82" i="19" s="1"/>
  <c r="E81" i="19"/>
  <c r="H81" i="19" s="1"/>
  <c r="E79" i="19"/>
  <c r="H79" i="19" s="1"/>
  <c r="E78" i="19"/>
  <c r="H78" i="19" s="1"/>
  <c r="E77" i="19"/>
  <c r="H77" i="19" s="1"/>
  <c r="E75" i="19"/>
  <c r="H75" i="19" s="1"/>
  <c r="E73" i="19"/>
  <c r="H73" i="19" s="1"/>
  <c r="E72" i="19"/>
  <c r="H72" i="19" s="1"/>
  <c r="E71" i="19"/>
  <c r="H71" i="19" s="1"/>
  <c r="E70" i="19"/>
  <c r="H70" i="19" s="1"/>
  <c r="E69" i="19"/>
  <c r="H69" i="19" s="1"/>
  <c r="E68" i="19"/>
  <c r="H68" i="19" s="1"/>
  <c r="E67" i="19"/>
  <c r="H67" i="19" s="1"/>
  <c r="E66" i="19"/>
  <c r="H66" i="19" s="1"/>
  <c r="E65" i="19"/>
  <c r="H65" i="19" s="1"/>
  <c r="E64" i="19"/>
  <c r="H64" i="19" s="1"/>
  <c r="E63" i="19"/>
  <c r="H63" i="19" s="1"/>
  <c r="E62" i="19"/>
  <c r="H62" i="19" s="1"/>
  <c r="E61" i="19"/>
  <c r="H61" i="19" s="1"/>
  <c r="E60" i="19"/>
  <c r="H60" i="19" s="1"/>
  <c r="E59" i="19"/>
  <c r="H59" i="19" s="1"/>
  <c r="E57" i="19"/>
  <c r="H57" i="19" s="1"/>
  <c r="E56" i="19"/>
  <c r="H56" i="19" s="1"/>
  <c r="E55" i="19"/>
  <c r="H55" i="19" s="1"/>
  <c r="E54" i="19"/>
  <c r="H54" i="19" s="1"/>
  <c r="E53" i="19"/>
  <c r="H53" i="19" s="1"/>
  <c r="E52" i="19"/>
  <c r="H52" i="19" s="1"/>
  <c r="E51" i="19"/>
  <c r="H51" i="19" s="1"/>
  <c r="E49" i="19"/>
  <c r="H49" i="19" s="1"/>
  <c r="E47" i="19"/>
  <c r="H47" i="19" s="1"/>
  <c r="D54" i="24" s="1"/>
  <c r="E45" i="19"/>
  <c r="H45" i="19" s="1"/>
  <c r="E44" i="19"/>
  <c r="H44" i="19" s="1"/>
  <c r="E43" i="19"/>
  <c r="H43" i="19" s="1"/>
  <c r="E42" i="19"/>
  <c r="H42" i="19" s="1"/>
  <c r="E41" i="19"/>
  <c r="H41" i="19" s="1"/>
  <c r="E40" i="19"/>
  <c r="H40" i="19" s="1"/>
  <c r="E39" i="19"/>
  <c r="H39" i="19" s="1"/>
  <c r="E38" i="19"/>
  <c r="H38" i="19" s="1"/>
  <c r="E37" i="19"/>
  <c r="H37" i="19" s="1"/>
  <c r="E36" i="19"/>
  <c r="H36" i="19" s="1"/>
  <c r="E35" i="19"/>
  <c r="H35" i="19" s="1"/>
  <c r="E34" i="19"/>
  <c r="H34" i="19" s="1"/>
  <c r="E33" i="19"/>
  <c r="H33" i="19" s="1"/>
  <c r="E32" i="19"/>
  <c r="H32" i="19" s="1"/>
  <c r="E31" i="19"/>
  <c r="H31" i="19" s="1"/>
  <c r="E30" i="19"/>
  <c r="H30" i="19" s="1"/>
  <c r="E29" i="19"/>
  <c r="H29" i="19" s="1"/>
  <c r="E28" i="19"/>
  <c r="H28" i="19" s="1"/>
  <c r="E27" i="19"/>
  <c r="H27" i="19" s="1"/>
  <c r="E26" i="19"/>
  <c r="H26" i="19" s="1"/>
  <c r="E25" i="19"/>
  <c r="H25" i="19" s="1"/>
  <c r="E24" i="19"/>
  <c r="H24" i="19" s="1"/>
  <c r="E23" i="19"/>
  <c r="H23" i="19" s="1"/>
  <c r="E22" i="19"/>
  <c r="H22" i="19" s="1"/>
  <c r="E21" i="19"/>
  <c r="H21" i="19" s="1"/>
  <c r="E20" i="19"/>
  <c r="H20" i="19" s="1"/>
  <c r="E19" i="19"/>
  <c r="H19" i="19" s="1"/>
  <c r="E18" i="19"/>
  <c r="H18" i="19" s="1"/>
  <c r="E17" i="19"/>
  <c r="H17" i="19" s="1"/>
  <c r="E16" i="19"/>
  <c r="H16" i="19" s="1"/>
  <c r="E15" i="19"/>
  <c r="H15" i="19" s="1"/>
  <c r="E14" i="19"/>
  <c r="H14" i="19" s="1"/>
  <c r="E13" i="19"/>
  <c r="H13" i="19" s="1"/>
  <c r="E12" i="19"/>
  <c r="H12" i="19" s="1"/>
  <c r="E11" i="19"/>
  <c r="H11" i="19" s="1"/>
  <c r="E10" i="19"/>
  <c r="H10" i="19" s="1"/>
  <c r="E8" i="19"/>
  <c r="H8" i="19" s="1"/>
  <c r="E7" i="19"/>
  <c r="H7" i="19" s="1"/>
  <c r="E6" i="19"/>
  <c r="H6" i="19" s="1"/>
  <c r="E4" i="19"/>
  <c r="H4" i="19" s="1"/>
  <c r="D8" i="23"/>
  <c r="E8" i="23" s="1"/>
  <c r="H8" i="23" s="1"/>
  <c r="D7" i="23"/>
  <c r="E7" i="23" s="1"/>
  <c r="H7" i="23" s="1"/>
  <c r="D6" i="23"/>
  <c r="E6" i="23" s="1"/>
  <c r="H6" i="23" s="1"/>
  <c r="D5" i="23"/>
  <c r="E5" i="23" s="1"/>
  <c r="H5" i="23" s="1"/>
  <c r="D4" i="23"/>
  <c r="E4" i="23" s="1"/>
  <c r="H4" i="23" s="1"/>
  <c r="D3" i="23"/>
  <c r="E3" i="23" s="1"/>
  <c r="H3" i="23" s="1"/>
  <c r="D168" i="13"/>
  <c r="D165" i="13"/>
  <c r="D164" i="13"/>
  <c r="D162" i="13"/>
  <c r="D161" i="13"/>
  <c r="D159" i="13"/>
  <c r="D158" i="13"/>
  <c r="D157" i="13"/>
  <c r="D155" i="13"/>
  <c r="D154" i="13"/>
  <c r="D152" i="13"/>
  <c r="D151" i="13"/>
  <c r="D150" i="13"/>
  <c r="D149" i="13"/>
  <c r="D148" i="13"/>
  <c r="D147" i="13"/>
  <c r="D146" i="13"/>
  <c r="D144" i="13"/>
  <c r="D143" i="13"/>
  <c r="D142" i="13"/>
  <c r="D141" i="13"/>
  <c r="D140" i="13"/>
  <c r="D139" i="13"/>
  <c r="D137" i="13"/>
  <c r="D136" i="13"/>
  <c r="D135" i="13"/>
  <c r="D134" i="13"/>
  <c r="D133" i="13"/>
  <c r="D132" i="13"/>
  <c r="D131" i="13"/>
  <c r="D130" i="13"/>
  <c r="D128" i="13"/>
  <c r="D127" i="13"/>
  <c r="D126" i="13"/>
  <c r="D125" i="13"/>
  <c r="D124" i="13"/>
  <c r="D123" i="13"/>
  <c r="D122" i="13"/>
  <c r="D121" i="13"/>
  <c r="D118" i="13"/>
  <c r="D116" i="13"/>
  <c r="D115" i="13"/>
  <c r="D114" i="13"/>
  <c r="D112" i="13"/>
  <c r="D111" i="13"/>
  <c r="D110" i="13"/>
  <c r="D105" i="13"/>
  <c r="D103" i="13"/>
  <c r="D102" i="13"/>
  <c r="D100" i="13"/>
  <c r="D99" i="13"/>
  <c r="D96" i="13"/>
  <c r="D95" i="13"/>
  <c r="D94" i="13"/>
  <c r="D92" i="13"/>
  <c r="D91" i="13"/>
  <c r="D89" i="13"/>
  <c r="D88" i="13"/>
  <c r="D87" i="13"/>
  <c r="D86" i="13"/>
  <c r="D85" i="13"/>
  <c r="D84" i="13"/>
  <c r="D83" i="13"/>
  <c r="D81" i="13"/>
  <c r="D80" i="13"/>
  <c r="D79" i="13"/>
  <c r="D78" i="13"/>
  <c r="D77" i="13"/>
  <c r="D76" i="13"/>
  <c r="D74" i="13"/>
  <c r="D73" i="13"/>
  <c r="D72" i="13"/>
  <c r="D71" i="13"/>
  <c r="D70" i="13"/>
  <c r="D69" i="13"/>
  <c r="D68" i="13"/>
  <c r="D67" i="13"/>
  <c r="D66" i="13"/>
  <c r="D65" i="13"/>
  <c r="D63" i="13"/>
  <c r="D62" i="13"/>
  <c r="D61" i="13"/>
  <c r="D60" i="13"/>
  <c r="D59" i="13"/>
  <c r="D58" i="13"/>
  <c r="D57" i="13"/>
  <c r="D56" i="13"/>
  <c r="D54" i="13"/>
  <c r="D53" i="13"/>
  <c r="D52" i="13"/>
  <c r="D51" i="13"/>
  <c r="D50" i="13"/>
  <c r="D49" i="13"/>
  <c r="D48" i="13"/>
  <c r="D47" i="13"/>
  <c r="D45" i="13"/>
  <c r="D44" i="13"/>
  <c r="D43" i="13"/>
  <c r="D42" i="13"/>
  <c r="D41" i="13"/>
  <c r="D40" i="13"/>
  <c r="D39" i="13"/>
  <c r="D38" i="13"/>
  <c r="D35" i="13"/>
  <c r="D33" i="13"/>
  <c r="D32" i="13"/>
  <c r="D30" i="13"/>
  <c r="D29" i="13"/>
  <c r="D28" i="13"/>
  <c r="D26" i="13"/>
  <c r="D24" i="13"/>
  <c r="D23" i="13"/>
  <c r="D21" i="13"/>
  <c r="D20" i="13"/>
  <c r="D19" i="13"/>
  <c r="D17" i="13"/>
  <c r="D16" i="13"/>
  <c r="D15" i="13"/>
  <c r="D13" i="13"/>
  <c r="D12" i="13"/>
  <c r="D11" i="13"/>
  <c r="D9" i="13"/>
  <c r="E9" i="13" s="1"/>
  <c r="H9" i="13" s="1"/>
  <c r="D8" i="13"/>
  <c r="E8" i="13" s="1"/>
  <c r="H8" i="13" s="1"/>
  <c r="D7" i="13"/>
  <c r="E7" i="13" s="1"/>
  <c r="H7" i="13" s="1"/>
  <c r="E168" i="13"/>
  <c r="H168" i="13" s="1"/>
  <c r="D32" i="24" s="1"/>
  <c r="E165" i="13"/>
  <c r="H165" i="13" s="1"/>
  <c r="E164" i="13"/>
  <c r="H164" i="13" s="1"/>
  <c r="E162" i="13"/>
  <c r="H162" i="13" s="1"/>
  <c r="E161" i="13"/>
  <c r="H161" i="13" s="1"/>
  <c r="E159" i="13"/>
  <c r="H159" i="13" s="1"/>
  <c r="E158" i="13"/>
  <c r="H158" i="13" s="1"/>
  <c r="E157" i="13"/>
  <c r="H157" i="13" s="1"/>
  <c r="E155" i="13"/>
  <c r="H155" i="13" s="1"/>
  <c r="E154" i="13"/>
  <c r="H154" i="13" s="1"/>
  <c r="E152" i="13"/>
  <c r="H152" i="13" s="1"/>
  <c r="E151" i="13"/>
  <c r="H151" i="13" s="1"/>
  <c r="E150" i="13"/>
  <c r="H150" i="13" s="1"/>
  <c r="E149" i="13"/>
  <c r="H149" i="13" s="1"/>
  <c r="E148" i="13"/>
  <c r="H148" i="13" s="1"/>
  <c r="E147" i="13"/>
  <c r="H147" i="13" s="1"/>
  <c r="E146" i="13"/>
  <c r="H146" i="13" s="1"/>
  <c r="E144" i="13"/>
  <c r="H144" i="13" s="1"/>
  <c r="E143" i="13"/>
  <c r="H143" i="13" s="1"/>
  <c r="E142" i="13"/>
  <c r="H142" i="13" s="1"/>
  <c r="E141" i="13"/>
  <c r="H141" i="13" s="1"/>
  <c r="E140" i="13"/>
  <c r="H140" i="13" s="1"/>
  <c r="E139" i="13"/>
  <c r="H139" i="13" s="1"/>
  <c r="E137" i="13"/>
  <c r="H137" i="13" s="1"/>
  <c r="E136" i="13"/>
  <c r="H136" i="13" s="1"/>
  <c r="E135" i="13"/>
  <c r="H135" i="13" s="1"/>
  <c r="E134" i="13"/>
  <c r="H134" i="13" s="1"/>
  <c r="E133" i="13"/>
  <c r="H133" i="13" s="1"/>
  <c r="E132" i="13"/>
  <c r="H132" i="13" s="1"/>
  <c r="E131" i="13"/>
  <c r="H131" i="13" s="1"/>
  <c r="E130" i="13"/>
  <c r="H130" i="13" s="1"/>
  <c r="E128" i="13"/>
  <c r="H128" i="13" s="1"/>
  <c r="E127" i="13"/>
  <c r="H127" i="13" s="1"/>
  <c r="E126" i="13"/>
  <c r="H126" i="13" s="1"/>
  <c r="E125" i="13"/>
  <c r="H125" i="13" s="1"/>
  <c r="E124" i="13"/>
  <c r="H124" i="13" s="1"/>
  <c r="E123" i="13"/>
  <c r="H123" i="13" s="1"/>
  <c r="E122" i="13"/>
  <c r="H122" i="13" s="1"/>
  <c r="E121" i="13"/>
  <c r="H121" i="13" s="1"/>
  <c r="E118" i="13"/>
  <c r="H118" i="13" s="1"/>
  <c r="E116" i="13"/>
  <c r="H116" i="13" s="1"/>
  <c r="E115" i="13"/>
  <c r="H115" i="13" s="1"/>
  <c r="E114" i="13"/>
  <c r="H114" i="13" s="1"/>
  <c r="E112" i="13"/>
  <c r="H112" i="13" s="1"/>
  <c r="E111" i="13"/>
  <c r="H111" i="13" s="1"/>
  <c r="E110" i="13"/>
  <c r="H110" i="13" s="1"/>
  <c r="E105" i="13"/>
  <c r="H105" i="13" s="1"/>
  <c r="D26" i="24" s="1"/>
  <c r="E103" i="13"/>
  <c r="H103" i="13" s="1"/>
  <c r="E102" i="13"/>
  <c r="H102" i="13" s="1"/>
  <c r="E100" i="13"/>
  <c r="H100" i="13" s="1"/>
  <c r="E99" i="13"/>
  <c r="H99" i="13" s="1"/>
  <c r="E96" i="13"/>
  <c r="H96" i="13" s="1"/>
  <c r="E95" i="13"/>
  <c r="H95" i="13" s="1"/>
  <c r="E94" i="13"/>
  <c r="H94" i="13" s="1"/>
  <c r="E92" i="13"/>
  <c r="H92" i="13" s="1"/>
  <c r="E91" i="13"/>
  <c r="H91" i="13" s="1"/>
  <c r="E89" i="13"/>
  <c r="H89" i="13" s="1"/>
  <c r="E88" i="13"/>
  <c r="H88" i="13" s="1"/>
  <c r="E87" i="13"/>
  <c r="H87" i="13" s="1"/>
  <c r="E86" i="13"/>
  <c r="H86" i="13" s="1"/>
  <c r="E85" i="13"/>
  <c r="H85" i="13" s="1"/>
  <c r="E84" i="13"/>
  <c r="H84" i="13" s="1"/>
  <c r="E83" i="13"/>
  <c r="H83" i="13" s="1"/>
  <c r="E81" i="13"/>
  <c r="H81" i="13" s="1"/>
  <c r="E80" i="13"/>
  <c r="H80" i="13" s="1"/>
  <c r="E79" i="13"/>
  <c r="H79" i="13" s="1"/>
  <c r="E78" i="13"/>
  <c r="H78" i="13" s="1"/>
  <c r="E77" i="13"/>
  <c r="H77" i="13" s="1"/>
  <c r="E76" i="13"/>
  <c r="H76" i="13" s="1"/>
  <c r="E74" i="13"/>
  <c r="H74" i="13" s="1"/>
  <c r="E73" i="13"/>
  <c r="H73" i="13" s="1"/>
  <c r="E72" i="13"/>
  <c r="H72" i="13" s="1"/>
  <c r="E71" i="13"/>
  <c r="H71" i="13" s="1"/>
  <c r="E70" i="13"/>
  <c r="H70" i="13" s="1"/>
  <c r="E69" i="13"/>
  <c r="H69" i="13" s="1"/>
  <c r="E68" i="13"/>
  <c r="H68" i="13" s="1"/>
  <c r="E67" i="13"/>
  <c r="H67" i="13" s="1"/>
  <c r="E66" i="13"/>
  <c r="H66" i="13" s="1"/>
  <c r="E65" i="13"/>
  <c r="H65" i="13" s="1"/>
  <c r="E63" i="13"/>
  <c r="H63" i="13" s="1"/>
  <c r="E62" i="13"/>
  <c r="H62" i="13" s="1"/>
  <c r="E61" i="13"/>
  <c r="H61" i="13" s="1"/>
  <c r="E60" i="13"/>
  <c r="H60" i="13" s="1"/>
  <c r="E59" i="13"/>
  <c r="H59" i="13" s="1"/>
  <c r="E58" i="13"/>
  <c r="H58" i="13" s="1"/>
  <c r="E57" i="13"/>
  <c r="H57" i="13" s="1"/>
  <c r="E56" i="13"/>
  <c r="H56" i="13" s="1"/>
  <c r="E54" i="13"/>
  <c r="H54" i="13" s="1"/>
  <c r="E53" i="13"/>
  <c r="H53" i="13" s="1"/>
  <c r="E52" i="13"/>
  <c r="H52" i="13" s="1"/>
  <c r="E51" i="13"/>
  <c r="H51" i="13" s="1"/>
  <c r="E50" i="13"/>
  <c r="H50" i="13" s="1"/>
  <c r="E49" i="13"/>
  <c r="H49" i="13" s="1"/>
  <c r="E48" i="13"/>
  <c r="H48" i="13" s="1"/>
  <c r="E47" i="13"/>
  <c r="H47" i="13" s="1"/>
  <c r="E45" i="13"/>
  <c r="H45" i="13" s="1"/>
  <c r="E44" i="13"/>
  <c r="H44" i="13" s="1"/>
  <c r="E43" i="13"/>
  <c r="H43" i="13" s="1"/>
  <c r="E42" i="13"/>
  <c r="H42" i="13" s="1"/>
  <c r="E41" i="13"/>
  <c r="H41" i="13" s="1"/>
  <c r="E40" i="13"/>
  <c r="H40" i="13" s="1"/>
  <c r="E39" i="13"/>
  <c r="H39" i="13" s="1"/>
  <c r="E38" i="13"/>
  <c r="H38" i="13" s="1"/>
  <c r="E35" i="13"/>
  <c r="H35" i="13" s="1"/>
  <c r="E33" i="13"/>
  <c r="H33" i="13" s="1"/>
  <c r="E32" i="13"/>
  <c r="H32" i="13" s="1"/>
  <c r="E30" i="13"/>
  <c r="H30" i="13" s="1"/>
  <c r="E29" i="13"/>
  <c r="H29" i="13" s="1"/>
  <c r="E28" i="13"/>
  <c r="H28" i="13" s="1"/>
  <c r="E26" i="13"/>
  <c r="H26" i="13" s="1"/>
  <c r="E24" i="13"/>
  <c r="H24" i="13" s="1"/>
  <c r="E23" i="13"/>
  <c r="H23" i="13" s="1"/>
  <c r="E21" i="13"/>
  <c r="H21" i="13" s="1"/>
  <c r="E20" i="13"/>
  <c r="H20" i="13" s="1"/>
  <c r="E19" i="13"/>
  <c r="H19" i="13" s="1"/>
  <c r="E17" i="13"/>
  <c r="H17" i="13" s="1"/>
  <c r="E16" i="13"/>
  <c r="H16" i="13" s="1"/>
  <c r="E15" i="13"/>
  <c r="H15" i="13" s="1"/>
  <c r="E13" i="13"/>
  <c r="H13" i="13" s="1"/>
  <c r="E12" i="13"/>
  <c r="H12" i="13" s="1"/>
  <c r="E11" i="13"/>
  <c r="H11" i="13" s="1"/>
  <c r="D6" i="13"/>
  <c r="E6" i="13" s="1"/>
  <c r="H6" i="13" s="1"/>
  <c r="D10" i="24"/>
  <c r="D57" i="24" l="1"/>
  <c r="D63" i="24"/>
  <c r="D80" i="24"/>
  <c r="D82" i="24"/>
  <c r="D86" i="24"/>
  <c r="D87" i="24"/>
  <c r="D88" i="24"/>
  <c r="D71" i="24"/>
  <c r="D68" i="24"/>
  <c r="D69" i="24"/>
  <c r="D73" i="24"/>
  <c r="D77" i="24"/>
  <c r="D44" i="24"/>
  <c r="D45" i="24"/>
  <c r="D46" i="24"/>
  <c r="C62" i="24"/>
  <c r="D64" i="24"/>
  <c r="D65" i="24"/>
  <c r="D67" i="24"/>
  <c r="D78" i="24"/>
  <c r="D70" i="24"/>
  <c r="D72" i="24"/>
  <c r="D74" i="24"/>
  <c r="D79" i="24"/>
  <c r="E375" i="3"/>
  <c r="H375" i="3" s="1"/>
  <c r="C48" i="24"/>
  <c r="D49" i="24"/>
  <c r="D51" i="24"/>
  <c r="D42" i="24"/>
  <c r="E374" i="3"/>
  <c r="H374" i="3" s="1"/>
  <c r="E373" i="3"/>
  <c r="H373" i="3" s="1"/>
  <c r="D50" i="24"/>
  <c r="D38" i="24"/>
  <c r="C37" i="24"/>
  <c r="D39" i="24"/>
  <c r="D40" i="24"/>
  <c r="D41" i="24"/>
  <c r="D6" i="24"/>
  <c r="D5" i="24"/>
  <c r="D23" i="24"/>
  <c r="D24" i="24"/>
  <c r="D25" i="24"/>
  <c r="D29" i="24"/>
  <c r="C61" i="24"/>
  <c r="D4" i="24"/>
  <c r="D36" i="24"/>
  <c r="D12" i="24"/>
  <c r="C20" i="24"/>
  <c r="D22" i="24"/>
  <c r="D28" i="24"/>
  <c r="D53" i="24"/>
  <c r="C52" i="24"/>
  <c r="D56" i="24"/>
  <c r="C60" i="24"/>
  <c r="C34" i="24"/>
  <c r="D35" i="24"/>
  <c r="C2" i="24"/>
  <c r="D3" i="24"/>
  <c r="D30" i="24"/>
  <c r="D31" i="24"/>
  <c r="D55" i="24"/>
  <c r="D7" i="24"/>
  <c r="D8" i="24"/>
  <c r="D9" i="24"/>
  <c r="D11" i="24"/>
  <c r="C33" i="24"/>
  <c r="C23" i="6"/>
  <c r="E23" i="6" s="1"/>
  <c r="H23" i="6" s="1"/>
  <c r="C59" i="24" s="1"/>
  <c r="C58" i="24"/>
  <c r="C66" i="24" l="1"/>
  <c r="D1" i="24" s="1"/>
  <c r="D81" i="24"/>
</calcChain>
</file>

<file path=xl/sharedStrings.xml><?xml version="1.0" encoding="utf-8"?>
<sst xmlns="http://schemas.openxmlformats.org/spreadsheetml/2006/main" count="7250" uniqueCount="4577">
  <si>
    <t>Assessment Services</t>
  </si>
  <si>
    <t>A-01</t>
  </si>
  <si>
    <t>A-02</t>
  </si>
  <si>
    <t>A-03</t>
  </si>
  <si>
    <t>A-04</t>
  </si>
  <si>
    <t>A-05</t>
  </si>
  <si>
    <t>A-06</t>
  </si>
  <si>
    <t>A-07</t>
  </si>
  <si>
    <t>A-08</t>
  </si>
  <si>
    <t>A-09</t>
  </si>
  <si>
    <t>A-010</t>
  </si>
  <si>
    <t>A-011</t>
  </si>
  <si>
    <t>A-012</t>
  </si>
  <si>
    <t>Implementation</t>
  </si>
  <si>
    <t>I-01</t>
  </si>
  <si>
    <t>I-02</t>
  </si>
  <si>
    <t>Support Services</t>
  </si>
  <si>
    <t>SS-01</t>
  </si>
  <si>
    <t>SS-02</t>
  </si>
  <si>
    <t>SS-03</t>
  </si>
  <si>
    <t>SS-04</t>
  </si>
  <si>
    <t>SS-05</t>
  </si>
  <si>
    <t>SS-06</t>
  </si>
  <si>
    <t>Monthly Rate per Device</t>
  </si>
  <si>
    <t>SS-07</t>
  </si>
  <si>
    <t>SS-08</t>
  </si>
  <si>
    <t xml:space="preserve">Rate per Hour </t>
  </si>
  <si>
    <t>Labor</t>
  </si>
  <si>
    <t>L-01</t>
  </si>
  <si>
    <t>L-02</t>
  </si>
  <si>
    <t>L-03</t>
  </si>
  <si>
    <t>Training</t>
  </si>
  <si>
    <t>T-01</t>
  </si>
  <si>
    <t>T-02</t>
  </si>
  <si>
    <t>T-03</t>
  </si>
  <si>
    <t>T-04</t>
  </si>
  <si>
    <t>Third Party Device Support (non-Xerox)</t>
  </si>
  <si>
    <t>NX-01</t>
  </si>
  <si>
    <t>NX-02</t>
  </si>
  <si>
    <t>NX-03</t>
  </si>
  <si>
    <t>NX-04</t>
  </si>
  <si>
    <t>NX-05</t>
  </si>
  <si>
    <t>NX-06</t>
  </si>
  <si>
    <t>NX-07</t>
  </si>
  <si>
    <t>NX-08</t>
  </si>
  <si>
    <t>NX-09</t>
  </si>
  <si>
    <t>Available by Custom Quote</t>
  </si>
  <si>
    <t>Secure &amp; Integrate</t>
  </si>
  <si>
    <t>SI-01</t>
  </si>
  <si>
    <t>SI-02</t>
  </si>
  <si>
    <t xml:space="preserve">Device Disposal </t>
  </si>
  <si>
    <t>D-01</t>
  </si>
  <si>
    <t>Available by Custom Quote Required</t>
  </si>
  <si>
    <t>D-02</t>
  </si>
  <si>
    <t>Post Implementation Services</t>
  </si>
  <si>
    <t>PI-01</t>
  </si>
  <si>
    <t>PI-02</t>
  </si>
  <si>
    <t>PI-03</t>
  </si>
  <si>
    <t>PI-04</t>
  </si>
  <si>
    <t>PI-05</t>
  </si>
  <si>
    <t>Flat Rate per Device</t>
  </si>
  <si>
    <t>PI-06</t>
  </si>
  <si>
    <t>Technical Services</t>
  </si>
  <si>
    <t>TS-01</t>
  </si>
  <si>
    <t>TS-02</t>
  </si>
  <si>
    <t>TS-03</t>
  </si>
  <si>
    <t>TS-04</t>
  </si>
  <si>
    <t>Details</t>
  </si>
  <si>
    <t>Multi-User Server</t>
  </si>
  <si>
    <t>Provides utilities, OnBase Configuration, Basic Text Search and Print Servers, three-tier OnBase Broker and a License to use the copyrighted OnBase Database in conjunction with a supported SQL Database Management System (DBMS) in a single instance, multi-user environment.
These licenses are not transferable to service bureau customers.</t>
  </si>
  <si>
    <t>Single User Server</t>
  </si>
  <si>
    <t xml:space="preserve">Provides utilities, OnBase Configuration, Basic Text Search and Print Servers, three-tier OnBase Broker and a License to use the copyrighted OnBase Database in conjunction with a supported SQL Database Management System (DBMS) in a single instance environment.
For Single User environments.
Licenses are not transferable to service bureau customers.
</t>
  </si>
  <si>
    <t>Concurrent Client</t>
  </si>
  <si>
    <t>Workstation Client</t>
  </si>
  <si>
    <t>Named User Client</t>
  </si>
  <si>
    <t>Provides retrieval, viewing, printing, and management of documents for a single named user.
Both the OnBase Client or OnBase Web Client can use this license.</t>
  </si>
  <si>
    <t>Unity Client Server</t>
  </si>
  <si>
    <t>Desktop client built on .NET and WPF that provides a customizable user experience to the desktop.</t>
  </si>
  <si>
    <t>Unity Briefcase</t>
  </si>
  <si>
    <t>Provides offline access to documents and processes for disconnected, field workforces.</t>
  </si>
  <si>
    <t>Web Server</t>
  </si>
  <si>
    <t>External Access Client</t>
  </si>
  <si>
    <t>Allows an organization to create an external-facing Web portal that provides access to OnBase content and processes to users outside the organization. External Access Client provides three different levels of functionality: Read Only, Contribute and Full Access. The configuration-based functionality level determines the StatusView portlets available: 1) Read Only: Custom Query, Folders, Envelopes, External Links, HTML; 2) Contribute: DKT, E-Forms, File Upload; 3) Full Access: Workflow, Workflow Dashboard, Workflow Process Statistics, Workflow Queue Activity, Workflow Queue Filer, WorkView Filter and WorkView Summary. Each successive level inherits the functionality of the prior level. In addition to this server license, External Access Client requires a monthly Active-User fee for all users accessing the portal within a given month, according to the following schedule: 1) Read Only: $2.00/Active-User/month; 2) Contribute: $4.00/Active-User/month; 3) Full Access: $8.00/Active-User/month. A built-in reporting mechanism will relay monthly usage data to Hyland for translation into a monthly billing amount according to the schedule provided here.</t>
  </si>
  <si>
    <t>Mobile Access for iPad</t>
  </si>
  <si>
    <t>Provides the ability to access pending work in Workflow Queues, view the document, view keywords, execute ad-hoc tasks and view, modify and create notes from an iPad</t>
  </si>
  <si>
    <t>Mobile Access for iPhone</t>
  </si>
  <si>
    <t>Provides the ability to access pending work in Workflow Queues, view the document, view keywords, execute ad-hoc tasks and view, modify and create notes from an iPhone.</t>
  </si>
  <si>
    <t>Mobile Access for Android</t>
  </si>
  <si>
    <t>Provides the ability to access pending work in Workflow Queues, view the document, view keywords, execute ad-hoc tasks and view, modify and create notes from an Android device.</t>
  </si>
  <si>
    <t>Mobile Access for Windows</t>
  </si>
  <si>
    <t>Provides the ability to access pending work in Workflow Queues, view the document, view keywords, execute ad-hoc tasks and view, modify and create notes from a Windows tablet.</t>
  </si>
  <si>
    <t>Mobile Access for Windows Phone</t>
  </si>
  <si>
    <t>Provides the ability to access pending work in Workflow Queues, view the document, view keywords, execute ad-hoc tasks and view, modify and create notes from an Windows phone.</t>
  </si>
  <si>
    <t>Integration for Microsoft Outlook 2016</t>
  </si>
  <si>
    <t>Allows a Microsoft Outlook user to interact with an OnBase system through the familiar Outlook client. Provides users the ability to save e-mails and/or any associated attachments by simply dragging the e-mail to the “OnBase” folder. Users can also retrieve documents from the interface.</t>
  </si>
  <si>
    <t>Integration for Microsoft Outlook 2013</t>
  </si>
  <si>
    <t>Integration for Microsoft Outlook 2010</t>
  </si>
  <si>
    <t>Integration for Microsoft Outlook 2007</t>
  </si>
  <si>
    <t>Integration for Novell GroupWise</t>
  </si>
  <si>
    <t>Integration for IBM Notes</t>
  </si>
  <si>
    <t>Allows an IBM Notes user to interact with an OnBase system through the familiar Notes client. Provides users the ability to save e-mails and/or any associated attachments by simply dragging the e-mail to the “OnBase” folder. Users can also retrieve documents from the interface.</t>
  </si>
  <si>
    <t>Gateway Caching Server</t>
  </si>
  <si>
    <t>Enables an organization with distributed locations to manage file caching geographically, providing increased retrieval times for documents such as PDF, OLE, and CAD drawings at the remote locations.</t>
  </si>
  <si>
    <t>eCommerce Application</t>
  </si>
  <si>
    <t>Provides the ability to search for and purchase documents from a web interface.</t>
  </si>
  <si>
    <t>Public Sector Constituency Web Access</t>
  </si>
  <si>
    <t>Image-Only Multi-User Server</t>
  </si>
  <si>
    <t>Provides utilities, OnBase Configuration, Print Servers, and a License to use the copyrighted OnBase Database in a single instance, multi-user environment for only image documents.</t>
  </si>
  <si>
    <t>Image-Only Concurrent Client</t>
  </si>
  <si>
    <t>Image-Only Workstation Client</t>
  </si>
  <si>
    <t>Image-Only Named User Client</t>
  </si>
  <si>
    <t xml:space="preserve">Provides retrieval, viewing, printing, and management of image documents for a single named user.
Both the OnBase Client or OnBase Web Client can use this license.
</t>
  </si>
  <si>
    <t>Audit Compliance Administration</t>
  </si>
  <si>
    <t/>
  </si>
  <si>
    <t>Audit Compliance Administration for Hospitals</t>
  </si>
  <si>
    <t>Enables management and compliance with the RAC audit requirements by providing business process management, records management and trending capabilities in a single application.
Includes associated clinics.</t>
  </si>
  <si>
    <t>Audit Compliance Administration for Critical Access Hospitals</t>
  </si>
  <si>
    <t>Enables management and compliance with the RAC audit requirements by providing business process management, records management and trending capabilities in a single application.</t>
  </si>
  <si>
    <t>Audit Compliance Administration for Critical Access Hospitals - Subscription</t>
  </si>
  <si>
    <t>Audit Compliance Administration for Stand Alone Outpatient Facilities</t>
  </si>
  <si>
    <t>Audit Compliance Administration for Stand Alone Outpatient Facilities - Subscription</t>
  </si>
  <si>
    <t>Banking and Treasury</t>
  </si>
  <si>
    <t>Ad-hoc IRD Printing</t>
  </si>
  <si>
    <t>Image Cash Letter Generator (X9.37)</t>
  </si>
  <si>
    <t>Image Cash Letter Generator (X9.100)</t>
  </si>
  <si>
    <t>Posting File Generator</t>
  </si>
  <si>
    <t>Enables financial institutions to import an electronic image cash letter in DSTU X9.37-2003 file format and create a posting file for the core banking application to post the transactions.</t>
  </si>
  <si>
    <t>NSF File Processor</t>
  </si>
  <si>
    <t>Branch Capture</t>
  </si>
  <si>
    <t>Allows financial institution branches to remotely capture and balance check images and upload them to the central OnBase system.</t>
  </si>
  <si>
    <t>eMortgage Delivery for Chase</t>
  </si>
  <si>
    <t>Provides lenders with the ability to send digitized loan documents and index information from OnBase to Chase in Chase’s preferred image transfer format.</t>
  </si>
  <si>
    <t>Signature / ID Client</t>
  </si>
  <si>
    <t>Offers a simple Visual Basic application limited to the retrieval and display of Signature Cards and Photo ID’s for use by financial institution teller workstations.</t>
  </si>
  <si>
    <t>Integration for A2IA CAR/LAR</t>
  </si>
  <si>
    <t>Enables the OnBase Check 21 solution to read the courtesy amount and legal amount from the check image, streamling the balancing process prior to the images being imported into OnBase.
Sold in Blocks of 100,000 checks processed annually.</t>
  </si>
  <si>
    <t>Integration for Mitek Validify</t>
  </si>
  <si>
    <t>Provides integration to Mitek Validify for statistical analysis/heuristics on signature cards.</t>
  </si>
  <si>
    <t>Integration for Goldleaf</t>
  </si>
  <si>
    <t>Archives and indexes items into OnBase that were captured by the merchant capture Goldleaf solution.</t>
  </si>
  <si>
    <t>Integration with Q2 Software</t>
  </si>
  <si>
    <t>Allows the Q2 home banking product to query for OnBase documents and retrieve them for display to credit union customers.</t>
  </si>
  <si>
    <t>Integration for Teres Solutions SAIL</t>
  </si>
  <si>
    <t>Provides the ability to archive and retrieve documents to and from OnBase from within Teres' SAIL loan origination application.</t>
  </si>
  <si>
    <t>Integration for Misys FusionBanking Credit Management Enterprise</t>
  </si>
  <si>
    <t>Allows a Misys FusionBanking Credit Management Enterprise user to interact with an OnBase system through the familiar FusionBanking Credit Management Enterprise client. Provides a user the ability to upload documents directly into OnBase and retrieve documents from the interface.</t>
  </si>
  <si>
    <t>Business Process Automation Solutions (BPAs)</t>
  </si>
  <si>
    <t>Admissions Process Automation for PeopleSoft</t>
  </si>
  <si>
    <t>Enables the real time exchange and guaranteed delivery of data between OnBase and Oracle's PeopleSoft Campus Solutions, in support of the automation of the Admissions process.</t>
  </si>
  <si>
    <t>Financial Aid Process Automation for PeopleSoft</t>
  </si>
  <si>
    <t>Enables the real time exchange and guaranteed delivery of data between OnBase and Oracle's PeopleSoft Campus Solutions, in support of the automation of the Financial Aid process.</t>
  </si>
  <si>
    <t>TC/TCE Process Automation for PeopleSoft</t>
  </si>
  <si>
    <t>Enables the real time exchange and guaranteed delivery of data between OnBase and Oracle's PeopleSoft Campus Solutions, in support of the automation of the Transcript Capture &amp; Transfer Course Evaluation process.</t>
  </si>
  <si>
    <t>Admissions Process Automation for Banner</t>
  </si>
  <si>
    <t>Enables the real time exchange and guaranteed delivery of data between OnBase and Banner by Ellucian, in support of the automation of the Admissions process.</t>
  </si>
  <si>
    <t>Financial Aid Process Automation for Banner</t>
  </si>
  <si>
    <t>Enables the real time exchange and guaranteed delivery of data between OnBase and Banner by Ellucian, in support of the automation of the Financial Aid process.</t>
  </si>
  <si>
    <t>TC/TCE Process Automation for Banner</t>
  </si>
  <si>
    <t>Enables the real time exchange and guaranteed delivery of data between OnBase and Banner by Ellucian, in support of the automation of the Transcript Capture &amp; Transfer Course Evaluation process.</t>
  </si>
  <si>
    <t>Admissions Process Automation for Colleague</t>
  </si>
  <si>
    <t>Enables the real time exchange and guaranteed delivery of data between OnBase and Colleague by Ellucian, in support of the automation of the Admissions process.</t>
  </si>
  <si>
    <t>Financial Aid Process Automation for Colleague</t>
  </si>
  <si>
    <t>Enables the real time exchange and guaranteed delivery of data between OnBase and Colleague by Ellucian, in support of the automation of the Financial Aid process.</t>
  </si>
  <si>
    <t>TC/TCE Process Automation for Colleague</t>
  </si>
  <si>
    <t>Enables the real time exchange and guaranteed delivery of data between OnBase and Colleague by Ellucian, in support of the automation of the Transcript Capture &amp; Transfer Course Evaluation process.</t>
  </si>
  <si>
    <t>Enterprise Integration Server (EIS)</t>
  </si>
  <si>
    <t>Provides a standardized platform to exchange data real time between OnBase and a Line of Business application. EIS is an integration tool that, when coupled with Hyland and/or Solution Provider experience and a customer's IT department expertise and guidance, results in a solution with guaranteed delivery and exchange of real time business data.</t>
  </si>
  <si>
    <t>BizTalk Server 2013 R2 (Runtime Restricted-Use)</t>
  </si>
  <si>
    <t>Intended for users who require BizTalk Server 2013 R2 (Runtime Restricted) licensing that goes beyond the four core licenses included with the BPAs and Enterprise Integration Server. This license is intended for exclusive use within the products contained in the Business Process Automation Solutions section of the fee schedule and includes two cores.</t>
  </si>
  <si>
    <t>Capture</t>
  </si>
  <si>
    <t>Production Document Imaging (TWAIN)</t>
  </si>
  <si>
    <t>Production Document Imaging (TWAIN) (Named Use)</t>
  </si>
  <si>
    <t>Production Document Imaging (ISIS)</t>
  </si>
  <si>
    <t>Scans (digitizes) paper documents using ISIS compatible devices. Advanced features include bar code recognition, distributed capture and indexing, blank page separation and auto-enabled indexing.</t>
  </si>
  <si>
    <t>Disconnected Scanning</t>
  </si>
  <si>
    <t>Provides users with a robust document capture solution that is used while disconnected from OnBase. Supports Kofax, ISIS, and TWAIN scanning.</t>
  </si>
  <si>
    <t>Desktop Document Imaging</t>
  </si>
  <si>
    <t>Scans paper documents using only TWAIN compatible devices.</t>
  </si>
  <si>
    <t>Front Office Scanning</t>
  </si>
  <si>
    <t>Express Scanning</t>
  </si>
  <si>
    <t>Web Scanning Named User</t>
  </si>
  <si>
    <t>Provides low-volume, ad-hoc, TWAIN based document scanning capability to the Web Client.</t>
  </si>
  <si>
    <t>Advanced Capture</t>
  </si>
  <si>
    <t>Enables the automatic classification and indexing of scanned documents. Supports multiple languages and the processing of bi-tonal, grayscale and color images. Enables batch processing and also ad-hoc Automated Indexing from a select list.</t>
  </si>
  <si>
    <t>Ad-hoc Advanced Capture</t>
  </si>
  <si>
    <t>Interactive Data Capture</t>
  </si>
  <si>
    <t>Enhances standard indexing capabilities within the Unity Client Server. After OCR processing, manual indexing can be supplemented with Auto-Complete, Point and Click and Swiping capabilities.</t>
  </si>
  <si>
    <t>Intelligent Capture for AP</t>
  </si>
  <si>
    <t>Evaluates invoice images using OCR technology to automatically identify documents and extract necessary data, eliminating the need for templates.</t>
  </si>
  <si>
    <t>Intelligent Capture for AP Volume Licensing</t>
  </si>
  <si>
    <t>Price Per Image licensing for Intelligent Capture for AP product. For Volume and Pricing, see number 3 beneath the Capture heading on the fee schedule</t>
  </si>
  <si>
    <t>Automated Redaction</t>
  </si>
  <si>
    <t>Bar Code Recognition Server</t>
  </si>
  <si>
    <t>Enables centralized bar code recognition, by allowing a single workstation to perform bar code processing on image batches that were scanned at many scanning workstations.</t>
  </si>
  <si>
    <t>Bar Code Generator</t>
  </si>
  <si>
    <t>Merchant Capture</t>
  </si>
  <si>
    <t>Enables corporate and/or public sector organizations to benefit from The Check Clearing for the 21st Century Act (Check 21), in conjunction with their depository financial institution, by automating the paper-based, physical deposit process.</t>
  </si>
  <si>
    <t>Image Segment Archiver</t>
  </si>
  <si>
    <t>Provides the ability to divide an image in a scan queue into multiple OnBase documents by allowing the user to select sections of the image and archive each selected section to a separate OnBase document.</t>
  </si>
  <si>
    <t>Virtual Print Driver</t>
  </si>
  <si>
    <t>COLD / ERM</t>
  </si>
  <si>
    <t>Advanced COLD / ERM</t>
  </si>
  <si>
    <t>Document Import Processor</t>
  </si>
  <si>
    <t>Advanced Document Import Processor</t>
  </si>
  <si>
    <t>Directory Import Processor</t>
  </si>
  <si>
    <t>XML Index Document Import Processor</t>
  </si>
  <si>
    <t>Imports documents (scanned or other) and their respective index information via an XML Index file.</t>
  </si>
  <si>
    <t>XML Tag Import Processor</t>
  </si>
  <si>
    <t>Processes, indexes, and stores XML format files.</t>
  </si>
  <si>
    <t>Remittance Processor</t>
  </si>
  <si>
    <t>Provides the ability to identify remittance information (check images, remittance slips, and financial information) from a remittance text file and store the information within the OnBase document repository.</t>
  </si>
  <si>
    <t>Advanced Remittance Processor</t>
  </si>
  <si>
    <t>PCL Input Filter</t>
  </si>
  <si>
    <t>Works in conjunction with OnBase COLD / ERM to process and store PCL data streams, enabling stored documents to retain original formatting features.</t>
  </si>
  <si>
    <t>AFP Input Filter</t>
  </si>
  <si>
    <t>Works in conjunction with OnBase COLD / ERM to process and store AFP data streams, enabling stored documents to retain original formatting features.</t>
  </si>
  <si>
    <t>DJDE Input Filter</t>
  </si>
  <si>
    <t>Works in conjunction with OnBase COLD / ERM to process and store DJDE data streams, enabling stored documents to retain original formatting features.</t>
  </si>
  <si>
    <t>PDF Input Filter</t>
  </si>
  <si>
    <t>Processes, indexes, and stores PDF documents. Allows for the extraction of index data from the PDF. Allows for the option of converting and storing the PDF as a TIFF (multi-page TIFF when applicable). Due to the variety of PDF formats, Hyland Software must verify that a PDF document can be processed prior to selling this module. Please make no assumptions.</t>
  </si>
  <si>
    <t>E-mail Archive for Microsoft Exchange</t>
  </si>
  <si>
    <t>Mailbox Importer</t>
  </si>
  <si>
    <t>Allows configuration of OnBase to automatically import new messages from an email server that supports the IMAP or POP3 protocol. Through the definition of conditions and rules, email messages become documents and each document is associated with a Document Type.</t>
  </si>
  <si>
    <t>Archive Services for Microsoft SharePoint</t>
  </si>
  <si>
    <t>132 Column Font</t>
  </si>
  <si>
    <t>Provides the ability to view a complete 132-character wide COLD report in 800 x 600 screen resolution without having to scroll right and left to find the information.</t>
  </si>
  <si>
    <t>Integration for Biscom FAXCOM</t>
  </si>
  <si>
    <t>Provides the ability to specify how fax documents are configured for automatic import into OnBase upon receipt at the FAXCOM Server.</t>
  </si>
  <si>
    <t>Integration for Esker Fax</t>
  </si>
  <si>
    <t>Provides the ability to specify how fax documents are configured for automatic import into OnBase upon receipt at the Esker Fax Server.</t>
  </si>
  <si>
    <t>Integration for Open Text Fax Server, RightFax Edition</t>
  </si>
  <si>
    <t>Provides the ability to specify how fax documents are configured for automatic import into OnBase upon receipt at the RightFax Server.</t>
  </si>
  <si>
    <t>Integration for eCopy ShareScan</t>
  </si>
  <si>
    <t>Enterprise Integration for eCopy ShareScan</t>
  </si>
  <si>
    <t>Integration for eCopy Site License</t>
  </si>
  <si>
    <t>Integration for HP Connect</t>
  </si>
  <si>
    <t>Enables an organization to use a choice of supported HP MFP devices to capture document images and route them directly into the OnBase system. Contact HP for the most current list of supported devices.</t>
  </si>
  <si>
    <t>Integration for Konica Minolta bizhub MarketPlace MFP</t>
  </si>
  <si>
    <t>Enables an organization to use a choice of supported Konica Minolta devices to capture document images and route them directly into the OnBase system. Contact Konica Minolta for the most current list of supported devices.</t>
  </si>
  <si>
    <t>Integration for Konica Minolta Dispatcher Phoenix</t>
  </si>
  <si>
    <t>Provides the ability to archive documents into OnBase from any networked Dispatcher Phoenix enabled multifunction scan device. Enables a user to assign documents into OnBase Document Types, assign OnBase Keywords and route the documents to the OnBase system.</t>
  </si>
  <si>
    <t>Integration for KYOCERA</t>
  </si>
  <si>
    <t>Enables an organization to use a choice of supported KYOCERA MFP devices to capture document images and route them directly into the OnBase system. Contact KYOCERA for the most current list of supported devices.</t>
  </si>
  <si>
    <t>Enables an organization to use a choice of supported Sharp MFP devices to capture document images and route them directly into the OnBase system. Contact Sharp for the most current list of supported devices.</t>
  </si>
  <si>
    <t>Integration for Xerox MFP</t>
  </si>
  <si>
    <t>Enables an organization to use a choice of supported Xerox MFP devices to capture document images and route them directly into the OnBase system. Contact your Xerox representative for the most current list of supported devices and additional components required for this solution.</t>
  </si>
  <si>
    <t>Integration for the ScanSnap Network fi-6010N iScanner</t>
  </si>
  <si>
    <t>Provides a complete solution for scanning documents across the internet, directly into a destination OnBase system. This provides a simple and easy to use touch screen interface that provides distributed scanning and indexing of critical business documents. Documents arrive at their intended destination faster and are already imaged and indexed.</t>
  </si>
  <si>
    <t>Connector for Esker DeliveryWare</t>
  </si>
  <si>
    <t>Allows users to utilize the OnBase repository for storing documents captured with Esker DeliveryWare by creating a Universal Output Connector to which Esker DeliveryWare can route business documents.</t>
  </si>
  <si>
    <t>COLD/ERM-Only Multi-User Server</t>
  </si>
  <si>
    <t>Provides utilities, OnBase Configuration, Basic Text Search and Print Servers, and a License to use the copyrighted OnBase Database in a single instance, multi-user environment for only COLD (text) documents.</t>
  </si>
  <si>
    <t>COLD/ERM-Only Concurrent Client</t>
  </si>
  <si>
    <t>COLD/ERM-Only Workstation Client</t>
  </si>
  <si>
    <t>COLD/ERM-Only Named User Client</t>
  </si>
  <si>
    <t xml:space="preserve">Provides retrieval, viewing, printing, and management of documents for a single named user.
Both the OnBase Client or OnBase Web Client can use this license.
</t>
  </si>
  <si>
    <t>Production Document Imaging (Kofax or TWAIN)</t>
  </si>
  <si>
    <t>Government</t>
  </si>
  <si>
    <t>Agenda Management</t>
  </si>
  <si>
    <t>Plan Review Named User</t>
  </si>
  <si>
    <t xml:space="preserve">Enables government agencies and other organizations to perform plan review processes related to community development, such as commercial buildings, private residence work, roads, bridges and other infrastructure projects. A submittal web site allows electronic upload of plan sheets and related documents. Plan revisions can be re-submitted, and finalized plans can be approved, stamped and returned to submitters, with collected comments and markups. Plan Review supports 2D drawing formats only. </t>
  </si>
  <si>
    <t>Plan Review Integration Toolkit</t>
  </si>
  <si>
    <t>Enables the OnBase Plan Review solution to be integrated with a third party line of business application, allowing for electronic plan review to be included in organizational processes. The toolkit offers an API for creating plan review projects with data from the line of business application, authenticating portal users and other key functions as well as the ability to use the OnBase Application Enabler for user interface-level integration.</t>
  </si>
  <si>
    <t>Integration for Tempest Development Group</t>
  </si>
  <si>
    <t>Enables users of OnBase Plan Review to integrate with the Tempest Development Group products for permitting to include electronic plan review in the overall permitting process.</t>
  </si>
  <si>
    <t>Integration for Azteca Cityworks</t>
  </si>
  <si>
    <t>Offers a seamless integration with Azteca Cityworks, providing users ECM capabilities within the Cityworks product. Allows users to associate documents to a Cityworks Server object, view the associated documents and archive new Cityworks-related documents directly in to OnBase.</t>
  </si>
  <si>
    <t>Integration for Accela</t>
  </si>
  <si>
    <t>Offers a seamless integration with Accela Automation through the standard Accela EDMS interface. Features include the ability to associate documents to an Accela CAP object, view and download associated documents, and archive new Accela related documents through the Accela product directly into OnBase.</t>
  </si>
  <si>
    <t>Public Sector Constituency Web Access (Workflow)</t>
  </si>
  <si>
    <t>Integration for CourtView</t>
  </si>
  <si>
    <t>Enables users to archive and retrieve images through the CourtView interface.</t>
  </si>
  <si>
    <t>Integration for DTS TrakRecord</t>
  </si>
  <si>
    <t>Enables storage and retrieval of document images in connection with the DTS TrakRecord system.</t>
  </si>
  <si>
    <t>Healthcare</t>
  </si>
  <si>
    <t>Integration for Epic</t>
  </si>
  <si>
    <t>Epic Concurrent Client</t>
  </si>
  <si>
    <t>Integration for Epic Canto and Epic Haiku</t>
  </si>
  <si>
    <t>Provides mobile access to the patient record without leaving the Epic interface, allowing mobile users to tap a button to retrieve information stored within OnBase, such as images, EKGs, test results and other relevant documents.</t>
  </si>
  <si>
    <t>Hospital License - Community Connect</t>
  </si>
  <si>
    <t>"Community Connect Hospital" means 1) a hospital whose licensed bed count is determined by the most recently reported number on the HIMSS Analytics website (http://www.himssanalytics.org) for such hospital; and 2) a hospital to which Customer grants access o Customer's Epic system; and 3) a hospital for which Customer has paid to Hyland the requisite Software license fees and annual Maintenance fees as described in the section below. For each Community Connect Hospital which Customer wishes to grant access to the Software as a Community Connect User, Customer shall pay a one-time payment of Software license fees in an amount determined by multiplying the number of licensed beds for such Community Connect Hospital (as most recently reported on the HIMSS Analytics website (http://www.himssanalytics.org) by $800/licensed bed for institutions with less than 250 licensed beds; and by $1,200/licensed bed for institutions with 250 licensed beds and greater. Therefore, from time to time, if the number of licensed beds of such Community Connect Hospital increased based upon the number most recently reported on the HIMSS Analytics website, such Customer shall be obligated to pay additional Software license fees to Hyland in an amount equal to the number of such additional licensed beds at the Community Connect Hospital, in accordance with the above. Customer may not transfer or reassign license rights between Community Connect Hospitals, and shall not be entitled to a refund or credit if the number of licensed beds decreases at any time.</t>
  </si>
  <si>
    <t>OnBase Mobile eCapture for Android</t>
  </si>
  <si>
    <t>Allows for the configuration and completion of patient forms on an Android tablet, enabling the patient registration process to become paperless.</t>
  </si>
  <si>
    <t>OnBase Mobile eCapture for Android Point of Registration</t>
  </si>
  <si>
    <t>Enables the use of OnBase Mobile eCapture for Android at a specific point of registration.</t>
  </si>
  <si>
    <t>Universal Scope Capture</t>
  </si>
  <si>
    <t>Allows physicians and clinicians to electronically capture patient data and images during any type of medical procedure and store the data and images within OnBase, where they can be accessed, reviewed and annotated.</t>
  </si>
  <si>
    <t>Medical Records Management Solution</t>
  </si>
  <si>
    <t>Medical Records Coding Interface</t>
  </si>
  <si>
    <t>Provides the ability to configure and automate the assignment of work for Medical Coders to allow for an efficient completion of coding on a medical chart.</t>
  </si>
  <si>
    <t>Medical Records Transcription Interface</t>
  </si>
  <si>
    <t xml:space="preserve">Provides the ability within the deficiency management process to create, edit and complete transcriptions within the OnBase Medical Records Completion solution.
</t>
  </si>
  <si>
    <t>MRMS Chart Completion Concurrent Client</t>
  </si>
  <si>
    <t>MRMS Physical Chart Tracking</t>
  </si>
  <si>
    <t>Provides chart tracking solutions for identifying the location of paper medical records during the request/retrieval/storage processes.</t>
  </si>
  <si>
    <t>Appeals and Grievances</t>
  </si>
  <si>
    <t>Allows healthcare payers to triage, investigate and report on member or provider complaints. A case is created from submitted correspondence and launched into a review process where relevant data is collected and considered for decision.</t>
  </si>
  <si>
    <t>Release of Information</t>
  </si>
  <si>
    <t>Aggregates data and documents from different locations and electronically provides all necessary patient information and supporting documents in a single patient record.</t>
  </si>
  <si>
    <t>Medical Records Release of Information</t>
  </si>
  <si>
    <t>Allows medical records departments to process requests for medical records. The module performs accounting actions including creating invoices for fees, reports on revenues received and outstanding accounts. By tracking when each document was released and to whom, the Medical Records Release of Information module also assists in HIPAA compliance.</t>
  </si>
  <si>
    <t>Medical Records Release of Information for GE Centricity EMR</t>
  </si>
  <si>
    <t>Allows medical records departments to process requests for medical records. The module performs accounting actions including creating invoices for fees, reports on revenues received and outstanding accounts. By tracking when each document was released and to whom, the Medical Records Release of Information for GE Centricity EMR module also assists in HIPAA compliance.</t>
  </si>
  <si>
    <t>Medical Records Release of Information (Standalone)</t>
  </si>
  <si>
    <t>Integration for Optum CAC</t>
  </si>
  <si>
    <t xml:space="preserve">Provides access to transcribed and scanned documents that are necessary to support the coding process in Optum CAC. </t>
  </si>
  <si>
    <t>Integration for 3M CAC</t>
  </si>
  <si>
    <t>Provides access to transcribed and scanned documents that are necessary to support the coding process in 3M CAC.</t>
  </si>
  <si>
    <t>Integration for Nuance CAC</t>
  </si>
  <si>
    <t>EDI 810 Processor</t>
  </si>
  <si>
    <t>Converts Invoices in versions 4010 of the 810 EDI format to XML. The processor also extracts a list of keywords from each Invoice to index the document as they are imported into OnBase.</t>
  </si>
  <si>
    <t>EDI 835 EOB Processor (HIPAA 5010)</t>
  </si>
  <si>
    <t>EDI 837 Processor (HIPAA 5010)</t>
  </si>
  <si>
    <t>HL7 Module</t>
  </si>
  <si>
    <t>Document Imaging for PACS</t>
  </si>
  <si>
    <t>Signature Deficiencies for Epic</t>
  </si>
  <si>
    <t>Provides the ability to electronically sign deficiencies on documents stored in OnBase that are retrieved from within the Epic user interface.</t>
  </si>
  <si>
    <t>Signature Deficiencies for EMR’s</t>
  </si>
  <si>
    <t>Provides the ability to electronically sign deficiencies on documents stored in OnBase. OnBase will be initiated from the EMR displaying clinical documents requiring the Physician Signature.</t>
  </si>
  <si>
    <t>Integration for GE Centricity (for Hospitals)</t>
  </si>
  <si>
    <t>Integration for Cerner Millennium</t>
  </si>
  <si>
    <t>Integration for Allscripts Sunrise Acute Care</t>
  </si>
  <si>
    <t>EKG Integration for GE Muse</t>
  </si>
  <si>
    <t>Provides the ability to import EKG’s directly from the GE Muse system into OnBase without the need to print and scan.</t>
  </si>
  <si>
    <t>Integration for OPUS (CSC Common Web Desktop)</t>
  </si>
  <si>
    <t>Provides integration to OPUS (CSC Common Web Desktop) enabling patient information, from OnBase and other systems integrated through the Common Web Desktop, to be presented through a common portal interface.</t>
  </si>
  <si>
    <t>Integration for Effica EMR</t>
  </si>
  <si>
    <t>Captures ECG content utilizing HL7 technology and displays results using API integration with Effica EMR solution.</t>
  </si>
  <si>
    <t>Integration for Allscripts Homecare (Existing Customers)</t>
  </si>
  <si>
    <t>Enables visiting nurses to view images that support the visit and to archive new content captured during the visits.</t>
  </si>
  <si>
    <t>Workstation Client for Allscripts Homecare Integration</t>
  </si>
  <si>
    <t>DICOM Integration for GE</t>
  </si>
  <si>
    <t>DICOM Integration for TeraMedica</t>
  </si>
  <si>
    <t>Multi-user Server for GE Centricity (Clinical)</t>
  </si>
  <si>
    <t>For users of the GE centricity system; Provides utilities, OnBase Configuration, Basic Text Search and Print Servers, three-tier OnBase Broker and a License to use the copyrighted OnBase Database in conjunction with a supported SQL Database Management System (DBMS) in a single institution, multi-user environment.</t>
  </si>
  <si>
    <t>Clinical Concurrent Client for GE Centricity</t>
  </si>
  <si>
    <t>Document Imaging for GE Centricity (Unlimited) (Clinical)</t>
  </si>
  <si>
    <t>Allows for the scan capture of documents through OnBase and places a link to the documents in the patient clinical record.</t>
  </si>
  <si>
    <t>Clinical Indexing Workstation Client for GE Centricity</t>
  </si>
  <si>
    <t>Allows for the indexing of documents from stand alone indexing stations outside of the OnBase client. Multiple stations maybe included in a solution.</t>
  </si>
  <si>
    <t>Disconnected Scanning for GE Centricity (Clinical)</t>
  </si>
  <si>
    <t>See description in the Document Imaging section of this document.</t>
  </si>
  <si>
    <t>Healthcare Disconnected Scanning for Citrix</t>
  </si>
  <si>
    <t>Healthcare Express Scanning for Citrix</t>
  </si>
  <si>
    <t>Healthcare Front Office Scanning for Citrix</t>
  </si>
  <si>
    <t>Integrated Scanning for Epic</t>
  </si>
  <si>
    <t>Integration for GE Centricity Image Broker</t>
  </si>
  <si>
    <t>Enables the archiving and retrieval of images for GE Centricity.</t>
  </si>
  <si>
    <t>General Ledger Journal Entry and Export</t>
  </si>
  <si>
    <t>Higher Education</t>
  </si>
  <si>
    <t>Integration for EMT Apply Yourself</t>
  </si>
  <si>
    <t>Enables the storage of documents originating from EMT Apply Yourself into the OnBase system.</t>
  </si>
  <si>
    <t>EDI TS 130 Processor</t>
  </si>
  <si>
    <t>Processes EDI 130 (4010) Student Educational Records data streams into individual documents and provides ability to import.</t>
  </si>
  <si>
    <t>Hyland Software Services</t>
  </si>
  <si>
    <t>Capture Consulting</t>
  </si>
  <si>
    <t>Hyland will provide discovery, configuration and installation services to Customer in the implementation of their Capture software solution.</t>
  </si>
  <si>
    <t>Database Services</t>
  </si>
  <si>
    <t>Hyland will provide General Database Consulting and/or Scripting.</t>
  </si>
  <si>
    <t>Custom Reporting</t>
  </si>
  <si>
    <t>Business Continuity Planning</t>
  </si>
  <si>
    <t>Database Platform Migration Services</t>
  </si>
  <si>
    <t>Software Development</t>
  </si>
  <si>
    <t>Consulting (CSG)</t>
  </si>
  <si>
    <t>Professional consulting services include: application requirements definition, application development, pre-processor development, WorkView data import, API script development, and API consultation services.</t>
  </si>
  <si>
    <t>Outsourced System Administrator</t>
  </si>
  <si>
    <t>The Outsourced System Administrator (OSA) works under the direction and supervision of a customer, providing system administration support services, as well as training, to internal help desk and/or IT personnel. In addition to general support, the OSA will work with designated personnel to complete daily, weekly and monthly administrative tasks, as necessary. Services are customarily provided in blocks of hours over consecutive weeks and for a specified period of time.</t>
  </si>
  <si>
    <t>Enterprise Solutions Consulting</t>
  </si>
  <si>
    <t>Enterprise Solutions Consulting services include: enterprise assessments, individual solution assessments, cost-benefit analyses, change management, engagement management and other consultation services.</t>
  </si>
  <si>
    <t>Insurance</t>
  </si>
  <si>
    <t>Insurance Agent Web Access</t>
  </si>
  <si>
    <t>Integration for ACORD</t>
  </si>
  <si>
    <t>Enables OnBase Workflow and BPM applications to support and share ACORD standards-based XML data with other systems without the need for complex custom coding.</t>
  </si>
  <si>
    <t>Integrate</t>
  </si>
  <si>
    <t>Application Enabler</t>
  </si>
  <si>
    <t>Enterprise Application Enabler</t>
  </si>
  <si>
    <t>Host Enabler Concurrent Client</t>
  </si>
  <si>
    <t>Provides image enabling for host applications.</t>
  </si>
  <si>
    <t>Host Enabler Workstation Client</t>
  </si>
  <si>
    <t>Office Business Application for 2016</t>
  </si>
  <si>
    <t>Allows users of Word, Excel, and PowerPoint to interact with OnBase content through their familiar Microsoft Office interface. This integration provides users with single-click menu access for storing, retrieving, and editing OnBase documents and related content.</t>
  </si>
  <si>
    <t>Office Business Application for 2016 (Concurrent)</t>
  </si>
  <si>
    <t>Intended for users in a Citrix or Terminal Services environment. Allows users of Word, Excel, and PowerPoint to interact with OnBase content through their familiar Microsoft Office interface. This integration provides users with single-click menu access for storing, retrieving, and editing OnBase documents and related content.</t>
  </si>
  <si>
    <t>Office Business Application for 2013</t>
  </si>
  <si>
    <t>Office Business Application for 2013 (Concurrent)</t>
  </si>
  <si>
    <t>Office Business Application for 2010</t>
  </si>
  <si>
    <t>Office Business Application for 2010 (Concurrent)</t>
  </si>
  <si>
    <t>Office Business Application for 2007</t>
  </si>
  <si>
    <t>Office Business Application for 2007 (Concurrent)</t>
  </si>
  <si>
    <t>Web Services Publishing</t>
  </si>
  <si>
    <t>Allows for point and click creation of standard web services tailored for an organization's OnBase solution, providing a Web API for use by external users or third party applications. In addition to this license, which allows users to publish web services, Web Services Publishing requires a $0.10 fee Per Executed Web Service Call. A built-in reporting mechanism will relay monthly usage data to Hyland for translation into a monthly billing amount.</t>
  </si>
  <si>
    <t>Web Services Publishing Executed Web Service Call</t>
  </si>
  <si>
    <t>Web Services Publishing requires a $0.10 fee Per Executed Web Service Call. A built-in reporting mechanism will relay monthly usage data to Hyland for translation into a monthly billing amount for the sum of all Executed Web Service Calls within the given month.</t>
  </si>
  <si>
    <t>Unity Integration Toolkit</t>
  </si>
  <si>
    <t>Archival API</t>
  </si>
  <si>
    <t>Provides the ability to archive documents from third party systems into the OnBase system.</t>
  </si>
  <si>
    <t>Integration for Trinisys</t>
  </si>
  <si>
    <t>Allows for the archiving of data and documents in to the OnBase system through the Trinisys platform.</t>
  </si>
  <si>
    <t>Reverse API</t>
  </si>
  <si>
    <t>Provides the ability for OnBase to retrieve information or documents from third party applications.</t>
  </si>
  <si>
    <t>Connector for use with SAP ArchiveLink</t>
  </si>
  <si>
    <t>Bar Code Import for use with SAP ArchiveLink</t>
  </si>
  <si>
    <t>The Bar Code component of SAP ArchiveLink allows an OnBase scanning application to register scanned documents with SAP software for later storage linking of inbound documents via barcode."</t>
  </si>
  <si>
    <t>Print List and Data Archive for use with SAP ArchiveLink</t>
  </si>
  <si>
    <t>Business Indexing Connector for use with SAP ArchiveLink</t>
  </si>
  <si>
    <t>Imaging iViews for use with SAP ArchiveLink</t>
  </si>
  <si>
    <t>Used to extend SAP ArchiveLink functionality to applications that are powered by SAP NetWeaver Portal. Functionality includes the ability to insert an iView into an SAP NetWeaver Portal application to attach or retrieve documents linked with the Connector for use with SAP ArchiveLink.</t>
  </si>
  <si>
    <t>Integration for SAP Exchange Infrastructure (XI)</t>
  </si>
  <si>
    <t>Provides support for the Onbase Integration for SAP ArchiveLink and associated products through the SAP Exchange Infrastructure.</t>
  </si>
  <si>
    <t>Web Parts for Microsoft SharePoint</t>
  </si>
  <si>
    <t>Enables Microsoft SharePoint users to configure, view, and interact with all available StatusView objects from within a SharePoint web page.</t>
  </si>
  <si>
    <t>Content Connector for Microsoft SharePoint</t>
  </si>
  <si>
    <t>Enables the automatic linking of documents, batch processed into OnBase, to related items and records managed in SharePoint. 
Based upon rules defined by a SharePoint site owner, relevant OnBase content is made accessible as item list attachments and document library items.</t>
  </si>
  <si>
    <t>Ad-Hoc Scanning Server for Microsoft SharePoint</t>
  </si>
  <si>
    <t>Ad-hoc Scanning Named User for Microsoft SharePoint</t>
  </si>
  <si>
    <t>Enables a user to utilize the Ad-Hoc Scanning Server for Microsoft SharePoint.</t>
  </si>
  <si>
    <t>Site Provisioning for Microsoft SharePoint</t>
  </si>
  <si>
    <t>Allows users to submit a request to provision a new SharePoint site. Additionally allows the association of custom workflows with the new site requests, asking for approval prior to site creation and the use of custom site profiles to add pre-configured OnBase and SharePoint integration points.</t>
  </si>
  <si>
    <t>Integration for ESRI ArcGIS Desktop</t>
  </si>
  <si>
    <t>Conversion Tool for IXOS</t>
  </si>
  <si>
    <t>Conversion Tool for Ricoh eCabinet</t>
  </si>
  <si>
    <t>Local Government Licensing</t>
  </si>
  <si>
    <t>Local Government Licensing Bundle</t>
  </si>
  <si>
    <t>Provides limited ECM functionality to Local Government with populations of less than 250,000.
Modules comprising the bundle include: Multi-User Server (1), Unity Client Server (1), EDM Services (1), Application Enabler (single application) (1), Full-Text Indexing Server for Autonomy IDOL (1) and Virtual Print Driver (1).</t>
  </si>
  <si>
    <t>Local Government Concurrent Client</t>
  </si>
  <si>
    <t xml:space="preserve">Provides retrieval, viewing, printing, and management of documents.
Concurrent Clients have a minimum connection (lease) time of five (5) minutes.
Both the OnBase Client or OnBase Web Client can use this license.
</t>
  </si>
  <si>
    <t>Local Government Named User Client</t>
  </si>
  <si>
    <t xml:space="preserve">Provides retrieval, viewing, printing, and management of documents for a single named user.
</t>
  </si>
  <si>
    <t>Local Government Workflow Concurrent Client SL</t>
  </si>
  <si>
    <t>Local Government Workflow Named User Client SL</t>
  </si>
  <si>
    <t>Local Government Web Server</t>
  </si>
  <si>
    <t xml:space="preserve">Provides an ActiveX or HTML browser interface to access documents stored in an OnBase database via the Internet, Extranet or corporate Intranet.
</t>
  </si>
  <si>
    <t>Local Government Application Enabler</t>
  </si>
  <si>
    <t>Local Government Enterprise Application Enabler</t>
  </si>
  <si>
    <t>Local Government Virtual Print Driver</t>
  </si>
  <si>
    <t>Local Government Production Document Imaging (Kofax or TWAIN)</t>
  </si>
  <si>
    <t>Local Government Production Document Imaging (TWAIN)</t>
  </si>
  <si>
    <t>Local Government Production Document Imaging (ISIS)</t>
  </si>
  <si>
    <t>Local Government Disconnected Scanning</t>
  </si>
  <si>
    <t>Local Government Integration for Microsoft Outlook 2016</t>
  </si>
  <si>
    <t>Local Government Integration for Microsoft Outlook 2013</t>
  </si>
  <si>
    <t>Local Government Integration for Microsoft Outlook 2010</t>
  </si>
  <si>
    <t>Local Government Integration for Microsoft Outlook 2007</t>
  </si>
  <si>
    <t>Local Government Office Business Application for 2016</t>
  </si>
  <si>
    <t>Local Government Office Business Application for 2013</t>
  </si>
  <si>
    <t>Local Government Office Business Application for 2010</t>
  </si>
  <si>
    <t>Local Government Office Business Application for 2007</t>
  </si>
  <si>
    <t>Local Government Full-Text Indexing Server for Autonomy IDOL</t>
  </si>
  <si>
    <t>Local Government Full-Text Indexing Concurrent Client for Autonomy IDOL</t>
  </si>
  <si>
    <t>Local Government Full-Text Indexing Named User Client for Autonomy IDOL</t>
  </si>
  <si>
    <t>Local Government Full-Text Indexing Workstation Client for Autonomy IDOL</t>
  </si>
  <si>
    <t>Local Government Records Management</t>
  </si>
  <si>
    <t>Manages the retention, disposition, and destruction of managed record folders according to an organization’s business rules, based on the occurrence of an event in accordance with external regulations or compliance laws.
This includes Document Retention (DRIPI1).</t>
  </si>
  <si>
    <t>Local Government Document Retention</t>
  </si>
  <si>
    <t>Manages the retention and disposition of stored documents according to pre-defined business rules, involving the passage of time, allowing for automatic destruction and/or removal from the OnBase document repository.</t>
  </si>
  <si>
    <t>Local Government Distributed Disk Service</t>
  </si>
  <si>
    <t>Local Government Integration for Tempest Development Group</t>
  </si>
  <si>
    <t>Local Government Plan Review Integration Toolkit</t>
  </si>
  <si>
    <t>Local Government Integration for Azteca Cityworks</t>
  </si>
  <si>
    <t>Measure</t>
  </si>
  <si>
    <t>Reporting Dashboards</t>
  </si>
  <si>
    <t>Graphically displays data returned from a configured data provider, allowing users to quickly identify relevant information and trends surrounding the data managed by the data provider. Available dashboard items include basic pie, chart and bar graphs, or more advanced displays such as gauges, pivot tables and maps.</t>
  </si>
  <si>
    <t>Report Services</t>
  </si>
  <si>
    <t>Exception Reports</t>
  </si>
  <si>
    <t>Creates reports that can identify missing or aged documents.</t>
  </si>
  <si>
    <t>Report Mining</t>
  </si>
  <si>
    <t>Provides the ability to extract historic trend data already in OnBase as well as current trend data for analysis and reporting.</t>
  </si>
  <si>
    <t>Report Mining Integration for Datawatch Modeler</t>
  </si>
  <si>
    <t>Report Mining Integration for Datawatch Report Mining Server</t>
  </si>
  <si>
    <t>Allows for the easy extraction and analysis of data that is contained within COLD / ERM (text) reports stored in OnBase. Integrated with Datawatch software, the business intelligence contained within existing reports can be tapped without IT involvement or re-keying of the data. Report extract formats include Excel, PDF, and text.</t>
  </si>
  <si>
    <t>Business Activity Monitoring</t>
  </si>
  <si>
    <t>Provide real-time snapshots of Workflow processes. Available through the StatusView interface of the OnBase Web Server or a SharePoint Web site, these portlets are configurable by business users who have the appropriate rights.</t>
  </si>
  <si>
    <t>OnBase Annual Maintenance and Support</t>
  </si>
  <si>
    <t>Annual Maintenance</t>
  </si>
  <si>
    <t>Annual Maintenance (Contract Negotiated)</t>
  </si>
  <si>
    <t>Annual Maintenance Reinstatement</t>
  </si>
  <si>
    <t>Hyland Software charges a 10% maintenance reinstatement fee for maintenance that has lapsed. To reinstate, 100% of the maintenance fees for the lapsed period must be paid, plus an amount equal to 110% of the Annual Maintenance fee for the renewal period commencing on the effective date of such reinstatement.</t>
  </si>
  <si>
    <t>OnBase Cloud Licensing and Services</t>
  </si>
  <si>
    <t>Subscription Fee</t>
  </si>
  <si>
    <t>OnBase can be licensed at a monthly subscription fee.</t>
  </si>
  <si>
    <t>OnBase Cloud Perpetual Software (Purchased)</t>
  </si>
  <si>
    <t>OnBase software can be licensed with a one-time payment for the software modules at list price, plus annual software maintenance.</t>
  </si>
  <si>
    <t>Hosting Fee</t>
  </si>
  <si>
    <t>OnBase Cloud Subscription Setup Fee</t>
  </si>
  <si>
    <t xml:space="preserve">1) One-time fee for OnBase Cloud setup, equal to the monthly Software Subscription fee.
2) Applies to initial and add-on purchases. 
3) Paid at contract signing or purchase order receipt. 
</t>
  </si>
  <si>
    <t>OnBase Cloud Hosting Setup Fee</t>
  </si>
  <si>
    <t xml:space="preserve">1) One time fee for OnBase Cloud setup, equal to the monthly Hosting fee.
2) Applies to initial and add-on purchases. 
3) Paid at contract signing or purchase order receipt. 
</t>
  </si>
  <si>
    <t>OnBase Cloud Storage Fee</t>
  </si>
  <si>
    <t>1) Storage allocation: storage allocated over both primary and secondary storage sites. 2) Aggregate storage in excess of the storage allocation will incur additional cost.</t>
  </si>
  <si>
    <t>OnBase Cloud Backfile Conversion Fee</t>
  </si>
  <si>
    <t>Global Cloud Services Professional Services</t>
  </si>
  <si>
    <t>Professional Services provided by Global Cloud Services as it relates to OnBase Cloud deployments. Cloud Services' Professional Services adhere to the same schedule of hourly costs as Hyland's Custom Solutions Group.</t>
  </si>
  <si>
    <t>Custom Code Isolation Fee</t>
  </si>
  <si>
    <t>Additional hosting fees may be required for the hosting of custom code. Contact the Global Cloud Services Business Development team or your Channel Manager for capabilities and pricing.</t>
  </si>
  <si>
    <t>User Testing Environment</t>
  </si>
  <si>
    <t>An OnBase Cloud User Testing Environment is a full OnBase solution, deployed in the production environment and contains production data. Customer OnBase Administrators can access the solution via Citrix, allowing them to test new solutions in a fully production-equivalent environment so that web and application servers, load balancing and firewall configurations are the same as production. A one-time setup fee will be charged, equal to the monthly fee.</t>
  </si>
  <si>
    <t>User Testing Lite Environment</t>
  </si>
  <si>
    <t>An OnBase Cloud User Testing Lite Environment is a full OnBase solution, deployed in the production environment and contains production data. Customer OnBase Administrators can access the solution via Citrix, allowing them to test new solutions in a similar environment so that web and application servers and firewall configurations are the same as production, but does not offer the performance testing available in the User Testing Environment. A one-time setup fee will be charged, equal to the monthly fee.</t>
  </si>
  <si>
    <t>Full-Text Indexing Hosting Package</t>
  </si>
  <si>
    <t>Report Services Hosting Package</t>
  </si>
  <si>
    <t>1) Customers using Report Services are required to purchase this package. 2) One time setup fee will be charged, equal to the monthly fee. 3) The purchase of the hosting package does not replace the purchase of the OnBase Report Services module.</t>
  </si>
  <si>
    <t>OCR Hosting Package</t>
  </si>
  <si>
    <t>1) Customers using OCR are required to purchase this package. 2) One time setup fee will be charged, equal to the monthly fee
3) The purchase of the hosting package does not replace the purchase of the respective OnBase module requiring OCR.</t>
  </si>
  <si>
    <t>Advanced Capture Hosting Package</t>
  </si>
  <si>
    <t>1) Customers using Advanced Capture are required to purchase this package. 2) One time setup fee will be charged, equal to the monthly fee. 3) The purchase of the hosting package does not replace the purchase of the OnBase Advanced Capture module.</t>
  </si>
  <si>
    <t>EIS Hosting Package</t>
  </si>
  <si>
    <t>1) Customers using EIS are required to purchase this package. 2) One time setup fee will be charged, equal to the monthly fee. 3) The purchase of the hosting package does not replace the purchase of EIS.</t>
  </si>
  <si>
    <t>Data Extraction Charges</t>
  </si>
  <si>
    <t xml:space="preserve">1) Data Extraction is priced as a flat rate and includes a full copy of the Disk Groups. Additional manipulation to extract specific documents, Document Types, etc. requires hourly rate at the current Global Cloud Services Professional Services rate. 2) Data Extraction is to an encrypted USB hard drive, which must be purchased from Hyland. The price of the encrypted hard drive is included in the price of the Extraction.
3) Approximately 30 business days required for turnaround.
</t>
  </si>
  <si>
    <t>OnBase Education Services</t>
  </si>
  <si>
    <t>Introduction to Installation</t>
  </si>
  <si>
    <t xml:space="preserve">The Introduction to Installation course covers the installation process for an OnBase system. The class focuses on pre-installation requirements and takes students through the OnBase configuration process. Processing modules are discussed in-depth, with many opportunities for gaining hands-on experiences using sample business scenarios. Upon completion of the course, students should be able to install an OnBase system under the guidance of an OnBase certified installer.
Duration: 5 days
</t>
  </si>
  <si>
    <t>Installer Certification</t>
  </si>
  <si>
    <t xml:space="preserve">The Installer Certification course refines a student's ability to install and troubleshoot an OnBase solution. Special emphasis is placed on: system design, storage facilities, and select modules (including authoring and full-text indexing). Students are responsible for installing a new OnBase system, including the appropriate setup and configuration of OnBase modules covered in this and prerequisite courses. 
Duration: 5 days
</t>
  </si>
  <si>
    <t>System Administration</t>
  </si>
  <si>
    <t xml:space="preserve">The System Administration course is designed to introduce new and existing system administrators to the use, maintenance, and administration of OnBase. The class provides in-depth, hands-on experience based on using actual business scenarios. The class also investigates technical support processes, effective maintenance strategies, online documentation and other resources available to OnBase system administrators. 
Duration: 5 days
</t>
  </si>
  <si>
    <t>Advanced System Administration</t>
  </si>
  <si>
    <t xml:space="preserve">The Advanced System Administrator class provides students with a detailed understanding of the general system structure as well as the process for creating an effective disaster recovery plan. Special emphasis will be on identifying problematic components of a system as well as detailing a strategy for modifying and upgrading OnBase. Additionally, students learn about additional modules and how they can be leveraged in an existing installation. 
Duration: 5 days
</t>
  </si>
  <si>
    <t>Introduction to Workflow</t>
  </si>
  <si>
    <t>The Introduction to Workflow course introduces OnBase partner technical staff to the processes and tools associated with creating, modifying, and troubleshooting OnBase workflow implementations. Training scenarios require students to employ multiple functions within their Workflow design. The course employs a hands-on approach to understanding Workflow interactions and design possibilities.
Formerly known as Workflow Administration.
Duration: 5 days</t>
  </si>
  <si>
    <t>Workflow Design</t>
  </si>
  <si>
    <t>OnBase API Certification</t>
  </si>
  <si>
    <t>The OnBase API Certification course explores the OnBase APIs and instructs students on the effective use of those APIs with their custom applications. Students learn to perform basic OnBase operations through the OnBase APIs. Primary languages used within the course include VBScript and C# / VB.NET. Familiarity with Visual Studio is a plus. Duration: 5 days</t>
  </si>
  <si>
    <t>Web Server / Application Enabler Administration</t>
  </si>
  <si>
    <t>Web Server – Online</t>
  </si>
  <si>
    <t>Application Enabler - Online</t>
  </si>
  <si>
    <t>WorkView Implementation</t>
  </si>
  <si>
    <t xml:space="preserve">The WorkView Implementation course is designed to teach students the architecture and configuration techniques for OnBase WorkView. A critical component of the course is the functional requirements discovery process and its associated documentation, which is unique to OnBase WorkView application development. Students are given multiple examples of OnBase WorkView applications as references for use in future design and development projects. 
Duration: 5 days
</t>
  </si>
  <si>
    <t>Partner Hosted Customer Training Course</t>
  </si>
  <si>
    <t>OnBase System Administrator Recertification - Online</t>
  </si>
  <si>
    <t>This four-hour, online, instructor-led course will explore the changes in OnBase and how they directly impact system administration as well as the new features and best practices for administration. The class will also interactively explore areas of OnBase functionality and how they can be used to resolve user and organizational needs. Upon successfully completing this course, any individual who was or is an OnBase Certified System Administrator will have their certification status updated for two years.
Duration: 0.5 day</t>
  </si>
  <si>
    <t>OnBase Workflow Administrator Recertification - Online</t>
  </si>
  <si>
    <t>OnBase End User Training</t>
  </si>
  <si>
    <t xml:space="preserve">The OnBase End User Training course is designed to prepare attendees for the use of the OnBase Client or OnBase Web Client for basic retrieval and document interaction. Additional time will be spent performing retrievals using text searching, as well as the creation and viewing of document notes. E-mail and printing of documents will also be covered. 
Duration: 2 hours per session
</t>
  </si>
  <si>
    <t>Custom Customer Training</t>
  </si>
  <si>
    <t>Advanced Capture Solutions Training Class</t>
  </si>
  <si>
    <t>The Advanced Capture Solutions course provides in-depth, hands-on experience with Hyland's Advanced Capture solution. The course focuses on the appropriate installation and configuration of capture solutions, highlights best practices for identification and capture of document information, and administering in-place solutions.
Duration: 5 days</t>
  </si>
  <si>
    <t>TechQuest</t>
  </si>
  <si>
    <t>TechQuest is a week of hands-on, focused training sessions designed to develop and refine OnBase customers' and resellers' technical knowledge. Attendees will have the opportunity to explore the technical specifications of solution design, work directly with new OnBase and meet one-on-one with Hyland technical and development staff all while networking with other OnBase technical professionals to learn how they leverage OnBase.
Duration: 5 days</t>
  </si>
  <si>
    <t>Basic Electronic Forms - Online</t>
  </si>
  <si>
    <t>Supporting OnBase</t>
  </si>
  <si>
    <t>The Technical Support Certification Course provides a unique opportunity for OnBase professionals dedicated to the technical support function to develop practical skills for diagnosing and troubleshooting common support issues. The course includes classroom instruction coupled with practical exercises that address common issues faced by many partner companies in their direct support business. Participants also have an opportunity to work with members of Hyland Software’s technical support group in a one-on-one basis, including observation of live support calls and the issue resolution procedures operative at Hyland Software. 
Duration: 5 days</t>
  </si>
  <si>
    <t>System Administration - Healthcare</t>
  </si>
  <si>
    <t>The System Administration for Healthcare Solutions course is designed to provide the same core competencies of the System Administration course while healthcare-specific solutions and functionality. The course introduces new and existing OnBase System Administrators in healthcare settings to the use, maintenance, and administration of OnBase. The class provides in-depth, hands-on practical experience that map directly to the day-to-day activities of an OnBase System Administrator for a Healthcare solution. The class also investigates maintenance strategies and resources available to OnBase System Administrators.
Duration: 5 days</t>
  </si>
  <si>
    <t>OCR for AnyDoc System Administration</t>
  </si>
  <si>
    <t>The OCR for AnyDoc System Administration is a five day course designed to introduce new and existing AnyDoc System Administrators to the use, maintenance, and administration of the AnyDoc Product Suite. This class focuses on installation, creating and testing master form templates, configuring and working within form family management, batch processing and system maintenance. This week includes training on OCR for AnyDoc and an introduction to AnyDoc CAPTUREit, AnyDoc EXCHANGEit, and AnyDoc MANAGEit.
Duration: 5 days</t>
  </si>
  <si>
    <t>Infiniworx Core</t>
  </si>
  <si>
    <t>The Infiniworx Core five day course provides an introduction to Infiniworx and creates the foundation for effectively deploying a capture workflow solution for document classification and document and data processing. Participants will learn how to construct workflows using drag-and-drop tools instead of programming, how to virtually eliminate the manual presorting of documents with auto-classification and routing, and how flexibility Infiniworx can be.
Duration: 5 days</t>
  </si>
  <si>
    <t>AnyDoc AnyApp</t>
  </si>
  <si>
    <t>The AnyDoc AnyApp five day course details how to create, debug and test an AnyApp solution. It uses OCR for AnyDoc, and emphasizes setting up templates for unstructured forms processing specific to invoices. It is designed to teach various problem-solving approaches to acquiring data from unstructured forms. Sections of the class are devoted to various techniques concerning invoices, as opposed to attempting to mention every control on every dialog.
Duration: 5 days</t>
  </si>
  <si>
    <t>Enterprise Integration Server for Developers</t>
  </si>
  <si>
    <t>The Enterprise Integration Server for Developers course introduces students to the capabilities of the Hyland Enterprise Integration Server. Students will be introduced to the EIS architecture via lecture and labs. Students will build a real-world integration between OnBase and a Line of Business system. The course culminates with a certification exam.</t>
  </si>
  <si>
    <t>Web Server and Application Enabler Implementation</t>
  </si>
  <si>
    <t xml:space="preserve">The Web Server and Application Enabler Implementation course is designed to teach students the architecture and installation techniques for the OnBase Core applications. The course will also cover security and data storage modifications for the Core in addition to appropriate troubleshooting techniques. The class will culminate in a practical implementation of an OnBase solution incorporating the Web Server, Application Enabler, and the OnBase Desktop. 
Duration: 5 days
</t>
  </si>
  <si>
    <t>Custom Solution Provider Training</t>
  </si>
  <si>
    <t>OnBase Extended Support</t>
  </si>
  <si>
    <t>Extended Support Fee</t>
  </si>
  <si>
    <t>OnBase Private Build</t>
  </si>
  <si>
    <t>Private Build Fee</t>
  </si>
  <si>
    <t>Private Build Change Fee</t>
  </si>
  <si>
    <t>Defects in the private build that have been addressed in the public release of the software, may be addressed in the private build as well; at the discretion of Hyland Software and for an additional fee per defect.</t>
  </si>
  <si>
    <t>OnBase Project Management Services</t>
  </si>
  <si>
    <t>Daily Project Management Services</t>
  </si>
  <si>
    <t>Hyland provides project management services that direct, coordinate and support successful implementation of OnBase solutions on an as needed basis, consistent with an agreed upon project plan. The assigned project manager may work from either the customer site or from Hyland’s corporate campus as indicated by customer and project requirements. Project management services can be expanded to address customer business and IT consulting needs. Services are provided on a daily fee basis with a requirement that the customer engage two or more days of services per week, on a mutually determined schedule.</t>
  </si>
  <si>
    <t>Process</t>
  </si>
  <si>
    <t>Workflow Concurrent Client SL</t>
  </si>
  <si>
    <t>Workflow Workstation Client SL</t>
  </si>
  <si>
    <t>Workflow Named User Client SL</t>
  </si>
  <si>
    <t>Workflow Approval Management</t>
  </si>
  <si>
    <t>Allows business users to configure required approvals, create business rules to evaluate documents and assign approvers in the Unity Client for any OnBase Workflow process. Approval hierarchies from existing business systems can also be leveraged to automatically manage approval assignments.</t>
  </si>
  <si>
    <t>WorkView Concurrent Client SL</t>
  </si>
  <si>
    <t>WorkView Workstation Client SL</t>
  </si>
  <si>
    <t>WorkView Named User Client SL</t>
  </si>
  <si>
    <t>Information Management Concurrent Client</t>
  </si>
  <si>
    <t>Provides access to OnBase, along with Workflow and WorkView capabilities, allowing users to perform functions related to case management. Includes E-Forms.</t>
  </si>
  <si>
    <t>Workflow/WorkView Concurrent Client SL</t>
  </si>
  <si>
    <t>Workflow/WorkView Workstation Client SL</t>
  </si>
  <si>
    <t>Workflow/WorkView Named User Client SL</t>
  </si>
  <si>
    <t>WorkView Integration for Microsoft Outlook 2016</t>
  </si>
  <si>
    <t>Enables users to view WorkView data related to a selected e-mail within Microsoft Outlook, execute WorkView filters, and full-text search WorkView objects/data (with the Context Search Framework license) in order to gather additional context and information related to a message.</t>
  </si>
  <si>
    <t>WorkView Integration for Microsoft Outlook 2013</t>
  </si>
  <si>
    <t>WorkView Integration for Microsoft Outlook 2010</t>
  </si>
  <si>
    <t>WorkView Integration for Microsoft Outlook 2007</t>
  </si>
  <si>
    <t>Context Search Framework (WorkView)</t>
  </si>
  <si>
    <t>Context Search Framework provides a simple interface that makes it easy to full-text search across the data stored in one or more of your WorkView | Case Manager business applications. Administrators can define search scopes that can include one or more record types (classes) and assign them to specific OnBase user groups. End users can then perform simple to advanced searches on data values to quickly and easily locate relevant data records (objects).</t>
  </si>
  <si>
    <t>OnBase Checklists for Process Control</t>
  </si>
  <si>
    <t>Provides automatic generation of electronic checklists and assignment of tasks to specific individuals. Allows users to share feedback and flag checklists for review. Provides visibility into checklist status to ensure consistent and timely process completion.</t>
  </si>
  <si>
    <t>E-Forms</t>
  </si>
  <si>
    <t>Provides the ability to complete, index, and store HTML based documents (forms) from the OnBase Client interface using an HTML form template.</t>
  </si>
  <si>
    <t>Integration for FormFast</t>
  </si>
  <si>
    <t>Captures and saves data from FormFast directly into OnBase, and allows pre-population of FormFast generated forms with data stored in OnBase.</t>
  </si>
  <si>
    <t>Integration for Access Forms</t>
  </si>
  <si>
    <t>Captures and saves data from Access Forms directly into OnBase, and allows pre-population of Access Forms generated forms with data stored in OnBase.</t>
  </si>
  <si>
    <t>Business Rules Engine</t>
  </si>
  <si>
    <t>Business Process Modeling</t>
  </si>
  <si>
    <t>Used to import existing Workflow life cycles or create entirely new ones to identify potential bottlenecks, analyze actual or expected productivity and run what-if scenarios to test proposed modifications.</t>
  </si>
  <si>
    <t>BPMN Modeler</t>
  </si>
  <si>
    <t>Workflow Departmental Server</t>
  </si>
  <si>
    <t>Workflow Enterprise Server</t>
  </si>
  <si>
    <t>Workflow Concurrent Client</t>
  </si>
  <si>
    <t>Provides access to Workflow functions in order to perform work and complete tasks on documents. 
License lease begins upon first Workflow activity, ends when user closes or minimizes Workflow.</t>
  </si>
  <si>
    <t>Workflow Workstation Client</t>
  </si>
  <si>
    <t>Provides access to Workflow functions in order to perform work and complete tasks on documents.</t>
  </si>
  <si>
    <t>Workflow Named User Client</t>
  </si>
  <si>
    <t>Provides access to Workflow functions in order to perform work and complete tasks on documents, for a single named user.</t>
  </si>
  <si>
    <t>WorkView Server</t>
  </si>
  <si>
    <t>WorkView Concurrent Client</t>
  </si>
  <si>
    <t>WorkView Workstation Client</t>
  </si>
  <si>
    <t>WorkView Named User Client</t>
  </si>
  <si>
    <t>Workflow/WorkView Concurrent Client</t>
  </si>
  <si>
    <t>Workflow/WorkView Workstation Client</t>
  </si>
  <si>
    <t>Workflow/WorkView Named User Client</t>
  </si>
  <si>
    <t>PDF Framework</t>
  </si>
  <si>
    <t>Enables PDF features for dependent products as referenced in the OnBase Requirements section for that product.</t>
  </si>
  <si>
    <t>Conversion Framework for Aspose</t>
  </si>
  <si>
    <t>Enables users who do not have Microsoft Office to view required documents and convert Word documents to non-editable Tiff images or PDF files.</t>
  </si>
  <si>
    <t>Conversion From Microsoft Office To Image Framework</t>
  </si>
  <si>
    <t>Full-Page OCR</t>
  </si>
  <si>
    <t>Batch OCR</t>
  </si>
  <si>
    <t>Asian Language OCR</t>
  </si>
  <si>
    <t>Provides the ability to OCR Asian language material.</t>
  </si>
  <si>
    <t>Ad-hoc Document OCR</t>
  </si>
  <si>
    <t>Converts images to text in order to facilitate text searching and/or full-text indexing. Permits OCR of an individual document or group of documents from an OnBase select list.</t>
  </si>
  <si>
    <t>ICR Support for Advanced Capture</t>
  </si>
  <si>
    <t>Enables the recognition/extraction of handwritten numerals, text and punctuation characters in conjunction with Advanced Capture. Despite the product sku's (IRIPI1) second-last digit being an "I", with OnBase 15, this license has changed to a Workstation license from an Institutional license.</t>
  </si>
  <si>
    <t>ACH Generator</t>
  </si>
  <si>
    <t>OMR Marks Generator</t>
  </si>
  <si>
    <t>Custom DLL to generate OMR marks for automatic mail stuffing machinery to be used with the OnBase Image Statements module.</t>
  </si>
  <si>
    <t>Integration for DocuSign eSignature</t>
  </si>
  <si>
    <t>Allows OnBase users to upload documents directly to DocuSign, to be securely sent to recipients and signed electronically from any device. Email notifications alert recipients of documents requiring their signatures. Once completed, signed documents are imported back into OnBase to be stored.</t>
  </si>
  <si>
    <t>Integration for CIC SignatureOne Ceremony Server</t>
  </si>
  <si>
    <t>Allows OnBase users to upload documents to the CIC system and send email notifications inviting the signers to electronically sign the documents. Users sign with a click of the mouse, signature pad or mobile device. Once completed, the signed document is imported back into OnBase to be stored.</t>
  </si>
  <si>
    <t>Signature Pad Interface (TWAIN)</t>
  </si>
  <si>
    <t>Digital Signatures</t>
  </si>
  <si>
    <t>Digital Signing Server</t>
  </si>
  <si>
    <t>Allows server-based digital approval of documents within OnBase via a single certificate-based signature.</t>
  </si>
  <si>
    <t>EDM Services</t>
  </si>
  <si>
    <t>Document Composition</t>
  </si>
  <si>
    <t>Enterprise Document Composition</t>
  </si>
  <si>
    <t>Statement Composition</t>
  </si>
  <si>
    <t>Provides customers the ability to create better looking, more functional and customer data-specific statements. Through a point-and-click, menu-driven configuration, the user defines what data to include, the data layout and formatting options, and graphical elements-logos, pictures, charts and messaging.</t>
  </si>
  <si>
    <t>Image Statements</t>
  </si>
  <si>
    <t>Print Distribution</t>
  </si>
  <si>
    <t>Provides scheduled print back services for remote locations.</t>
  </si>
  <si>
    <t>Document Distribution</t>
  </si>
  <si>
    <t>Collaboration</t>
  </si>
  <si>
    <t>Physical Records Management</t>
  </si>
  <si>
    <t>Enables organizations to manage the tracking, locating and access of physical records using OnBase as the single interface.</t>
  </si>
  <si>
    <t>Document Knowledge Transfer &amp; Compliance</t>
  </si>
  <si>
    <t>Provides the ability for organizations to distribute required reading documents to the workforce and assess employee comprehension for compliance and regulatory purposes.</t>
  </si>
  <si>
    <t>Enterprise Web Access for Document Knowledge Transfer &amp; Compliance</t>
  </si>
  <si>
    <t>Provides web-based viewing of required reading documents via the Document Knowledge Transfer &amp; Compliance interface only. Standard Client functionality is restricted. This license does not consume additional Concurrent Clients.</t>
  </si>
  <si>
    <t>Document Tracking</t>
  </si>
  <si>
    <t>Enables the storage and tracking of documentation to ensure compliance with Government requirements for Application Processing.</t>
  </si>
  <si>
    <t>Full-Text Indexing Server for Autonomy IDOL</t>
  </si>
  <si>
    <t>Full-Text Indexing Concurrent Client for Autonomy IDOL</t>
  </si>
  <si>
    <t>Full-Text Indexing Workstation Client for Autonomy IDOL</t>
  </si>
  <si>
    <t>Full-Text Indexing Named User Client for Autonomy IDOL</t>
  </si>
  <si>
    <t>Integration for Microsoft InfoPath</t>
  </si>
  <si>
    <t>Allows customers to create Microsoft InfoPath forms which automatically store themselves, fully indexed, into the repository for later retrieval and/or routing through Workflow, if applicable.</t>
  </si>
  <si>
    <t>Integration for Microsoft Search</t>
  </si>
  <si>
    <t>Allows users to search and retrieve OnBase content, along with other enterprise sites and repositories, when using SharePoint or other Microsoft Search-enabled applications.</t>
  </si>
  <si>
    <t>CAD Services</t>
  </si>
  <si>
    <t>CAD Services Concurrent Client - View Only</t>
  </si>
  <si>
    <t>Provides the ability to utilize Spicer supported CAD file formats (excluding 3D) for viewing.</t>
  </si>
  <si>
    <t>CAD Services Workstation Client - View Only</t>
  </si>
  <si>
    <t>CAD Services Concurrent Client - View/Markup</t>
  </si>
  <si>
    <t>Provides the ability to utilize Spicer supported CAD file formats (excluding 3D) for viewing and markup.</t>
  </si>
  <si>
    <t>CAD Services Workstation Client - View/Markup</t>
  </si>
  <si>
    <t>Revenue Cycle Management (RCM)</t>
  </si>
  <si>
    <t>Point of Service (POS) Cash Receipt</t>
  </si>
  <si>
    <t>POS Concurrent Client</t>
  </si>
  <si>
    <t>Charge Processing Base License</t>
  </si>
  <si>
    <t>Claims Processing</t>
  </si>
  <si>
    <t>Provides end-to-end claims workflow and data validation for health insurance products, including UB04 (CMS-1450) and HCFA 1500's. Works in conjunction with OnBase Capture to ingest converted OCR data and provides data scrubbing, error correction and normalization of ANSI 837 output.</t>
  </si>
  <si>
    <t>Payment Processing</t>
  </si>
  <si>
    <t>Payment Processing Automated Plug-ins</t>
  </si>
  <si>
    <t>AR Management</t>
  </si>
  <si>
    <t>Analyzes and aggregates information captured from disparate billing systems through AR data feeds, identifying open accounts that require additional action for payment follow-up and collections. Accounts are categorized and work-listed by payor and classification to ensure priority handling of unpaid claims.</t>
  </si>
  <si>
    <t>Denial Management</t>
  </si>
  <si>
    <t>Enables organizations to isolate medical claim denials and defects and prevent future recurrence. Works in conjunction with Payment Processing to capture paper and electronic denial and remark code data from remittances and can be used as a standalone solution with ingestion of denial data through 3rd party data feeds.</t>
  </si>
  <si>
    <t>Additional Host Posting Interface</t>
  </si>
  <si>
    <t>Payment Worklists</t>
  </si>
  <si>
    <t xml:space="preserve">Includes Server-Side license for Payment Followup Qualification application, HPI Plug-in Linker to (1) Host Billing System, (1) ADE Station License, Standard Payment Processing follow-up defect types include; bypass, credit balance, pseudo/pass-thru, Payment Variance). Standardized follow-up actions (user notes, route to user/group, correspondence generation). 
</t>
  </si>
  <si>
    <t>Additional ADE or Validation License</t>
  </si>
  <si>
    <t>ANSI X12 EDI Toolkit</t>
  </si>
  <si>
    <t>Additional EDI Processing Station</t>
  </si>
  <si>
    <t>Data Analytics Report Manager</t>
  </si>
  <si>
    <t>Enables users to dynamically create customized reports.</t>
  </si>
  <si>
    <t>Treasury Workstation Reconciliation</t>
  </si>
  <si>
    <t>Receivables Management Automated Plug-ins</t>
  </si>
  <si>
    <t>Additional AutoLink to Host System</t>
  </si>
  <si>
    <t xml:space="preserve">Interface created with a Line of Business System that can be activated to provide users with one-click access to patient and/or claim information on the respective host system (i.e. billing, medical records, and utilization review).
</t>
  </si>
  <si>
    <t>RCM Concurrent Client</t>
  </si>
  <si>
    <t>RCM Workstation Client</t>
  </si>
  <si>
    <t>Additional HPI Plug-In Linker</t>
  </si>
  <si>
    <t>Provides integration for performing automated activity within a line of business system.</t>
  </si>
  <si>
    <t>Payer Rate Matrix</t>
  </si>
  <si>
    <t>Store</t>
  </si>
  <si>
    <t>Document Retention</t>
  </si>
  <si>
    <t>Records Management</t>
  </si>
  <si>
    <t xml:space="preserve">Manages the retention, disposition, and destruction of managed record folders according to an organization’s business rules, based on the occurrence of an event in accordance with external regulations or compliance laws.
This includes Document Retention (DRIPI1).
</t>
  </si>
  <si>
    <t>Document Transfer</t>
  </si>
  <si>
    <t>Facilitates the movement of documents between multiple OnBase systems, allowing users to interact with information across distributed organizational structures and geographies.</t>
  </si>
  <si>
    <t>Distributed Disk Services</t>
  </si>
  <si>
    <t>Storage Integration for EMC Centera</t>
  </si>
  <si>
    <t>Provides the ability to configure secondary OnBase Disk Group copies to store files to the Centera platform as an alternative to standard UNC paths.</t>
  </si>
  <si>
    <t>Storage Integration for IBM Tivoli</t>
  </si>
  <si>
    <t>Provides the ability to configure secondary OnBase Disk Group copies to store files to the Tivoli platform (using standard file servers or the TotalStorage DR550 hardware) as an alternative to standard UNC paths.</t>
  </si>
  <si>
    <t>Integration for KOMpliance</t>
  </si>
  <si>
    <t>Provides the ability to configure secondary OnBase Disk Group copies to store files to the KOMpliance platform as an alternative to standard UNC paths.</t>
  </si>
  <si>
    <t>CD Authoring</t>
  </si>
  <si>
    <t>Provides the ability to utilize CD-R storage for data backups or document exporting/publishing.</t>
  </si>
  <si>
    <t>DVD Authoring</t>
  </si>
  <si>
    <t>Provides the ability to utilize DVD storage for data backups or document exporting/publishing.</t>
  </si>
  <si>
    <t>Blu-ray Authoring</t>
  </si>
  <si>
    <t>Provides the ability to utilize Blu-ray storage for data backups or document exporting/publishing.</t>
  </si>
  <si>
    <t>Automated CD Authoring</t>
  </si>
  <si>
    <t>Provides the ability to automatically create backup CD-Rs from OnBase using the Rimage system.</t>
  </si>
  <si>
    <t>Automated DVD Authoring</t>
  </si>
  <si>
    <t>Provides the ability to automatically create backup DVDs or from OnBase using the Rimage system.</t>
  </si>
  <si>
    <t>Publishing</t>
  </si>
  <si>
    <t>Allows an end user to distribute OnBase runtime units in order to retrieve exported OnBase documents, creating a self-contained OnBase system for distribution. This is a renewable annual license.</t>
  </si>
  <si>
    <t>Aggregate Publishing</t>
  </si>
  <si>
    <t>Automated CD/DVD Publishing</t>
  </si>
  <si>
    <t>Encrypted CD/DVD Publishing</t>
  </si>
  <si>
    <t>Export</t>
  </si>
  <si>
    <t>Encrypted Alpha Keywords</t>
  </si>
  <si>
    <t>Enables storage of sensitive alpha-numeric keywords in an encrypted format.</t>
  </si>
  <si>
    <t>Encrypted Disk Groups</t>
  </si>
  <si>
    <t>Single Sign-On for Microsoft Active Directory Service</t>
  </si>
  <si>
    <t>Single Sign-On for CA eTrust SiteMinder</t>
  </si>
  <si>
    <t>Single Sign-On for PeopleSoft Enterprise</t>
  </si>
  <si>
    <t>Single Sign-On for IBM Tivoli Access Manager</t>
  </si>
  <si>
    <t>Single Sign-On for RSA Access Manager</t>
  </si>
  <si>
    <t>Single Sign-On for SAML</t>
  </si>
  <si>
    <t>Single Sign-On for Central Authentication Service (CAS)</t>
  </si>
  <si>
    <t>Single Sign-On for Microsoft Active Directory Federation Services</t>
  </si>
  <si>
    <t>Product Code</t>
  </si>
  <si>
    <t>Software as a Service (SaaS) Description</t>
  </si>
  <si>
    <t>Xerox General Systems Analyst Support Hourly Rate</t>
  </si>
  <si>
    <t>Xerox General Training Services Hourly Rate</t>
  </si>
  <si>
    <r>
      <t>Xerox</t>
    </r>
    <r>
      <rPr>
        <vertAlign val="superscript"/>
        <sz val="10"/>
        <color theme="1"/>
        <rFont val="Arial"/>
        <family val="2"/>
      </rPr>
      <t>®</t>
    </r>
    <r>
      <rPr>
        <sz val="10"/>
        <color theme="1"/>
        <rFont val="Arial"/>
        <family val="2"/>
      </rPr>
      <t xml:space="preserve"> Print Awareness Tool 500 End User License Pack (minimum starting order is 500 licenses) for all order sizes; Monthly charge per user at a specific agency; Includes software maintenance and support; 12-month term</t>
    </r>
  </si>
  <si>
    <r>
      <t>Xerox</t>
    </r>
    <r>
      <rPr>
        <vertAlign val="superscript"/>
        <sz val="10"/>
        <color theme="1"/>
        <rFont val="Arial"/>
        <family val="2"/>
      </rPr>
      <t>®</t>
    </r>
    <r>
      <rPr>
        <sz val="10"/>
        <color theme="1"/>
        <rFont val="Arial"/>
        <family val="2"/>
      </rPr>
      <t xml:space="preserve"> Print Awareness Tool 500 End User License Pack (minimum starting order is 500 licenses) for all order sizes; Monthly charge per user at a specific agency; Includes software maintenance and support; 24-month term</t>
    </r>
  </si>
  <si>
    <r>
      <t>Xerox</t>
    </r>
    <r>
      <rPr>
        <vertAlign val="superscript"/>
        <sz val="10"/>
        <color theme="1"/>
        <rFont val="Arial"/>
        <family val="2"/>
      </rPr>
      <t>®</t>
    </r>
    <r>
      <rPr>
        <sz val="10"/>
        <color theme="1"/>
        <rFont val="Arial"/>
        <family val="2"/>
      </rPr>
      <t xml:space="preserve"> Print Awareness Tool 500 End User License Pack (minimum starting order is 500 licenses) for all order sizes; Monthly charge per user at a specific agency; Includes software maintenance and support; 36-month term</t>
    </r>
  </si>
  <si>
    <r>
      <t>Xerox</t>
    </r>
    <r>
      <rPr>
        <vertAlign val="superscript"/>
        <sz val="10"/>
        <color theme="1"/>
        <rFont val="Arial"/>
        <family val="2"/>
      </rPr>
      <t>®</t>
    </r>
    <r>
      <rPr>
        <sz val="10"/>
        <color theme="1"/>
        <rFont val="Arial"/>
        <family val="2"/>
      </rPr>
      <t xml:space="preserve"> Print Awareness Tool 500 End User License Pack (minimum starting order is 500 licenses) for all order sizes; Monthly charge per user at a specific agency; Includes software maintenance and support; 48-month term</t>
    </r>
  </si>
  <si>
    <r>
      <t>Xerox</t>
    </r>
    <r>
      <rPr>
        <vertAlign val="superscript"/>
        <sz val="10"/>
        <color theme="1"/>
        <rFont val="Arial"/>
        <family val="2"/>
      </rPr>
      <t>®</t>
    </r>
    <r>
      <rPr>
        <sz val="10"/>
        <color theme="1"/>
        <rFont val="Arial"/>
        <family val="2"/>
      </rPr>
      <t xml:space="preserve"> Print Awareness Tool 500 End User License Pack (minimum starting order is 500 licenses) for all order sizes; Monthly charge per user at a specific agency; Includes software maintenance and support; 60-month term</t>
    </r>
  </si>
  <si>
    <r>
      <t>Xerox</t>
    </r>
    <r>
      <rPr>
        <vertAlign val="superscript"/>
        <sz val="10"/>
        <color theme="1"/>
        <rFont val="Arial"/>
        <family val="2"/>
      </rPr>
      <t>®</t>
    </r>
    <r>
      <rPr>
        <sz val="10"/>
        <color theme="1"/>
        <rFont val="Arial"/>
        <family val="2"/>
      </rPr>
      <t xml:space="preserve"> Print Awareness Tool 50 End User License Pack (minimum starting order is 500 licenses) for all order sizes; Monthly charge per user at a specific agency; Includes software maintenance and support; 12-month term</t>
    </r>
  </si>
  <si>
    <r>
      <t>Xerox</t>
    </r>
    <r>
      <rPr>
        <vertAlign val="superscript"/>
        <sz val="10"/>
        <color theme="1"/>
        <rFont val="Arial"/>
        <family val="2"/>
      </rPr>
      <t>®</t>
    </r>
    <r>
      <rPr>
        <sz val="10"/>
        <color theme="1"/>
        <rFont val="Arial"/>
        <family val="2"/>
      </rPr>
      <t xml:space="preserve"> Print Awareness Tool 50 End User License Pack (minimum starting order is 500 licenses) for all order sizes; Monthly charge per user at a specific agency; Includes software maintenance and support; 24-month term</t>
    </r>
  </si>
  <si>
    <r>
      <t>Xerox</t>
    </r>
    <r>
      <rPr>
        <vertAlign val="superscript"/>
        <sz val="10"/>
        <color theme="1"/>
        <rFont val="Arial"/>
        <family val="2"/>
      </rPr>
      <t>®</t>
    </r>
    <r>
      <rPr>
        <sz val="10"/>
        <color theme="1"/>
        <rFont val="Arial"/>
        <family val="2"/>
      </rPr>
      <t xml:space="preserve"> Print Awareness Tool 50 End User License Pack (minimum starting order is 500 licenses) for all order sizes; Monthly charge per user at a specific agency; Includes software maintenance and support; 36-month term</t>
    </r>
  </si>
  <si>
    <r>
      <t>Xerox</t>
    </r>
    <r>
      <rPr>
        <vertAlign val="superscript"/>
        <sz val="10"/>
        <color theme="1"/>
        <rFont val="Arial"/>
        <family val="2"/>
      </rPr>
      <t>®</t>
    </r>
    <r>
      <rPr>
        <sz val="10"/>
        <color theme="1"/>
        <rFont val="Arial"/>
        <family val="2"/>
      </rPr>
      <t xml:space="preserve"> Print Awareness Tool 50 End User License Pack (minimum starting order is 500 licenses) for all order sizes; Monthly charge per user at a specific agency; Includes software maintenance and support; 48-month term</t>
    </r>
  </si>
  <si>
    <r>
      <t>Xerox</t>
    </r>
    <r>
      <rPr>
        <vertAlign val="superscript"/>
        <sz val="10"/>
        <color theme="1"/>
        <rFont val="Arial"/>
        <family val="2"/>
      </rPr>
      <t>®</t>
    </r>
    <r>
      <rPr>
        <sz val="10"/>
        <color theme="1"/>
        <rFont val="Arial"/>
        <family val="2"/>
      </rPr>
      <t xml:space="preserve"> Print Awareness Tool 50 End User License Pack (minimum starting order is 500 licenses) for all order sizes; Monthly charge per user at a specific agency; Includes software maintenance and support; 60-month term</t>
    </r>
  </si>
  <si>
    <r>
      <t>Xerox</t>
    </r>
    <r>
      <rPr>
        <vertAlign val="superscript"/>
        <sz val="10"/>
        <color theme="1"/>
        <rFont val="Arial"/>
        <family val="2"/>
      </rPr>
      <t>®</t>
    </r>
    <r>
      <rPr>
        <sz val="10"/>
        <color theme="1"/>
        <rFont val="Arial"/>
        <family val="2"/>
      </rPr>
      <t xml:space="preserve"> Print Awareness Tool 100 End User License Pack (minimum starting order is 500 licenses) for all order sizes; Monthly charge per user at a specific agency; Includes software maintenance and support; 12-month term</t>
    </r>
  </si>
  <si>
    <r>
      <t>Xerox</t>
    </r>
    <r>
      <rPr>
        <vertAlign val="superscript"/>
        <sz val="10"/>
        <color theme="1"/>
        <rFont val="Arial"/>
        <family val="2"/>
      </rPr>
      <t>®</t>
    </r>
    <r>
      <rPr>
        <sz val="10"/>
        <color theme="1"/>
        <rFont val="Arial"/>
        <family val="2"/>
      </rPr>
      <t xml:space="preserve"> Print Awareness Tool 100 End User License Pack (minimum starting order is 500 licenses) for all order sizes; Monthly charge per user at a specific agency; Includes software maintenance and support; 24-month term</t>
    </r>
  </si>
  <si>
    <r>
      <t>Xerox</t>
    </r>
    <r>
      <rPr>
        <vertAlign val="superscript"/>
        <sz val="10"/>
        <color theme="1"/>
        <rFont val="Arial"/>
        <family val="2"/>
      </rPr>
      <t>®</t>
    </r>
    <r>
      <rPr>
        <sz val="10"/>
        <color theme="1"/>
        <rFont val="Arial"/>
        <family val="2"/>
      </rPr>
      <t xml:space="preserve"> Print Awareness Tool 100 End User License Pack (minimum starting order is 500 licenses) for all order sizes; Monthly charge per user at a specific agency; Includes software maintenance and support; 36-month term</t>
    </r>
  </si>
  <si>
    <r>
      <t>Xerox</t>
    </r>
    <r>
      <rPr>
        <vertAlign val="superscript"/>
        <sz val="10"/>
        <color theme="1"/>
        <rFont val="Arial"/>
        <family val="2"/>
      </rPr>
      <t>®</t>
    </r>
    <r>
      <rPr>
        <sz val="10"/>
        <color theme="1"/>
        <rFont val="Arial"/>
        <family val="2"/>
      </rPr>
      <t xml:space="preserve"> Print Awareness Tool 100 End User License Pack (minimum starting order is 500 licenses) for all order sizes; Monthly charge per user at a specific agency; Includes software maintenance and support; 48-month term</t>
    </r>
  </si>
  <si>
    <r>
      <t>Xerox</t>
    </r>
    <r>
      <rPr>
        <vertAlign val="superscript"/>
        <sz val="10"/>
        <color theme="1"/>
        <rFont val="Arial"/>
        <family val="2"/>
      </rPr>
      <t>®</t>
    </r>
    <r>
      <rPr>
        <sz val="10"/>
        <color theme="1"/>
        <rFont val="Arial"/>
        <family val="2"/>
      </rPr>
      <t xml:space="preserve"> Print Awareness Tool 100 End User License Pack (minimum starting order is 500 licenses) for all order sizes; Monthly charge per user at a specific agency; Includes software maintenance and support; 60-month term</t>
    </r>
  </si>
  <si>
    <r>
      <t>Xerox</t>
    </r>
    <r>
      <rPr>
        <vertAlign val="superscript"/>
        <sz val="10"/>
        <color theme="1"/>
        <rFont val="Arial"/>
        <family val="2"/>
      </rPr>
      <t>®</t>
    </r>
    <r>
      <rPr>
        <sz val="10"/>
        <color theme="1"/>
        <rFont val="Arial"/>
        <family val="2"/>
      </rPr>
      <t xml:space="preserve"> Print Awareness Tool 1000 End User License Pack (minimum starting order is 500 licenses) for all order sizes; Monthly charge per user at a specific agency; Includes software maintenance and support; 12-month term</t>
    </r>
  </si>
  <si>
    <r>
      <t>Xerox</t>
    </r>
    <r>
      <rPr>
        <vertAlign val="superscript"/>
        <sz val="10"/>
        <color theme="1"/>
        <rFont val="Arial"/>
        <family val="2"/>
      </rPr>
      <t>®</t>
    </r>
    <r>
      <rPr>
        <sz val="10"/>
        <color theme="1"/>
        <rFont val="Arial"/>
        <family val="2"/>
      </rPr>
      <t xml:space="preserve"> Print Awareness Tool 1000 End User License Pack (minimum starting order is 500 licenses) for all order sizes; Monthly charge per user at a specific agency; Includes software maintenance and support; 24-month term</t>
    </r>
  </si>
  <si>
    <r>
      <t>Xerox</t>
    </r>
    <r>
      <rPr>
        <vertAlign val="superscript"/>
        <sz val="10"/>
        <color theme="1"/>
        <rFont val="Arial"/>
        <family val="2"/>
      </rPr>
      <t>®</t>
    </r>
    <r>
      <rPr>
        <sz val="10"/>
        <color theme="1"/>
        <rFont val="Arial"/>
        <family val="2"/>
      </rPr>
      <t xml:space="preserve"> Print Awareness Tool 1000 End User License Pack (minimum starting order is 500 licenses) for all order sizes; Monthly charge per user at a specific agency; Includes software maintenance and support; 36-month term</t>
    </r>
  </si>
  <si>
    <r>
      <t>Xerox</t>
    </r>
    <r>
      <rPr>
        <vertAlign val="superscript"/>
        <sz val="10"/>
        <color theme="1"/>
        <rFont val="Arial"/>
        <family val="2"/>
      </rPr>
      <t>®</t>
    </r>
    <r>
      <rPr>
        <sz val="10"/>
        <color theme="1"/>
        <rFont val="Arial"/>
        <family val="2"/>
      </rPr>
      <t xml:space="preserve"> Print Awareness Tool 1000 End User License Pack (minimum starting order is 500 licenses) for all order sizes; Monthly charge per user at a specific agency; Includes software maintenance and support; 48-month term</t>
    </r>
  </si>
  <si>
    <r>
      <t>Xerox</t>
    </r>
    <r>
      <rPr>
        <vertAlign val="superscript"/>
        <sz val="10"/>
        <color theme="1"/>
        <rFont val="Arial"/>
        <family val="2"/>
      </rPr>
      <t>®</t>
    </r>
    <r>
      <rPr>
        <sz val="10"/>
        <color theme="1"/>
        <rFont val="Arial"/>
        <family val="2"/>
      </rPr>
      <t xml:space="preserve"> Print Awareness Tool 1000 End User License Pack (minimum starting order is 500 licenses) for all order sizes; Monthly charge per user at a specific agency; Includes software maintenance and support; 60-month term</t>
    </r>
  </si>
  <si>
    <t>Xerox® Print Awareness Tool initial Installation Support for up to 1,000 users (52 hours)</t>
  </si>
  <si>
    <t>Xerox® Print Awareness Tool Training support Hourly Rate</t>
  </si>
  <si>
    <t>Xerox® Print Awareness Tool Support Hourly Rate</t>
  </si>
  <si>
    <t>Streem Center Communications Server Software</t>
  </si>
  <si>
    <t>Streem Center Communications Server Software License Extension</t>
  </si>
  <si>
    <t>TX DIR -S treem Center 12 Port Extension</t>
  </si>
  <si>
    <t>Communications Software Components</t>
  </si>
  <si>
    <t>Secure File Transfer and Sharing Software</t>
  </si>
  <si>
    <t>Text to Speech Software</t>
  </si>
  <si>
    <t>Streem Center Communications System Support</t>
  </si>
  <si>
    <t>Secure File Transfer and Sharing Support</t>
  </si>
  <si>
    <t>Professional Services</t>
  </si>
  <si>
    <t>Hyland OnBase Software</t>
  </si>
  <si>
    <t xml:space="preserve">Workflow Automation Technical Consultant - Implementation is responsible for the design, configuration and the documentation pertaining to the deployment of customers OnBase ECM Solution. The TC provides consulting services and delivers solutions to Hyland's user community leveraging the OnBase product suite's business process efficiency tools. Such services commonly include business process analysis, business process definition, solution design, solution implementation, and customer training. This position requires collaboration with both the customer's technical staff and business users.
Position responsibilities include:
• Conduct and Document Business Discovery
• Design Solutions using the Suite of OnBase Modules 
• Implement Solutions Based on Documented Discovery and Translated Requirements
• Configure Basic Integrations with OnBase and LOBs
• Document Solution Design and Implemented Business Process Workflows 
• Configure Solutions that allow for Ease of Maintenance 
• Test Business Applications to Ensure Performance
• Develop Plan for Solution Migration Through Environments
• Provide Knowledge Transfer to the Customers 
• Diagnose and Troubleshoot Issues Impacting Solutions
• Conduct Train the Training or End User Training 
• Provide Go-Live Solution Support 
• Perform OnBase Enhancements and Upgrades
</t>
  </si>
  <si>
    <t xml:space="preserve">Workflow Automation Technical Project Manager is responsible for the management of all aspects of customer implementation projects, from inception through project closure. This position requires a high degree of communication skills, written and verbal, and the ability to communicate effectively to all levels of the organization, within Xerox and the client organization. Strategic, required skills include critical thinking, organization, technical knowledge, and communication. The Project Manager will be an active participant in solution definition, resource allocation, project direction, team building, budget control, non-conformity resolution, and overall risk management. The Project Manager will balance all competing interests and issues to deliver a superior, supportable solution and an exceptional implementation experience for the customer.
Position responsibilities include:
• Plan, Direct, and Control Projects using a PIM Strategy
• Bring Projects to Completion, On Time &amp; Budget
• Deliver Timely and Effective Updates to all Involved Parties 
• Create and Maintain Project Documentation 
• Manage and Actively Participate in the Project
• Take an Active Role in Design, Install, and Issue Resolution 
• Oversee a Positive Experience for the Customer
</t>
  </si>
  <si>
    <t xml:space="preserve">Workflow Automation Technical Consultant - Support is responsible for fielding and resolving OnBase issues by utilizing internal OnBase systems, troubleshooting utilities, and support processes. The position requires close communication with multiple departments while maintaining issue ownership. 
Position responsibilities include: 
• Provide Support to our Customers 
• Maintain Ownership and Follow Through on Support Issues
• Communicate in a Courteous and Professional Manner 
• Understand and Abide by Escalation Procedures 
• Understand and Abide by Customer IT, Security and Business Process Rules / Procedures
• Exhibit Strong Documentation Skills 
</t>
  </si>
  <si>
    <t>The Xerox Business Process Improvement Services and Consulting Workshop is designed to develop a business case and digital transformation roadmap to improve, automate and simplify a client’s business process. Xerox Business Process Improvement Methodology addresses the need for successful change management. Xerox Business Process Improvement Methodology is focused on providing clients with a thorough understanding of how they do things today, improving those processes through the application of re-engineering, technology and best practices to be more efficient. It is imperative to first jointly agree on a specific business process prior to conducting a BPI Assessment.</t>
  </si>
  <si>
    <t>Xerox Mobile Print Solution - 1 Additional MFP Connector Kit; one time fixed price</t>
  </si>
  <si>
    <t>MOBLPRNT3 - Systems Analyst Configuration and integration services; one time fixed charge linked to corresponding software order in above table;</t>
  </si>
  <si>
    <r>
      <t>Onsite Data Collection</t>
    </r>
    <r>
      <rPr>
        <sz val="10"/>
        <color rgb="FF000000"/>
        <rFont val="Arial"/>
        <family val="2"/>
      </rPr>
      <t>- Physically collecting inventory into database, based on floor plans and defined sites – Make, Model, Serial, Asset Tag, IP, MAC, Page counts, connectivity, etc. Xerox Standard Asset Tags which have a barcodes may be adhered to devices which the asset details. This allows for tracking and eventually can be put into Xerox tools for management.</t>
    </r>
  </si>
  <si>
    <r>
      <t xml:space="preserve">Rate per Hour </t>
    </r>
    <r>
      <rPr>
        <sz val="10"/>
        <color rgb="FF000000"/>
        <rFont val="Arial"/>
        <family val="2"/>
      </rPr>
      <t>+ expenses not to exceed the state per diem -- Custom quote will be provided; expenses based on scope of project.</t>
    </r>
  </si>
  <si>
    <r>
      <t>Floor Mapping</t>
    </r>
    <r>
      <rPr>
        <sz val="10"/>
        <color rgb="FF000000"/>
        <rFont val="Arial"/>
        <family val="2"/>
      </rPr>
      <t>- Mapping the device location during the data collection to establish a current state and/or a future state device location map. Requires floor plans in pdf, tiff or jpg format.</t>
    </r>
  </si>
  <si>
    <r>
      <t xml:space="preserve">Asset Tagging- </t>
    </r>
    <r>
      <rPr>
        <sz val="10"/>
        <color rgb="FF000000"/>
        <rFont val="Arial"/>
        <family val="2"/>
      </rPr>
      <t>During the data collection applying an asset tag to all devices that will be in scope for management within the Xerox solution.</t>
    </r>
  </si>
  <si>
    <r>
      <t xml:space="preserve">Green Analysis- </t>
    </r>
    <r>
      <rPr>
        <sz val="10"/>
        <color rgb="FF000000"/>
        <rFont val="Arial"/>
        <family val="2"/>
      </rPr>
      <t>Environmental analysis on the print current and/or future environment including, trees, water, gas emissions consumption.</t>
    </r>
  </si>
  <si>
    <r>
      <t>Total Cost Ownership/Green Document</t>
    </r>
    <r>
      <rPr>
        <sz val="10"/>
        <color rgb="FF000000"/>
        <rFont val="Arial"/>
        <family val="2"/>
      </rPr>
      <t>- Output Document illustrating the findings from the Green Analysis</t>
    </r>
  </si>
  <si>
    <r>
      <t xml:space="preserve">Design Criteria Documentation- </t>
    </r>
    <r>
      <rPr>
        <sz val="10"/>
        <color rgb="FF000000"/>
        <rFont val="Arial"/>
        <family val="2"/>
      </rPr>
      <t>document capturing customer requirements for the future state environment. i.e. number of employees to device, distance employees must travel to device, how existing devices and functionality will be comprehended and supported in future state. This is the design guideline for the customer environment that will be final configuration for steady state management.</t>
    </r>
  </si>
  <si>
    <r>
      <t xml:space="preserve">Future State Design (Specific)- </t>
    </r>
    <r>
      <rPr>
        <sz val="10"/>
        <color rgb="FF000000"/>
        <rFont val="Arial"/>
        <family val="2"/>
      </rPr>
      <t>Future state design using specific models of devices to allow for proposed pricing and device functionality to be comprehended in detail.</t>
    </r>
  </si>
  <si>
    <r>
      <t xml:space="preserve">Future State Design (Generic)- </t>
    </r>
    <r>
      <rPr>
        <sz val="10"/>
        <color rgb="FF000000"/>
        <rFont val="Arial"/>
        <family val="2"/>
      </rPr>
      <t>Future state design using generic specifications – i.e. requirement to recommend a mid-range color MFD instead of a specific model of device. Typically done when pricing is not a required deliverable of specific solution or proposal to client just an estimate.</t>
    </r>
  </si>
  <si>
    <r>
      <t xml:space="preserve">Voice of Customer- </t>
    </r>
    <r>
      <rPr>
        <sz val="10"/>
        <color rgb="FF000000"/>
        <rFont val="Arial"/>
        <family val="2"/>
      </rPr>
      <t xml:space="preserve">Customer engagement via Executive interviews and/or end user surveys to understand impact of the proposed change, desired requirements, future goals and current state. </t>
    </r>
  </si>
  <si>
    <r>
      <t>Workflow Assessment</t>
    </r>
    <r>
      <rPr>
        <sz val="10"/>
        <color rgb="FF000000"/>
        <rFont val="Arial"/>
        <family val="2"/>
      </rPr>
      <t>- Workflow Assessment Services help to uncover, understand and optimize the flow of information across an organization by learning how employees use information and documents, identifying who prints what and where, and clarifying why documents are printed, shared, moved and archived. Through this method, we identify high-value business processes for opportunities to simplify and automate, thus enabling client initiatives to improve performance and enhance their customers’ experience</t>
    </r>
  </si>
  <si>
    <r>
      <t xml:space="preserve">Rate per Hour </t>
    </r>
    <r>
      <rPr>
        <sz val="10"/>
        <color rgb="FF000000"/>
        <rFont val="Arial"/>
        <family val="2"/>
      </rPr>
      <t xml:space="preserve">+ expenses not to exceed the state per diem -- Custom quote will be provided; expenses based on scope of project. </t>
    </r>
  </si>
  <si>
    <r>
      <t xml:space="preserve">MPS-Start Up Implementation: </t>
    </r>
    <r>
      <rPr>
        <sz val="10"/>
        <color rgb="FF000000"/>
        <rFont val="Arial"/>
        <family val="2"/>
      </rPr>
      <t xml:space="preserve">Comprehends 250 devices at one site location and resources and activities to complete 1:1 replacement of 250 devices with new installs, Help Desk start up, the Xerox management tools start up. Based on the specific requirements of client this scope may be modified accordingly. </t>
    </r>
  </si>
  <si>
    <r>
      <t xml:space="preserve">Analyst Support: </t>
    </r>
    <r>
      <rPr>
        <sz val="10"/>
        <color rgb="FF000000"/>
        <rFont val="Arial"/>
        <family val="2"/>
      </rPr>
      <t>The Xerox Professional Services Analyst, working in conjunction with client’s IT personnel, provides support in configuring the devices on the customer’s network and enabling the required features.</t>
    </r>
  </si>
  <si>
    <r>
      <t xml:space="preserve">Rate per Hour </t>
    </r>
    <r>
      <rPr>
        <sz val="10"/>
        <color rgb="FF000000"/>
        <rFont val="Arial"/>
        <family val="2"/>
      </rPr>
      <t>- (2) Two Hour Minimum conducted Mon.-Fri. 8am-5pm Local time excluding holidays, Xerox devices only.</t>
    </r>
  </si>
  <si>
    <r>
      <t xml:space="preserve">Analyst Support: </t>
    </r>
    <r>
      <rPr>
        <sz val="10"/>
        <color rgb="FF000000"/>
        <rFont val="Arial"/>
        <family val="2"/>
      </rPr>
      <t>Remote implementation: Xerox device network configuration done remotely vs. onsite.</t>
    </r>
  </si>
  <si>
    <r>
      <t xml:space="preserve">Rate per device </t>
    </r>
    <r>
      <rPr>
        <sz val="10"/>
        <color rgb="FF000000"/>
        <rFont val="Arial"/>
        <family val="2"/>
      </rPr>
      <t>- Xerox devices only</t>
    </r>
  </si>
  <si>
    <r>
      <t xml:space="preserve">Xerox Services Portal </t>
    </r>
    <r>
      <rPr>
        <sz val="10"/>
        <color rgb="FF000000"/>
        <rFont val="Arial"/>
        <family val="2"/>
      </rPr>
      <t>- provided as an optional component of our Xerox Managed Print Services (MPS) solution. It is a secured customer portal that acts as a primary interface with the Xerox Managed Services program. Access can be controlled by user login, user role, user domain as well as IPv4/v6 restriction. It presents a number of portal facing pages created to provide customers with a single point interface for all of their asset management needs including access to printer fleet, device status and supply levels, links to training and other helpful information can be located here.</t>
    </r>
  </si>
  <si>
    <r>
      <t>Change Management</t>
    </r>
    <r>
      <rPr>
        <sz val="10"/>
        <color rgb="FF000000"/>
        <rFont val="Arial"/>
        <family val="2"/>
      </rPr>
      <t>- We will help you develop and utilize a solid change management tactical plan to address the cultural changes that can be expected with and MPS deployment. The following deliverables are available and will be scoped based on client requirements. Change Management status communication. Customer Change Management Strategy meeting. Change Management Cultural Transformation plan. Development of communications for program which may include: Executive Sponsorship announcements, Director Level messaging to employees. Provide content for Print Policy/Guidelines. Templates for MPS program communications i.e. FAQs, Key Device Contact Roles and Responsibility. Assessment notice. MPS posters. Development of web-based survey for End Users post implementation for client distribute. Participate in Lessons Learned Sessions and Provide success story content for key stakeholder audience.</t>
    </r>
  </si>
  <si>
    <r>
      <t>LABOR: Account Operations Manager</t>
    </r>
    <r>
      <rPr>
        <sz val="10"/>
        <color rgb="FF000000"/>
        <rFont val="Arial"/>
        <family val="2"/>
      </rPr>
      <t>-Account Operations Manager (AOM) who will serve as your single point of contact at steady state. The Account Operations Manager is accountable for delivery of Operational Excellence in support of the Account Management Strategy contracted with the client. Key duties include, but not limited to; Oversee the delivery of contracted services according to contract terms, as well as the customers’ satisfaction with those services.</t>
    </r>
  </si>
  <si>
    <r>
      <t xml:space="preserve">Rate per Month for Full Time Employee </t>
    </r>
    <r>
      <rPr>
        <sz val="10"/>
        <color rgb="FF000000"/>
        <rFont val="Arial"/>
        <family val="2"/>
      </rPr>
      <t>- includes full time support; support may require less based on project scope</t>
    </r>
  </si>
  <si>
    <r>
      <t xml:space="preserve">Rate per Employee per Month </t>
    </r>
    <r>
      <rPr>
        <sz val="10"/>
        <color rgb="FF000000"/>
        <rFont val="Arial"/>
        <family val="2"/>
      </rPr>
      <t>- Requires some degree of Account Operations Management support based on project scope</t>
    </r>
  </si>
  <si>
    <r>
      <t xml:space="preserve">No charge </t>
    </r>
    <r>
      <rPr>
        <sz val="10"/>
        <color rgb="FF000000"/>
        <rFont val="Arial"/>
        <family val="2"/>
      </rPr>
      <t>-- available 24/4 via www.xerox.com</t>
    </r>
  </si>
  <si>
    <r>
      <t xml:space="preserve">Rate per Hour </t>
    </r>
    <r>
      <rPr>
        <sz val="10"/>
        <color rgb="FF000000"/>
        <rFont val="Arial"/>
        <family val="2"/>
      </rPr>
      <t xml:space="preserve">- (2) Two hour minimum conducted Mon-Fri 8 am-5pm local time excluding holidays. Xerox MFDs only </t>
    </r>
  </si>
  <si>
    <r>
      <t xml:space="preserve">TRAINING: </t>
    </r>
    <r>
      <rPr>
        <sz val="10"/>
        <color rgb="FF000000"/>
        <rFont val="Arial"/>
        <family val="2"/>
      </rPr>
      <t>Office Digital device</t>
    </r>
  </si>
  <si>
    <r>
      <t xml:space="preserve">Rate per Hour </t>
    </r>
    <r>
      <rPr>
        <sz val="10"/>
        <color rgb="FF000000"/>
        <rFont val="Arial"/>
        <family val="2"/>
      </rPr>
      <t>-(2) Two hour minimum conducted Mon-Fri 8 am-5pm local time excluding holidays. Xerox devices only.</t>
    </r>
  </si>
  <si>
    <r>
      <t xml:space="preserve">TRAINING: </t>
    </r>
    <r>
      <rPr>
        <sz val="10"/>
        <color rgb="FF000000"/>
        <rFont val="Arial"/>
        <family val="2"/>
      </rPr>
      <t>MFD &amp; Laser Printer Training (individual)</t>
    </r>
  </si>
  <si>
    <r>
      <t xml:space="preserve">Rate per Printer MONO Impression </t>
    </r>
    <r>
      <rPr>
        <sz val="10"/>
        <color rgb="FF000000"/>
        <rFont val="Arial"/>
        <family val="2"/>
      </rPr>
      <t xml:space="preserve">- Requires minimum billing of $1,000 per month-achieved by combination of the base charge, plus applicable click rates for mono/color. ( base charge of $10 per device; 0.016 mono;.14 color). Makes/Models subject to approval. Non-OEM cartridges will be provided. OEM cartridges can be provided based on custom quote. </t>
    </r>
  </si>
  <si>
    <r>
      <t xml:space="preserve">Rate per Printer Color Impression </t>
    </r>
    <r>
      <rPr>
        <sz val="10"/>
        <color rgb="FF000000"/>
        <rFont val="Arial"/>
        <family val="2"/>
      </rPr>
      <t xml:space="preserve">- Requires minimum billing of $1,000 per month-achieved by combination of the base charge, plus applicable click rates for mono/color. ( base charge of $10 per device; 0.016 mono;.14 color). Makes/Models subject to approval. Non-OEM cartridges will be provided. OEM cartridges can be provided based on custom quote. </t>
    </r>
  </si>
  <si>
    <r>
      <t xml:space="preserve">Rate per Printer, MONO </t>
    </r>
    <r>
      <rPr>
        <sz val="10"/>
        <color rgb="FF000000"/>
        <rFont val="Arial"/>
        <family val="2"/>
      </rPr>
      <t xml:space="preserve">Makes/Models subject to approval. Flat fee per Printer, no click rates. Can be stand alone service or included as part of the Xerox Print Services for Networked devices. Non-OEM cartridges will be provided. OEM cartridges can be provided based on custom quote. </t>
    </r>
  </si>
  <si>
    <r>
      <t xml:space="preserve">Rate per Printer, COLOR </t>
    </r>
    <r>
      <rPr>
        <sz val="10"/>
        <color rgb="FF000000"/>
        <rFont val="Arial"/>
        <family val="2"/>
      </rPr>
      <t xml:space="preserve">Makes/Models subject to approval. Flat fee per Printer, no click rates. Can be stand alone service or included as part of the Xerox Print Services for Networked devices. Non-OEM cartridges will be provided. OEM cartridges can be provided based on custom quote. </t>
    </r>
  </si>
  <si>
    <r>
      <t xml:space="preserve">Rate per Printer, MONO </t>
    </r>
    <r>
      <rPr>
        <sz val="10"/>
        <color rgb="FF000000"/>
        <rFont val="Arial"/>
        <family val="2"/>
      </rPr>
      <t>Makes/Models subject to approval. Flat fee per Printer, no click rates. Can be stand alone service or included as part of the Xerox Print Services for Networked devices. Non-OEM cartridges will be provided. OEM cartridges can be provided based on custom quote.</t>
    </r>
  </si>
  <si>
    <r>
      <t xml:space="preserve">Rate per Printer, COLOR </t>
    </r>
    <r>
      <rPr>
        <sz val="10"/>
        <color rgb="FF000000"/>
        <rFont val="Arial"/>
        <family val="2"/>
      </rPr>
      <t>Makes/Models subject to approval. Flat fee per Printer, no click rates. Can be stand alone service or included as part of the Xerox Print Services for Networked devices. Non-OEM cartridges will be provided. OEM cartridges can be provided based on custom quote.</t>
    </r>
  </si>
  <si>
    <r>
      <t xml:space="preserve">Rate per MFD, </t>
    </r>
    <r>
      <rPr>
        <sz val="10"/>
        <color rgb="FF000000"/>
        <rFont val="Arial"/>
        <family val="2"/>
      </rPr>
      <t xml:space="preserve">added to existing device contract obligation. Designed to add Xerox MFDs to a Non-Xerox (third party printer) Xerox Printer Managed Services Contract. Recommended when there are fewer than 100 Xerox devices. Non-OEM cartridges will be provided. OEM cartridges can be provided based on custom quote. </t>
    </r>
  </si>
  <si>
    <r>
      <t xml:space="preserve">Non-Xerox Printer Consumables </t>
    </r>
    <r>
      <rPr>
        <sz val="10"/>
        <color rgb="FF000000"/>
        <rFont val="Arial"/>
        <family val="2"/>
      </rPr>
      <t>- Xerox will provide a quote for consumables (toner) only on a per request basis.</t>
    </r>
  </si>
  <si>
    <r>
      <t xml:space="preserve">Cost based on make/model/location and quantity. Non-OEM cartridges will be provided. OEM cartridges can be provided based on </t>
    </r>
    <r>
      <rPr>
        <b/>
        <sz val="10"/>
        <color rgb="FF000000"/>
        <rFont val="Arial"/>
        <family val="2"/>
      </rPr>
      <t xml:space="preserve">Custom Quote. </t>
    </r>
  </si>
  <si>
    <r>
      <t xml:space="preserve">Hard Drive Removal - </t>
    </r>
    <r>
      <rPr>
        <sz val="10"/>
        <color rgb="FF000000"/>
        <rFont val="Arial"/>
        <family val="2"/>
      </rPr>
      <t xml:space="preserve">At the clients request Xerox will dispatch a technician to remove Hard Drive from a Xerox device. If client requests the hard drive, then the hard drive shall be packaged and provided to Customer. Customer shall be responsible for the proper disposal disposition of the old hard drive once delivered to Customer. </t>
    </r>
  </si>
  <si>
    <r>
      <t xml:space="preserve">Rate per Device </t>
    </r>
    <r>
      <rPr>
        <sz val="10"/>
        <color rgb="FF000000"/>
        <rFont val="Arial"/>
        <family val="2"/>
      </rPr>
      <t xml:space="preserve">- Ninety (90) page per minute (ppm) and under equipment. Exact quote will be provided. </t>
    </r>
  </si>
  <si>
    <r>
      <t xml:space="preserve">Image Overwrite: During installation, </t>
    </r>
    <r>
      <rPr>
        <sz val="10"/>
        <color rgb="FF000000"/>
        <rFont val="Arial"/>
        <family val="2"/>
      </rPr>
      <t>Xerox will configure Equipment to enable either the “Image Overwrite” or “Secure Erase” feature to the “Immediate” setting so that Customer image data is removed from the hard drive immediately after printing, scanning, faxing or copying. If available on the product model, Image Overwrite or Secure Erase will also be configured for the “Daily” setting to remove any image data that has not yet been processed. Some Equipment also supports an ”On-Demand Image Overwrite” feature that can be executed by Customer-designated End Users as required by Customer</t>
    </r>
  </si>
  <si>
    <r>
      <t xml:space="preserve">Xerox Secure Print Manager Suite </t>
    </r>
    <r>
      <rPr>
        <sz val="10"/>
        <color rgb="FF000000"/>
        <rFont val="Arial"/>
        <family val="2"/>
      </rPr>
      <t>- (XSPMS) cost effectively integrates print security,control and reporting capabilities-such as user authentication, secure document release, job tracking, chargeback and accounting, print rules and routing-without disrupting existing IT infastructure.</t>
    </r>
  </si>
  <si>
    <r>
      <t xml:space="preserve">Post MPS Implementation: Rate Per MFD </t>
    </r>
    <r>
      <rPr>
        <sz val="10"/>
        <color rgb="FF000000"/>
        <rFont val="Arial"/>
        <family val="2"/>
      </rPr>
      <t>- MFD-Move-Intra or Inter Site outside of contracted MPS initial deployment.</t>
    </r>
  </si>
  <si>
    <r>
      <t>Flat Rate per MFD</t>
    </r>
    <r>
      <rPr>
        <sz val="10"/>
        <color rgb="FF000000"/>
        <rFont val="Arial"/>
        <family val="2"/>
      </rPr>
      <t>, MFD moves within or between Sites. May include additional shipping costs and other travel-related expenses if applicable. An actual quote will be given at the time of the requested move. any special rigging etc. will be called out and included in quote.</t>
    </r>
  </si>
  <si>
    <r>
      <t xml:space="preserve">Post MPS Implementation: Rate Per Printer - </t>
    </r>
    <r>
      <rPr>
        <sz val="10"/>
        <color rgb="FF000000"/>
        <rFont val="Arial"/>
        <family val="2"/>
      </rPr>
      <t>Printer Device Move-Intra or Inter Site outside of contracted MPS initial deployment.</t>
    </r>
  </si>
  <si>
    <r>
      <t xml:space="preserve">Flat Rate per Printer </t>
    </r>
    <r>
      <rPr>
        <sz val="10"/>
        <color rgb="FF000000"/>
        <rFont val="Arial"/>
        <family val="2"/>
      </rPr>
      <t>moves within or between Sites only. This rate is per Printer, and will include additional shipping costs and other travel-related expenses. Actual quote will be provided at the time of requested move. any special rigging etc. will be called out and included in quote.</t>
    </r>
  </si>
  <si>
    <r>
      <t xml:space="preserve">Post MPS Implementation: </t>
    </r>
    <r>
      <rPr>
        <sz val="10"/>
        <color rgb="FF000000"/>
        <rFont val="Arial"/>
        <family val="2"/>
      </rPr>
      <t>Configuration Technician for Printer Install/Move</t>
    </r>
  </si>
  <si>
    <r>
      <t xml:space="preserve">Rate per Hour - </t>
    </r>
    <r>
      <rPr>
        <sz val="10"/>
        <color rgb="FF000000"/>
        <rFont val="Arial"/>
        <family val="2"/>
      </rPr>
      <t>Actual quote for scope of work will be provided prior to work commencement. Two (2) hour minimum billing.</t>
    </r>
  </si>
  <si>
    <r>
      <t xml:space="preserve">Post MPS Implementation: </t>
    </r>
    <r>
      <rPr>
        <sz val="10"/>
        <color rgb="FF000000"/>
        <rFont val="Arial"/>
        <family val="2"/>
      </rPr>
      <t>Configuration Technician for MFD Install/Move</t>
    </r>
  </si>
  <si>
    <r>
      <t xml:space="preserve">Rate per Hour </t>
    </r>
    <r>
      <rPr>
        <sz val="10"/>
        <color rgb="FF000000"/>
        <rFont val="Arial"/>
        <family val="2"/>
      </rPr>
      <t>- Actual quote for scope of work will be provided prior to work commencement. Two (2) hour minimum billing</t>
    </r>
  </si>
  <si>
    <r>
      <t xml:space="preserve">MPS Post Implementation: </t>
    </r>
    <r>
      <rPr>
        <sz val="10"/>
        <color rgb="FF000000"/>
        <rFont val="Arial"/>
        <family val="2"/>
      </rPr>
      <t>Help Desk Client Staff Training (Printers) beyond implementation</t>
    </r>
  </si>
  <si>
    <r>
      <t xml:space="preserve">MPS Post Implementation: </t>
    </r>
    <r>
      <rPr>
        <sz val="10"/>
        <color rgb="FF000000"/>
        <rFont val="Arial"/>
        <family val="2"/>
      </rPr>
      <t>Help Desk Staff Training (MFDs) beyond implementation</t>
    </r>
  </si>
  <si>
    <r>
      <t xml:space="preserve">After hours: </t>
    </r>
    <r>
      <rPr>
        <sz val="10"/>
        <color rgb="FF000000"/>
        <rFont val="Arial"/>
        <family val="2"/>
      </rPr>
      <t>Break/Fix Support (Xerox Laser printers)</t>
    </r>
  </si>
  <si>
    <r>
      <t xml:space="preserve">Rate per Hour </t>
    </r>
    <r>
      <rPr>
        <sz val="10"/>
        <color rgb="FF000000"/>
        <rFont val="Arial"/>
        <family val="2"/>
      </rPr>
      <t>- Outside Mon.-Fri. 8am-5pm Local time</t>
    </r>
  </si>
  <si>
    <r>
      <t xml:space="preserve">After hours: </t>
    </r>
    <r>
      <rPr>
        <sz val="10"/>
        <color rgb="FF000000"/>
        <rFont val="Arial"/>
        <family val="2"/>
      </rPr>
      <t>Break/Fix Support (MFD Devices)</t>
    </r>
  </si>
  <si>
    <r>
      <t xml:space="preserve">Rate per Hour </t>
    </r>
    <r>
      <rPr>
        <sz val="10"/>
        <color rgb="FF000000"/>
        <rFont val="Arial"/>
        <family val="2"/>
      </rPr>
      <t xml:space="preserve">- Outside Mon.-Fri. 8am-5pm Local time </t>
    </r>
  </si>
  <si>
    <r>
      <t xml:space="preserve">Rate per hour </t>
    </r>
    <r>
      <rPr>
        <sz val="10"/>
        <color rgb="FF000000"/>
        <rFont val="Arial"/>
        <family val="2"/>
      </rPr>
      <t>- Outside Mon.-Fri. 8am-5pm Local time and only in scope devices supported by an existing Xerox MPS contract</t>
    </r>
  </si>
  <si>
    <r>
      <t xml:space="preserve">Loaner or Hot Swap devices: </t>
    </r>
    <r>
      <rPr>
        <sz val="10"/>
        <color rgb="FF000000"/>
        <rFont val="Arial"/>
        <family val="2"/>
      </rPr>
      <t>Xerox will provide loaner or hot swap device should a device be inoperable, meaning basic functionality not working (i.e. print, copy, scan) for 8 hours or based on specific client requirements as contracted. The model and quantity of devices for loan or hot swap will vary based on contract specifics</t>
    </r>
    <r>
      <rPr>
        <b/>
        <sz val="10"/>
        <color rgb="FF000000"/>
        <rFont val="Arial"/>
        <family val="2"/>
      </rPr>
      <t>.</t>
    </r>
  </si>
  <si>
    <t>Hardware</t>
  </si>
  <si>
    <t>497N04851</t>
  </si>
  <si>
    <t>614N14033</t>
  </si>
  <si>
    <t>614N14029</t>
  </si>
  <si>
    <t>Software</t>
  </si>
  <si>
    <t>301N91090</t>
  </si>
  <si>
    <t>614N14036</t>
  </si>
  <si>
    <t>614N14021</t>
  </si>
  <si>
    <t>614N14024</t>
  </si>
  <si>
    <t>614N14025</t>
  </si>
  <si>
    <t>Fixed Term</t>
  </si>
  <si>
    <t>497N04882</t>
  </si>
  <si>
    <t>Shipping</t>
  </si>
  <si>
    <t>497N04902</t>
  </si>
  <si>
    <t>497N04896</t>
  </si>
  <si>
    <t>497N04900</t>
  </si>
  <si>
    <t>497N04905</t>
  </si>
  <si>
    <t>MSRP
(USD)</t>
  </si>
  <si>
    <t>YSoft SafeQ 5 Licenses Software Support w/ Gold SLA - Embedded</t>
  </si>
  <si>
    <t>1 year warranty, Embedded Software, Gold SLA
Suite Price</t>
  </si>
  <si>
    <t>301N91180</t>
  </si>
  <si>
    <t>YSoft SafeQ 5 Licenses Software Support w/ Gold SLA ­ Non Embedded</t>
  </si>
  <si>
    <t>SET BASIC HOTLINE SUPPORTMACD L1­L2 PER DEVICE PER MONTH</t>
  </si>
  <si>
    <t>SET PRO SERVICES – REMOTESERVER CONFIGURATION PER DEVICE</t>
  </si>
  <si>
    <t>YSoft Professional Services</t>
  </si>
  <si>
    <t>Software ­ Support</t>
  </si>
  <si>
    <t>YSoft SafeQ 5 Software Support &amp; Gold SLA Extension by 1 yr ­ Non Embedded</t>
  </si>
  <si>
    <t>Accessories</t>
  </si>
  <si>
    <t>DIR Discount off MSRP</t>
  </si>
  <si>
    <t>301N91190</t>
  </si>
  <si>
    <t>301N91200</t>
  </si>
  <si>
    <t>301N91210</t>
  </si>
  <si>
    <t>301N91220</t>
  </si>
  <si>
    <t>301N91230</t>
  </si>
  <si>
    <t>301N91240</t>
  </si>
  <si>
    <t>301N91250</t>
  </si>
  <si>
    <t>301N91260</t>
  </si>
  <si>
    <t>301N91270</t>
  </si>
  <si>
    <t>301N91280</t>
  </si>
  <si>
    <t>301N91290</t>
  </si>
  <si>
    <t>301N91300</t>
  </si>
  <si>
    <t>301N91310</t>
  </si>
  <si>
    <t>301N91320</t>
  </si>
  <si>
    <t>301N91330</t>
  </si>
  <si>
    <t>YSoft SafeQ 5 Software Support &amp; Gold SLA Extension by 1 yr ­ Embedded</t>
  </si>
  <si>
    <t>614N14115</t>
  </si>
  <si>
    <t>614N14116</t>
  </si>
  <si>
    <t>614N14117</t>
  </si>
  <si>
    <t>614N14118</t>
  </si>
  <si>
    <t>614N14119</t>
  </si>
  <si>
    <t>614N14104</t>
  </si>
  <si>
    <t>614N14105</t>
  </si>
  <si>
    <t>614N14106</t>
  </si>
  <si>
    <t>614N14107</t>
  </si>
  <si>
    <t>614N14108</t>
  </si>
  <si>
    <t>614N14109</t>
  </si>
  <si>
    <t>614N14110</t>
  </si>
  <si>
    <t>614N14111</t>
  </si>
  <si>
    <t>614N14112</t>
  </si>
  <si>
    <t>614N14113</t>
  </si>
  <si>
    <t>614N14114</t>
  </si>
  <si>
    <t>614N14042</t>
  </si>
  <si>
    <t>614N14043</t>
  </si>
  <si>
    <t>614N14019</t>
  </si>
  <si>
    <t>614N14020</t>
  </si>
  <si>
    <t>614N14035</t>
  </si>
  <si>
    <t>614N14037</t>
  </si>
  <si>
    <t>614N14041</t>
  </si>
  <si>
    <t>614N14022</t>
  </si>
  <si>
    <t>614N14023</t>
  </si>
  <si>
    <t>614N14026</t>
  </si>
  <si>
    <t>614N14027</t>
  </si>
  <si>
    <t>YSoft Logistics Services &amp; Travel</t>
  </si>
  <si>
    <t>614N14031</t>
  </si>
  <si>
    <t>614N14032</t>
  </si>
  <si>
    <t>SET Professional Services</t>
  </si>
  <si>
    <t>614N14038</t>
  </si>
  <si>
    <t>614N14039</t>
  </si>
  <si>
    <t>614N14040</t>
  </si>
  <si>
    <t>YSoft SafeQ Card Readers w/ 1 year warranty ­ Category A</t>
  </si>
  <si>
    <t>497N04895</t>
  </si>
  <si>
    <t>497N04897</t>
  </si>
  <si>
    <t>YSoft SafeQ Card Readers w/ 1 year warranty ­ Category B</t>
  </si>
  <si>
    <t>497N04899</t>
  </si>
  <si>
    <t>497N04901</t>
  </si>
  <si>
    <t>SET BASIC HOTLINE SUPPORT L2ONLY PER DEVICE PER MONTH</t>
  </si>
  <si>
    <t>SET BASIC HOTLINE SUPPORT L1­L2 ONLY PER DEVICE PER MONTH</t>
  </si>
  <si>
    <t>GCC LEVEL 1 SUPPORT PERDEVICE PER MONTH</t>
  </si>
  <si>
    <t>Technical Consultant daily fee</t>
  </si>
  <si>
    <t>Technical Consultant hourly fee</t>
  </si>
  <si>
    <t>Solution Consultant daily fee</t>
  </si>
  <si>
    <t>Dev Mgmt ­ Mandatory for 50+devices / per device</t>
  </si>
  <si>
    <t>Implementation by Tech Eng for 50+dev/ per dev</t>
  </si>
  <si>
    <t>SafeQ HW term install support (Pre­config per dev)</t>
  </si>
  <si>
    <t>Travel cost(air US only ­based on 2WK adv notice)</t>
  </si>
  <si>
    <t>Travel costs (daily rate US only)</t>
  </si>
  <si>
    <t>SET IT SUPPORT SERVICES PERHOUR­NORMAL</t>
  </si>
  <si>
    <t>SET IT SUPPORT SERVICES PERHOUR­OFF NORMAL</t>
  </si>
  <si>
    <t>Ship Fee per site (US&amp;XCL only ­based UPS ground)</t>
  </si>
  <si>
    <t>497N04889</t>
  </si>
  <si>
    <t>Mounting Kit ­ for on device mounting ­universal</t>
  </si>
  <si>
    <t>Mounting Kit ­ for laying on table</t>
  </si>
  <si>
    <t>Smart Cable HP SSR­(TP)</t>
  </si>
  <si>
    <t>Smart Cable HP (V3)</t>
  </si>
  <si>
    <t>497N04883</t>
  </si>
  <si>
    <t>497N04884</t>
  </si>
  <si>
    <t>497N04885</t>
  </si>
  <si>
    <t>497N04886</t>
  </si>
  <si>
    <t>497N04887</t>
  </si>
  <si>
    <t>497N04888</t>
  </si>
  <si>
    <t>497N04890</t>
  </si>
  <si>
    <t>497N04891</t>
  </si>
  <si>
    <t>497N04892</t>
  </si>
  <si>
    <t>497N04893</t>
  </si>
  <si>
    <t>497N04894</t>
  </si>
  <si>
    <t>497N04898</t>
  </si>
  <si>
    <t>497N04903</t>
  </si>
  <si>
    <t>497N04904</t>
  </si>
  <si>
    <t>497N04906</t>
  </si>
  <si>
    <t>YSoft SafeQ Terminals Professioal w/ 1 year warranty ­ Readers Category A</t>
  </si>
  <si>
    <t>YSoft SafeQ Terminals Professioal w/ 1 year warranty ­ Readers Category B</t>
  </si>
  <si>
    <t>Mounting Kit for YSoft SafeQ Terminals</t>
  </si>
  <si>
    <t>YSoft SafeQ External Terminals ­ Copier/MFD Cables</t>
  </si>
  <si>
    <t>Flex Term</t>
  </si>
  <si>
    <t>Ship Fee per site (US&amp;XCL only ­ based on UPS Ground)</t>
  </si>
  <si>
    <t>Dev Mgmt ­ Mandatory for 50+ devices / per device</t>
  </si>
  <si>
    <t>Implementation by Tech Eng for 50+ devices / per device</t>
  </si>
  <si>
    <t>YSoft Logistics Services &amp; Travel</t>
  </si>
  <si>
    <t>Travel cost(air US only -based on 2 WK adv notice)</t>
  </si>
  <si>
    <t>SET PRO SERVICES – REMOTESERVER CONFIGURATION PER Device</t>
  </si>
  <si>
    <t>USB Reader Category ­ A</t>
  </si>
  <si>
    <t>497N04852</t>
  </si>
  <si>
    <t>USB Reader Category ­ B</t>
  </si>
  <si>
    <t>497N04854</t>
  </si>
  <si>
    <t>497N04855</t>
  </si>
  <si>
    <t>614N14034</t>
  </si>
  <si>
    <t>Software ­ Embedded</t>
  </si>
  <si>
    <t>301N91010</t>
  </si>
  <si>
    <t>301N91020</t>
  </si>
  <si>
    <t>301N91030</t>
  </si>
  <si>
    <t>301N91040</t>
  </si>
  <si>
    <t>301N91050</t>
  </si>
  <si>
    <t>301N91060</t>
  </si>
  <si>
    <t>301N91070</t>
  </si>
  <si>
    <t>301N91080</t>
  </si>
  <si>
    <t>Software ­ Non­Embedded</t>
  </si>
  <si>
    <t>301N91100</t>
  </si>
  <si>
    <t>301N91110</t>
  </si>
  <si>
    <t>301N91120</t>
  </si>
  <si>
    <t>301N91130</t>
  </si>
  <si>
    <t>301N91140</t>
  </si>
  <si>
    <t>301N91150</t>
  </si>
  <si>
    <t>301N91160</t>
  </si>
  <si>
    <t>YS USB CR ­ Readers Category A (1 mowarranty Ext)</t>
  </si>
  <si>
    <t>Plat SLA, REM A/SW Sub, w/o EmbREPT­ONLY, per dev/mo</t>
  </si>
  <si>
    <t>Plat SLA, REMA/SW Sub, SUITE &amp;MODULES, per dev/month</t>
  </si>
  <si>
    <t>YS SQ5 SW Subscrip w. Emb, CREDIT&amp;BILL, per dev/ mo</t>
  </si>
  <si>
    <t>YS SQ5 SW Subscripw/oEmb, CREDT&amp;BIL per dev/per mo</t>
  </si>
  <si>
    <t>YS SQ5 SW Subscrip w/o Emb, MOBILEP, per dev/per mo</t>
  </si>
  <si>
    <t>Ysoft SafeQ Terminal Professional, MultiReader LF, 1 yr warranty</t>
  </si>
  <si>
    <t>Ysoft SafeQ Terminal Professional, HID Prox v3, 1 year warranty</t>
  </si>
  <si>
    <t>Ysoft SafeQ Terminal Professional, MultiReader HF (Mifare), 1 year warranty</t>
  </si>
  <si>
    <t>Ysoft SafeQ Terminal Professional, Smart Card v2 (Mifare), 1 year warranty</t>
  </si>
  <si>
    <t>Ysoft SafeQ Terminal Professional, HID iClass, 1 year warranty</t>
  </si>
  <si>
    <t>Ysoft SafeQ Terminal Professional, MultiReader LF + HF v2, 1 year warranty</t>
  </si>
  <si>
    <t>Ysoft SafeQ Terminal Professional, LEGIC Advant v3, 1 year warranty</t>
  </si>
  <si>
    <t>YSoft SafeQ Terminals UltraLight, Print Only w/ 1 year warranty ­ Readers Category A</t>
  </si>
  <si>
    <t>Ysoft SafeQ Terminal UltraLight, PrintOnly, MultiReader LF, 1 yr warranty</t>
  </si>
  <si>
    <t>Ysoft SafeQ Terminal UltraLight, PrintOnly, HID Prox v3, 1 year warranty</t>
  </si>
  <si>
    <t xml:space="preserve">Ysoft SafeQ Terminal UltraLight, PrintOnly, MultiReader HF (Mifare), </t>
  </si>
  <si>
    <t>YSoft SafeQ Terminals UltraLight, Print Only w/ 1 year warranty ­ Readers Category B</t>
  </si>
  <si>
    <t>Ysoft SafeQ Terminal UltraLight, PrintOnly, HID iClass, 1 year warranty</t>
  </si>
  <si>
    <t>Ysoft SafeQ Terminal UltraLight, PrintOnly, MultiReader LF + HF v2, 1</t>
  </si>
  <si>
    <t>Ysoft SafeQ Terminal UltraLight, PrintOnly, LEGIC Advant v3, 1 year warranty</t>
  </si>
  <si>
    <t>Ysoft USB CR v2, HID Prox v3, 1 year warranty</t>
  </si>
  <si>
    <t>Ysoft USB CR v2, SmartCard v2, 1 year warranty</t>
  </si>
  <si>
    <t>Ysoft USB CR v2, MultiReader LF+HFv2, 1 year warranty</t>
  </si>
  <si>
    <t>Velcro Mounting, 1x3" Hook &amp; LoopStrips­Black</t>
  </si>
  <si>
    <t>YS SQ5 License + EMB, SUITE , SWsupport + Gold SLA, 1 year</t>
  </si>
  <si>
    <t>YS SQ5 License + EMB, Authentication, SW support + Gold SLA, 1 year</t>
  </si>
  <si>
    <t>YS SQ5 License + EMB, Print Roaming, SW support + Gold SLA, 1 year</t>
  </si>
  <si>
    <t>YS SQ5 License + EMB, Reporting , SW support + Gold SLA, 1 year</t>
  </si>
  <si>
    <t>YS SQ5 License + EMB, Credit &amp; Billing, SW support + Gold SLA, 1 year</t>
  </si>
  <si>
    <t>YS SQ5 License + EMB, Scan Mgmt , SW support + Gold SLA, 1 year</t>
  </si>
  <si>
    <t xml:space="preserve">YS SQ5 License + EMB, Mobile Print , </t>
  </si>
  <si>
    <t>YS SQ5 License no EMB, Authentication , SW support + Gold SLA, 1 year</t>
  </si>
  <si>
    <t>YS SQ5 License no EMB, Reporting , SW support + Gold SLA, 1 year</t>
  </si>
  <si>
    <t>YS SQ5 License no EMB, Credit &amp;Billing , SW support + Gold SLA, 1 year</t>
  </si>
  <si>
    <t>YS SQ5 License no EMB, Scan Mgmt , SW support + Gold SLA, 1 year</t>
  </si>
  <si>
    <t>YS SQ5 License no EMB, Mobile Print , SW support + Gold SLA, 1 year</t>
  </si>
  <si>
    <t>YS SQ5 License + EMB, Gold SLA, SUITE, 1 device, 1 year</t>
  </si>
  <si>
    <t>YS SQ5 License + EMB, Gold SLA, Authentication, 1 device, 1 year</t>
  </si>
  <si>
    <t>YS SQ5 License + EMB, Gold SLA, Print Roaming, 1 device , 1 year</t>
  </si>
  <si>
    <t>YS SQ5 License + EMB, Gold SLA, Reporting, 1 device, 1 year</t>
  </si>
  <si>
    <t>YS SQ5 License + EMB, Gold SLA, Credit and Billing, 1 device, 1 year</t>
  </si>
  <si>
    <t>YS SQ5 License + EMB, Gold SLA, RBP, 1 device, 1 year</t>
  </si>
  <si>
    <t>YS SQ5 License + EMB, Gold SLA, Scan Mgmt, 1 device, 1 year</t>
  </si>
  <si>
    <t>YS SQ5 License + EMB, Gold SLA, Mobile Print, 1 device, 1 year</t>
  </si>
  <si>
    <t>YS SQ5 License no EMB, Gold SLA, SUITE, 1 device, 1 year</t>
  </si>
  <si>
    <t>YS SQ5 License no EMB, Gold SLA, Authentication, 1 device, 1 year</t>
  </si>
  <si>
    <t>YS SQ5 License no EMB, Gold SLA, Print Roaming, 1 device , 1 year</t>
  </si>
  <si>
    <t>YS SQ5 License no EMB, Gold SLA, Reporting, 1 device, 1 year</t>
  </si>
  <si>
    <t>YS SQ5 License no EMB, Gold SLA, Credit and Billing, 1 device, 1 year</t>
  </si>
  <si>
    <t>YS SQ5 License no EMB, Gold SLA, RBP, 1 device, 1 year</t>
  </si>
  <si>
    <t>YS SQ5 License no EMB, Gold SLA, Scan Mgmt, 1 device, 1 year</t>
  </si>
  <si>
    <t>YS SQ5 License no EMB, Gold SLA, Mobile Print, 1 device, 1 year</t>
  </si>
  <si>
    <t>Platinum SLA, remote access, 1device, non­embedded ­REPORTING­ONLY, 1 year</t>
  </si>
  <si>
    <t>Platinum SLA, remote access, 1device, Suite and Modules, 1 year</t>
  </si>
  <si>
    <t>Implementation stand­by on call, 50+dev, per dev</t>
  </si>
  <si>
    <t>Ysoft USB CR v2, MUltiReader LF, 1 year warranty</t>
  </si>
  <si>
    <t>Ysoft USB CR v2, MultiReader HF, 1 year warranty</t>
  </si>
  <si>
    <t>Ysoft USB CR v2, HID iClass, 1 year warranty</t>
  </si>
  <si>
    <t>Ysoft USB CR v2, LEGIC Advant v3, 1 year warranty</t>
  </si>
  <si>
    <t>YS USB CR v2 MultiReader LF, 36 morental / per mo</t>
  </si>
  <si>
    <t>YS USB CR v2 MultiReader HF, 36 morental / per mo</t>
  </si>
  <si>
    <t>YS USB CR v2 HID iClass, 36 mo rental /per month</t>
  </si>
  <si>
    <t>YS SQ5 SW Subscrip w. Emb, SUITE, per dev, per mo</t>
  </si>
  <si>
    <t>YS SQ5 SW Subscrip w. Emb, AUTH, per device, per mo</t>
  </si>
  <si>
    <t>YS SQ5 SW Subscrip w. Emb, PRTROAM per dev, per mo</t>
  </si>
  <si>
    <t>YS SQ5 SW Subscrip w. Emb, REPORT, per dev, per mo</t>
  </si>
  <si>
    <t>YS SQ5 SW Subscrip w. Emb, RBP, perdev/per mo</t>
  </si>
  <si>
    <t>YS SQ5 SW Subscrip w. Emb, SCANM, per dev/per mo</t>
  </si>
  <si>
    <t>YS SQ5 SW Subscrip w/Emb, MOBILE P, per dev/per mo</t>
  </si>
  <si>
    <t>YS SQ5 SW Subscrip w/o Emb, SUITE, per dev/per mo</t>
  </si>
  <si>
    <t>YS SQ5 SW Subscrip w/o Emb, AUTH, per dev/per mo</t>
  </si>
  <si>
    <t>YS SQ5 SW Subscrip w/oEmb, PRTROAM, per dev/per mo</t>
  </si>
  <si>
    <t>YS SQ5 SW Subscrip w/o Emb, REPORT, per dev/per mo</t>
  </si>
  <si>
    <t>YS SQ5 SW Subscrip w/o Emb, RBP, perdev/per mo</t>
  </si>
  <si>
    <t>YS SQ5 SW Subscrip w/o Emb, SCANM., per dev/per mo</t>
  </si>
  <si>
    <t>Implementation stand­by on call, 50+ devices / per device</t>
  </si>
  <si>
    <t>YS USB CR ­ Readers Category B (1 month warranty Ext)</t>
  </si>
  <si>
    <t>YS USB CR v2 LEGIC Advant v3, 36 mo rental /per mo</t>
  </si>
  <si>
    <r>
      <rPr>
        <b/>
        <sz val="9"/>
        <color rgb="FF000080"/>
        <rFont val="Arial"/>
        <family val="3"/>
        <charset val="134"/>
      </rPr>
      <t>You</t>
    </r>
    <r>
      <rPr>
        <sz val="9"/>
        <color theme="1"/>
        <rFont val="Calibri"/>
        <family val="2"/>
        <charset val="134"/>
        <scheme val="minor"/>
      </rPr>
      <t xml:space="preserve"> </t>
    </r>
    <r>
      <rPr>
        <b/>
        <sz val="9"/>
        <color rgb="FF000080"/>
        <rFont val="Arial"/>
        <family val="3"/>
        <charset val="134"/>
      </rPr>
      <t>Must</t>
    </r>
    <r>
      <rPr>
        <sz val="9"/>
        <color theme="1"/>
        <rFont val="Calibri"/>
        <family val="2"/>
        <charset val="134"/>
        <scheme val="minor"/>
      </rPr>
      <t xml:space="preserve"> </t>
    </r>
    <r>
      <rPr>
        <b/>
        <sz val="9"/>
        <color rgb="FF000080"/>
        <rFont val="Arial"/>
        <family val="3"/>
        <charset val="134"/>
      </rPr>
      <t>Choose</t>
    </r>
    <r>
      <rPr>
        <sz val="9"/>
        <color theme="1"/>
        <rFont val="Calibri"/>
        <family val="2"/>
        <charset val="134"/>
        <scheme val="minor"/>
      </rPr>
      <t xml:space="preserve"> </t>
    </r>
    <r>
      <rPr>
        <b/>
        <sz val="9"/>
        <color rgb="FF000080"/>
        <rFont val="Arial"/>
        <family val="3"/>
        <charset val="134"/>
      </rPr>
      <t>At</t>
    </r>
    <r>
      <rPr>
        <sz val="9"/>
        <color theme="1"/>
        <rFont val="Calibri"/>
        <family val="2"/>
        <charset val="134"/>
        <scheme val="minor"/>
      </rPr>
      <t xml:space="preserve"> </t>
    </r>
    <r>
      <rPr>
        <b/>
        <sz val="9"/>
        <color rgb="FF000080"/>
        <rFont val="Arial"/>
        <family val="3"/>
        <charset val="134"/>
      </rPr>
      <t>Least</t>
    </r>
    <r>
      <rPr>
        <sz val="9"/>
        <color theme="1"/>
        <rFont val="Calibri"/>
        <family val="2"/>
        <charset val="134"/>
        <scheme val="minor"/>
      </rPr>
      <t xml:space="preserve"> </t>
    </r>
    <r>
      <rPr>
        <b/>
        <sz val="9"/>
        <color rgb="FF000080"/>
        <rFont val="Arial"/>
        <family val="3"/>
        <charset val="134"/>
      </rPr>
      <t>ONE</t>
    </r>
    <r>
      <rPr>
        <sz val="9"/>
        <color theme="1"/>
        <rFont val="Calibri"/>
        <family val="2"/>
        <charset val="134"/>
        <scheme val="minor"/>
      </rPr>
      <t xml:space="preserve"> </t>
    </r>
    <r>
      <rPr>
        <b/>
        <sz val="9"/>
        <color rgb="FF000080"/>
        <rFont val="Arial"/>
        <family val="3"/>
        <charset val="134"/>
      </rPr>
      <t>of</t>
    </r>
    <r>
      <rPr>
        <sz val="9"/>
        <color theme="1"/>
        <rFont val="Calibri"/>
        <family val="2"/>
        <charset val="134"/>
        <scheme val="minor"/>
      </rPr>
      <t xml:space="preserve"> </t>
    </r>
    <r>
      <rPr>
        <b/>
        <sz val="9"/>
        <color rgb="FF000080"/>
        <rFont val="Arial"/>
        <family val="3"/>
        <charset val="134"/>
      </rPr>
      <t>the</t>
    </r>
    <r>
      <rPr>
        <sz val="9"/>
        <color theme="1"/>
        <rFont val="Calibri"/>
        <family val="2"/>
        <charset val="134"/>
        <scheme val="minor"/>
      </rPr>
      <t xml:space="preserve"> </t>
    </r>
    <r>
      <rPr>
        <b/>
        <sz val="9"/>
        <color rgb="FF000080"/>
        <rFont val="Arial"/>
        <family val="3"/>
        <charset val="134"/>
      </rPr>
      <t>following:</t>
    </r>
  </si>
  <si>
    <t>2BK</t>
  </si>
  <si>
    <t>3BK</t>
  </si>
  <si>
    <t>4TA</t>
  </si>
  <si>
    <t>4BK</t>
  </si>
  <si>
    <t>5TA</t>
  </si>
  <si>
    <t>6TA</t>
  </si>
  <si>
    <t>7TA</t>
  </si>
  <si>
    <t>8TA</t>
  </si>
  <si>
    <t>7BH</t>
  </si>
  <si>
    <t>8BH</t>
  </si>
  <si>
    <t>3TA</t>
  </si>
  <si>
    <r>
      <rPr>
        <b/>
        <sz val="10"/>
        <color rgb="FF000080"/>
        <rFont val="Arial"/>
        <family val="2"/>
      </rPr>
      <t>You</t>
    </r>
    <r>
      <rPr>
        <sz val="10"/>
        <color theme="1"/>
        <rFont val="Arial"/>
        <family val="2"/>
      </rPr>
      <t xml:space="preserve"> </t>
    </r>
    <r>
      <rPr>
        <b/>
        <sz val="10"/>
        <color rgb="FF000080"/>
        <rFont val="Arial"/>
        <family val="2"/>
      </rPr>
      <t>Must</t>
    </r>
    <r>
      <rPr>
        <sz val="10"/>
        <color theme="1"/>
        <rFont val="Arial"/>
        <family val="2"/>
      </rPr>
      <t xml:space="preserve"> </t>
    </r>
    <r>
      <rPr>
        <b/>
        <sz val="10"/>
        <color rgb="FF000080"/>
        <rFont val="Arial"/>
        <family val="2"/>
      </rPr>
      <t>Choose</t>
    </r>
    <r>
      <rPr>
        <sz val="10"/>
        <color theme="1"/>
        <rFont val="Arial"/>
        <family val="2"/>
      </rPr>
      <t xml:space="preserve"> </t>
    </r>
    <r>
      <rPr>
        <b/>
        <sz val="10"/>
        <color rgb="FF000080"/>
        <rFont val="Arial"/>
        <family val="2"/>
      </rPr>
      <t>At</t>
    </r>
    <r>
      <rPr>
        <sz val="10"/>
        <color theme="1"/>
        <rFont val="Arial"/>
        <family val="2"/>
      </rPr>
      <t xml:space="preserve"> </t>
    </r>
    <r>
      <rPr>
        <b/>
        <sz val="10"/>
        <color rgb="FF000080"/>
        <rFont val="Arial"/>
        <family val="2"/>
      </rPr>
      <t>Least</t>
    </r>
    <r>
      <rPr>
        <sz val="10"/>
        <color theme="1"/>
        <rFont val="Arial"/>
        <family val="2"/>
      </rPr>
      <t xml:space="preserve"> </t>
    </r>
    <r>
      <rPr>
        <b/>
        <sz val="10"/>
        <color rgb="FF000080"/>
        <rFont val="Arial"/>
        <family val="2"/>
      </rPr>
      <t>ONE</t>
    </r>
    <r>
      <rPr>
        <sz val="10"/>
        <color theme="1"/>
        <rFont val="Arial"/>
        <family val="2"/>
      </rPr>
      <t xml:space="preserve"> </t>
    </r>
    <r>
      <rPr>
        <b/>
        <sz val="10"/>
        <color rgb="FF000080"/>
        <rFont val="Arial"/>
        <family val="2"/>
      </rPr>
      <t>of</t>
    </r>
    <r>
      <rPr>
        <sz val="10"/>
        <color theme="1"/>
        <rFont val="Arial"/>
        <family val="2"/>
      </rPr>
      <t xml:space="preserve"> </t>
    </r>
    <r>
      <rPr>
        <b/>
        <sz val="10"/>
        <color rgb="FF000080"/>
        <rFont val="Arial"/>
        <family val="2"/>
      </rPr>
      <t>the</t>
    </r>
    <r>
      <rPr>
        <sz val="10"/>
        <color theme="1"/>
        <rFont val="Arial"/>
        <family val="2"/>
      </rPr>
      <t xml:space="preserve"> </t>
    </r>
    <r>
      <rPr>
        <b/>
        <sz val="10"/>
        <color rgb="FF000080"/>
        <rFont val="Arial"/>
        <family val="2"/>
      </rPr>
      <t>following:</t>
    </r>
  </si>
  <si>
    <r>
      <t>AutoStore</t>
    </r>
    <r>
      <rPr>
        <sz val="10"/>
        <color theme="1"/>
        <rFont val="Arial"/>
        <family val="2"/>
      </rPr>
      <t xml:space="preserve"> </t>
    </r>
    <r>
      <rPr>
        <sz val="10"/>
        <color rgb="FF000000"/>
        <rFont val="Arial"/>
        <family val="2"/>
      </rPr>
      <t>(1)</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</si>
  <si>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AutoStore</t>
    </r>
    <r>
      <rPr>
        <sz val="10"/>
        <color theme="1"/>
        <rFont val="Arial"/>
        <family val="2"/>
      </rPr>
      <t xml:space="preserve"> </t>
    </r>
    <r>
      <rPr>
        <sz val="10"/>
        <color rgb="FF000000"/>
        <rFont val="Arial"/>
        <family val="2"/>
      </rPr>
      <t>(10)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Licenses.</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</si>
  <si>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AutoStore</t>
    </r>
    <r>
      <rPr>
        <sz val="10"/>
        <color theme="1"/>
        <rFont val="Arial"/>
        <family val="2"/>
      </rPr>
      <t xml:space="preserve"> </t>
    </r>
    <r>
      <rPr>
        <sz val="10"/>
        <color rgb="FF000000"/>
        <rFont val="Arial"/>
        <family val="2"/>
      </rPr>
      <t>(100)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Licenses.</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(5).</t>
    </r>
  </si>
  <si>
    <r>
      <t>AutoStore</t>
    </r>
    <r>
      <rPr>
        <sz val="10"/>
        <color theme="1"/>
        <rFont val="Arial"/>
        <family val="2"/>
      </rPr>
      <t xml:space="preserve"> </t>
    </r>
    <r>
      <rPr>
        <sz val="10"/>
        <color rgb="FF000000"/>
        <rFont val="Arial"/>
        <family val="2"/>
      </rPr>
      <t>User</t>
    </r>
    <r>
      <rPr>
        <sz val="10"/>
        <color theme="1"/>
        <rFont val="Arial"/>
        <family val="2"/>
      </rPr>
      <t xml:space="preserve"> </t>
    </r>
    <r>
      <rPr>
        <sz val="10"/>
        <color rgb="FF000000"/>
        <rFont val="Arial"/>
        <family val="2"/>
      </rPr>
      <t>Client</t>
    </r>
    <r>
      <rPr>
        <sz val="10"/>
        <color theme="1"/>
        <rFont val="Arial"/>
        <family val="2"/>
      </rPr>
      <t xml:space="preserve"> </t>
    </r>
    <r>
      <rPr>
        <sz val="10"/>
        <color rgb="FF000000"/>
        <rFont val="Arial"/>
        <family val="2"/>
      </rPr>
      <t>Bundle</t>
    </r>
    <r>
      <rPr>
        <sz val="10"/>
        <color theme="1"/>
        <rFont val="Arial"/>
        <family val="2"/>
      </rPr>
      <t xml:space="preserve"> </t>
    </r>
    <r>
      <rPr>
        <sz val="10"/>
        <color rgb="FF000000"/>
        <rFont val="Arial"/>
        <family val="2"/>
      </rPr>
      <t>(Auto</t>
    </r>
    <r>
      <rPr>
        <sz val="10"/>
        <color theme="1"/>
        <rFont val="Arial"/>
        <family val="2"/>
      </rPr>
      <t xml:space="preserve"> </t>
    </r>
    <r>
      <rPr>
        <sz val="10"/>
        <color rgb="FF000000"/>
        <rFont val="Arial"/>
        <family val="2"/>
      </rPr>
      <t>Capture,</t>
    </r>
    <r>
      <rPr>
        <sz val="10"/>
        <color theme="1"/>
        <rFont val="Arial"/>
        <family val="2"/>
      </rPr>
      <t xml:space="preserve"> </t>
    </r>
    <r>
      <rPr>
        <sz val="10"/>
        <color rgb="FF000000"/>
        <rFont val="Arial"/>
        <family val="2"/>
      </rPr>
      <t>Web</t>
    </r>
    <r>
      <rPr>
        <sz val="10"/>
        <color theme="1"/>
        <rFont val="Arial"/>
        <family val="2"/>
      </rPr>
      <t xml:space="preserve"> </t>
    </r>
    <r>
      <rPr>
        <sz val="10"/>
        <color rgb="FF000000"/>
        <rFont val="Arial"/>
        <family val="2"/>
      </rPr>
      <t>Capture/Mobile,</t>
    </r>
    <r>
      <rPr>
        <sz val="10"/>
        <color theme="1"/>
        <rFont val="Arial"/>
        <family val="2"/>
      </rPr>
      <t xml:space="preserve"> </t>
    </r>
    <r>
      <rPr>
        <sz val="10"/>
        <color rgb="FF000000"/>
        <rFont val="Arial"/>
        <family val="2"/>
      </rPr>
      <t>OM</t>
    </r>
    <r>
      <rPr>
        <sz val="10"/>
        <color theme="1"/>
        <rFont val="Arial"/>
        <family val="2"/>
      </rPr>
      <t xml:space="preserve"> </t>
    </r>
    <r>
      <rPr>
        <sz val="10"/>
        <color rgb="FF000000"/>
        <rFont val="Arial"/>
        <family val="2"/>
      </rPr>
      <t>Desktop</t>
    </r>
    <r>
      <rPr>
        <sz val="10"/>
        <color theme="1"/>
        <rFont val="Arial"/>
        <family val="2"/>
      </rPr>
      <t xml:space="preserve"> </t>
    </r>
    <r>
      <rPr>
        <sz val="10"/>
        <color rgb="FF000000"/>
        <rFont val="Arial"/>
        <family val="2"/>
      </rPr>
      <t>(20</t>
    </r>
    <r>
      <rPr>
        <sz val="10"/>
        <color theme="1"/>
        <rFont val="Arial"/>
        <family val="2"/>
      </rPr>
      <t xml:space="preserve"> </t>
    </r>
    <r>
      <rPr>
        <sz val="10"/>
        <color rgb="FF000000"/>
        <rFont val="Arial"/>
        <family val="2"/>
      </rPr>
      <t>Pack).</t>
    </r>
  </si>
  <si>
    <r>
      <rPr>
        <b/>
        <sz val="10"/>
        <color rgb="FF0070C0"/>
        <rFont val="Arial"/>
        <family val="2"/>
      </rPr>
      <t>Output</t>
    </r>
    <r>
      <rPr>
        <sz val="10"/>
        <color theme="1"/>
        <rFont val="Arial"/>
        <family val="2"/>
      </rPr>
      <t xml:space="preserve"> </t>
    </r>
    <r>
      <rPr>
        <b/>
        <sz val="10"/>
        <color rgb="FF0070C0"/>
        <rFont val="Arial"/>
        <family val="2"/>
      </rPr>
      <t>Manager</t>
    </r>
    <r>
      <rPr>
        <sz val="10"/>
        <color theme="1"/>
        <rFont val="Arial"/>
        <family val="2"/>
      </rPr>
      <t xml:space="preserve"> </t>
    </r>
    <r>
      <rPr>
        <sz val="10"/>
        <color rgb="FF000000"/>
        <rFont val="Arial"/>
        <family val="2"/>
      </rPr>
      <t>(1)</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</si>
  <si>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rPr>
        <b/>
        <sz val="10"/>
        <color rgb="FF0070C0"/>
        <rFont val="Arial"/>
        <family val="2"/>
      </rPr>
      <t>Output</t>
    </r>
    <r>
      <rPr>
        <sz val="10"/>
        <color theme="1"/>
        <rFont val="Arial"/>
        <family val="2"/>
      </rPr>
      <t xml:space="preserve"> </t>
    </r>
    <r>
      <rPr>
        <b/>
        <sz val="10"/>
        <color rgb="FF0070C0"/>
        <rFont val="Arial"/>
        <family val="2"/>
      </rPr>
      <t>Manager</t>
    </r>
    <r>
      <rPr>
        <sz val="10"/>
        <color theme="1"/>
        <rFont val="Arial"/>
        <family val="2"/>
      </rPr>
      <t xml:space="preserve"> </t>
    </r>
    <r>
      <rPr>
        <sz val="10"/>
        <color rgb="FF000000"/>
        <rFont val="Arial"/>
        <family val="2"/>
      </rPr>
      <t>(10)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Licenses.</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</si>
  <si>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rPr>
        <b/>
        <sz val="10"/>
        <color rgb="FF0070C0"/>
        <rFont val="Arial"/>
        <family val="2"/>
      </rPr>
      <t>Output</t>
    </r>
    <r>
      <rPr>
        <sz val="10"/>
        <color theme="1"/>
        <rFont val="Arial"/>
        <family val="2"/>
      </rPr>
      <t xml:space="preserve"> </t>
    </r>
    <r>
      <rPr>
        <b/>
        <sz val="10"/>
        <color rgb="FF0070C0"/>
        <rFont val="Arial"/>
        <family val="2"/>
      </rPr>
      <t>Manager</t>
    </r>
    <r>
      <rPr>
        <sz val="10"/>
        <color theme="1"/>
        <rFont val="Arial"/>
        <family val="2"/>
      </rPr>
      <t xml:space="preserve"> </t>
    </r>
    <r>
      <rPr>
        <sz val="10"/>
        <color rgb="FF000000"/>
        <rFont val="Arial"/>
        <family val="2"/>
      </rPr>
      <t>(100)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Licenses.</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(5).</t>
    </r>
  </si>
  <si>
    <r>
      <rPr>
        <b/>
        <sz val="10"/>
        <color rgb="FF0070C0"/>
        <rFont val="Arial"/>
        <family val="2"/>
      </rPr>
      <t>Output</t>
    </r>
    <r>
      <rPr>
        <sz val="10"/>
        <color theme="1"/>
        <rFont val="Arial"/>
        <family val="2"/>
      </rPr>
      <t xml:space="preserve"> </t>
    </r>
    <r>
      <rPr>
        <b/>
        <sz val="10"/>
        <color rgb="FF0070C0"/>
        <rFont val="Arial"/>
        <family val="2"/>
      </rPr>
      <t>Manager</t>
    </r>
    <r>
      <rPr>
        <sz val="10"/>
        <color theme="1"/>
        <rFont val="Arial"/>
        <family val="2"/>
      </rPr>
      <t xml:space="preserve"> </t>
    </r>
    <r>
      <rPr>
        <b/>
        <sz val="10"/>
        <color rgb="FF0070C0"/>
        <rFont val="Arial"/>
        <family val="2"/>
      </rPr>
      <t>Network</t>
    </r>
    <r>
      <rPr>
        <sz val="10"/>
        <color theme="1"/>
        <rFont val="Arial"/>
        <family val="2"/>
      </rPr>
      <t xml:space="preserve"> </t>
    </r>
    <r>
      <rPr>
        <b/>
        <sz val="10"/>
        <color rgb="FF0070C0"/>
        <rFont val="Arial"/>
        <family val="2"/>
      </rPr>
      <t>Printer</t>
    </r>
    <r>
      <rPr>
        <sz val="10"/>
        <color theme="1"/>
        <rFont val="Arial"/>
        <family val="2"/>
      </rPr>
      <t xml:space="preserve"> </t>
    </r>
    <r>
      <rPr>
        <sz val="10"/>
        <color rgb="FF000000"/>
        <rFont val="Arial"/>
        <family val="2"/>
      </rPr>
      <t>(20)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</si>
  <si>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AutoStore</t>
    </r>
    <r>
      <rPr>
        <sz val="10"/>
        <color theme="1"/>
        <rFont val="Arial"/>
        <family val="2"/>
      </rPr>
      <t xml:space="preserve"> </t>
    </r>
    <r>
      <rPr>
        <sz val="10"/>
        <color rgb="FF000000"/>
        <rFont val="Arial"/>
        <family val="2"/>
      </rPr>
      <t>Express</t>
    </r>
    <r>
      <rPr>
        <sz val="10"/>
        <color theme="1"/>
        <rFont val="Arial"/>
        <family val="2"/>
      </rPr>
      <t xml:space="preserve"> </t>
    </r>
    <r>
      <rPr>
        <sz val="10"/>
        <color rgb="FF000000"/>
        <rFont val="Arial"/>
        <family val="2"/>
      </rPr>
      <t>(1)</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</si>
  <si>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AutoStore</t>
    </r>
    <r>
      <rPr>
        <sz val="10"/>
        <color theme="1"/>
        <rFont val="Arial"/>
        <family val="2"/>
      </rPr>
      <t xml:space="preserve"> </t>
    </r>
    <r>
      <rPr>
        <sz val="10"/>
        <color rgb="FF000000"/>
        <rFont val="Arial"/>
        <family val="2"/>
      </rPr>
      <t>Express</t>
    </r>
    <r>
      <rPr>
        <sz val="10"/>
        <color theme="1"/>
        <rFont val="Arial"/>
        <family val="2"/>
      </rPr>
      <t xml:space="preserve"> </t>
    </r>
    <r>
      <rPr>
        <sz val="10"/>
        <color rgb="FF000000"/>
        <rFont val="Arial"/>
        <family val="2"/>
      </rPr>
      <t>(10)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Licenses.</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</si>
  <si>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AutoStore</t>
    </r>
    <r>
      <rPr>
        <sz val="10"/>
        <color theme="1"/>
        <rFont val="Arial"/>
        <family val="2"/>
      </rPr>
      <t xml:space="preserve"> </t>
    </r>
    <r>
      <rPr>
        <sz val="10"/>
        <color rgb="FF000000"/>
        <rFont val="Arial"/>
        <family val="2"/>
      </rPr>
      <t>Express</t>
    </r>
    <r>
      <rPr>
        <sz val="10"/>
        <color theme="1"/>
        <rFont val="Arial"/>
        <family val="2"/>
      </rPr>
      <t xml:space="preserve"> </t>
    </r>
    <r>
      <rPr>
        <sz val="10"/>
        <color rgb="FF000000"/>
        <rFont val="Arial"/>
        <family val="2"/>
      </rPr>
      <t>(100)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Licenses.</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(5).</t>
    </r>
  </si>
  <si>
    <r>
      <rPr>
        <b/>
        <sz val="9"/>
        <color rgb="FF000080"/>
        <rFont val="Arial"/>
        <family val="3"/>
        <charset val="134"/>
      </rPr>
      <t>You</t>
    </r>
    <r>
      <rPr>
        <sz val="9"/>
        <color theme="1"/>
        <rFont val="Calibri"/>
        <family val="2"/>
        <charset val="134"/>
        <scheme val="minor"/>
      </rPr>
      <t xml:space="preserve"> </t>
    </r>
    <r>
      <rPr>
        <b/>
        <sz val="9"/>
        <color rgb="FF000080"/>
        <rFont val="Arial"/>
        <family val="3"/>
        <charset val="134"/>
      </rPr>
      <t>May</t>
    </r>
    <r>
      <rPr>
        <sz val="9"/>
        <color theme="1"/>
        <rFont val="Calibri"/>
        <family val="2"/>
        <charset val="134"/>
        <scheme val="minor"/>
      </rPr>
      <t xml:space="preserve"> </t>
    </r>
    <r>
      <rPr>
        <b/>
        <sz val="9"/>
        <color rgb="FF000080"/>
        <rFont val="Arial"/>
        <family val="3"/>
        <charset val="134"/>
      </rPr>
      <t>Choose</t>
    </r>
    <r>
      <rPr>
        <sz val="9"/>
        <color theme="1"/>
        <rFont val="Calibri"/>
        <family val="2"/>
        <charset val="134"/>
        <scheme val="minor"/>
      </rPr>
      <t xml:space="preserve"> </t>
    </r>
    <r>
      <rPr>
        <b/>
        <sz val="9"/>
        <color rgb="FF000080"/>
        <rFont val="Arial"/>
        <family val="3"/>
        <charset val="134"/>
      </rPr>
      <t>ANY</t>
    </r>
    <r>
      <rPr>
        <sz val="9"/>
        <color theme="1"/>
        <rFont val="Calibri"/>
        <family val="2"/>
        <charset val="134"/>
        <scheme val="minor"/>
      </rPr>
      <t xml:space="preserve"> </t>
    </r>
    <r>
      <rPr>
        <b/>
        <sz val="9"/>
        <color rgb="FF000080"/>
        <rFont val="Arial"/>
        <family val="3"/>
        <charset val="134"/>
      </rPr>
      <t>of</t>
    </r>
    <r>
      <rPr>
        <sz val="9"/>
        <color theme="1"/>
        <rFont val="Calibri"/>
        <family val="2"/>
        <charset val="134"/>
        <scheme val="minor"/>
      </rPr>
      <t xml:space="preserve"> </t>
    </r>
    <r>
      <rPr>
        <b/>
        <sz val="9"/>
        <color rgb="FF000080"/>
        <rFont val="Arial"/>
        <family val="3"/>
        <charset val="134"/>
      </rPr>
      <t>the</t>
    </r>
    <r>
      <rPr>
        <sz val="9"/>
        <color theme="1"/>
        <rFont val="Calibri"/>
        <family val="2"/>
        <charset val="134"/>
        <scheme val="minor"/>
      </rPr>
      <t xml:space="preserve"> </t>
    </r>
    <r>
      <rPr>
        <b/>
        <sz val="9"/>
        <color rgb="FF000080"/>
        <rFont val="Arial"/>
        <family val="3"/>
        <charset val="134"/>
      </rPr>
      <t>following:</t>
    </r>
  </si>
  <si>
    <r>
      <rPr>
        <sz val="9"/>
        <color rgb="FF000000"/>
        <rFont val="Arial"/>
        <family val="3"/>
        <charset val="134"/>
      </rPr>
      <t>Content</t>
    </r>
    <r>
      <rPr>
        <sz val="9"/>
        <color theme="1"/>
        <rFont val="Calibri"/>
        <family val="2"/>
        <charset val="134"/>
        <scheme val="minor"/>
      </rPr>
      <t xml:space="preserve"> </t>
    </r>
    <r>
      <rPr>
        <sz val="9"/>
        <color rgb="FF000000"/>
        <rFont val="Arial"/>
        <family val="3"/>
        <charset val="134"/>
      </rPr>
      <t>Rules</t>
    </r>
    <r>
      <rPr>
        <sz val="9"/>
        <color theme="1"/>
        <rFont val="Calibri"/>
        <family val="2"/>
        <charset val="134"/>
        <scheme val="minor"/>
      </rPr>
      <t xml:space="preserve"> </t>
    </r>
    <r>
      <rPr>
        <sz val="9"/>
        <color rgb="FF000000"/>
        <rFont val="Arial"/>
        <family val="3"/>
        <charset val="134"/>
      </rPr>
      <t>Manager</t>
    </r>
    <r>
      <rPr>
        <sz val="9"/>
        <color theme="1"/>
        <rFont val="Calibri"/>
        <family val="2"/>
        <charset val="134"/>
        <scheme val="minor"/>
      </rPr>
      <t xml:space="preserve"> </t>
    </r>
    <r>
      <rPr>
        <sz val="9"/>
        <color rgb="FF000000"/>
        <rFont val="Arial"/>
        <family val="3"/>
        <charset val="134"/>
      </rPr>
      <t>(w/</t>
    </r>
    <r>
      <rPr>
        <sz val="9"/>
        <color theme="1"/>
        <rFont val="Calibri"/>
        <family val="2"/>
        <charset val="134"/>
        <scheme val="minor"/>
      </rPr>
      <t xml:space="preserve"> </t>
    </r>
    <r>
      <rPr>
        <sz val="9"/>
        <color rgb="FF000000"/>
        <rFont val="Arial"/>
        <family val="3"/>
        <charset val="134"/>
      </rPr>
      <t>10</t>
    </r>
    <r>
      <rPr>
        <sz val="9"/>
        <color theme="1"/>
        <rFont val="Calibri"/>
        <family val="2"/>
        <charset val="134"/>
        <scheme val="minor"/>
      </rPr>
      <t xml:space="preserve"> </t>
    </r>
    <r>
      <rPr>
        <sz val="9"/>
        <color rgb="FF000000"/>
        <rFont val="Arial"/>
        <family val="3"/>
        <charset val="134"/>
      </rPr>
      <t>CPX</t>
    </r>
    <r>
      <rPr>
        <sz val="9"/>
        <color theme="1"/>
        <rFont val="Calibri"/>
        <family val="2"/>
        <charset val="134"/>
        <scheme val="minor"/>
      </rPr>
      <t xml:space="preserve"> </t>
    </r>
    <r>
      <rPr>
        <sz val="9"/>
        <color rgb="FF000000"/>
        <rFont val="Arial"/>
        <family val="3"/>
        <charset val="134"/>
      </rPr>
      <t>seats)</t>
    </r>
  </si>
  <si>
    <r>
      <rPr>
        <sz val="9"/>
        <color rgb="FF000000"/>
        <rFont val="Arial"/>
        <family val="3"/>
        <charset val="134"/>
      </rPr>
      <t>Content</t>
    </r>
    <r>
      <rPr>
        <sz val="9"/>
        <color theme="1"/>
        <rFont val="Calibri"/>
        <family val="2"/>
        <charset val="134"/>
        <scheme val="minor"/>
      </rPr>
      <t xml:space="preserve"> </t>
    </r>
    <r>
      <rPr>
        <sz val="9"/>
        <color rgb="FF000000"/>
        <rFont val="Arial"/>
        <family val="3"/>
        <charset val="134"/>
      </rPr>
      <t>Encryption</t>
    </r>
    <r>
      <rPr>
        <sz val="9"/>
        <color theme="1"/>
        <rFont val="Calibri"/>
        <family val="2"/>
        <charset val="134"/>
        <scheme val="minor"/>
      </rPr>
      <t xml:space="preserve"> </t>
    </r>
    <r>
      <rPr>
        <sz val="9"/>
        <color rgb="FF000000"/>
        <rFont val="Arial"/>
        <family val="3"/>
        <charset val="134"/>
      </rPr>
      <t>Enablement</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</si>
  <si>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Archive</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Provides</t>
    </r>
    <r>
      <rPr>
        <sz val="9"/>
        <color theme="1"/>
        <rFont val="Calibri"/>
        <family val="2"/>
        <charset val="134"/>
        <scheme val="minor"/>
      </rPr>
      <t xml:space="preserve"> </t>
    </r>
    <r>
      <rPr>
        <sz val="9"/>
        <color rgb="FF000000"/>
        <rFont val="Arial"/>
        <family val="3"/>
        <charset val="134"/>
      </rPr>
      <t>an</t>
    </r>
    <r>
      <rPr>
        <sz val="9"/>
        <color theme="1"/>
        <rFont val="Calibri"/>
        <family val="2"/>
        <charset val="134"/>
        <scheme val="minor"/>
      </rPr>
      <t xml:space="preserve"> </t>
    </r>
    <r>
      <rPr>
        <sz val="9"/>
        <color rgb="FF000000"/>
        <rFont val="Arial"/>
        <family val="3"/>
        <charset val="134"/>
      </rPr>
      <t>automated</t>
    </r>
    <r>
      <rPr>
        <sz val="9"/>
        <color theme="1"/>
        <rFont val="Calibri"/>
        <family val="2"/>
        <charset val="134"/>
        <scheme val="minor"/>
      </rPr>
      <t xml:space="preserve"> </t>
    </r>
    <r>
      <rPr>
        <sz val="9"/>
        <color rgb="FF000000"/>
        <rFont val="Arial"/>
        <family val="3"/>
        <charset val="134"/>
      </rPr>
      <t>archive</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servers.</t>
    </r>
  </si>
  <si>
    <r>
      <rPr>
        <sz val="9"/>
        <color rgb="FF000000"/>
        <rFont val="Arial"/>
        <family val="3"/>
        <charset val="134"/>
      </rPr>
      <t>DB9</t>
    </r>
  </si>
  <si>
    <r>
      <rPr>
        <sz val="9"/>
        <color rgb="FF000000"/>
        <rFont val="Arial"/>
        <family val="3"/>
        <charset val="134"/>
      </rPr>
      <t>DX0</t>
    </r>
  </si>
  <si>
    <r>
      <rPr>
        <sz val="9"/>
        <color rgb="FF000000"/>
        <rFont val="Arial"/>
        <family val="3"/>
        <charset val="134"/>
      </rPr>
      <t>DX1</t>
    </r>
  </si>
  <si>
    <r>
      <rPr>
        <sz val="9"/>
        <color rgb="FF000000"/>
        <rFont val="Arial"/>
        <family val="3"/>
        <charset val="134"/>
      </rPr>
      <t>3AT</t>
    </r>
  </si>
  <si>
    <r>
      <rPr>
        <sz val="9"/>
        <color rgb="FF000000"/>
        <rFont val="Arial"/>
        <family val="3"/>
        <charset val="134"/>
      </rPr>
      <t>6AY</t>
    </r>
  </si>
  <si>
    <r>
      <rPr>
        <sz val="9"/>
        <color rgb="FF000000"/>
        <rFont val="Arial"/>
        <family val="3"/>
        <charset val="134"/>
      </rPr>
      <t>DX7</t>
    </r>
  </si>
  <si>
    <r>
      <rPr>
        <sz val="9"/>
        <color rgb="FF000000"/>
        <rFont val="Arial"/>
        <family val="3"/>
        <charset val="134"/>
      </rPr>
      <t>EA0</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</si>
  <si>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Incremental</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License</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staging</t>
    </r>
    <r>
      <rPr>
        <sz val="9"/>
        <color theme="1"/>
        <rFont val="Calibri"/>
        <family val="2"/>
        <charset val="134"/>
        <scheme val="minor"/>
      </rPr>
      <t xml:space="preserve"> </t>
    </r>
    <r>
      <rPr>
        <sz val="9"/>
        <color rgb="FF000000"/>
        <rFont val="Arial"/>
        <family val="3"/>
        <charset val="134"/>
      </rPr>
      <t>or</t>
    </r>
    <r>
      <rPr>
        <sz val="9"/>
        <color theme="1"/>
        <rFont val="Calibri"/>
        <family val="2"/>
        <charset val="134"/>
        <scheme val="minor"/>
      </rPr>
      <t xml:space="preserve"> </t>
    </r>
    <r>
      <rPr>
        <sz val="9"/>
        <color rgb="FF000000"/>
        <rFont val="Arial"/>
        <family val="3"/>
        <charset val="134"/>
      </rPr>
      <t>fail-over</t>
    </r>
    <r>
      <rPr>
        <sz val="9"/>
        <color theme="1"/>
        <rFont val="Calibri"/>
        <family val="2"/>
        <charset val="134"/>
        <scheme val="minor"/>
      </rPr>
      <t xml:space="preserve"> </t>
    </r>
    <r>
      <rPr>
        <sz val="9"/>
        <color rgb="FF000000"/>
        <rFont val="Arial"/>
        <family val="3"/>
        <charset val="134"/>
      </rPr>
      <t>(backup)</t>
    </r>
  </si>
  <si>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CPX</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</si>
  <si>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CPX</t>
    </r>
    <r>
      <rPr>
        <sz val="9"/>
        <color theme="1"/>
        <rFont val="Calibri"/>
        <family val="2"/>
        <charset val="134"/>
        <scheme val="minor"/>
      </rPr>
      <t xml:space="preserve"> </t>
    </r>
    <r>
      <rPr>
        <sz val="9"/>
        <color rgb="FF000000"/>
        <rFont val="Arial"/>
        <family val="3"/>
        <charset val="134"/>
      </rPr>
      <t>OCR.</t>
    </r>
  </si>
  <si>
    <r>
      <rPr>
        <sz val="9"/>
        <color rgb="FF000000"/>
        <rFont val="Arial"/>
        <family val="3"/>
        <charset val="134"/>
      </rPr>
      <t>CONNECTKEY</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v1.5</t>
    </r>
    <r>
      <rPr>
        <sz val="9"/>
        <color theme="1"/>
        <rFont val="Calibri"/>
        <family val="2"/>
        <charset val="134"/>
        <scheme val="minor"/>
      </rPr>
      <t xml:space="preserve"> </t>
    </r>
    <r>
      <rPr>
        <sz val="9"/>
        <color rgb="FF000000"/>
        <rFont val="Arial"/>
        <family val="3"/>
        <charset val="134"/>
      </rPr>
      <t>1MFP.</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</si>
  <si>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CONNECTKEY</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v1.5</t>
    </r>
    <r>
      <rPr>
        <sz val="9"/>
        <color theme="1"/>
        <rFont val="Calibri"/>
        <family val="2"/>
        <charset val="134"/>
        <scheme val="minor"/>
      </rPr>
      <t xml:space="preserve"> </t>
    </r>
    <r>
      <rPr>
        <sz val="9"/>
        <color rgb="FF000000"/>
        <rFont val="Arial"/>
        <family val="3"/>
        <charset val="134"/>
      </rPr>
      <t>5MFP.</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</si>
  <si>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CONNECTKEY</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v1.5</t>
    </r>
    <r>
      <rPr>
        <sz val="9"/>
        <color theme="1"/>
        <rFont val="Calibri"/>
        <family val="2"/>
        <charset val="134"/>
        <scheme val="minor"/>
      </rPr>
      <t xml:space="preserve"> </t>
    </r>
    <r>
      <rPr>
        <sz val="9"/>
        <color rgb="FF000000"/>
        <rFont val="Arial"/>
        <family val="3"/>
        <charset val="134"/>
      </rPr>
      <t>10MFP.</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</si>
  <si>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CONNECTKEY</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v1.5</t>
    </r>
    <r>
      <rPr>
        <sz val="9"/>
        <color theme="1"/>
        <rFont val="Calibri"/>
        <family val="2"/>
        <charset val="134"/>
        <scheme val="minor"/>
      </rPr>
      <t xml:space="preserve"> </t>
    </r>
    <r>
      <rPr>
        <sz val="9"/>
        <color rgb="FF000000"/>
        <rFont val="Arial"/>
        <family val="3"/>
        <charset val="134"/>
      </rPr>
      <t>100MFP.</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</si>
  <si>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CONNECTKEY</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v1.5</t>
    </r>
    <r>
      <rPr>
        <sz val="9"/>
        <color theme="1"/>
        <rFont val="Calibri"/>
        <family val="2"/>
        <charset val="134"/>
        <scheme val="minor"/>
      </rPr>
      <t xml:space="preserve"> </t>
    </r>
    <r>
      <rPr>
        <sz val="9"/>
        <color rgb="FF000000"/>
        <rFont val="Arial"/>
        <family val="3"/>
        <charset val="134"/>
      </rPr>
      <t>500MFP.</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</si>
  <si>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Public</t>
    </r>
    <r>
      <rPr>
        <sz val="9"/>
        <color theme="1"/>
        <rFont val="Calibri"/>
        <family val="2"/>
        <charset val="134"/>
        <scheme val="minor"/>
      </rPr>
      <t xml:space="preserve"> </t>
    </r>
    <r>
      <rPr>
        <sz val="9"/>
        <color rgb="FF000000"/>
        <rFont val="Arial"/>
        <family val="3"/>
        <charset val="134"/>
      </rPr>
      <t>Web</t>
    </r>
    <r>
      <rPr>
        <sz val="9"/>
        <color theme="1"/>
        <rFont val="Calibri"/>
        <family val="2"/>
        <charset val="134"/>
        <scheme val="minor"/>
      </rPr>
      <t xml:space="preserve"> </t>
    </r>
    <r>
      <rPr>
        <sz val="9"/>
        <color rgb="FF000000"/>
        <rFont val="Arial"/>
        <family val="3"/>
        <charset val="134"/>
      </rPr>
      <t>Access</t>
    </r>
    <r>
      <rPr>
        <sz val="9"/>
        <color theme="1"/>
        <rFont val="Calibri"/>
        <family val="2"/>
        <charset val="134"/>
        <scheme val="minor"/>
      </rPr>
      <t xml:space="preserve"> </t>
    </r>
    <r>
      <rPr>
        <sz val="9"/>
        <color rgb="FF000000"/>
        <rFont val="Arial"/>
        <family val="3"/>
        <charset val="134"/>
      </rPr>
      <t>(Unauthenticated</t>
    </r>
    <r>
      <rPr>
        <sz val="9"/>
        <color theme="1"/>
        <rFont val="Calibri"/>
        <family val="2"/>
        <charset val="134"/>
        <scheme val="minor"/>
      </rPr>
      <t xml:space="preserve"> </t>
    </r>
    <r>
      <rPr>
        <sz val="9"/>
        <color rgb="FF000000"/>
        <rFont val="Arial"/>
        <family val="3"/>
        <charset val="134"/>
      </rPr>
      <t>Users)</t>
    </r>
  </si>
  <si>
    <r>
      <rPr>
        <sz val="9"/>
        <color rgb="FF000000"/>
        <rFont val="Arial"/>
        <family val="3"/>
        <charset val="134"/>
      </rPr>
      <t>READ-ONLY</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t>
    </r>
    <r>
      <rPr>
        <sz val="9"/>
        <color theme="1"/>
        <rFont val="Calibri"/>
        <family val="2"/>
        <charset val="134"/>
        <scheme val="minor"/>
      </rPr>
      <t xml:space="preserve"> </t>
    </r>
    <r>
      <rPr>
        <sz val="9"/>
        <color rgb="FF000000"/>
        <rFont val="Arial"/>
        <family val="3"/>
        <charset val="134"/>
      </rPr>
      <t>User</t>
    </r>
    <r>
      <rPr>
        <sz val="9"/>
        <color theme="1"/>
        <rFont val="Calibri"/>
        <family val="2"/>
        <charset val="134"/>
        <scheme val="minor"/>
      </rPr>
      <t xml:space="preserve"> </t>
    </r>
    <r>
      <rPr>
        <sz val="9"/>
        <color rgb="FF000000"/>
        <rFont val="Arial"/>
        <family val="3"/>
        <charset val="134"/>
      </rPr>
      <t>Pack.</t>
    </r>
  </si>
  <si>
    <r>
      <rPr>
        <sz val="9"/>
        <color rgb="FF000000"/>
        <rFont val="Arial"/>
        <family val="3"/>
        <charset val="134"/>
      </rPr>
      <t>READ-ONLY</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</si>
  <si>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Additional</t>
    </r>
    <r>
      <rPr>
        <sz val="9"/>
        <color theme="1"/>
        <rFont val="Calibri"/>
        <family val="2"/>
        <charset val="134"/>
        <scheme val="minor"/>
      </rPr>
      <t xml:space="preserve"> </t>
    </r>
    <r>
      <rPr>
        <sz val="9"/>
        <color rgb="FF000000"/>
        <rFont val="Arial"/>
        <family val="3"/>
        <charset val="134"/>
      </rPr>
      <t>Seats</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Form</t>
    </r>
    <r>
      <rPr>
        <sz val="9"/>
        <color theme="1"/>
        <rFont val="Calibri"/>
        <family val="2"/>
        <charset val="134"/>
        <scheme val="minor"/>
      </rPr>
      <t xml:space="preserve"> </t>
    </r>
    <r>
      <rPr>
        <sz val="9"/>
        <color rgb="FF000000"/>
        <rFont val="Arial"/>
        <family val="3"/>
        <charset val="134"/>
      </rPr>
      <t>Designer</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Electronic</t>
    </r>
    <r>
      <rPr>
        <sz val="9"/>
        <color theme="1"/>
        <rFont val="Calibri"/>
        <family val="2"/>
        <charset val="134"/>
        <scheme val="minor"/>
      </rPr>
      <t xml:space="preserve"> </t>
    </r>
    <r>
      <rPr>
        <sz val="9"/>
        <color rgb="FF000000"/>
        <rFont val="Arial"/>
        <family val="3"/>
        <charset val="134"/>
      </rPr>
      <t>Form</t>
    </r>
    <r>
      <rPr>
        <sz val="9"/>
        <color theme="1"/>
        <rFont val="Calibri"/>
        <family val="2"/>
        <charset val="134"/>
        <scheme val="minor"/>
      </rPr>
      <t xml:space="preserve"> </t>
    </r>
    <r>
      <rPr>
        <sz val="9"/>
        <color rgb="FF000000"/>
        <rFont val="Arial"/>
        <family val="3"/>
        <charset val="134"/>
      </rPr>
      <t>Creation.</t>
    </r>
  </si>
  <si>
    <r>
      <rPr>
        <sz val="9"/>
        <color rgb="FF000000"/>
        <rFont val="Arial"/>
        <family val="3"/>
        <charset val="134"/>
      </rPr>
      <t>Guest</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20-User</t>
    </r>
    <r>
      <rPr>
        <sz val="9"/>
        <color theme="1"/>
        <rFont val="Calibri"/>
        <family val="2"/>
        <charset val="134"/>
        <scheme val="minor"/>
      </rPr>
      <t xml:space="preserve"> </t>
    </r>
    <r>
      <rPr>
        <sz val="9"/>
        <color rgb="FF000000"/>
        <rFont val="Arial"/>
        <family val="3"/>
        <charset val="134"/>
      </rPr>
      <t>Pack</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</si>
  <si>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Fixed</t>
    </r>
    <r>
      <rPr>
        <sz val="9"/>
        <color theme="1"/>
        <rFont val="Calibri"/>
        <family val="2"/>
        <charset val="134"/>
        <scheme val="minor"/>
      </rPr>
      <t xml:space="preserve"> </t>
    </r>
    <r>
      <rPr>
        <sz val="9"/>
        <color rgb="FF000000"/>
        <rFont val="Arial"/>
        <family val="3"/>
        <charset val="134"/>
      </rPr>
      <t>Format</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600,000</t>
    </r>
    <r>
      <rPr>
        <sz val="9"/>
        <color theme="1"/>
        <rFont val="Calibri"/>
        <family val="2"/>
        <charset val="134"/>
        <scheme val="minor"/>
      </rPr>
      <t xml:space="preserve"> </t>
    </r>
    <r>
      <rPr>
        <sz val="9"/>
        <color rgb="FF000000"/>
        <rFont val="Arial"/>
        <family val="3"/>
        <charset val="134"/>
      </rPr>
      <t>PPY.</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</si>
  <si>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Fixed</t>
    </r>
    <r>
      <rPr>
        <sz val="9"/>
        <color theme="1"/>
        <rFont val="Calibri"/>
        <family val="2"/>
        <charset val="134"/>
        <scheme val="minor"/>
      </rPr>
      <t xml:space="preserve"> </t>
    </r>
    <r>
      <rPr>
        <sz val="9"/>
        <color rgb="FF000000"/>
        <rFont val="Arial"/>
        <family val="3"/>
        <charset val="134"/>
      </rPr>
      <t>Format</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1.2M</t>
    </r>
    <r>
      <rPr>
        <sz val="9"/>
        <color theme="1"/>
        <rFont val="Calibri"/>
        <family val="2"/>
        <charset val="134"/>
        <scheme val="minor"/>
      </rPr>
      <t xml:space="preserve"> </t>
    </r>
    <r>
      <rPr>
        <sz val="9"/>
        <color rgb="FF000000"/>
        <rFont val="Arial"/>
        <family val="3"/>
        <charset val="134"/>
      </rPr>
      <t>PPY.</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</si>
  <si>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Recognition</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300,000</t>
    </r>
    <r>
      <rPr>
        <sz val="9"/>
        <color theme="1"/>
        <rFont val="Calibri"/>
        <family val="2"/>
        <charset val="134"/>
        <scheme val="minor"/>
      </rPr>
      <t xml:space="preserve"> </t>
    </r>
    <r>
      <rPr>
        <sz val="9"/>
        <color rgb="FF000000"/>
        <rFont val="Arial"/>
        <family val="3"/>
        <charset val="134"/>
      </rPr>
      <t>PPY</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</si>
  <si>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Recognition</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500,000</t>
    </r>
    <r>
      <rPr>
        <sz val="9"/>
        <color theme="1"/>
        <rFont val="Calibri"/>
        <family val="2"/>
        <charset val="134"/>
        <scheme val="minor"/>
      </rPr>
      <t xml:space="preserve"> </t>
    </r>
    <r>
      <rPr>
        <sz val="9"/>
        <color rgb="FF000000"/>
        <rFont val="Arial"/>
        <family val="3"/>
        <charset val="134"/>
      </rPr>
      <t>PPY</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</si>
  <si>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Recognition</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1</t>
    </r>
    <r>
      <rPr>
        <sz val="9"/>
        <color theme="1"/>
        <rFont val="Calibri"/>
        <family val="2"/>
        <charset val="134"/>
        <scheme val="minor"/>
      </rPr>
      <t xml:space="preserve"> </t>
    </r>
    <r>
      <rPr>
        <sz val="9"/>
        <color rgb="FF000000"/>
        <rFont val="Arial"/>
        <family val="3"/>
        <charset val="134"/>
      </rPr>
      <t>Million</t>
    </r>
    <r>
      <rPr>
        <sz val="9"/>
        <color theme="1"/>
        <rFont val="Calibri"/>
        <family val="2"/>
        <charset val="134"/>
        <scheme val="minor"/>
      </rPr>
      <t xml:space="preserve"> </t>
    </r>
    <r>
      <rPr>
        <sz val="9"/>
        <color rgb="FF000000"/>
        <rFont val="Arial"/>
        <family val="3"/>
        <charset val="134"/>
      </rPr>
      <t>PPY</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</si>
  <si>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Recognition</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no</t>
    </r>
    <r>
      <rPr>
        <sz val="9"/>
        <color theme="1"/>
        <rFont val="Calibri"/>
        <family val="2"/>
        <charset val="134"/>
        <scheme val="minor"/>
      </rPr>
      <t xml:space="preserve"> </t>
    </r>
    <r>
      <rPr>
        <sz val="9"/>
        <color rgb="FF000000"/>
        <rFont val="Arial"/>
        <family val="3"/>
        <charset val="134"/>
      </rPr>
      <t>Pages</t>
    </r>
    <r>
      <rPr>
        <sz val="9"/>
        <color theme="1"/>
        <rFont val="Calibri"/>
        <family val="2"/>
        <charset val="134"/>
        <scheme val="minor"/>
      </rPr>
      <t xml:space="preserve"> </t>
    </r>
    <r>
      <rPr>
        <sz val="9"/>
        <color rgb="FF000000"/>
        <rFont val="Arial"/>
        <family val="3"/>
        <charset val="134"/>
      </rPr>
      <t>Per</t>
    </r>
    <r>
      <rPr>
        <sz val="9"/>
        <color theme="1"/>
        <rFont val="Calibri"/>
        <family val="2"/>
        <charset val="134"/>
        <scheme val="minor"/>
      </rPr>
      <t xml:space="preserve"> </t>
    </r>
    <r>
      <rPr>
        <sz val="9"/>
        <color rgb="FF000000"/>
        <rFont val="Arial"/>
        <family val="3"/>
        <charset val="134"/>
      </rPr>
      <t>Year</t>
    </r>
    <r>
      <rPr>
        <sz val="9"/>
        <color theme="1"/>
        <rFont val="Calibri"/>
        <family val="2"/>
        <charset val="134"/>
        <scheme val="minor"/>
      </rPr>
      <t xml:space="preserve"> </t>
    </r>
    <r>
      <rPr>
        <sz val="9"/>
        <color rgb="FF000000"/>
        <rFont val="Arial"/>
        <family val="3"/>
        <charset val="134"/>
      </rPr>
      <t>PPY</t>
    </r>
    <r>
      <rPr>
        <sz val="9"/>
        <color theme="1"/>
        <rFont val="Calibri"/>
        <family val="2"/>
        <charset val="134"/>
        <scheme val="minor"/>
      </rPr>
      <t xml:space="preserve"> </t>
    </r>
    <r>
      <rPr>
        <sz val="9"/>
        <color rgb="FF000000"/>
        <rFont val="Arial"/>
        <family val="3"/>
        <charset val="134"/>
      </rPr>
      <t>Limit</t>
    </r>
  </si>
  <si>
    <r>
      <rPr>
        <sz val="9"/>
        <color rgb="FF000000"/>
        <rFont val="Arial"/>
        <family val="3"/>
        <charset val="134"/>
      </rPr>
      <t>EA2</t>
    </r>
  </si>
  <si>
    <r>
      <rPr>
        <sz val="9"/>
        <color rgb="FF000000"/>
        <rFont val="Arial"/>
        <family val="3"/>
        <charset val="134"/>
      </rPr>
      <t>EA3</t>
    </r>
  </si>
  <si>
    <r>
      <rPr>
        <sz val="9"/>
        <color rgb="FF000000"/>
        <rFont val="Arial"/>
        <family val="3"/>
        <charset val="134"/>
      </rPr>
      <t>EA7</t>
    </r>
  </si>
  <si>
    <r>
      <rPr>
        <sz val="9"/>
        <color rgb="FF000000"/>
        <rFont val="Arial"/>
        <family val="3"/>
        <charset val="134"/>
      </rPr>
      <t>EB0</t>
    </r>
  </si>
  <si>
    <r>
      <rPr>
        <sz val="9"/>
        <color rgb="FF000000"/>
        <rFont val="Arial"/>
        <family val="3"/>
        <charset val="134"/>
      </rPr>
      <t>F8B</t>
    </r>
  </si>
  <si>
    <r>
      <rPr>
        <sz val="9"/>
        <color rgb="FF000000"/>
        <rFont val="Arial"/>
        <family val="3"/>
        <charset val="134"/>
      </rPr>
      <t>F9B</t>
    </r>
  </si>
  <si>
    <r>
      <rPr>
        <sz val="9"/>
        <color rgb="FF000000"/>
        <rFont val="Arial"/>
        <family val="3"/>
        <charset val="134"/>
      </rPr>
      <t>F0X</t>
    </r>
  </si>
  <si>
    <r>
      <rPr>
        <sz val="9"/>
        <color rgb="FF000000"/>
        <rFont val="Arial"/>
        <family val="3"/>
        <charset val="134"/>
      </rPr>
      <t>F1X</t>
    </r>
  </si>
  <si>
    <r>
      <rPr>
        <sz val="9"/>
        <color rgb="FF000000"/>
        <rFont val="Arial"/>
        <family val="3"/>
        <charset val="134"/>
      </rPr>
      <t>F3X</t>
    </r>
  </si>
  <si>
    <r>
      <rPr>
        <sz val="9"/>
        <color rgb="FF000000"/>
        <rFont val="Arial"/>
        <family val="3"/>
        <charset val="134"/>
      </rPr>
      <t>KB0</t>
    </r>
  </si>
  <si>
    <r>
      <rPr>
        <sz val="9"/>
        <color rgb="FF000000"/>
        <rFont val="Arial"/>
        <family val="3"/>
        <charset val="134"/>
      </rPr>
      <t>KX1</t>
    </r>
  </si>
  <si>
    <r>
      <rPr>
        <sz val="9"/>
        <color rgb="FF000000"/>
        <rFont val="Arial"/>
        <family val="3"/>
        <charset val="134"/>
      </rPr>
      <t>KX2</t>
    </r>
  </si>
  <si>
    <r>
      <rPr>
        <sz val="9"/>
        <color rgb="FF000000"/>
        <rFont val="Arial"/>
        <family val="3"/>
        <charset val="134"/>
      </rPr>
      <t>KX3</t>
    </r>
  </si>
  <si>
    <r>
      <rPr>
        <sz val="9"/>
        <color rgb="FF000000"/>
        <rFont val="Arial"/>
        <family val="3"/>
        <charset val="134"/>
      </rPr>
      <t>KX4</t>
    </r>
  </si>
  <si>
    <r>
      <rPr>
        <sz val="9"/>
        <color rgb="FF000000"/>
        <rFont val="Arial"/>
        <family val="3"/>
        <charset val="134"/>
      </rPr>
      <t>KX5</t>
    </r>
  </si>
  <si>
    <r>
      <rPr>
        <sz val="9"/>
        <color rgb="FF000000"/>
        <rFont val="Arial"/>
        <family val="3"/>
        <charset val="134"/>
      </rPr>
      <t>KX7</t>
    </r>
  </si>
  <si>
    <r>
      <rPr>
        <sz val="9"/>
        <color rgb="FF000000"/>
        <rFont val="Arial"/>
        <family val="3"/>
        <charset val="134"/>
      </rPr>
      <t>KB1</t>
    </r>
  </si>
  <si>
    <r>
      <rPr>
        <sz val="9"/>
        <color rgb="FF000000"/>
        <rFont val="Arial"/>
        <family val="3"/>
        <charset val="134"/>
      </rPr>
      <t>KB2</t>
    </r>
  </si>
  <si>
    <r>
      <rPr>
        <sz val="9"/>
        <color rgb="FF000000"/>
        <rFont val="Arial"/>
        <family val="3"/>
        <charset val="134"/>
      </rPr>
      <t>KB3</t>
    </r>
  </si>
  <si>
    <r>
      <rPr>
        <sz val="9"/>
        <color rgb="FF000000"/>
        <rFont val="Arial"/>
        <family val="3"/>
        <charset val="134"/>
      </rPr>
      <t>UA7</t>
    </r>
  </si>
  <si>
    <r>
      <rPr>
        <sz val="9"/>
        <color rgb="FF000000"/>
        <rFont val="Arial"/>
        <family val="3"/>
        <charset val="134"/>
      </rPr>
      <t>UA9</t>
    </r>
  </si>
  <si>
    <r>
      <rPr>
        <sz val="9"/>
        <color rgb="FF000000"/>
        <rFont val="Arial"/>
        <family val="3"/>
        <charset val="134"/>
      </rPr>
      <t>UB0</t>
    </r>
  </si>
  <si>
    <r>
      <rPr>
        <sz val="9"/>
        <color rgb="FF000000"/>
        <rFont val="Arial"/>
        <family val="3"/>
        <charset val="134"/>
      </rPr>
      <t>VA0</t>
    </r>
  </si>
  <si>
    <r>
      <rPr>
        <sz val="9"/>
        <color rgb="FF000000"/>
        <rFont val="Arial"/>
        <family val="3"/>
        <charset val="134"/>
      </rPr>
      <t>VA4</t>
    </r>
  </si>
  <si>
    <r>
      <rPr>
        <sz val="9"/>
        <color rgb="FF000000"/>
        <rFont val="Arial"/>
        <family val="3"/>
        <charset val="134"/>
      </rPr>
      <t>VA5</t>
    </r>
  </si>
  <si>
    <r>
      <rPr>
        <sz val="9"/>
        <color rgb="FF000000"/>
        <rFont val="Arial"/>
        <family val="3"/>
        <charset val="134"/>
      </rPr>
      <t>VA6</t>
    </r>
  </si>
  <si>
    <r>
      <rPr>
        <sz val="9"/>
        <color rgb="FF000000"/>
        <rFont val="Arial"/>
        <family val="3"/>
        <charset val="134"/>
      </rPr>
      <t>VA7</t>
    </r>
  </si>
  <si>
    <t>Requires Professional Services for Analysis and Delivery. Requires Statement of Work (SOW)</t>
  </si>
  <si>
    <t>** MUST HAVE Eforms Enablement (EA3)</t>
  </si>
  <si>
    <t>** MUST HAVE Content Rules Manager Option (6AY)</t>
  </si>
  <si>
    <t>Requires Statement of Work (SOW)</t>
  </si>
  <si>
    <t>Requires Professional Services</t>
  </si>
  <si>
    <t>ABBYY FlexiCapture Full with 600,000 PPY.</t>
  </si>
  <si>
    <t>ABBYY FlexiCapture Full with 1.2 Million PPY.</t>
  </si>
  <si>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10</t>
    </r>
    <r>
      <rPr>
        <sz val="9"/>
        <color theme="1"/>
        <rFont val="Calibri"/>
        <family val="2"/>
        <charset val="134"/>
        <scheme val="minor"/>
      </rPr>
      <t xml:space="preserve"> </t>
    </r>
    <r>
      <rPr>
        <sz val="9"/>
        <color rgb="FF000000"/>
        <rFont val="Arial"/>
        <family val="3"/>
        <charset val="134"/>
      </rPr>
      <t>Fixed</t>
    </r>
    <r>
      <rPr>
        <sz val="9"/>
        <color theme="1"/>
        <rFont val="Calibri"/>
        <family val="2"/>
        <charset val="134"/>
        <scheme val="minor"/>
      </rPr>
      <t xml:space="preserve"> </t>
    </r>
    <r>
      <rPr>
        <sz val="9"/>
        <color rgb="FF000000"/>
        <rFont val="Arial"/>
        <family val="3"/>
        <charset val="134"/>
      </rPr>
      <t>Base</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300,000</t>
    </r>
    <r>
      <rPr>
        <sz val="9"/>
        <color theme="1"/>
        <rFont val="Calibri"/>
        <family val="2"/>
        <charset val="134"/>
        <scheme val="minor"/>
      </rPr>
      <t xml:space="preserve"> </t>
    </r>
    <r>
      <rPr>
        <sz val="9"/>
        <color rgb="FF000000"/>
        <rFont val="Arial"/>
        <family val="3"/>
        <charset val="134"/>
      </rPr>
      <t>PPY.</t>
    </r>
    <r>
      <rPr>
        <b/>
        <sz val="9"/>
        <color rgb="FF993300"/>
        <rFont val="Arial"/>
        <family val="3"/>
        <charset val="134"/>
      </rPr>
      <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</si>
  <si>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Fixed</t>
    </r>
    <r>
      <rPr>
        <sz val="9"/>
        <color theme="1"/>
        <rFont val="Calibri"/>
        <family val="2"/>
        <charset val="134"/>
        <scheme val="minor"/>
      </rPr>
      <t xml:space="preserve"> </t>
    </r>
    <r>
      <rPr>
        <sz val="9"/>
        <color rgb="FF000000"/>
        <rFont val="Arial"/>
        <family val="3"/>
        <charset val="134"/>
      </rPr>
      <t>Format</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120,000</t>
    </r>
    <r>
      <rPr>
        <sz val="9"/>
        <color theme="1"/>
        <rFont val="Calibri"/>
        <family val="2"/>
        <charset val="134"/>
        <scheme val="minor"/>
      </rPr>
      <t xml:space="preserve"> </t>
    </r>
    <r>
      <rPr>
        <sz val="9"/>
        <color rgb="FF000000"/>
        <rFont val="Arial"/>
        <family val="3"/>
        <charset val="134"/>
      </rPr>
      <t>PPY.</t>
    </r>
  </si>
  <si>
    <t>DocuShare Education v7 Server Software</t>
  </si>
  <si>
    <t>DocuShare v7 Standard Server Software</t>
  </si>
  <si>
    <t>DCSHR66</t>
  </si>
  <si>
    <t>DB9</t>
  </si>
  <si>
    <t>DX0</t>
  </si>
  <si>
    <t>DX1</t>
  </si>
  <si>
    <t>3AT</t>
  </si>
  <si>
    <t>6AY</t>
  </si>
  <si>
    <t>DX7</t>
  </si>
  <si>
    <t>DX9</t>
  </si>
  <si>
    <t>EA0</t>
  </si>
  <si>
    <t>EA1</t>
  </si>
  <si>
    <t>EA2</t>
  </si>
  <si>
    <t>EA3</t>
  </si>
  <si>
    <t>EA4</t>
  </si>
  <si>
    <t>EA5</t>
  </si>
  <si>
    <t>EA6</t>
  </si>
  <si>
    <t>EA7</t>
  </si>
  <si>
    <t>EB0</t>
  </si>
  <si>
    <t>F8B</t>
  </si>
  <si>
    <t>F9B</t>
  </si>
  <si>
    <t>F0X</t>
  </si>
  <si>
    <t>F1X</t>
  </si>
  <si>
    <t>F3X</t>
  </si>
  <si>
    <t>KB0</t>
  </si>
  <si>
    <t>KX1</t>
  </si>
  <si>
    <t>KX2</t>
  </si>
  <si>
    <t>KX3</t>
  </si>
  <si>
    <t>KX4</t>
  </si>
  <si>
    <t>KX5</t>
  </si>
  <si>
    <t>KX7</t>
  </si>
  <si>
    <t>KB1</t>
  </si>
  <si>
    <t>KB2</t>
  </si>
  <si>
    <t>KB3</t>
  </si>
  <si>
    <t>UA7</t>
  </si>
  <si>
    <t>UA9</t>
  </si>
  <si>
    <t>UB0</t>
  </si>
  <si>
    <t>VA0</t>
  </si>
  <si>
    <t>VA4</t>
  </si>
  <si>
    <t>VA5</t>
  </si>
  <si>
    <t>VA6</t>
  </si>
  <si>
    <t>VA7</t>
  </si>
  <si>
    <r>
      <t>DocuShare</t>
    </r>
    <r>
      <rPr>
        <sz val="10"/>
        <color theme="1"/>
        <rFont val="Arial"/>
        <family val="2"/>
      </rPr>
      <t xml:space="preserve"> </t>
    </r>
    <r>
      <rPr>
        <sz val="10"/>
        <color rgb="FF000000"/>
        <rFont val="Arial"/>
        <family val="2"/>
      </rPr>
      <t>Read/Write/Manage</t>
    </r>
    <r>
      <rPr>
        <sz val="10"/>
        <color theme="1"/>
        <rFont val="Arial"/>
        <family val="2"/>
      </rPr>
      <t xml:space="preserve"> </t>
    </r>
    <r>
      <rPr>
        <sz val="10"/>
        <color rgb="FF000000"/>
        <rFont val="Arial"/>
        <family val="2"/>
      </rPr>
      <t>CAL's</t>
    </r>
    <r>
      <rPr>
        <sz val="10"/>
        <color theme="1"/>
        <rFont val="Arial"/>
        <family val="2"/>
      </rPr>
      <t xml:space="preserve"> </t>
    </r>
    <r>
      <rPr>
        <sz val="10"/>
        <color rgb="FF000000"/>
        <rFont val="Arial"/>
        <family val="2"/>
      </rPr>
      <t>10-user</t>
    </r>
    <r>
      <rPr>
        <sz val="10"/>
        <color theme="1"/>
        <rFont val="Arial"/>
        <family val="2"/>
      </rPr>
      <t xml:space="preserve"> </t>
    </r>
    <r>
      <rPr>
        <sz val="10"/>
        <color rgb="FF000000"/>
        <rFont val="Arial"/>
        <family val="2"/>
      </rPr>
      <t>Pack</t>
    </r>
    <r>
      <rPr>
        <sz val="10"/>
        <color theme="1"/>
        <rFont val="Arial"/>
        <family val="2"/>
      </rPr>
      <t xml:space="preserve"> </t>
    </r>
    <r>
      <rPr>
        <sz val="10"/>
        <color rgb="FF000000"/>
        <rFont val="Arial"/>
        <family val="2"/>
      </rPr>
      <t>-</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</si>
  <si>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DocuShare</t>
    </r>
    <r>
      <rPr>
        <sz val="10"/>
        <color theme="1"/>
        <rFont val="Arial"/>
        <family val="2"/>
      </rPr>
      <t xml:space="preserve"> </t>
    </r>
    <r>
      <rPr>
        <sz val="10"/>
        <color rgb="FF000000"/>
        <rFont val="Arial"/>
        <family val="2"/>
      </rPr>
      <t>Read/Write/Manage</t>
    </r>
    <r>
      <rPr>
        <sz val="10"/>
        <color theme="1"/>
        <rFont val="Arial"/>
        <family val="2"/>
      </rPr>
      <t xml:space="preserve"> </t>
    </r>
    <r>
      <rPr>
        <sz val="10"/>
        <color rgb="FF000000"/>
        <rFont val="Arial"/>
        <family val="2"/>
      </rPr>
      <t>CAL's</t>
    </r>
    <r>
      <rPr>
        <sz val="10"/>
        <color theme="1"/>
        <rFont val="Arial"/>
        <family val="2"/>
      </rPr>
      <t xml:space="preserve"> </t>
    </r>
    <r>
      <rPr>
        <sz val="10"/>
        <color rgb="FF000000"/>
        <rFont val="Arial"/>
        <family val="2"/>
      </rPr>
      <t>100-user</t>
    </r>
    <r>
      <rPr>
        <sz val="10"/>
        <color theme="1"/>
        <rFont val="Arial"/>
        <family val="2"/>
      </rPr>
      <t xml:space="preserve"> </t>
    </r>
    <r>
      <rPr>
        <sz val="10"/>
        <color rgb="FF000000"/>
        <rFont val="Arial"/>
        <family val="2"/>
      </rPr>
      <t>Pack</t>
    </r>
    <r>
      <rPr>
        <sz val="10"/>
        <color theme="1"/>
        <rFont val="Arial"/>
        <family val="2"/>
      </rPr>
      <t xml:space="preserve"> </t>
    </r>
    <r>
      <rPr>
        <sz val="10"/>
        <color rgb="FF000000"/>
        <rFont val="Arial"/>
        <family val="2"/>
      </rPr>
      <t>-</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</si>
  <si>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DocuShare</t>
    </r>
    <r>
      <rPr>
        <sz val="10"/>
        <color theme="1"/>
        <rFont val="Arial"/>
        <family val="2"/>
      </rPr>
      <t xml:space="preserve"> </t>
    </r>
    <r>
      <rPr>
        <sz val="10"/>
        <color rgb="FF000000"/>
        <rFont val="Arial"/>
        <family val="2"/>
      </rPr>
      <t>Read/Write/Manage</t>
    </r>
    <r>
      <rPr>
        <sz val="10"/>
        <color theme="1"/>
        <rFont val="Arial"/>
        <family val="2"/>
      </rPr>
      <t xml:space="preserve"> </t>
    </r>
    <r>
      <rPr>
        <sz val="10"/>
        <color rgb="FF000000"/>
        <rFont val="Arial"/>
        <family val="2"/>
      </rPr>
      <t>CAL's</t>
    </r>
    <r>
      <rPr>
        <sz val="10"/>
        <color theme="1"/>
        <rFont val="Arial"/>
        <family val="2"/>
      </rPr>
      <t xml:space="preserve"> </t>
    </r>
    <r>
      <rPr>
        <sz val="10"/>
        <color rgb="FF000000"/>
        <rFont val="Arial"/>
        <family val="2"/>
      </rPr>
      <t>1000-user</t>
    </r>
    <r>
      <rPr>
        <sz val="10"/>
        <color theme="1"/>
        <rFont val="Arial"/>
        <family val="2"/>
      </rPr>
      <t xml:space="preserve"> </t>
    </r>
    <r>
      <rPr>
        <sz val="10"/>
        <color rgb="FF000000"/>
        <rFont val="Arial"/>
        <family val="2"/>
      </rPr>
      <t>Pack</t>
    </r>
    <r>
      <rPr>
        <sz val="10"/>
        <color theme="1"/>
        <rFont val="Arial"/>
        <family val="2"/>
      </rPr>
      <t xml:space="preserve"> </t>
    </r>
    <r>
      <rPr>
        <sz val="10"/>
        <color rgb="FF000000"/>
        <rFont val="Arial"/>
        <family val="2"/>
      </rPr>
      <t>-</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</si>
  <si>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rPr>
        <b/>
        <sz val="10"/>
        <color rgb="FF000080"/>
        <rFont val="Arial"/>
        <family val="2"/>
      </rPr>
      <t>You</t>
    </r>
    <r>
      <rPr>
        <sz val="10"/>
        <color theme="1"/>
        <rFont val="Arial"/>
        <family val="2"/>
      </rPr>
      <t xml:space="preserve"> </t>
    </r>
    <r>
      <rPr>
        <b/>
        <sz val="10"/>
        <color rgb="FF000080"/>
        <rFont val="Arial"/>
        <family val="2"/>
      </rPr>
      <t>May</t>
    </r>
    <r>
      <rPr>
        <sz val="10"/>
        <color theme="1"/>
        <rFont val="Arial"/>
        <family val="2"/>
      </rPr>
      <t xml:space="preserve"> </t>
    </r>
    <r>
      <rPr>
        <b/>
        <sz val="10"/>
        <color rgb="FF000080"/>
        <rFont val="Arial"/>
        <family val="2"/>
      </rPr>
      <t>Choose</t>
    </r>
    <r>
      <rPr>
        <sz val="10"/>
        <color theme="1"/>
        <rFont val="Arial"/>
        <family val="2"/>
      </rPr>
      <t xml:space="preserve"> </t>
    </r>
    <r>
      <rPr>
        <b/>
        <sz val="10"/>
        <color rgb="FF000080"/>
        <rFont val="Arial"/>
        <family val="2"/>
      </rPr>
      <t>ANY</t>
    </r>
    <r>
      <rPr>
        <sz val="10"/>
        <color theme="1"/>
        <rFont val="Arial"/>
        <family val="2"/>
      </rPr>
      <t xml:space="preserve"> </t>
    </r>
    <r>
      <rPr>
        <b/>
        <sz val="10"/>
        <color rgb="FF000080"/>
        <rFont val="Arial"/>
        <family val="2"/>
      </rPr>
      <t>of</t>
    </r>
    <r>
      <rPr>
        <sz val="10"/>
        <color theme="1"/>
        <rFont val="Arial"/>
        <family val="2"/>
      </rPr>
      <t xml:space="preserve"> </t>
    </r>
    <r>
      <rPr>
        <b/>
        <sz val="10"/>
        <color rgb="FF000080"/>
        <rFont val="Arial"/>
        <family val="2"/>
      </rPr>
      <t>the</t>
    </r>
    <r>
      <rPr>
        <sz val="10"/>
        <color theme="1"/>
        <rFont val="Arial"/>
        <family val="2"/>
      </rPr>
      <t xml:space="preserve"> </t>
    </r>
    <r>
      <rPr>
        <b/>
        <sz val="10"/>
        <color rgb="FF000080"/>
        <rFont val="Arial"/>
        <family val="2"/>
      </rPr>
      <t>following:</t>
    </r>
  </si>
  <si>
    <r>
      <t>Content</t>
    </r>
    <r>
      <rPr>
        <sz val="10"/>
        <color theme="1"/>
        <rFont val="Arial"/>
        <family val="2"/>
      </rPr>
      <t xml:space="preserve"> </t>
    </r>
    <r>
      <rPr>
        <sz val="10"/>
        <color rgb="FF000000"/>
        <rFont val="Arial"/>
        <family val="2"/>
      </rPr>
      <t>Rules</t>
    </r>
    <r>
      <rPr>
        <sz val="10"/>
        <color theme="1"/>
        <rFont val="Arial"/>
        <family val="2"/>
      </rPr>
      <t xml:space="preserve"> </t>
    </r>
    <r>
      <rPr>
        <sz val="10"/>
        <color rgb="FF000000"/>
        <rFont val="Arial"/>
        <family val="2"/>
      </rPr>
      <t>Manager</t>
    </r>
    <r>
      <rPr>
        <sz val="10"/>
        <color theme="1"/>
        <rFont val="Arial"/>
        <family val="2"/>
      </rPr>
      <t xml:space="preserve"> </t>
    </r>
    <r>
      <rPr>
        <sz val="10"/>
        <color rgb="FF000000"/>
        <rFont val="Arial"/>
        <family val="2"/>
      </rPr>
      <t>(w/</t>
    </r>
    <r>
      <rPr>
        <sz val="10"/>
        <color theme="1"/>
        <rFont val="Arial"/>
        <family val="2"/>
      </rPr>
      <t xml:space="preserve"> </t>
    </r>
    <r>
      <rPr>
        <sz val="10"/>
        <color rgb="FF000000"/>
        <rFont val="Arial"/>
        <family val="2"/>
      </rPr>
      <t>10</t>
    </r>
    <r>
      <rPr>
        <sz val="10"/>
        <color theme="1"/>
        <rFont val="Arial"/>
        <family val="2"/>
      </rPr>
      <t xml:space="preserve"> </t>
    </r>
    <r>
      <rPr>
        <sz val="10"/>
        <color rgb="FF000000"/>
        <rFont val="Arial"/>
        <family val="2"/>
      </rPr>
      <t>CPX</t>
    </r>
    <r>
      <rPr>
        <sz val="10"/>
        <color theme="1"/>
        <rFont val="Arial"/>
        <family val="2"/>
      </rPr>
      <t xml:space="preserve"> </t>
    </r>
    <r>
      <rPr>
        <sz val="10"/>
        <color rgb="FF000000"/>
        <rFont val="Arial"/>
        <family val="2"/>
      </rPr>
      <t>seats)</t>
    </r>
  </si>
  <si>
    <r>
      <t>Content</t>
    </r>
    <r>
      <rPr>
        <sz val="10"/>
        <color theme="1"/>
        <rFont val="Arial"/>
        <family val="2"/>
      </rPr>
      <t xml:space="preserve"> </t>
    </r>
    <r>
      <rPr>
        <sz val="10"/>
        <color rgb="FF000000"/>
        <rFont val="Arial"/>
        <family val="2"/>
      </rPr>
      <t>Encryption</t>
    </r>
    <r>
      <rPr>
        <sz val="10"/>
        <color theme="1"/>
        <rFont val="Arial"/>
        <family val="2"/>
      </rPr>
      <t xml:space="preserve"> </t>
    </r>
    <r>
      <rPr>
        <sz val="10"/>
        <color rgb="FF000000"/>
        <rFont val="Arial"/>
        <family val="2"/>
      </rPr>
      <t>Enablement</t>
    </r>
  </si>
  <si>
    <r>
      <t>Document</t>
    </r>
    <r>
      <rPr>
        <sz val="10"/>
        <color theme="1"/>
        <rFont val="Arial"/>
        <family val="2"/>
      </rPr>
      <t xml:space="preserve"> </t>
    </r>
    <r>
      <rPr>
        <sz val="10"/>
        <color rgb="FF000000"/>
        <rFont val="Arial"/>
        <family val="2"/>
      </rPr>
      <t>Life</t>
    </r>
    <r>
      <rPr>
        <sz val="10"/>
        <color theme="1"/>
        <rFont val="Arial"/>
        <family val="2"/>
      </rPr>
      <t xml:space="preserve"> </t>
    </r>
    <r>
      <rPr>
        <sz val="10"/>
        <color rgb="FF000000"/>
        <rFont val="Arial"/>
        <family val="2"/>
      </rPr>
      <t>Cycle</t>
    </r>
  </si>
  <si>
    <r>
      <t>DocuShare</t>
    </r>
    <r>
      <rPr>
        <sz val="10"/>
        <color theme="1"/>
        <rFont val="Arial"/>
        <family val="2"/>
      </rPr>
      <t xml:space="preserve"> </t>
    </r>
    <r>
      <rPr>
        <sz val="10"/>
        <color rgb="FF000000"/>
        <rFont val="Arial"/>
        <family val="2"/>
      </rPr>
      <t>Archive</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Provides</t>
    </r>
    <r>
      <rPr>
        <sz val="10"/>
        <color theme="1"/>
        <rFont val="Arial"/>
        <family val="2"/>
      </rPr>
      <t xml:space="preserve"> </t>
    </r>
    <r>
      <rPr>
        <sz val="10"/>
        <color rgb="FF000000"/>
        <rFont val="Arial"/>
        <family val="2"/>
      </rPr>
      <t>an</t>
    </r>
    <r>
      <rPr>
        <sz val="10"/>
        <color theme="1"/>
        <rFont val="Arial"/>
        <family val="2"/>
      </rPr>
      <t xml:space="preserve"> </t>
    </r>
    <r>
      <rPr>
        <sz val="10"/>
        <color rgb="FF000000"/>
        <rFont val="Arial"/>
        <family val="2"/>
      </rPr>
      <t>automated</t>
    </r>
    <r>
      <rPr>
        <sz val="10"/>
        <color theme="1"/>
        <rFont val="Arial"/>
        <family val="2"/>
      </rPr>
      <t xml:space="preserve"> </t>
    </r>
    <r>
      <rPr>
        <sz val="10"/>
        <color rgb="FF000000"/>
        <rFont val="Arial"/>
        <family val="2"/>
      </rPr>
      <t>archive</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servers.</t>
    </r>
  </si>
  <si>
    <r>
      <t>DocuShare</t>
    </r>
    <r>
      <rPr>
        <sz val="10"/>
        <color theme="1"/>
        <rFont val="Arial"/>
        <family val="2"/>
      </rPr>
      <t xml:space="preserve"> </t>
    </r>
    <r>
      <rPr>
        <sz val="10"/>
        <color rgb="FF000000"/>
        <rFont val="Arial"/>
        <family val="2"/>
      </rPr>
      <t>Federation</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1</t>
    </r>
    <r>
      <rPr>
        <sz val="10"/>
        <color theme="1"/>
        <rFont val="Arial"/>
        <family val="2"/>
      </rPr>
      <t xml:space="preserve"> </t>
    </r>
    <r>
      <rPr>
        <sz val="10"/>
        <color rgb="FF000000"/>
        <rFont val="Arial"/>
        <family val="2"/>
      </rPr>
      <t>Server</t>
    </r>
  </si>
  <si>
    <r>
      <t>DocuShare</t>
    </r>
    <r>
      <rPr>
        <sz val="10"/>
        <color theme="1"/>
        <rFont val="Arial"/>
        <family val="2"/>
      </rPr>
      <t xml:space="preserve"> </t>
    </r>
    <r>
      <rPr>
        <sz val="10"/>
        <color rgb="FF000000"/>
        <rFont val="Arial"/>
        <family val="2"/>
      </rPr>
      <t>Incremental</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License</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staging</t>
    </r>
    <r>
      <rPr>
        <sz val="10"/>
        <color theme="1"/>
        <rFont val="Arial"/>
        <family val="2"/>
      </rPr>
      <t xml:space="preserve"> </t>
    </r>
    <r>
      <rPr>
        <sz val="10"/>
        <color rgb="FF000000"/>
        <rFont val="Arial"/>
        <family val="2"/>
      </rPr>
      <t>or</t>
    </r>
    <r>
      <rPr>
        <sz val="10"/>
        <color theme="1"/>
        <rFont val="Arial"/>
        <family val="2"/>
      </rPr>
      <t xml:space="preserve"> </t>
    </r>
    <r>
      <rPr>
        <sz val="10"/>
        <color rgb="FF000000"/>
        <rFont val="Arial"/>
        <family val="2"/>
      </rPr>
      <t>fail-over</t>
    </r>
    <r>
      <rPr>
        <sz val="10"/>
        <color theme="1"/>
        <rFont val="Arial"/>
        <family val="2"/>
      </rPr>
      <t xml:space="preserve"> </t>
    </r>
    <r>
      <rPr>
        <sz val="10"/>
        <color rgb="FF000000"/>
        <rFont val="Arial"/>
        <family val="2"/>
      </rPr>
      <t>(backup)</t>
    </r>
  </si>
  <si>
    <r>
      <t>DocuShare</t>
    </r>
    <r>
      <rPr>
        <sz val="10"/>
        <color theme="1"/>
        <rFont val="Arial"/>
        <family val="2"/>
      </rPr>
      <t xml:space="preserve"> </t>
    </r>
    <r>
      <rPr>
        <sz val="10"/>
        <color rgb="FF000000"/>
        <rFont val="Arial"/>
        <family val="2"/>
      </rPr>
      <t>Eforms</t>
    </r>
    <r>
      <rPr>
        <sz val="10"/>
        <color theme="1"/>
        <rFont val="Arial"/>
        <family val="2"/>
      </rPr>
      <t xml:space="preserve"> </t>
    </r>
    <r>
      <rPr>
        <sz val="10"/>
        <color rgb="FF000000"/>
        <rFont val="Arial"/>
        <family val="2"/>
      </rPr>
      <t>Enablement</t>
    </r>
    <r>
      <rPr>
        <sz val="9"/>
        <color theme="1"/>
        <rFont val="Calibri"/>
        <family val="2"/>
        <charset val="134"/>
        <scheme val="minor"/>
      </rPr>
      <t/>
    </r>
  </si>
  <si>
    <r>
      <t>Email</t>
    </r>
    <r>
      <rPr>
        <sz val="10"/>
        <color theme="1"/>
        <rFont val="Arial"/>
        <family val="2"/>
      </rPr>
      <t xml:space="preserve"> </t>
    </r>
    <r>
      <rPr>
        <sz val="10"/>
        <color rgb="FF000000"/>
        <rFont val="Arial"/>
        <family val="2"/>
      </rPr>
      <t>Agent</t>
    </r>
  </si>
  <si>
    <r>
      <t>Custom</t>
    </r>
    <r>
      <rPr>
        <sz val="10"/>
        <color theme="1"/>
        <rFont val="Arial"/>
        <family val="2"/>
      </rPr>
      <t xml:space="preserve"> </t>
    </r>
    <r>
      <rPr>
        <sz val="10"/>
        <color rgb="FF000000"/>
        <rFont val="Arial"/>
        <family val="2"/>
      </rPr>
      <t>Workflows</t>
    </r>
    <r>
      <rPr>
        <sz val="10"/>
        <color theme="1"/>
        <rFont val="Arial"/>
        <family val="2"/>
      </rPr>
      <t xml:space="preserve"> </t>
    </r>
    <r>
      <rPr>
        <sz val="10"/>
        <color rgb="FF000000"/>
        <rFont val="Arial"/>
        <family val="2"/>
      </rPr>
      <t>Enablement</t>
    </r>
  </si>
  <si>
    <r>
      <t>Partitioned</t>
    </r>
    <r>
      <rPr>
        <sz val="10"/>
        <color theme="1"/>
        <rFont val="Arial"/>
        <family val="2"/>
      </rPr>
      <t xml:space="preserve"> </t>
    </r>
    <r>
      <rPr>
        <sz val="10"/>
        <color rgb="FF000000"/>
        <rFont val="Arial"/>
        <family val="2"/>
      </rPr>
      <t>Content</t>
    </r>
    <r>
      <rPr>
        <sz val="10"/>
        <color theme="1"/>
        <rFont val="Arial"/>
        <family val="2"/>
      </rPr>
      <t xml:space="preserve"> </t>
    </r>
    <r>
      <rPr>
        <sz val="10"/>
        <color rgb="FF000000"/>
        <rFont val="Arial"/>
        <family val="2"/>
      </rPr>
      <t>Store</t>
    </r>
    <r>
      <rPr>
        <sz val="10"/>
        <color theme="1"/>
        <rFont val="Arial"/>
        <family val="2"/>
      </rPr>
      <t xml:space="preserve"> </t>
    </r>
    <r>
      <rPr>
        <sz val="10"/>
        <color rgb="FF000000"/>
        <rFont val="Arial"/>
        <family val="2"/>
      </rPr>
      <t>(Large</t>
    </r>
    <r>
      <rPr>
        <sz val="10"/>
        <color theme="1"/>
        <rFont val="Arial"/>
        <family val="2"/>
      </rPr>
      <t xml:space="preserve"> </t>
    </r>
    <r>
      <rPr>
        <sz val="10"/>
        <color rgb="FF000000"/>
        <rFont val="Arial"/>
        <family val="2"/>
      </rPr>
      <t>sites)</t>
    </r>
    <r>
      <rPr>
        <sz val="10"/>
        <color theme="1"/>
        <rFont val="Arial"/>
        <family val="2"/>
      </rPr>
      <t xml:space="preserve"> </t>
    </r>
    <r>
      <rPr>
        <sz val="10"/>
        <color rgb="FF000000"/>
        <rFont val="Arial"/>
        <family val="2"/>
      </rPr>
      <t>enablement</t>
    </r>
  </si>
  <si>
    <r>
      <t>Read/Write/Manage</t>
    </r>
    <r>
      <rPr>
        <sz val="10"/>
        <color theme="1"/>
        <rFont val="Arial"/>
        <family val="2"/>
      </rPr>
      <t xml:space="preserve"> </t>
    </r>
    <r>
      <rPr>
        <sz val="10"/>
        <color rgb="FF000000"/>
        <rFont val="Arial"/>
        <family val="2"/>
      </rPr>
      <t>CPX</t>
    </r>
    <r>
      <rPr>
        <sz val="10"/>
        <color theme="1"/>
        <rFont val="Arial"/>
        <family val="2"/>
      </rPr>
      <t xml:space="preserve"> </t>
    </r>
    <r>
      <rPr>
        <sz val="10"/>
        <color rgb="FF000000"/>
        <rFont val="Arial"/>
        <family val="2"/>
      </rPr>
      <t>CAL</t>
    </r>
    <r>
      <rPr>
        <sz val="10"/>
        <color theme="1"/>
        <rFont val="Arial"/>
        <family val="2"/>
      </rPr>
      <t xml:space="preserve"> </t>
    </r>
    <r>
      <rPr>
        <sz val="10"/>
        <color rgb="FF000000"/>
        <rFont val="Arial"/>
        <family val="2"/>
      </rPr>
      <t>10-User</t>
    </r>
    <r>
      <rPr>
        <sz val="10"/>
        <color theme="1"/>
        <rFont val="Arial"/>
        <family val="2"/>
      </rPr>
      <t xml:space="preserve"> </t>
    </r>
    <r>
      <rPr>
        <sz val="10"/>
        <color rgb="FF000000"/>
        <rFont val="Arial"/>
        <family val="2"/>
      </rPr>
      <t>Pack.</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</si>
  <si>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DocuShare</t>
    </r>
    <r>
      <rPr>
        <sz val="10"/>
        <color theme="1"/>
        <rFont val="Arial"/>
        <family val="2"/>
      </rPr>
      <t xml:space="preserve"> </t>
    </r>
    <r>
      <rPr>
        <sz val="10"/>
        <color rgb="FF000000"/>
        <rFont val="Arial"/>
        <family val="2"/>
      </rPr>
      <t>CPX</t>
    </r>
    <r>
      <rPr>
        <sz val="10"/>
        <color theme="1"/>
        <rFont val="Arial"/>
        <family val="2"/>
      </rPr>
      <t xml:space="preserve"> </t>
    </r>
    <r>
      <rPr>
        <sz val="10"/>
        <color rgb="FF000000"/>
        <rFont val="Arial"/>
        <family val="2"/>
      </rPr>
      <t>OCR.</t>
    </r>
  </si>
  <si>
    <r>
      <t>CONNECTKEY</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v1.5</t>
    </r>
    <r>
      <rPr>
        <sz val="10"/>
        <color theme="1"/>
        <rFont val="Arial"/>
        <family val="2"/>
      </rPr>
      <t xml:space="preserve"> </t>
    </r>
    <r>
      <rPr>
        <sz val="10"/>
        <color rgb="FF000000"/>
        <rFont val="Arial"/>
        <family val="2"/>
      </rPr>
      <t>1MFP.</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</si>
  <si>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CONNECTKEY</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v1.5</t>
    </r>
    <r>
      <rPr>
        <sz val="10"/>
        <color theme="1"/>
        <rFont val="Arial"/>
        <family val="2"/>
      </rPr>
      <t xml:space="preserve"> </t>
    </r>
    <r>
      <rPr>
        <sz val="10"/>
        <color rgb="FF000000"/>
        <rFont val="Arial"/>
        <family val="2"/>
      </rPr>
      <t>5MFP.</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</si>
  <si>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CONNECTKEY</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v1.5</t>
    </r>
    <r>
      <rPr>
        <sz val="10"/>
        <color theme="1"/>
        <rFont val="Arial"/>
        <family val="2"/>
      </rPr>
      <t xml:space="preserve"> </t>
    </r>
    <r>
      <rPr>
        <sz val="10"/>
        <color rgb="FF000000"/>
        <rFont val="Arial"/>
        <family val="2"/>
      </rPr>
      <t>10MFP.</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</si>
  <si>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CONNECTKEY</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v1.5</t>
    </r>
    <r>
      <rPr>
        <sz val="10"/>
        <color theme="1"/>
        <rFont val="Arial"/>
        <family val="2"/>
      </rPr>
      <t xml:space="preserve"> </t>
    </r>
    <r>
      <rPr>
        <sz val="10"/>
        <color rgb="FF000000"/>
        <rFont val="Arial"/>
        <family val="2"/>
      </rPr>
      <t>100MFP.</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</si>
  <si>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CONNECTKEY</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v1.5</t>
    </r>
    <r>
      <rPr>
        <sz val="10"/>
        <color theme="1"/>
        <rFont val="Arial"/>
        <family val="2"/>
      </rPr>
      <t xml:space="preserve"> </t>
    </r>
    <r>
      <rPr>
        <sz val="10"/>
        <color rgb="FF000000"/>
        <rFont val="Arial"/>
        <family val="2"/>
      </rPr>
      <t>500MFP.</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</si>
  <si>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Public</t>
    </r>
    <r>
      <rPr>
        <sz val="10"/>
        <color theme="1"/>
        <rFont val="Arial"/>
        <family val="2"/>
      </rPr>
      <t xml:space="preserve"> </t>
    </r>
    <r>
      <rPr>
        <sz val="10"/>
        <color rgb="FF000000"/>
        <rFont val="Arial"/>
        <family val="2"/>
      </rPr>
      <t>Web</t>
    </r>
    <r>
      <rPr>
        <sz val="10"/>
        <color theme="1"/>
        <rFont val="Arial"/>
        <family val="2"/>
      </rPr>
      <t xml:space="preserve"> </t>
    </r>
    <r>
      <rPr>
        <sz val="10"/>
        <color rgb="FF000000"/>
        <rFont val="Arial"/>
        <family val="2"/>
      </rPr>
      <t>Access</t>
    </r>
    <r>
      <rPr>
        <sz val="10"/>
        <color theme="1"/>
        <rFont val="Arial"/>
        <family val="2"/>
      </rPr>
      <t xml:space="preserve"> </t>
    </r>
    <r>
      <rPr>
        <sz val="10"/>
        <color rgb="FF000000"/>
        <rFont val="Arial"/>
        <family val="2"/>
      </rPr>
      <t>(Unauthenticated</t>
    </r>
    <r>
      <rPr>
        <sz val="10"/>
        <color theme="1"/>
        <rFont val="Arial"/>
        <family val="2"/>
      </rPr>
      <t xml:space="preserve"> </t>
    </r>
    <r>
      <rPr>
        <sz val="10"/>
        <color rgb="FF000000"/>
        <rFont val="Arial"/>
        <family val="2"/>
      </rPr>
      <t>Users)</t>
    </r>
  </si>
  <si>
    <r>
      <t>ABBYY</t>
    </r>
    <r>
      <rPr>
        <sz val="10"/>
        <color theme="1"/>
        <rFont val="Arial"/>
        <family val="2"/>
      </rPr>
      <t xml:space="preserve"> </t>
    </r>
    <r>
      <rPr>
        <sz val="10"/>
        <color rgb="FF000000"/>
        <rFont val="Arial"/>
        <family val="2"/>
      </rPr>
      <t>FlexiCapture</t>
    </r>
    <r>
      <rPr>
        <sz val="10"/>
        <color theme="1"/>
        <rFont val="Arial"/>
        <family val="2"/>
      </rPr>
      <t xml:space="preserve"> </t>
    </r>
    <r>
      <rPr>
        <sz val="10"/>
        <color rgb="FF000000"/>
        <rFont val="Arial"/>
        <family val="2"/>
      </rPr>
      <t>Full</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300,000</t>
    </r>
    <r>
      <rPr>
        <sz val="10"/>
        <color theme="1"/>
        <rFont val="Arial"/>
        <family val="2"/>
      </rPr>
      <t xml:space="preserve"> </t>
    </r>
    <r>
      <rPr>
        <sz val="10"/>
        <color rgb="FF000000"/>
        <rFont val="Arial"/>
        <family val="2"/>
      </rPr>
      <t>PPY.</t>
    </r>
    <r>
      <rPr>
        <sz val="9"/>
        <color theme="1"/>
        <rFont val="Calibri"/>
        <family val="2"/>
        <charset val="134"/>
        <scheme val="minor"/>
      </rPr>
      <t/>
    </r>
  </si>
  <si>
    <r>
      <t>ABBYY</t>
    </r>
    <r>
      <rPr>
        <sz val="10"/>
        <color theme="1"/>
        <rFont val="Arial"/>
        <family val="2"/>
      </rPr>
      <t xml:space="preserve"> </t>
    </r>
    <r>
      <rPr>
        <sz val="10"/>
        <color rgb="FF000000"/>
        <rFont val="Arial"/>
        <family val="2"/>
      </rPr>
      <t>FlexiCapture</t>
    </r>
    <r>
      <rPr>
        <sz val="10"/>
        <color theme="1"/>
        <rFont val="Arial"/>
        <family val="2"/>
      </rPr>
      <t xml:space="preserve"> </t>
    </r>
    <r>
      <rPr>
        <sz val="10"/>
        <color rgb="FF000000"/>
        <rFont val="Arial"/>
        <family val="2"/>
      </rPr>
      <t>10</t>
    </r>
    <r>
      <rPr>
        <sz val="10"/>
        <color theme="1"/>
        <rFont val="Arial"/>
        <family val="2"/>
      </rPr>
      <t xml:space="preserve"> </t>
    </r>
    <r>
      <rPr>
        <sz val="10"/>
        <color rgb="FF000000"/>
        <rFont val="Arial"/>
        <family val="2"/>
      </rPr>
      <t>Fixed</t>
    </r>
    <r>
      <rPr>
        <sz val="10"/>
        <color theme="1"/>
        <rFont val="Arial"/>
        <family val="2"/>
      </rPr>
      <t xml:space="preserve"> </t>
    </r>
    <r>
      <rPr>
        <sz val="10"/>
        <color rgb="FF000000"/>
        <rFont val="Arial"/>
        <family val="2"/>
      </rPr>
      <t>Base</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300,000</t>
    </r>
    <r>
      <rPr>
        <sz val="10"/>
        <color theme="1"/>
        <rFont val="Arial"/>
        <family val="2"/>
      </rPr>
      <t xml:space="preserve"> </t>
    </r>
    <r>
      <rPr>
        <sz val="10"/>
        <color rgb="FF000000"/>
        <rFont val="Arial"/>
        <family val="2"/>
      </rPr>
      <t>PPY.</t>
    </r>
    <r>
      <rPr>
        <b/>
        <sz val="9"/>
        <color rgb="FF993300"/>
        <rFont val="Arial"/>
        <family val="3"/>
        <charset val="134"/>
      </rPr>
      <t/>
    </r>
  </si>
  <si>
    <r>
      <t>ABBYY</t>
    </r>
    <r>
      <rPr>
        <sz val="10"/>
        <color theme="1"/>
        <rFont val="Arial"/>
        <family val="2"/>
      </rPr>
      <t xml:space="preserve"> </t>
    </r>
    <r>
      <rPr>
        <sz val="10"/>
        <color rgb="FF000000"/>
        <rFont val="Arial"/>
        <family val="2"/>
      </rPr>
      <t>FlexiCapture</t>
    </r>
    <r>
      <rPr>
        <sz val="10"/>
        <color theme="1"/>
        <rFont val="Arial"/>
        <family val="2"/>
      </rPr>
      <t xml:space="preserve"> </t>
    </r>
    <r>
      <rPr>
        <sz val="10"/>
        <color rgb="FF000000"/>
        <rFont val="Arial"/>
        <family val="2"/>
      </rPr>
      <t>Full</t>
    </r>
    <r>
      <rPr>
        <sz val="10"/>
        <color theme="1"/>
        <rFont val="Arial"/>
        <family val="2"/>
      </rPr>
      <t xml:space="preserve"> </t>
    </r>
    <r>
      <rPr>
        <sz val="10"/>
        <color rgb="FF000000"/>
        <rFont val="Arial"/>
        <family val="2"/>
      </rPr>
      <t>System</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60,000</t>
    </r>
    <r>
      <rPr>
        <sz val="10"/>
        <color theme="1"/>
        <rFont val="Arial"/>
        <family val="2"/>
      </rPr>
      <t xml:space="preserve"> </t>
    </r>
    <r>
      <rPr>
        <sz val="10"/>
        <color rgb="FF000000"/>
        <rFont val="Arial"/>
        <family val="2"/>
      </rPr>
      <t>PPY.</t>
    </r>
    <r>
      <rPr>
        <b/>
        <sz val="9"/>
        <color rgb="FF993300"/>
        <rFont val="Arial"/>
        <family val="3"/>
        <charset val="134"/>
      </rPr>
      <t/>
    </r>
  </si>
  <si>
    <r>
      <t>ABBYY</t>
    </r>
    <r>
      <rPr>
        <sz val="10"/>
        <color theme="1"/>
        <rFont val="Arial"/>
        <family val="2"/>
      </rPr>
      <t xml:space="preserve"> </t>
    </r>
    <r>
      <rPr>
        <sz val="10"/>
        <color rgb="FF000000"/>
        <rFont val="Arial"/>
        <family val="2"/>
      </rPr>
      <t>Recognition</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100,000</t>
    </r>
    <r>
      <rPr>
        <sz val="10"/>
        <color theme="1"/>
        <rFont val="Arial"/>
        <family val="2"/>
      </rPr>
      <t xml:space="preserve"> </t>
    </r>
    <r>
      <rPr>
        <sz val="10"/>
        <color rgb="FF000000"/>
        <rFont val="Arial"/>
        <family val="2"/>
      </rPr>
      <t>PPY</t>
    </r>
    <r>
      <rPr>
        <sz val="10"/>
        <color rgb="FF993300"/>
        <rFont val="Arial"/>
        <family val="2"/>
      </rPr>
      <t>.</t>
    </r>
  </si>
  <si>
    <r>
      <t>READ-ONLY</t>
    </r>
    <r>
      <rPr>
        <sz val="10"/>
        <color theme="1"/>
        <rFont val="Arial"/>
        <family val="2"/>
      </rPr>
      <t xml:space="preserve"> </t>
    </r>
    <r>
      <rPr>
        <sz val="10"/>
        <color rgb="FF000000"/>
        <rFont val="Arial"/>
        <family val="2"/>
      </rPr>
      <t>CAL:</t>
    </r>
    <r>
      <rPr>
        <sz val="10"/>
        <color theme="1"/>
        <rFont val="Arial"/>
        <family val="2"/>
      </rPr>
      <t xml:space="preserve"> </t>
    </r>
    <r>
      <rPr>
        <sz val="10"/>
        <color rgb="FF000000"/>
        <rFont val="Arial"/>
        <family val="2"/>
      </rPr>
      <t>10</t>
    </r>
    <r>
      <rPr>
        <sz val="10"/>
        <color theme="1"/>
        <rFont val="Arial"/>
        <family val="2"/>
      </rPr>
      <t xml:space="preserve"> </t>
    </r>
    <r>
      <rPr>
        <sz val="10"/>
        <color rgb="FF000000"/>
        <rFont val="Arial"/>
        <family val="2"/>
      </rPr>
      <t>User</t>
    </r>
    <r>
      <rPr>
        <sz val="10"/>
        <color theme="1"/>
        <rFont val="Arial"/>
        <family val="2"/>
      </rPr>
      <t xml:space="preserve"> </t>
    </r>
    <r>
      <rPr>
        <sz val="10"/>
        <color rgb="FF000000"/>
        <rFont val="Arial"/>
        <family val="2"/>
      </rPr>
      <t>Pack.</t>
    </r>
  </si>
  <si>
    <r>
      <t>READ-ONLY</t>
    </r>
    <r>
      <rPr>
        <sz val="10"/>
        <color theme="1"/>
        <rFont val="Arial"/>
        <family val="2"/>
      </rPr>
      <t xml:space="preserve"> </t>
    </r>
    <r>
      <rPr>
        <sz val="10"/>
        <color rgb="FF000000"/>
        <rFont val="Arial"/>
        <family val="2"/>
      </rPr>
      <t>CAL</t>
    </r>
    <r>
      <rPr>
        <sz val="10"/>
        <color theme="1"/>
        <rFont val="Arial"/>
        <family val="2"/>
      </rPr>
      <t xml:space="preserve"> </t>
    </r>
    <r>
      <rPr>
        <sz val="10"/>
        <color rgb="FF000000"/>
        <rFont val="Arial"/>
        <family val="2"/>
      </rPr>
      <t>100-User</t>
    </r>
    <r>
      <rPr>
        <sz val="10"/>
        <color theme="1"/>
        <rFont val="Arial"/>
        <family val="2"/>
      </rPr>
      <t xml:space="preserve"> </t>
    </r>
    <r>
      <rPr>
        <sz val="10"/>
        <color rgb="FF000000"/>
        <rFont val="Arial"/>
        <family val="2"/>
      </rPr>
      <t>Pack.</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</si>
  <si>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Additional</t>
    </r>
    <r>
      <rPr>
        <sz val="10"/>
        <color theme="1"/>
        <rFont val="Arial"/>
        <family val="2"/>
      </rPr>
      <t xml:space="preserve"> </t>
    </r>
    <r>
      <rPr>
        <sz val="10"/>
        <color rgb="FF000000"/>
        <rFont val="Arial"/>
        <family val="2"/>
      </rPr>
      <t>Seats</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Form</t>
    </r>
    <r>
      <rPr>
        <sz val="10"/>
        <color theme="1"/>
        <rFont val="Arial"/>
        <family val="2"/>
      </rPr>
      <t xml:space="preserve"> </t>
    </r>
    <r>
      <rPr>
        <sz val="10"/>
        <color rgb="FF000000"/>
        <rFont val="Arial"/>
        <family val="2"/>
      </rPr>
      <t>Designer</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Electronic</t>
    </r>
    <r>
      <rPr>
        <sz val="10"/>
        <color theme="1"/>
        <rFont val="Arial"/>
        <family val="2"/>
      </rPr>
      <t xml:space="preserve"> </t>
    </r>
    <r>
      <rPr>
        <sz val="10"/>
        <color rgb="FF000000"/>
        <rFont val="Arial"/>
        <family val="2"/>
      </rPr>
      <t>Form</t>
    </r>
    <r>
      <rPr>
        <sz val="10"/>
        <color theme="1"/>
        <rFont val="Arial"/>
        <family val="2"/>
      </rPr>
      <t xml:space="preserve"> </t>
    </r>
    <r>
      <rPr>
        <sz val="10"/>
        <color rgb="FF000000"/>
        <rFont val="Arial"/>
        <family val="2"/>
      </rPr>
      <t>Creation. Maximum of 9 may be ordered.</t>
    </r>
  </si>
  <si>
    <r>
      <t>Guest</t>
    </r>
    <r>
      <rPr>
        <sz val="10"/>
        <color theme="1"/>
        <rFont val="Arial"/>
        <family val="2"/>
      </rPr>
      <t xml:space="preserve"> </t>
    </r>
    <r>
      <rPr>
        <sz val="10"/>
        <color rgb="FF000000"/>
        <rFont val="Arial"/>
        <family val="2"/>
      </rPr>
      <t>CAL:</t>
    </r>
    <r>
      <rPr>
        <sz val="10"/>
        <color theme="1"/>
        <rFont val="Arial"/>
        <family val="2"/>
      </rPr>
      <t xml:space="preserve"> </t>
    </r>
    <r>
      <rPr>
        <sz val="10"/>
        <color rgb="FF000000"/>
        <rFont val="Arial"/>
        <family val="2"/>
      </rPr>
      <t>20-User</t>
    </r>
    <r>
      <rPr>
        <sz val="10"/>
        <color theme="1"/>
        <rFont val="Arial"/>
        <family val="2"/>
      </rPr>
      <t xml:space="preserve"> </t>
    </r>
    <r>
      <rPr>
        <sz val="10"/>
        <color rgb="FF000000"/>
        <rFont val="Arial"/>
        <family val="2"/>
      </rPr>
      <t>Pack</t>
    </r>
  </si>
  <si>
    <r>
      <t>ABBYY</t>
    </r>
    <r>
      <rPr>
        <sz val="10"/>
        <color theme="1"/>
        <rFont val="Arial"/>
        <family val="2"/>
      </rPr>
      <t xml:space="preserve"> </t>
    </r>
    <r>
      <rPr>
        <sz val="10"/>
        <color rgb="FF000000"/>
        <rFont val="Arial"/>
        <family val="2"/>
      </rPr>
      <t>FlexiCapture</t>
    </r>
    <r>
      <rPr>
        <sz val="10"/>
        <color theme="1"/>
        <rFont val="Arial"/>
        <family val="2"/>
      </rPr>
      <t xml:space="preserve"> </t>
    </r>
    <r>
      <rPr>
        <sz val="10"/>
        <color rgb="FF000000"/>
        <rFont val="Arial"/>
        <family val="2"/>
      </rPr>
      <t>Fixed</t>
    </r>
    <r>
      <rPr>
        <sz val="10"/>
        <color theme="1"/>
        <rFont val="Arial"/>
        <family val="2"/>
      </rPr>
      <t xml:space="preserve"> </t>
    </r>
    <r>
      <rPr>
        <sz val="10"/>
        <color rgb="FF000000"/>
        <rFont val="Arial"/>
        <family val="2"/>
      </rPr>
      <t>Format</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120,000</t>
    </r>
    <r>
      <rPr>
        <sz val="10"/>
        <color theme="1"/>
        <rFont val="Arial"/>
        <family val="2"/>
      </rPr>
      <t xml:space="preserve"> </t>
    </r>
    <r>
      <rPr>
        <sz val="10"/>
        <color rgb="FF000000"/>
        <rFont val="Arial"/>
        <family val="2"/>
      </rPr>
      <t>PPY.</t>
    </r>
  </si>
  <si>
    <r>
      <t>ABBYY</t>
    </r>
    <r>
      <rPr>
        <sz val="10"/>
        <color theme="1"/>
        <rFont val="Arial"/>
        <family val="2"/>
      </rPr>
      <t xml:space="preserve"> </t>
    </r>
    <r>
      <rPr>
        <sz val="10"/>
        <color rgb="FF000000"/>
        <rFont val="Arial"/>
        <family val="2"/>
      </rPr>
      <t>FlexiCapture</t>
    </r>
    <r>
      <rPr>
        <sz val="10"/>
        <color theme="1"/>
        <rFont val="Arial"/>
        <family val="2"/>
      </rPr>
      <t xml:space="preserve"> </t>
    </r>
    <r>
      <rPr>
        <sz val="10"/>
        <color rgb="FF000000"/>
        <rFont val="Arial"/>
        <family val="2"/>
      </rPr>
      <t>Fixed</t>
    </r>
    <r>
      <rPr>
        <sz val="10"/>
        <color theme="1"/>
        <rFont val="Arial"/>
        <family val="2"/>
      </rPr>
      <t xml:space="preserve"> </t>
    </r>
    <r>
      <rPr>
        <sz val="10"/>
        <color rgb="FF000000"/>
        <rFont val="Arial"/>
        <family val="2"/>
      </rPr>
      <t>Format</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600,000</t>
    </r>
    <r>
      <rPr>
        <sz val="10"/>
        <color theme="1"/>
        <rFont val="Arial"/>
        <family val="2"/>
      </rPr>
      <t xml:space="preserve"> </t>
    </r>
    <r>
      <rPr>
        <sz val="10"/>
        <color rgb="FF000000"/>
        <rFont val="Arial"/>
        <family val="2"/>
      </rPr>
      <t>PPY.</t>
    </r>
  </si>
  <si>
    <r>
      <t>ABBYY</t>
    </r>
    <r>
      <rPr>
        <sz val="10"/>
        <color theme="1"/>
        <rFont val="Arial"/>
        <family val="2"/>
      </rPr>
      <t xml:space="preserve"> </t>
    </r>
    <r>
      <rPr>
        <sz val="10"/>
        <color rgb="FF000000"/>
        <rFont val="Arial"/>
        <family val="2"/>
      </rPr>
      <t>FlexiCapture</t>
    </r>
    <r>
      <rPr>
        <sz val="10"/>
        <color theme="1"/>
        <rFont val="Arial"/>
        <family val="2"/>
      </rPr>
      <t xml:space="preserve"> </t>
    </r>
    <r>
      <rPr>
        <sz val="10"/>
        <color rgb="FF000000"/>
        <rFont val="Arial"/>
        <family val="2"/>
      </rPr>
      <t>Fixed</t>
    </r>
    <r>
      <rPr>
        <sz val="10"/>
        <color theme="1"/>
        <rFont val="Arial"/>
        <family val="2"/>
      </rPr>
      <t xml:space="preserve"> </t>
    </r>
    <r>
      <rPr>
        <sz val="10"/>
        <color rgb="FF000000"/>
        <rFont val="Arial"/>
        <family val="2"/>
      </rPr>
      <t>Format</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1.2M</t>
    </r>
    <r>
      <rPr>
        <sz val="10"/>
        <color theme="1"/>
        <rFont val="Arial"/>
        <family val="2"/>
      </rPr>
      <t xml:space="preserve"> </t>
    </r>
    <r>
      <rPr>
        <sz val="10"/>
        <color rgb="FF000000"/>
        <rFont val="Arial"/>
        <family val="2"/>
      </rPr>
      <t>PPY.</t>
    </r>
  </si>
  <si>
    <r>
      <t>ABBYY</t>
    </r>
    <r>
      <rPr>
        <sz val="10"/>
        <color theme="1"/>
        <rFont val="Arial"/>
        <family val="2"/>
      </rPr>
      <t xml:space="preserve"> </t>
    </r>
    <r>
      <rPr>
        <sz val="10"/>
        <color rgb="FF000000"/>
        <rFont val="Arial"/>
        <family val="2"/>
      </rPr>
      <t>Recognition</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300,000</t>
    </r>
    <r>
      <rPr>
        <sz val="10"/>
        <color theme="1"/>
        <rFont val="Arial"/>
        <family val="2"/>
      </rPr>
      <t xml:space="preserve"> </t>
    </r>
    <r>
      <rPr>
        <sz val="10"/>
        <color rgb="FF000000"/>
        <rFont val="Arial"/>
        <family val="2"/>
      </rPr>
      <t>PPY</t>
    </r>
  </si>
  <si>
    <r>
      <t>ABBYY</t>
    </r>
    <r>
      <rPr>
        <sz val="10"/>
        <color theme="1"/>
        <rFont val="Arial"/>
        <family val="2"/>
      </rPr>
      <t xml:space="preserve"> </t>
    </r>
    <r>
      <rPr>
        <sz val="10"/>
        <color rgb="FF000000"/>
        <rFont val="Arial"/>
        <family val="2"/>
      </rPr>
      <t>Recognition</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500,000</t>
    </r>
    <r>
      <rPr>
        <sz val="10"/>
        <color theme="1"/>
        <rFont val="Arial"/>
        <family val="2"/>
      </rPr>
      <t xml:space="preserve"> </t>
    </r>
    <r>
      <rPr>
        <sz val="10"/>
        <color rgb="FF000000"/>
        <rFont val="Arial"/>
        <family val="2"/>
      </rPr>
      <t>PPY</t>
    </r>
  </si>
  <si>
    <r>
      <t>ABBYY</t>
    </r>
    <r>
      <rPr>
        <sz val="10"/>
        <color theme="1"/>
        <rFont val="Arial"/>
        <family val="2"/>
      </rPr>
      <t xml:space="preserve"> </t>
    </r>
    <r>
      <rPr>
        <sz val="10"/>
        <color rgb="FF000000"/>
        <rFont val="Arial"/>
        <family val="2"/>
      </rPr>
      <t>Recognition</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1</t>
    </r>
    <r>
      <rPr>
        <sz val="10"/>
        <color theme="1"/>
        <rFont val="Arial"/>
        <family val="2"/>
      </rPr>
      <t xml:space="preserve"> </t>
    </r>
    <r>
      <rPr>
        <sz val="10"/>
        <color rgb="FF000000"/>
        <rFont val="Arial"/>
        <family val="2"/>
      </rPr>
      <t>Million</t>
    </r>
    <r>
      <rPr>
        <sz val="10"/>
        <color theme="1"/>
        <rFont val="Arial"/>
        <family val="2"/>
      </rPr>
      <t xml:space="preserve"> </t>
    </r>
    <r>
      <rPr>
        <sz val="10"/>
        <color rgb="FF000000"/>
        <rFont val="Arial"/>
        <family val="2"/>
      </rPr>
      <t>PPY</t>
    </r>
  </si>
  <si>
    <r>
      <t>ABBYY</t>
    </r>
    <r>
      <rPr>
        <sz val="10"/>
        <color theme="1"/>
        <rFont val="Arial"/>
        <family val="2"/>
      </rPr>
      <t xml:space="preserve"> </t>
    </r>
    <r>
      <rPr>
        <sz val="10"/>
        <color rgb="FF000000"/>
        <rFont val="Arial"/>
        <family val="2"/>
      </rPr>
      <t>Recognition</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no</t>
    </r>
    <r>
      <rPr>
        <sz val="10"/>
        <color theme="1"/>
        <rFont val="Arial"/>
        <family val="2"/>
      </rPr>
      <t xml:space="preserve"> </t>
    </r>
    <r>
      <rPr>
        <sz val="10"/>
        <color rgb="FF000000"/>
        <rFont val="Arial"/>
        <family val="2"/>
      </rPr>
      <t>Pages</t>
    </r>
    <r>
      <rPr>
        <sz val="10"/>
        <color theme="1"/>
        <rFont val="Arial"/>
        <family val="2"/>
      </rPr>
      <t xml:space="preserve"> </t>
    </r>
    <r>
      <rPr>
        <sz val="10"/>
        <color rgb="FF000000"/>
        <rFont val="Arial"/>
        <family val="2"/>
      </rPr>
      <t>Per</t>
    </r>
    <r>
      <rPr>
        <sz val="10"/>
        <color theme="1"/>
        <rFont val="Arial"/>
        <family val="2"/>
      </rPr>
      <t xml:space="preserve"> </t>
    </r>
    <r>
      <rPr>
        <sz val="10"/>
        <color rgb="FF000000"/>
        <rFont val="Arial"/>
        <family val="2"/>
      </rPr>
      <t>Year</t>
    </r>
    <r>
      <rPr>
        <sz val="10"/>
        <color theme="1"/>
        <rFont val="Arial"/>
        <family val="2"/>
      </rPr>
      <t xml:space="preserve"> </t>
    </r>
    <r>
      <rPr>
        <sz val="10"/>
        <color rgb="FF000000"/>
        <rFont val="Arial"/>
        <family val="2"/>
      </rPr>
      <t>PPY</t>
    </r>
    <r>
      <rPr>
        <sz val="10"/>
        <color theme="1"/>
        <rFont val="Arial"/>
        <family val="2"/>
      </rPr>
      <t xml:space="preserve"> </t>
    </r>
    <r>
      <rPr>
        <sz val="10"/>
        <color rgb="FF000000"/>
        <rFont val="Arial"/>
        <family val="2"/>
      </rPr>
      <t>Limit</t>
    </r>
  </si>
  <si>
    <r>
      <t>DocuShare</t>
    </r>
    <r>
      <rPr>
        <sz val="10"/>
        <color theme="1"/>
        <rFont val="Arial"/>
        <family val="2"/>
      </rPr>
      <t xml:space="preserve"> </t>
    </r>
    <r>
      <rPr>
        <sz val="10"/>
        <color rgb="FF000000"/>
        <rFont val="Arial"/>
        <family val="2"/>
      </rPr>
      <t>Application</t>
    </r>
    <r>
      <rPr>
        <sz val="10"/>
        <color theme="1"/>
        <rFont val="Arial"/>
        <family val="2"/>
      </rPr>
      <t xml:space="preserve"> </t>
    </r>
    <r>
      <rPr>
        <sz val="10"/>
        <color rgb="FF000000"/>
        <rFont val="Arial"/>
        <family val="2"/>
      </rPr>
      <t>Connector.</t>
    </r>
  </si>
  <si>
    <t>DocuShare Express v7 Server Software</t>
  </si>
  <si>
    <t>Includes 10 Read/Write/Manage DocuShare</t>
  </si>
  <si>
    <t>DCSHREXP</t>
  </si>
  <si>
    <r>
      <rPr>
        <sz val="9"/>
        <color rgb="FF000000"/>
        <rFont val="Arial"/>
        <family val="3"/>
        <charset val="134"/>
      </rPr>
      <t>DocuShare User</t>
    </r>
    <r>
      <rPr>
        <sz val="9"/>
        <color theme="1"/>
        <rFont val="Calibri"/>
        <family val="2"/>
        <charset val="134"/>
        <scheme val="minor"/>
      </rPr>
      <t xml:space="preserve"> </t>
    </r>
    <r>
      <rPr>
        <sz val="9"/>
        <color rgb="FF000000"/>
        <rFont val="Arial"/>
        <family val="3"/>
        <charset val="134"/>
      </rPr>
      <t>CAL's.</t>
    </r>
    <r>
      <rPr>
        <sz val="9"/>
        <color theme="1"/>
        <rFont val="Calibri"/>
        <family val="2"/>
        <charset val="134"/>
        <scheme val="minor"/>
      </rPr>
      <t xml:space="preserve"> </t>
    </r>
    <r>
      <rPr>
        <sz val="9"/>
        <color rgb="FF000000"/>
        <rFont val="Arial"/>
        <family val="3"/>
        <charset val="134"/>
      </rPr>
      <t>Express</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License</t>
    </r>
    <r>
      <rPr>
        <sz val="9"/>
        <color theme="1"/>
        <rFont val="Calibri"/>
        <family val="2"/>
        <charset val="134"/>
        <scheme val="minor"/>
      </rPr>
      <t xml:space="preserve"> </t>
    </r>
    <r>
      <rPr>
        <sz val="9"/>
        <color rgb="FF000000"/>
        <rFont val="Arial"/>
        <family val="3"/>
        <charset val="134"/>
      </rPr>
      <t>v7</t>
    </r>
    <r>
      <rPr>
        <sz val="9"/>
        <color theme="1"/>
        <rFont val="Calibri"/>
        <family val="2"/>
        <charset val="134"/>
        <scheme val="minor"/>
      </rPr>
      <t xml:space="preserve"> </t>
    </r>
    <r>
      <rPr>
        <sz val="9"/>
        <color rgb="FF000000"/>
        <rFont val="Arial"/>
        <family val="3"/>
        <charset val="134"/>
      </rPr>
      <t>(DA9)</t>
    </r>
  </si>
  <si>
    <r>
      <rPr>
        <b/>
        <sz val="9"/>
        <color rgb="FF000000"/>
        <rFont val="Arial"/>
        <family val="3"/>
        <charset val="134"/>
      </rPr>
      <t>DocuShare</t>
    </r>
    <r>
      <rPr>
        <sz val="9"/>
        <color theme="1"/>
        <rFont val="Calibri"/>
        <family val="2"/>
        <charset val="134"/>
        <scheme val="minor"/>
      </rPr>
      <t xml:space="preserve"> </t>
    </r>
    <r>
      <rPr>
        <b/>
        <sz val="9"/>
        <color rgb="FF000000"/>
        <rFont val="Arial"/>
        <family val="3"/>
        <charset val="134"/>
      </rPr>
      <t>Educational</t>
    </r>
    <r>
      <rPr>
        <sz val="9"/>
        <color theme="1"/>
        <rFont val="Calibri"/>
        <family val="2"/>
        <charset val="134"/>
        <scheme val="minor"/>
      </rPr>
      <t xml:space="preserve"> </t>
    </r>
    <r>
      <rPr>
        <b/>
        <sz val="9"/>
        <color rgb="FF000000"/>
        <rFont val="Arial"/>
        <family val="3"/>
        <charset val="134"/>
      </rPr>
      <t>Server</t>
    </r>
    <r>
      <rPr>
        <sz val="9"/>
        <color theme="1"/>
        <rFont val="Calibri"/>
        <family val="2"/>
        <charset val="134"/>
        <scheme val="minor"/>
      </rPr>
      <t xml:space="preserve"> </t>
    </r>
    <r>
      <rPr>
        <b/>
        <sz val="9"/>
        <color rgb="FF000000"/>
        <rFont val="Arial"/>
        <family val="3"/>
        <charset val="134"/>
      </rPr>
      <t>License</t>
    </r>
    <r>
      <rPr>
        <sz val="9"/>
        <color theme="1"/>
        <rFont val="Calibri"/>
        <family val="2"/>
        <charset val="134"/>
        <scheme val="minor"/>
      </rPr>
      <t xml:space="preserve"> </t>
    </r>
    <r>
      <rPr>
        <b/>
        <sz val="9"/>
        <color rgb="FF000000"/>
        <rFont val="Arial"/>
        <family val="3"/>
        <charset val="134"/>
      </rPr>
      <t>v7</t>
    </r>
    <r>
      <rPr>
        <sz val="9"/>
        <color theme="1"/>
        <rFont val="Calibri"/>
        <family val="2"/>
        <charset val="134"/>
        <scheme val="minor"/>
      </rPr>
      <t xml:space="preserve"> </t>
    </r>
    <r>
      <rPr>
        <b/>
        <sz val="9"/>
        <color rgb="FF000000"/>
        <rFont val="Arial"/>
        <family val="3"/>
        <charset val="134"/>
      </rPr>
      <t>(DB1)</t>
    </r>
  </si>
  <si>
    <t>No User CAL's included.</t>
  </si>
  <si>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Student</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(4).</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</si>
  <si>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Student</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(4).</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</si>
  <si>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Student</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</si>
  <si>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Student</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500-user</t>
    </r>
    <r>
      <rPr>
        <sz val="9"/>
        <color theme="1"/>
        <rFont val="Calibri"/>
        <family val="2"/>
        <charset val="134"/>
        <scheme val="minor"/>
      </rPr>
      <t xml:space="preserve"> </t>
    </r>
    <r>
      <rPr>
        <sz val="9"/>
        <color rgb="FF000000"/>
        <rFont val="Arial"/>
        <family val="3"/>
        <charset val="134"/>
      </rPr>
      <t>Pack</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</si>
  <si>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Student</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5000-user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</si>
  <si>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QuickSearch</t>
    </r>
    <r>
      <rPr>
        <sz val="9"/>
        <color theme="1"/>
        <rFont val="Calibri"/>
        <family val="2"/>
        <charset val="134"/>
        <scheme val="minor"/>
      </rPr>
      <t xml:space="preserve"> </t>
    </r>
    <r>
      <rPr>
        <sz val="9"/>
        <color rgb="FF000000"/>
        <rFont val="Arial"/>
        <family val="3"/>
        <charset val="134"/>
      </rPr>
      <t>UI</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document</t>
    </r>
    <r>
      <rPr>
        <sz val="9"/>
        <color theme="1"/>
        <rFont val="Calibri"/>
        <family val="2"/>
        <charset val="134"/>
        <scheme val="minor"/>
      </rPr>
      <t xml:space="preserve"> </t>
    </r>
    <r>
      <rPr>
        <sz val="9"/>
        <color rgb="FF000000"/>
        <rFont val="Arial"/>
        <family val="3"/>
        <charset val="134"/>
      </rPr>
      <t>searching</t>
    </r>
    <r>
      <rPr>
        <sz val="9"/>
        <color theme="1"/>
        <rFont val="Calibri"/>
        <family val="2"/>
        <charset val="134"/>
        <scheme val="minor"/>
      </rPr>
      <t xml:space="preserve"> </t>
    </r>
    <r>
      <rPr>
        <sz val="9"/>
        <color rgb="FF000000"/>
        <rFont val="Arial"/>
        <family val="3"/>
        <charset val="134"/>
      </rPr>
      <t>and</t>
    </r>
    <r>
      <rPr>
        <sz val="9"/>
        <color theme="1"/>
        <rFont val="Calibri"/>
        <family val="2"/>
        <charset val="134"/>
        <scheme val="minor"/>
      </rPr>
      <t xml:space="preserve"> </t>
    </r>
    <r>
      <rPr>
        <sz val="9"/>
        <color rgb="FF000000"/>
        <rFont val="Arial"/>
        <family val="3"/>
        <charset val="134"/>
      </rPr>
      <t>viewing</t>
    </r>
  </si>
  <si>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Expansion</t>
    </r>
    <r>
      <rPr>
        <sz val="9"/>
        <color theme="1"/>
        <rFont val="Calibri"/>
        <family val="2"/>
        <charset val="134"/>
        <scheme val="minor"/>
      </rPr>
      <t xml:space="preserve"> </t>
    </r>
    <r>
      <rPr>
        <sz val="9"/>
        <color rgb="FF000000"/>
        <rFont val="Arial"/>
        <family val="3"/>
        <charset val="134"/>
      </rPr>
      <t>Kit</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Servers</t>
    </r>
  </si>
  <si>
    <r>
      <rPr>
        <sz val="9"/>
        <color rgb="FF000000"/>
        <rFont val="Arial"/>
        <family val="3"/>
        <charset val="134"/>
      </rPr>
      <t>KB8</t>
    </r>
  </si>
  <si>
    <r>
      <rPr>
        <sz val="9"/>
        <color rgb="FF000000"/>
        <rFont val="Arial"/>
        <family val="3"/>
        <charset val="134"/>
      </rPr>
      <t>KX0</t>
    </r>
  </si>
  <si>
    <r>
      <rPr>
        <sz val="9"/>
        <color rgb="FF000000"/>
        <rFont val="Arial"/>
        <family val="3"/>
        <charset val="134"/>
      </rPr>
      <t>UA4</t>
    </r>
  </si>
  <si>
    <r>
      <rPr>
        <sz val="9"/>
        <color rgb="FF000000"/>
        <rFont val="Arial"/>
        <family val="3"/>
        <charset val="134"/>
      </rPr>
      <t>UA5</t>
    </r>
  </si>
  <si>
    <r>
      <rPr>
        <sz val="9"/>
        <color rgb="FF000000"/>
        <rFont val="Arial"/>
        <family val="3"/>
        <charset val="134"/>
      </rPr>
      <t>UA6</t>
    </r>
  </si>
  <si>
    <r>
      <rPr>
        <sz val="9"/>
        <color rgb="FF000000"/>
        <rFont val="Arial"/>
        <family val="3"/>
        <charset val="134"/>
      </rPr>
      <t>EA9</t>
    </r>
  </si>
  <si>
    <r>
      <rPr>
        <sz val="9"/>
        <color rgb="FF000000"/>
        <rFont val="Arial"/>
        <family val="3"/>
        <charset val="134"/>
      </rPr>
      <t>EB1</t>
    </r>
  </si>
  <si>
    <r>
      <rPr>
        <sz val="9"/>
        <color rgb="FF000000"/>
        <rFont val="Arial"/>
        <family val="3"/>
        <charset val="134"/>
      </rPr>
      <t>EB3</t>
    </r>
  </si>
  <si>
    <r>
      <rPr>
        <sz val="9"/>
        <color rgb="FF000000"/>
        <rFont val="Arial"/>
        <family val="3"/>
        <charset val="134"/>
      </rPr>
      <t>EB4</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</si>
  <si>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Application</t>
    </r>
    <r>
      <rPr>
        <sz val="9"/>
        <color theme="1"/>
        <rFont val="Calibri"/>
        <family val="2"/>
        <charset val="134"/>
        <scheme val="minor"/>
      </rPr>
      <t xml:space="preserve"> </t>
    </r>
    <r>
      <rPr>
        <sz val="9"/>
        <color rgb="FF000000"/>
        <rFont val="Arial"/>
        <family val="3"/>
        <charset val="134"/>
      </rPr>
      <t>Connector.</t>
    </r>
  </si>
  <si>
    <r>
      <rPr>
        <sz val="9"/>
        <color rgb="FF000000"/>
        <rFont val="Arial"/>
        <family val="3"/>
        <charset val="134"/>
      </rPr>
      <t>Eforms</t>
    </r>
    <r>
      <rPr>
        <sz val="9"/>
        <color theme="1"/>
        <rFont val="Calibri"/>
        <family val="2"/>
        <charset val="134"/>
        <scheme val="minor"/>
      </rPr>
      <t xml:space="preserve"> </t>
    </r>
    <r>
      <rPr>
        <sz val="9"/>
        <color rgb="FF000000"/>
        <rFont val="Arial"/>
        <family val="3"/>
        <charset val="134"/>
      </rPr>
      <t>Enablement</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Education.</t>
    </r>
    <r>
      <rPr>
        <b/>
        <sz val="9"/>
        <color rgb="FF993300"/>
        <rFont val="Arial"/>
        <family val="3"/>
        <charset val="134"/>
      </rPr>
      <t/>
    </r>
  </si>
  <si>
    <r>
      <rPr>
        <sz val="9"/>
        <color rgb="FF000000"/>
        <rFont val="Arial"/>
        <family val="3"/>
        <charset val="134"/>
      </rPr>
      <t>Incremental</t>
    </r>
    <r>
      <rPr>
        <sz val="9"/>
        <color theme="1"/>
        <rFont val="Calibri"/>
        <family val="2"/>
        <charset val="134"/>
        <scheme val="minor"/>
      </rPr>
      <t xml:space="preserve"> </t>
    </r>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Staging</t>
    </r>
    <r>
      <rPr>
        <sz val="9"/>
        <color theme="1"/>
        <rFont val="Calibri"/>
        <family val="2"/>
        <charset val="134"/>
        <scheme val="minor"/>
      </rPr>
      <t xml:space="preserve"> </t>
    </r>
    <r>
      <rPr>
        <sz val="9"/>
        <color rgb="FF000000"/>
        <rFont val="Arial"/>
        <family val="3"/>
        <charset val="134"/>
      </rPr>
      <t>or</t>
    </r>
    <r>
      <rPr>
        <sz val="9"/>
        <color theme="1"/>
        <rFont val="Calibri"/>
        <family val="2"/>
        <charset val="134"/>
        <scheme val="minor"/>
      </rPr>
      <t xml:space="preserve"> </t>
    </r>
    <r>
      <rPr>
        <sz val="9"/>
        <color rgb="FF000000"/>
        <rFont val="Arial"/>
        <family val="3"/>
        <charset val="134"/>
      </rPr>
      <t>Fail-over.</t>
    </r>
    <r>
      <rPr>
        <b/>
        <sz val="9"/>
        <color rgb="FF993300"/>
        <rFont val="Arial"/>
        <family val="3"/>
        <charset val="134"/>
      </rPr>
      <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</si>
  <si>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Instructor</t>
    </r>
    <r>
      <rPr>
        <sz val="9"/>
        <color theme="1"/>
        <rFont val="Calibri"/>
        <family val="2"/>
        <charset val="134"/>
        <scheme val="minor"/>
      </rPr>
      <t xml:space="preserve"> </t>
    </r>
    <r>
      <rPr>
        <sz val="9"/>
        <color rgb="FF000000"/>
        <rFont val="Arial"/>
        <family val="3"/>
        <charset val="134"/>
      </rPr>
      <t>CPX</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50-user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</si>
  <si>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Instructor</t>
    </r>
    <r>
      <rPr>
        <sz val="9"/>
        <color theme="1"/>
        <rFont val="Calibri"/>
        <family val="2"/>
        <charset val="134"/>
        <scheme val="minor"/>
      </rPr>
      <t xml:space="preserve"> </t>
    </r>
    <r>
      <rPr>
        <sz val="9"/>
        <color rgb="FF000000"/>
        <rFont val="Arial"/>
        <family val="3"/>
        <charset val="134"/>
      </rPr>
      <t>CPX</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500-user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r>
      <rPr>
        <b/>
        <sz val="9"/>
        <color rgb="FF000080"/>
        <rFont val="Arial"/>
        <family val="3"/>
        <charset val="134"/>
      </rPr>
      <t>**</t>
    </r>
  </si>
  <si>
    <r>
      <rPr>
        <sz val="9"/>
        <color rgb="FF000000"/>
        <rFont val="Arial"/>
        <family val="3"/>
        <charset val="134"/>
      </rPr>
      <t>READ-ONLY</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100</t>
    </r>
    <r>
      <rPr>
        <sz val="9"/>
        <color theme="1"/>
        <rFont val="Calibri"/>
        <family val="2"/>
        <charset val="134"/>
        <scheme val="minor"/>
      </rPr>
      <t xml:space="preserve"> </t>
    </r>
    <r>
      <rPr>
        <sz val="9"/>
        <color rgb="FF000000"/>
        <rFont val="Arial"/>
        <family val="3"/>
        <charset val="134"/>
      </rPr>
      <t>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</si>
  <si>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READ-ONLY</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1000</t>
    </r>
    <r>
      <rPr>
        <sz val="9"/>
        <color theme="1"/>
        <rFont val="Calibri"/>
        <family val="2"/>
        <charset val="134"/>
        <scheme val="minor"/>
      </rPr>
      <t xml:space="preserve"> </t>
    </r>
    <r>
      <rPr>
        <sz val="9"/>
        <color rgb="FF000000"/>
        <rFont val="Arial"/>
        <family val="3"/>
        <charset val="134"/>
      </rPr>
      <t>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</si>
  <si>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t>
    </r>
    <r>
      <rPr>
        <sz val="9"/>
        <color theme="1"/>
        <rFont val="Calibri"/>
        <family val="2"/>
        <charset val="134"/>
        <scheme val="minor"/>
      </rPr>
      <t xml:space="preserve"> </t>
    </r>
    <r>
      <rPr>
        <sz val="9"/>
        <color rgb="FF000000"/>
        <rFont val="Arial"/>
        <family val="3"/>
        <charset val="134"/>
      </rPr>
      <t>Only</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5000-User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</si>
  <si>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KB5</t>
    </r>
  </si>
  <si>
    <r>
      <rPr>
        <sz val="9"/>
        <color rgb="FF000000"/>
        <rFont val="Arial"/>
        <family val="3"/>
        <charset val="134"/>
      </rPr>
      <t>KB6</t>
    </r>
  </si>
  <si>
    <r>
      <rPr>
        <sz val="9"/>
        <color rgb="FF000000"/>
        <rFont val="Arial"/>
        <family val="3"/>
        <charset val="134"/>
      </rPr>
      <t>MA4</t>
    </r>
  </si>
  <si>
    <r>
      <rPr>
        <sz val="9"/>
        <color rgb="FF000000"/>
        <rFont val="Arial"/>
        <family val="3"/>
        <charset val="134"/>
      </rPr>
      <t>MA5</t>
    </r>
  </si>
  <si>
    <r>
      <rPr>
        <sz val="9"/>
        <color rgb="FF000000"/>
        <rFont val="Arial"/>
        <family val="3"/>
        <charset val="134"/>
      </rPr>
      <t>UA8</t>
    </r>
  </si>
  <si>
    <r>
      <rPr>
        <sz val="9"/>
        <color rgb="FF000000"/>
        <rFont val="Arial"/>
        <family val="3"/>
        <charset val="134"/>
      </rPr>
      <t>VB4</t>
    </r>
  </si>
  <si>
    <t>MUST HAVE Server Expansion Kit for Education Servers option (EB3)</t>
  </si>
  <si>
    <t>DCSHREDU</t>
  </si>
  <si>
    <r>
      <rPr>
        <b/>
        <sz val="9"/>
        <color rgb="FF000000"/>
        <rFont val="Arial"/>
        <family val="3"/>
        <charset val="134"/>
      </rPr>
      <t>DocuShare</t>
    </r>
    <r>
      <rPr>
        <sz val="9"/>
        <color theme="1"/>
        <rFont val="Calibri"/>
        <family val="2"/>
        <charset val="134"/>
        <scheme val="minor"/>
      </rPr>
      <t xml:space="preserve"> </t>
    </r>
    <r>
      <rPr>
        <b/>
        <sz val="9"/>
        <color rgb="FF000000"/>
        <rFont val="Arial"/>
        <family val="3"/>
        <charset val="134"/>
      </rPr>
      <t>Enterprise</t>
    </r>
    <r>
      <rPr>
        <sz val="9"/>
        <color theme="1"/>
        <rFont val="Calibri"/>
        <family val="2"/>
        <charset val="134"/>
        <scheme val="minor"/>
      </rPr>
      <t xml:space="preserve"> </t>
    </r>
    <r>
      <rPr>
        <b/>
        <sz val="9"/>
        <color rgb="FF000000"/>
        <rFont val="Arial"/>
        <family val="3"/>
        <charset val="134"/>
      </rPr>
      <t>Server</t>
    </r>
    <r>
      <rPr>
        <sz val="9"/>
        <color theme="1"/>
        <rFont val="Calibri"/>
        <family val="2"/>
        <charset val="134"/>
        <scheme val="minor"/>
      </rPr>
      <t xml:space="preserve"> </t>
    </r>
    <r>
      <rPr>
        <b/>
        <sz val="9"/>
        <color rgb="FF000000"/>
        <rFont val="Arial"/>
        <family val="3"/>
        <charset val="134"/>
      </rPr>
      <t>License</t>
    </r>
    <r>
      <rPr>
        <sz val="9"/>
        <color theme="1"/>
        <rFont val="Calibri"/>
        <family val="2"/>
        <charset val="134"/>
        <scheme val="minor"/>
      </rPr>
      <t xml:space="preserve"> </t>
    </r>
    <r>
      <rPr>
        <b/>
        <sz val="9"/>
        <color rgb="FF000000"/>
        <rFont val="Arial"/>
        <family val="3"/>
        <charset val="134"/>
      </rPr>
      <t>v7</t>
    </r>
    <r>
      <rPr>
        <sz val="9"/>
        <color theme="1"/>
        <rFont val="Calibri"/>
        <family val="2"/>
        <charset val="134"/>
        <scheme val="minor"/>
      </rPr>
      <t xml:space="preserve"> </t>
    </r>
    <r>
      <rPr>
        <b/>
        <sz val="9"/>
        <color rgb="FF000000"/>
        <rFont val="Arial"/>
        <family val="3"/>
        <charset val="134"/>
      </rPr>
      <t>(DB2)</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10</t>
    </r>
    <r>
      <rPr>
        <sz val="9"/>
        <color theme="1"/>
        <rFont val="Calibri"/>
        <family val="2"/>
        <charset val="134"/>
        <scheme val="minor"/>
      </rPr>
      <t xml:space="preserve"> </t>
    </r>
    <r>
      <rPr>
        <sz val="9"/>
        <color rgb="FF000000"/>
        <rFont val="Arial"/>
        <family val="3"/>
        <charset val="134"/>
      </rPr>
      <t>CPX</t>
    </r>
    <r>
      <rPr>
        <sz val="9"/>
        <color theme="1"/>
        <rFont val="Calibri"/>
        <family val="2"/>
        <charset val="134"/>
        <scheme val="minor"/>
      </rPr>
      <t xml:space="preserve"> </t>
    </r>
    <r>
      <rPr>
        <sz val="9"/>
        <color rgb="FF000000"/>
        <rFont val="Arial"/>
        <family val="3"/>
        <charset val="134"/>
      </rPr>
      <t>User</t>
    </r>
    <r>
      <rPr>
        <sz val="9"/>
        <color theme="1"/>
        <rFont val="Calibri"/>
        <family val="2"/>
        <charset val="134"/>
        <scheme val="minor"/>
      </rPr>
      <t xml:space="preserve"> </t>
    </r>
    <r>
      <rPr>
        <sz val="9"/>
        <color rgb="FF000000"/>
        <rFont val="Arial"/>
        <family val="3"/>
        <charset val="134"/>
      </rPr>
      <t>CAL's</t>
    </r>
    <r>
      <rPr>
        <sz val="9"/>
        <color theme="1"/>
        <rFont val="Calibri"/>
        <family val="2"/>
        <charset val="134"/>
        <scheme val="minor"/>
      </rPr>
      <t xml:space="preserve"> </t>
    </r>
    <r>
      <rPr>
        <sz val="9"/>
        <color rgb="FF000000"/>
        <rFont val="Arial"/>
        <family val="3"/>
        <charset val="134"/>
      </rPr>
      <t>included.</t>
    </r>
  </si>
  <si>
    <t>DCSHRENT</t>
  </si>
  <si>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CAL's</t>
    </r>
    <r>
      <rPr>
        <sz val="9"/>
        <color theme="1"/>
        <rFont val="Calibri"/>
        <family val="2"/>
        <charset val="134"/>
        <scheme val="minor"/>
      </rPr>
      <t xml:space="preserve"> </t>
    </r>
    <r>
      <rPr>
        <sz val="9"/>
        <color rgb="FF000000"/>
        <rFont val="Arial"/>
        <family val="3"/>
        <charset val="134"/>
      </rPr>
      <t>10-user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</si>
  <si>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CAL's</t>
    </r>
    <r>
      <rPr>
        <sz val="9"/>
        <color theme="1"/>
        <rFont val="Calibri"/>
        <family val="2"/>
        <charset val="134"/>
        <scheme val="minor"/>
      </rPr>
      <t xml:space="preserve"> </t>
    </r>
    <r>
      <rPr>
        <sz val="9"/>
        <color rgb="FF000000"/>
        <rFont val="Arial"/>
        <family val="3"/>
        <charset val="134"/>
      </rPr>
      <t>100-user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</si>
  <si>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CAL's</t>
    </r>
    <r>
      <rPr>
        <sz val="9"/>
        <color theme="1"/>
        <rFont val="Calibri"/>
        <family val="2"/>
        <charset val="134"/>
        <scheme val="minor"/>
      </rPr>
      <t xml:space="preserve"> </t>
    </r>
    <r>
      <rPr>
        <sz val="9"/>
        <color rgb="FF000000"/>
        <rFont val="Arial"/>
        <family val="3"/>
        <charset val="134"/>
      </rPr>
      <t>1000-user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</si>
  <si>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Eforms</t>
    </r>
    <r>
      <rPr>
        <sz val="9"/>
        <color theme="1"/>
        <rFont val="Calibri"/>
        <family val="2"/>
        <charset val="134"/>
        <scheme val="minor"/>
      </rPr>
      <t xml:space="preserve"> </t>
    </r>
    <r>
      <rPr>
        <sz val="9"/>
        <color rgb="FF000000"/>
        <rFont val="Arial"/>
        <family val="3"/>
        <charset val="134"/>
      </rPr>
      <t>Enablement.</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</si>
  <si>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Records</t>
    </r>
    <r>
      <rPr>
        <sz val="9"/>
        <color theme="1"/>
        <rFont val="Calibri"/>
        <family val="2"/>
        <charset val="134"/>
        <scheme val="minor"/>
      </rPr>
      <t xml:space="preserve"> </t>
    </r>
    <r>
      <rPr>
        <sz val="9"/>
        <color rgb="FF000000"/>
        <rFont val="Arial"/>
        <family val="3"/>
        <charset val="134"/>
      </rPr>
      <t>Management</t>
    </r>
    <r>
      <rPr>
        <sz val="9"/>
        <color theme="1"/>
        <rFont val="Calibri"/>
        <family val="2"/>
        <charset val="134"/>
        <scheme val="minor"/>
      </rPr>
      <t xml:space="preserve"> </t>
    </r>
    <r>
      <rPr>
        <sz val="9"/>
        <color rgb="FF000000"/>
        <rFont val="Arial"/>
        <family val="3"/>
        <charset val="134"/>
      </rPr>
      <t>10</t>
    </r>
    <r>
      <rPr>
        <sz val="9"/>
        <color theme="1"/>
        <rFont val="Calibri"/>
        <family val="2"/>
        <charset val="134"/>
        <scheme val="minor"/>
      </rPr>
      <t xml:space="preserve"> </t>
    </r>
    <r>
      <rPr>
        <sz val="9"/>
        <color rgb="FF000000"/>
        <rFont val="Arial"/>
        <family val="3"/>
        <charset val="134"/>
      </rPr>
      <t>User</t>
    </r>
    <r>
      <rPr>
        <sz val="9"/>
        <color theme="1"/>
        <rFont val="Calibri"/>
        <family val="2"/>
        <charset val="134"/>
        <scheme val="minor"/>
      </rPr>
      <t xml:space="preserve"> </t>
    </r>
    <r>
      <rPr>
        <sz val="9"/>
        <color rgb="FF000000"/>
        <rFont val="Arial"/>
        <family val="3"/>
        <charset val="134"/>
      </rPr>
      <t>Pack.</t>
    </r>
  </si>
  <si>
    <r>
      <rPr>
        <sz val="9"/>
        <color rgb="FF000000"/>
        <rFont val="Arial"/>
        <family val="3"/>
        <charset val="134"/>
      </rPr>
      <t>EB2</t>
    </r>
  </si>
  <si>
    <r>
      <rPr>
        <sz val="9"/>
        <color rgb="FF000000"/>
        <rFont val="Arial"/>
        <family val="3"/>
        <charset val="134"/>
      </rPr>
      <t>KB4</t>
    </r>
  </si>
  <si>
    <t>** MUST HAVE Records Management Server option (EB2)</t>
  </si>
  <si>
    <t>** MUST HAVE Eforms Enablement option (EA3)</t>
  </si>
  <si>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Application</t>
    </r>
    <r>
      <rPr>
        <sz val="9"/>
        <color theme="1"/>
        <rFont val="Calibri"/>
        <family val="2"/>
        <charset val="134"/>
        <scheme val="minor"/>
      </rPr>
      <t xml:space="preserve"> </t>
    </r>
    <r>
      <rPr>
        <sz val="9"/>
        <color rgb="FF000000"/>
        <rFont val="Arial"/>
        <family val="3"/>
        <charset val="134"/>
      </rPr>
      <t>Connector.</t>
    </r>
    <r>
      <rPr>
        <sz val="9"/>
        <color theme="1"/>
        <rFont val="Calibri"/>
        <family val="2"/>
        <charset val="134"/>
        <scheme val="minor"/>
      </rPr>
      <t/>
    </r>
  </si>
  <si>
    <t xml:space="preserve"> Requires Professional Services.</t>
  </si>
  <si>
    <t>Requires Statement of Work (SOW). Requires Professional Services.</t>
  </si>
  <si>
    <r>
      <rPr>
        <sz val="9"/>
        <color rgb="FF000000"/>
        <rFont val="Arial"/>
        <family val="3"/>
        <charset val="134"/>
      </rPr>
      <t>Records</t>
    </r>
    <r>
      <rPr>
        <sz val="9"/>
        <color theme="1"/>
        <rFont val="Calibri"/>
        <family val="2"/>
        <charset val="134"/>
        <scheme val="minor"/>
      </rPr>
      <t xml:space="preserve"> </t>
    </r>
    <r>
      <rPr>
        <sz val="9"/>
        <color rgb="FF000000"/>
        <rFont val="Arial"/>
        <family val="3"/>
        <charset val="134"/>
      </rPr>
      <t>Management.</t>
    </r>
    <r>
      <rPr>
        <sz val="9"/>
        <color theme="1"/>
        <rFont val="Calibri"/>
        <family val="2"/>
        <charset val="134"/>
        <scheme val="minor"/>
      </rPr>
      <t xml:space="preserve"> </t>
    </r>
    <r>
      <rPr>
        <b/>
        <sz val="9"/>
        <color rgb="FF993300"/>
        <rFont val="Arial"/>
        <family val="3"/>
        <charset val="134"/>
      </rPr>
      <t/>
    </r>
  </si>
  <si>
    <t>Requires Professional Services.</t>
  </si>
  <si>
    <t>** MUST HAVE Content Rules Manager option (6AY)</t>
  </si>
  <si>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Full</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300,000</t>
    </r>
    <r>
      <rPr>
        <sz val="9"/>
        <color theme="1"/>
        <rFont val="Calibri"/>
        <family val="2"/>
        <charset val="134"/>
        <scheme val="minor"/>
      </rPr>
      <t xml:space="preserve"> </t>
    </r>
    <r>
      <rPr>
        <sz val="9"/>
        <color rgb="FF000000"/>
        <rFont val="Arial"/>
        <family val="3"/>
        <charset val="134"/>
      </rPr>
      <t>PPY.</t>
    </r>
    <r>
      <rPr>
        <b/>
        <sz val="9"/>
        <color rgb="FF993300"/>
        <rFont val="Arial"/>
        <family val="3"/>
        <charset val="134"/>
      </rPr>
      <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</si>
  <si>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Full</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600,000</t>
    </r>
    <r>
      <rPr>
        <sz val="9"/>
        <color theme="1"/>
        <rFont val="Calibri"/>
        <family val="2"/>
        <charset val="134"/>
        <scheme val="minor"/>
      </rPr>
      <t xml:space="preserve"> </t>
    </r>
    <r>
      <rPr>
        <sz val="9"/>
        <color rgb="FF000000"/>
        <rFont val="Arial"/>
        <family val="3"/>
        <charset val="134"/>
      </rPr>
      <t>PPY.</t>
    </r>
    <r>
      <rPr>
        <b/>
        <sz val="9"/>
        <color rgb="FF993300"/>
        <rFont val="Arial"/>
        <family val="3"/>
        <charset val="134"/>
      </rPr>
      <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</si>
  <si>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Full</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1.2</t>
    </r>
    <r>
      <rPr>
        <sz val="9"/>
        <color theme="1"/>
        <rFont val="Calibri"/>
        <family val="2"/>
        <charset val="134"/>
        <scheme val="minor"/>
      </rPr>
      <t xml:space="preserve"> </t>
    </r>
    <r>
      <rPr>
        <sz val="9"/>
        <color rgb="FF000000"/>
        <rFont val="Arial"/>
        <family val="3"/>
        <charset val="134"/>
      </rPr>
      <t>Million</t>
    </r>
    <r>
      <rPr>
        <sz val="9"/>
        <color theme="1"/>
        <rFont val="Calibri"/>
        <family val="2"/>
        <charset val="134"/>
        <scheme val="minor"/>
      </rPr>
      <t xml:space="preserve"> </t>
    </r>
    <r>
      <rPr>
        <sz val="9"/>
        <color rgb="FF000000"/>
        <rFont val="Arial"/>
        <family val="3"/>
        <charset val="134"/>
      </rPr>
      <t>PPY.</t>
    </r>
    <r>
      <rPr>
        <b/>
        <sz val="9"/>
        <color rgb="FF993300"/>
        <rFont val="Arial"/>
        <family val="3"/>
        <charset val="134"/>
      </rPr>
      <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</si>
  <si>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Full</t>
    </r>
    <r>
      <rPr>
        <sz val="9"/>
        <color theme="1"/>
        <rFont val="Calibri"/>
        <family val="2"/>
        <charset val="134"/>
        <scheme val="minor"/>
      </rPr>
      <t xml:space="preserve"> </t>
    </r>
    <r>
      <rPr>
        <sz val="9"/>
        <color rgb="FF000000"/>
        <rFont val="Arial"/>
        <family val="3"/>
        <charset val="134"/>
      </rPr>
      <t>System</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60,000</t>
    </r>
    <r>
      <rPr>
        <sz val="9"/>
        <color theme="1"/>
        <rFont val="Calibri"/>
        <family val="2"/>
        <charset val="134"/>
        <scheme val="minor"/>
      </rPr>
      <t xml:space="preserve"> </t>
    </r>
    <r>
      <rPr>
        <sz val="9"/>
        <color rgb="FF000000"/>
        <rFont val="Arial"/>
        <family val="3"/>
        <charset val="134"/>
      </rPr>
      <t>PPY</t>
    </r>
    <r>
      <rPr>
        <sz val="9"/>
        <color rgb="FF993300"/>
        <rFont val="Arial"/>
        <family val="3"/>
        <charset val="134"/>
      </rPr>
      <t>.</t>
    </r>
    <r>
      <rPr>
        <b/>
        <sz val="9"/>
        <color rgb="FF993300"/>
        <rFont val="Arial"/>
        <family val="3"/>
        <charset val="134"/>
      </rPr>
      <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</si>
  <si>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Recognition</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100,000</t>
    </r>
    <r>
      <rPr>
        <sz val="9"/>
        <color theme="1"/>
        <rFont val="Calibri"/>
        <family val="2"/>
        <charset val="134"/>
        <scheme val="minor"/>
      </rPr>
      <t xml:space="preserve"> </t>
    </r>
    <r>
      <rPr>
        <sz val="9"/>
        <color rgb="FF000000"/>
        <rFont val="Arial"/>
        <family val="3"/>
        <charset val="134"/>
      </rPr>
      <t>PPY.</t>
    </r>
  </si>
  <si>
    <r>
      <rPr>
        <sz val="9"/>
        <color rgb="FF000000"/>
        <rFont val="Arial"/>
        <family val="3"/>
        <charset val="134"/>
      </rPr>
      <t>YAM</t>
    </r>
  </si>
  <si>
    <r>
      <rPr>
        <sz val="9"/>
        <color rgb="FF000000"/>
        <rFont val="Arial"/>
        <family val="3"/>
        <charset val="134"/>
      </rPr>
      <t>YAP</t>
    </r>
  </si>
  <si>
    <r>
      <rPr>
        <sz val="9"/>
        <color rgb="FF000000"/>
        <rFont val="Arial"/>
        <family val="3"/>
        <charset val="134"/>
      </rPr>
      <t>YAR</t>
    </r>
  </si>
  <si>
    <r>
      <rPr>
        <sz val="9"/>
        <color rgb="FF000000"/>
        <rFont val="Arial"/>
        <family val="3"/>
        <charset val="134"/>
      </rPr>
      <t>YX6</t>
    </r>
  </si>
  <si>
    <r>
      <rPr>
        <sz val="9"/>
        <color rgb="FF000000"/>
        <rFont val="Arial"/>
        <family val="3"/>
        <charset val="134"/>
      </rPr>
      <t>YX7</t>
    </r>
  </si>
  <si>
    <r>
      <rPr>
        <sz val="9"/>
        <color rgb="FF000000"/>
        <rFont val="Arial"/>
        <family val="3"/>
        <charset val="134"/>
      </rPr>
      <t>V5A</t>
    </r>
  </si>
  <si>
    <t>Xerox Mobile Print 3.5 Software and Documentation with Print Device Connector; one time fixed price;</t>
  </si>
  <si>
    <t>MOBLPRNT3</t>
  </si>
  <si>
    <t>Managed Print Services Reporting Enablement Kit (5AA)</t>
  </si>
  <si>
    <t>5AA</t>
  </si>
  <si>
    <t>YAP-PS</t>
  </si>
  <si>
    <t>YAR-PS</t>
  </si>
  <si>
    <t>YX6-PS</t>
  </si>
  <si>
    <t>YX7-PS</t>
  </si>
  <si>
    <t>V5A-PS</t>
  </si>
  <si>
    <t>Xerox PrintSafe v1.0 Software with 1 Device (includes serialized base server)</t>
  </si>
  <si>
    <t>PRNTSAFE</t>
  </si>
  <si>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PrintSafe</t>
    </r>
    <r>
      <rPr>
        <sz val="9"/>
        <color theme="1"/>
        <rFont val="Calibri"/>
        <family val="2"/>
        <charset val="134"/>
        <scheme val="minor"/>
      </rPr>
      <t xml:space="preserve"> </t>
    </r>
    <r>
      <rPr>
        <sz val="9"/>
        <color rgb="FF000000"/>
        <rFont val="Arial"/>
        <family val="3"/>
        <charset val="134"/>
      </rPr>
      <t>Software</t>
    </r>
    <r>
      <rPr>
        <sz val="9"/>
        <color theme="1"/>
        <rFont val="Calibri"/>
        <family val="2"/>
        <charset val="134"/>
        <scheme val="minor"/>
      </rPr>
      <t xml:space="preserve"> </t>
    </r>
    <r>
      <rPr>
        <sz val="9"/>
        <color rgb="FF000000"/>
        <rFont val="Arial"/>
        <family val="3"/>
        <charset val="134"/>
      </rPr>
      <t>1</t>
    </r>
    <r>
      <rPr>
        <sz val="9"/>
        <color theme="1"/>
        <rFont val="Calibri"/>
        <family val="2"/>
        <charset val="134"/>
        <scheme val="minor"/>
      </rPr>
      <t xml:space="preserve"> </t>
    </r>
    <r>
      <rPr>
        <sz val="9"/>
        <color rgb="FF000000"/>
        <rFont val="Arial"/>
        <family val="3"/>
        <charset val="134"/>
      </rPr>
      <t>Device.</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</si>
  <si>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PrintSafe</t>
    </r>
    <r>
      <rPr>
        <sz val="9"/>
        <color theme="1"/>
        <rFont val="Calibri"/>
        <family val="2"/>
        <charset val="134"/>
        <scheme val="minor"/>
      </rPr>
      <t xml:space="preserve"> </t>
    </r>
    <r>
      <rPr>
        <sz val="9"/>
        <color rgb="FF000000"/>
        <rFont val="Arial"/>
        <family val="3"/>
        <charset val="134"/>
      </rPr>
      <t>Software</t>
    </r>
    <r>
      <rPr>
        <sz val="9"/>
        <color theme="1"/>
        <rFont val="Calibri"/>
        <family val="2"/>
        <charset val="134"/>
        <scheme val="minor"/>
      </rPr>
      <t xml:space="preserve"> </t>
    </r>
    <r>
      <rPr>
        <sz val="9"/>
        <color rgb="FF000000"/>
        <rFont val="Arial"/>
        <family val="3"/>
        <charset val="134"/>
      </rPr>
      <t>10</t>
    </r>
    <r>
      <rPr>
        <sz val="9"/>
        <color theme="1"/>
        <rFont val="Calibri"/>
        <family val="2"/>
        <charset val="134"/>
        <scheme val="minor"/>
      </rPr>
      <t xml:space="preserve"> </t>
    </r>
    <r>
      <rPr>
        <sz val="9"/>
        <color rgb="FF000000"/>
        <rFont val="Arial"/>
        <family val="3"/>
        <charset val="134"/>
      </rPr>
      <t>Devices.</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</si>
  <si>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PrintSafe</t>
    </r>
    <r>
      <rPr>
        <sz val="9"/>
        <color theme="1"/>
        <rFont val="Calibri"/>
        <family val="2"/>
        <charset val="134"/>
        <scheme val="minor"/>
      </rPr>
      <t xml:space="preserve"> </t>
    </r>
    <r>
      <rPr>
        <sz val="9"/>
        <color rgb="FF000000"/>
        <rFont val="Arial"/>
        <family val="3"/>
        <charset val="134"/>
      </rPr>
      <t>Software</t>
    </r>
    <r>
      <rPr>
        <sz val="9"/>
        <color theme="1"/>
        <rFont val="Calibri"/>
        <family val="2"/>
        <charset val="134"/>
        <scheme val="minor"/>
      </rPr>
      <t xml:space="preserve"> </t>
    </r>
    <r>
      <rPr>
        <sz val="9"/>
        <color rgb="FF000000"/>
        <rFont val="Arial"/>
        <family val="3"/>
        <charset val="134"/>
      </rPr>
      <t>50</t>
    </r>
    <r>
      <rPr>
        <sz val="9"/>
        <color theme="1"/>
        <rFont val="Calibri"/>
        <family val="2"/>
        <charset val="134"/>
        <scheme val="minor"/>
      </rPr>
      <t xml:space="preserve"> </t>
    </r>
    <r>
      <rPr>
        <sz val="9"/>
        <color rgb="FF000000"/>
        <rFont val="Arial"/>
        <family val="3"/>
        <charset val="134"/>
      </rPr>
      <t>Devices.</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</si>
  <si>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PrintSafe</t>
    </r>
    <r>
      <rPr>
        <sz val="9"/>
        <color theme="1"/>
        <rFont val="Calibri"/>
        <family val="2"/>
        <charset val="134"/>
        <scheme val="minor"/>
      </rPr>
      <t xml:space="preserve"> </t>
    </r>
    <r>
      <rPr>
        <sz val="9"/>
        <color rgb="FF000000"/>
        <rFont val="Arial"/>
        <family val="3"/>
        <charset val="134"/>
      </rPr>
      <t>Software</t>
    </r>
    <r>
      <rPr>
        <sz val="9"/>
        <color theme="1"/>
        <rFont val="Calibri"/>
        <family val="2"/>
        <charset val="134"/>
        <scheme val="minor"/>
      </rPr>
      <t xml:space="preserve"> </t>
    </r>
    <r>
      <rPr>
        <sz val="9"/>
        <color rgb="FF000000"/>
        <rFont val="Arial"/>
        <family val="3"/>
        <charset val="134"/>
      </rPr>
      <t>100</t>
    </r>
    <r>
      <rPr>
        <sz val="9"/>
        <color theme="1"/>
        <rFont val="Calibri"/>
        <family val="2"/>
        <charset val="134"/>
        <scheme val="minor"/>
      </rPr>
      <t xml:space="preserve"> </t>
    </r>
    <r>
      <rPr>
        <sz val="9"/>
        <color rgb="FF000000"/>
        <rFont val="Arial"/>
        <family val="3"/>
        <charset val="134"/>
      </rPr>
      <t>Devices.</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</si>
  <si>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PrintSafe</t>
    </r>
    <r>
      <rPr>
        <sz val="9"/>
        <color theme="1"/>
        <rFont val="Calibri"/>
        <family val="2"/>
        <charset val="134"/>
        <scheme val="minor"/>
      </rPr>
      <t xml:space="preserve"> </t>
    </r>
    <r>
      <rPr>
        <sz val="9"/>
        <color rgb="FF000000"/>
        <rFont val="Arial"/>
        <family val="3"/>
        <charset val="134"/>
      </rPr>
      <t>Software</t>
    </r>
    <r>
      <rPr>
        <sz val="9"/>
        <color theme="1"/>
        <rFont val="Calibri"/>
        <family val="2"/>
        <charset val="134"/>
        <scheme val="minor"/>
      </rPr>
      <t xml:space="preserve"> </t>
    </r>
    <r>
      <rPr>
        <sz val="9"/>
        <color rgb="FF000000"/>
        <rFont val="Arial"/>
        <family val="3"/>
        <charset val="134"/>
      </rPr>
      <t>500</t>
    </r>
    <r>
      <rPr>
        <sz val="9"/>
        <color theme="1"/>
        <rFont val="Calibri"/>
        <family val="2"/>
        <charset val="134"/>
        <scheme val="minor"/>
      </rPr>
      <t xml:space="preserve"> </t>
    </r>
    <r>
      <rPr>
        <sz val="9"/>
        <color rgb="FF000000"/>
        <rFont val="Arial"/>
        <family val="3"/>
        <charset val="134"/>
      </rPr>
      <t>Devices.</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</si>
  <si>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7AN</t>
    </r>
  </si>
  <si>
    <r>
      <rPr>
        <sz val="9"/>
        <color rgb="FF000000"/>
        <rFont val="Arial"/>
        <family val="3"/>
        <charset val="134"/>
      </rPr>
      <t>8AN</t>
    </r>
  </si>
  <si>
    <r>
      <rPr>
        <sz val="9"/>
        <color rgb="FF000000"/>
        <rFont val="Arial"/>
        <family val="3"/>
        <charset val="134"/>
      </rPr>
      <t>9AN</t>
    </r>
  </si>
  <si>
    <r>
      <rPr>
        <sz val="9"/>
        <color rgb="FF000000"/>
        <rFont val="Arial"/>
        <family val="3"/>
        <charset val="134"/>
      </rPr>
      <t>0AP</t>
    </r>
  </si>
  <si>
    <r>
      <rPr>
        <sz val="9"/>
        <color rgb="FF000000"/>
        <rFont val="Arial"/>
        <family val="3"/>
        <charset val="134"/>
      </rPr>
      <t>1AP</t>
    </r>
  </si>
  <si>
    <t>SET BASIC HOTLINE SUPPORT L1­ L2ONLY PER DEVICE PER MONTH</t>
  </si>
  <si>
    <t>SET BASIC HOTLINE SUPPORT MACDL1­L2 PER DEVICE PER MONTH</t>
  </si>
  <si>
    <t>GCC LEVEL 1 SUPPORT PER DEVICEPER MONTH</t>
  </si>
  <si>
    <t>DocuShare Enterprise v7 Server Software</t>
  </si>
  <si>
    <t>MOBLPRNT3-Maint</t>
  </si>
  <si>
    <t>MOBLPRNT3-PS</t>
  </si>
  <si>
    <t>Xerox Mobile Print v3.5</t>
  </si>
  <si>
    <t>Streem Center 4 Port</t>
  </si>
  <si>
    <t xml:space="preserve">Streem Center 8 Port </t>
  </si>
  <si>
    <t>Streem Center 12 Port</t>
  </si>
  <si>
    <t>Streem Center 16 Port</t>
  </si>
  <si>
    <t>Streem Center 24 Port</t>
  </si>
  <si>
    <t>Streem Center 48 Port</t>
  </si>
  <si>
    <t>Streem Center 60 Port</t>
  </si>
  <si>
    <t>Streem Center 72 Port</t>
  </si>
  <si>
    <t>Streem Center 96 Port</t>
  </si>
  <si>
    <t>Streem Center 120 Port</t>
  </si>
  <si>
    <t>Streem Center Backup 4 Port</t>
  </si>
  <si>
    <t>Streem Center Backup 8 Port</t>
  </si>
  <si>
    <t>Streem Center Backup 12 Port</t>
  </si>
  <si>
    <t>Streem Center Backup 16 Port</t>
  </si>
  <si>
    <t>Streem Center Backup 24 Port</t>
  </si>
  <si>
    <t>Streem Center Backup 48 Port</t>
  </si>
  <si>
    <t>Streem Center Backup 60 Port</t>
  </si>
  <si>
    <t>Streem Center Backup 72 Port</t>
  </si>
  <si>
    <t>Streem Center Backup 96 Port</t>
  </si>
  <si>
    <t>Streem Center Backup 120 Port</t>
  </si>
  <si>
    <t>Streem Center 4 Port Extension</t>
  </si>
  <si>
    <t>Streem Center 8 Port Extension</t>
  </si>
  <si>
    <t>Streem Center 16 Port Extension</t>
  </si>
  <si>
    <t>Streem Center 24 Port Extension</t>
  </si>
  <si>
    <t>Streem Center 48 Port Extension</t>
  </si>
  <si>
    <t>Streem Center 60 Port Extension</t>
  </si>
  <si>
    <t>Streem Center 72 Port Extension</t>
  </si>
  <si>
    <t>Streem Center 96 Port Extension</t>
  </si>
  <si>
    <t>Streem Center 120 Port Extension</t>
  </si>
  <si>
    <t>Streem Center Fax Backup 4 Port Extension</t>
  </si>
  <si>
    <t>Streem Center Fax Backup 8 Port Extension</t>
  </si>
  <si>
    <t>Streem Center Fax Backup 12 Port Extension</t>
  </si>
  <si>
    <t>Streem Center Fax Backup 16 Port Extension</t>
  </si>
  <si>
    <t>Streem Center Fax Backup 24 Port Extension</t>
  </si>
  <si>
    <t>Streem Center Fax Backup 48 Port Extension</t>
  </si>
  <si>
    <t>Streem Center Fax Backup 60 Port Extension</t>
  </si>
  <si>
    <t>Streem Center Fax Backup 72 Port Extension</t>
  </si>
  <si>
    <t>Streem Center Fax Backup 96 Port Extension</t>
  </si>
  <si>
    <t>Streem Center Fax Backup 120 Port Extension</t>
  </si>
  <si>
    <t>VoIP 4 Port</t>
  </si>
  <si>
    <t>VoIP 8 Port</t>
  </si>
  <si>
    <t>VoIP 12 Port</t>
  </si>
  <si>
    <t>VoIP 24 Port</t>
  </si>
  <si>
    <t>VoIP 48 Port</t>
  </si>
  <si>
    <t>VoIP 60 Port</t>
  </si>
  <si>
    <t>VoIP 4 Port Backup</t>
  </si>
  <si>
    <t>VoIP 8 Port Backup</t>
  </si>
  <si>
    <t>VoIP 12 Port Backup</t>
  </si>
  <si>
    <t>VoIP 24 Port Backup</t>
  </si>
  <si>
    <t>VoIP 48 Port Backup</t>
  </si>
  <si>
    <t>VoIP 60 Port Backup</t>
  </si>
  <si>
    <t>Streem Secure Scan Server Software</t>
  </si>
  <si>
    <t>Streem Secure Scan Server Software with FIPs</t>
  </si>
  <si>
    <t>Streem Secure Scan - Additional Connections (Each)</t>
  </si>
  <si>
    <t>TUSB Unify-Trust 5 Int Named User</t>
  </si>
  <si>
    <t>TUSB Unify-Trust 10 Int Named User</t>
  </si>
  <si>
    <t>TUSB Unify-Trust 25 Int Named User</t>
  </si>
  <si>
    <t>TUSB Unify-Trust 50 Int Named User</t>
  </si>
  <si>
    <t>TUSB Unify-Trust 100 Int Named User</t>
  </si>
  <si>
    <t>TUSB Unify-Trust 250 Int Named User</t>
  </si>
  <si>
    <t>TUSB Unify-Trust 500 Int Named User</t>
  </si>
  <si>
    <t>TUSB Unify-Trust 1,000 Intl Named User</t>
  </si>
  <si>
    <t>TUSB Unify-Trust 2,000 Int Named User</t>
  </si>
  <si>
    <t>TUSB Unify-Trust 5,000 Int Named User</t>
  </si>
  <si>
    <t>TUSB Unify-Trust 10,000 Int Named User</t>
  </si>
  <si>
    <t>Streem Speech (4 to 23 Ports)</t>
  </si>
  <si>
    <t>Streem Speech (24+ Ports)</t>
  </si>
  <si>
    <t>Streem Center 4 Port - 1 year. 8x5 System Assurance</t>
  </si>
  <si>
    <t>Streem Center 8 Port - 1 year. 8x5 System Assurance</t>
  </si>
  <si>
    <t>Streem Center 12 Port - 1 year. 8x5 System Assurance</t>
  </si>
  <si>
    <t>Streem Center 16 Port - 1 year. 8x5 System Assurance</t>
  </si>
  <si>
    <t>Streem Center 24 Port - 1 year. 8x5 System Assurance</t>
  </si>
  <si>
    <t>Streem Center 48 Port - 1 year. 8x5 System Assurance</t>
  </si>
  <si>
    <t>Streem Center 60 Port - 1 year. 8x5 System Assurance</t>
  </si>
  <si>
    <t>Streem Center 72 Port - 1 year. 8x5 System Assurance</t>
  </si>
  <si>
    <t>Streem Center 96 Port - 1 year. 8x5 System Assurance</t>
  </si>
  <si>
    <t>Streem Center 120 Port - 1 year. 8x5 System Assurance</t>
  </si>
  <si>
    <t>Streem Center 4 Port - 1 year. 24x7 System Assurance</t>
  </si>
  <si>
    <t>Streem Center 8 Port - 1 year. 24x7 System Assurance</t>
  </si>
  <si>
    <t>Streem Center 12 Port - 1 year. 24x7 System Assurance</t>
  </si>
  <si>
    <t>Streem Center 16 Port - 1 year. 24x7 System Assurance</t>
  </si>
  <si>
    <t>Streem Center 24 Port - 1 year. 24x7 System Assurance</t>
  </si>
  <si>
    <t>Streem Center 48 Port - 1 year. 24x7 System Assurance</t>
  </si>
  <si>
    <t>Streem Center 60 Port - 1 year. 24x7 System Assurance</t>
  </si>
  <si>
    <t>Streem Center 72 Port - 1 year. 24x7 System Assurance</t>
  </si>
  <si>
    <t>Streem Center 96 Port - 1 year. 24x7 System Assurance</t>
  </si>
  <si>
    <t>Streem Center 120 Port - 1 year. 24x7 System Assurance</t>
  </si>
  <si>
    <t>Streem Center Backup 4 Port - 1 year. 8x5 System Assurance</t>
  </si>
  <si>
    <t>Streem Center Backup 8 Port - 1 year. 8x5 System Assurance</t>
  </si>
  <si>
    <t>Streem Center Backup 12 Port - 1 year. 8x5 System Assurance</t>
  </si>
  <si>
    <t>Streem Center Backup 16 Port - 1 year. 8x5 System Assurance</t>
  </si>
  <si>
    <t>Streem Center Backup 24 Port - 1 year. 8x5 System Assurance</t>
  </si>
  <si>
    <t>Streem Center Backup 48 Port - 1 year. 8x5 System Assurance</t>
  </si>
  <si>
    <t>Streem Center Backup 60 Port - 1 year. 8x5 System Assurance</t>
  </si>
  <si>
    <t>Streem Center Backup 72 Port - 1 year. 8x5 System Assurance</t>
  </si>
  <si>
    <t>Streem Center Backup 96 Port - 1 year. 8x5 System Assurance</t>
  </si>
  <si>
    <t>Streem Center Backup 120 Port - 1 year. 8x5 System Assurance</t>
  </si>
  <si>
    <t>Streem Center Backup 4 Port - 1 year. 24x7 System Assurance</t>
  </si>
  <si>
    <t>Streem Center Backup 8 Port - 1 year. 24x7 System Assurance</t>
  </si>
  <si>
    <t>Streem Center Backup 12 Port - 1 year. 24x7 System Assurance</t>
  </si>
  <si>
    <t>Streem Center Backup 16 Port - 1 year. 24x7 System Assurance</t>
  </si>
  <si>
    <t>Streem Center Backup 24 Port - 1 year. 24x7 System Assurance</t>
  </si>
  <si>
    <t>Streem Center Backup 48 Port - 1 year. 24x7 System Assurance</t>
  </si>
  <si>
    <t>Streem Center Backup 60 Port - 1 year. 24x7 System Assurance</t>
  </si>
  <si>
    <t>Streem Center Backup 72 Port - 1 year. 24x7 System Assurance</t>
  </si>
  <si>
    <t>Streem Center Backup 96 Port - 1 year. 24x7 System Assurance</t>
  </si>
  <si>
    <t>Streem Center Backup 120 Port - 1 year. 24x7 System Assurance</t>
  </si>
  <si>
    <t>Streem Secure Scan - 1 year. Support</t>
  </si>
  <si>
    <t>Streem Secure Scan with FIPs - 1 year. Support</t>
  </si>
  <si>
    <t>TUSB Unify-Trust 5 - 1 year. 8x5 Gold Support</t>
  </si>
  <si>
    <t>TUSB Unify-Trust 10 - 1 year. 8x5 Gold Support</t>
  </si>
  <si>
    <t>TUSB Unify-Trust 25 - 1 year. 8x5 Gold Support</t>
  </si>
  <si>
    <t>TUSB Unify-Trust 50 - 1 year. 8x5 Gold Support</t>
  </si>
  <si>
    <t>TUSB Unify-Trust 100 - 1 year. 8x5 Gold Support</t>
  </si>
  <si>
    <t>TUSB Unify-Trust 250 - 1 year. 8x5 Gold Support</t>
  </si>
  <si>
    <t>TUSB Unify-Trust 500 - 1 year. 8x5 Gold Support</t>
  </si>
  <si>
    <t>TUSB Unify-Trust 1,000 - 1 year. 8x5 Gold Support</t>
  </si>
  <si>
    <t>TUSB Unify-Trust 2,000 - 1 year. 8x5 Gold Support</t>
  </si>
  <si>
    <t>TUSB Unify-Trust 5,000 - 1 year. 8x5 Gold Support</t>
  </si>
  <si>
    <t>TUSB Unify-Trust 10,000 - 1 year. 8x5 Gold Support</t>
  </si>
  <si>
    <t>TUSB Unify-Trust 5 - 1 year. 24x7 Platinum Support</t>
  </si>
  <si>
    <t>TUSB Unify-Trust 10 - 1 year. 24x7 Platinum Support</t>
  </si>
  <si>
    <t>TUSB Unify-Trust 25 - 1 year. 24x7 Platinum Support</t>
  </si>
  <si>
    <t>TUSB Unify-Trust 50 - 1 year. 24x7 Platinum Support</t>
  </si>
  <si>
    <t>TUSB Unify-Trust 100 - 1 year. 24x7 Platinum Support</t>
  </si>
  <si>
    <t>TUSB Unify-Trust 250 - 1 year. 24x7 Platinum Support</t>
  </si>
  <si>
    <t>TUSB Unify-Trust 500 - 1 year. 24x7 Platinum Support</t>
  </si>
  <si>
    <t>TUSB Unify-Trust 1,000 - 1 year. 24x7 Platinum Support</t>
  </si>
  <si>
    <t>TUSB Unify-Trust 2,000 - 1 year. 24x7 Platinum Support</t>
  </si>
  <si>
    <t>TUSB Unify-Trust 5,000 - 1 year. 24x7 Platinum Support</t>
  </si>
  <si>
    <t>TUSB Unify-Trust 10,000 - 1 year. 24x7 Platinum Support</t>
  </si>
  <si>
    <t>Remote Installation and Admin Training</t>
  </si>
  <si>
    <t>Onsite Installation and Admin Training (Includes Travel)</t>
  </si>
  <si>
    <t>Technical Services per Day</t>
  </si>
  <si>
    <t>Project Management per Day</t>
  </si>
  <si>
    <t>User Training per Day</t>
  </si>
  <si>
    <t>Travel Expense for On-Site Services</t>
  </si>
  <si>
    <t>Cleo Hourly Professional Services per Hour</t>
  </si>
  <si>
    <t>Streem Center Software per Port</t>
  </si>
  <si>
    <t>Percent Discount</t>
  </si>
  <si>
    <t>PrinterLogic</t>
  </si>
  <si>
    <t>Professional - Subscription - Commercial Base - 250</t>
  </si>
  <si>
    <t>Professional - Subscription - Commercial XPack - 50</t>
  </si>
  <si>
    <t>15-1-2-1-03-1</t>
  </si>
  <si>
    <t>15-1-2-1-04-1</t>
  </si>
  <si>
    <t>Professional - Perpetual - Commercial Base - 250</t>
  </si>
  <si>
    <t>Professional - Perpetual - Commercial XPack - 50</t>
  </si>
  <si>
    <t>Maintenance - Professional - Perpetual - Commercial Base - 250</t>
  </si>
  <si>
    <t>1 year</t>
  </si>
  <si>
    <t>Maintenance - Professional - Perpetual - Commercial XPack - 50</t>
  </si>
  <si>
    <t>15-1-2-2-03-P</t>
  </si>
  <si>
    <t>15-1-2-2-04-P</t>
  </si>
  <si>
    <t>15-2-2-2-03-1</t>
  </si>
  <si>
    <t>15-2-2-2-04-1</t>
  </si>
  <si>
    <t>301N90000</t>
  </si>
  <si>
    <t>301N90020</t>
  </si>
  <si>
    <t>CompleteView User Analytics for Print Audit</t>
  </si>
  <si>
    <t>CV UA 2000 devices per year - Print Audit</t>
  </si>
  <si>
    <t>CV UA 500 devices per year - Print Audit</t>
  </si>
  <si>
    <t>CV UA Customer Named User License Comm - Print Audit</t>
  </si>
  <si>
    <t>Setup Fee for Print Management Application Database Connections Deli</t>
  </si>
  <si>
    <t>CV UA Inst per Day (2 day min)</t>
  </si>
  <si>
    <t>Level 1 &amp; 2 Software Support</t>
  </si>
  <si>
    <t>301N90030</t>
  </si>
  <si>
    <t>301N90040</t>
  </si>
  <si>
    <t>614N13867</t>
  </si>
  <si>
    <t>614N13868</t>
  </si>
  <si>
    <t>614N13869</t>
  </si>
  <si>
    <t>CV UA A Xerox Named User License Comm - Print Audit</t>
  </si>
  <si>
    <t>CompleteView User Analytics for SafeCom</t>
  </si>
  <si>
    <t>CV UA 500 devices per year - Safecom</t>
  </si>
  <si>
    <t>CV UA 2000 devices per year - Safecom</t>
  </si>
  <si>
    <t>CV UA Customer Named User License Comm - Safecom</t>
  </si>
  <si>
    <t>CV UA A Xerox Named User License Comm - Safecom</t>
  </si>
  <si>
    <t>301N89910</t>
  </si>
  <si>
    <t>301N89920</t>
  </si>
  <si>
    <t>CV UA 50 devices per year - Safecom</t>
  </si>
  <si>
    <t>CV UA 100 devices per year - Safecom</t>
  </si>
  <si>
    <t>CV UA 1000 devices per year - Safecom</t>
  </si>
  <si>
    <t>301N89930</t>
  </si>
  <si>
    <t>301N89940</t>
  </si>
  <si>
    <t>301N89950</t>
  </si>
  <si>
    <t>301N89960</t>
  </si>
  <si>
    <t>301N89970</t>
  </si>
  <si>
    <t>CV UA 50 devices per year - Print Audit</t>
  </si>
  <si>
    <t>CV UA 100 devices per year - Print Audit</t>
  </si>
  <si>
    <t>CV UA 1000 devices per year - Print Audit</t>
  </si>
  <si>
    <t>301N89980</t>
  </si>
  <si>
    <t>301N89990</t>
  </si>
  <si>
    <t>301N90010</t>
  </si>
  <si>
    <t>CompleteView User Analytics for Equitrac</t>
  </si>
  <si>
    <t>CV UA 50 devices per year - Equitrac</t>
  </si>
  <si>
    <t>CV UA 100 devices per year - Equitrac</t>
  </si>
  <si>
    <t>CV UA 500 devices per year - Equitrac</t>
  </si>
  <si>
    <t>CV UA 1000 devices per year - Equitrac</t>
  </si>
  <si>
    <t>CV UA 2000 devices per year - Equitrac</t>
  </si>
  <si>
    <t>CV UA Customer Named User License Comm - Equitrac</t>
  </si>
  <si>
    <t>CV UA A Xerox Named User License Comm - Equitrac</t>
  </si>
  <si>
    <t>301N89850</t>
  </si>
  <si>
    <t>301N89890</t>
  </si>
  <si>
    <t>301N89900</t>
  </si>
  <si>
    <t>301N89840</t>
  </si>
  <si>
    <t>301N89860</t>
  </si>
  <si>
    <t>301N89870</t>
  </si>
  <si>
    <t>301N89880</t>
  </si>
  <si>
    <t>Complete View User Analytics</t>
  </si>
  <si>
    <t>CompleteView User Analytics takes the data that print management applications generate and provides clients with the valuable insight and the management information they need to effectively manage document output within their organization. With an innovative, dynamic and easy to use platform.</t>
  </si>
  <si>
    <t>CTIPC1</t>
  </si>
  <si>
    <t>CTIPC2</t>
  </si>
  <si>
    <t>CTIPC3</t>
  </si>
  <si>
    <t>CTIPW1</t>
  </si>
  <si>
    <t>CTIPW2</t>
  </si>
  <si>
    <t>CTIPW3</t>
  </si>
  <si>
    <t>CTIPN1</t>
  </si>
  <si>
    <t>CTIPN2</t>
  </si>
  <si>
    <t>CTIPN3</t>
  </si>
  <si>
    <t>UNIPI1</t>
  </si>
  <si>
    <t>UBIPW1</t>
  </si>
  <si>
    <t>UBIPW2</t>
  </si>
  <si>
    <t>UBIPW3</t>
  </si>
  <si>
    <t>WTIPW1</t>
  </si>
  <si>
    <t>EACIPI1</t>
  </si>
  <si>
    <t>OMIPW1-IPAD</t>
  </si>
  <si>
    <t>OMIPI1-IPHN</t>
  </si>
  <si>
    <t>OMIPI1-ANDPH</t>
  </si>
  <si>
    <t>OMIPI1-WINDO</t>
  </si>
  <si>
    <t>OMIPI1-WINPH</t>
  </si>
  <si>
    <t>OLIPI1-16</t>
  </si>
  <si>
    <t>OLIPI1-13</t>
  </si>
  <si>
    <t>OLIPI1-10</t>
  </si>
  <si>
    <t>OLIPI1-07</t>
  </si>
  <si>
    <t>GRIPI1</t>
  </si>
  <si>
    <t>LNIPI1</t>
  </si>
  <si>
    <t>SGIPW1</t>
  </si>
  <si>
    <t>OSIPI1</t>
  </si>
  <si>
    <t>GWIPI1</t>
  </si>
  <si>
    <t>ELIPI2</t>
  </si>
  <si>
    <t>ELIPC2</t>
  </si>
  <si>
    <t>ELIPW2</t>
  </si>
  <si>
    <t>ELIPN2</t>
  </si>
  <si>
    <t>OBIPW1</t>
  </si>
  <si>
    <t>OBIPA1</t>
  </si>
  <si>
    <t>TIIPW1</t>
  </si>
  <si>
    <t>TIIPW2</t>
  </si>
  <si>
    <t>TIIPN1</t>
  </si>
  <si>
    <t>TIIPN2</t>
  </si>
  <si>
    <t>ASIPW1</t>
  </si>
  <si>
    <t>ASIPW2</t>
  </si>
  <si>
    <t>DSIPW1</t>
  </si>
  <si>
    <t>DSIPW2</t>
  </si>
  <si>
    <t>AIIPW1</t>
  </si>
  <si>
    <t>AIIPW2</t>
  </si>
  <si>
    <t>AIIPW3</t>
  </si>
  <si>
    <t>AIIPN1</t>
  </si>
  <si>
    <t>Desktop Document Imaging (Named User)</t>
  </si>
  <si>
    <t>FOIPW1</t>
  </si>
  <si>
    <t>ESIPW1</t>
  </si>
  <si>
    <t>WSIPN1</t>
  </si>
  <si>
    <t>IAIPW1</t>
  </si>
  <si>
    <t>AZIPW1</t>
  </si>
  <si>
    <t>IDCIPI1</t>
  </si>
  <si>
    <t>ICIPW4</t>
  </si>
  <si>
    <t>ICAP50K</t>
  </si>
  <si>
    <t>ICAP100K</t>
  </si>
  <si>
    <t>ICAP200K</t>
  </si>
  <si>
    <t>ICAP300K</t>
  </si>
  <si>
    <t>ICAP400K</t>
  </si>
  <si>
    <t>ICAP500K</t>
  </si>
  <si>
    <t>ICAP600K</t>
  </si>
  <si>
    <t>ICAP700K</t>
  </si>
  <si>
    <t>ICAP800K</t>
  </si>
  <si>
    <t>ICAP900K</t>
  </si>
  <si>
    <t>ICAP1000K</t>
  </si>
  <si>
    <t>ICAP2000K</t>
  </si>
  <si>
    <t>ICAP3000K</t>
  </si>
  <si>
    <t>ICAP4000K</t>
  </si>
  <si>
    <t>ICAP5000K</t>
  </si>
  <si>
    <t>ICAP6000K</t>
  </si>
  <si>
    <t>ICAP7000K</t>
  </si>
  <si>
    <t>ICAP8000K</t>
  </si>
  <si>
    <t>ICAP9000K</t>
  </si>
  <si>
    <t>ICAP10000K</t>
  </si>
  <si>
    <t>ICAP15000K</t>
  </si>
  <si>
    <t>ICAP20000K</t>
  </si>
  <si>
    <t>ICAP25000K</t>
  </si>
  <si>
    <t>ARIPW1</t>
  </si>
  <si>
    <t>BSIPW1</t>
  </si>
  <si>
    <t>BCIPI1</t>
  </si>
  <si>
    <t>MTIPI1</t>
  </si>
  <si>
    <t>EBIPI1</t>
  </si>
  <si>
    <t>PTIPC1</t>
  </si>
  <si>
    <t>CLIPW1</t>
  </si>
  <si>
    <t>ACIPW1</t>
  </si>
  <si>
    <t>DPIPW1</t>
  </si>
  <si>
    <t>ADIPW1</t>
  </si>
  <si>
    <t>TYIPI1</t>
  </si>
  <si>
    <t>DXIPW1</t>
  </si>
  <si>
    <t>XMIPW1</t>
  </si>
  <si>
    <t>RPIPW1</t>
  </si>
  <si>
    <t>APIPW1</t>
  </si>
  <si>
    <t>PCIPW1</t>
  </si>
  <si>
    <t>AFIPW1</t>
  </si>
  <si>
    <t>DJIPW1</t>
  </si>
  <si>
    <t>PIIPW1</t>
  </si>
  <si>
    <t>EAIPI1</t>
  </si>
  <si>
    <t>SSIPW1</t>
  </si>
  <si>
    <t>MAIPI1</t>
  </si>
  <si>
    <t>FOIPI1</t>
  </si>
  <si>
    <t>133 Column Font</t>
  </si>
  <si>
    <t>FOIPI2</t>
  </si>
  <si>
    <t>FSIPI1-BF</t>
  </si>
  <si>
    <t>FSIPI1-EF</t>
  </si>
  <si>
    <t>RFIPW1</t>
  </si>
  <si>
    <t>ECIPW1</t>
  </si>
  <si>
    <t>EEIPI1</t>
  </si>
  <si>
    <t>HPIPW1</t>
  </si>
  <si>
    <t>HPIPW2</t>
  </si>
  <si>
    <t>HPIPW3</t>
  </si>
  <si>
    <t>HPIPW4</t>
  </si>
  <si>
    <t>Intg. - HP Connect Enterprice License</t>
  </si>
  <si>
    <t>HPIPWE</t>
  </si>
  <si>
    <t>KMIPW1</t>
  </si>
  <si>
    <t>KDIPW1</t>
  </si>
  <si>
    <t>KCIPW1</t>
  </si>
  <si>
    <t>KCIPW2</t>
  </si>
  <si>
    <t>KCIPWE</t>
  </si>
  <si>
    <t>Integration for Sharp MFP 1-10 Devices</t>
  </si>
  <si>
    <t>OSIPW1</t>
  </si>
  <si>
    <t>Integration for Sharp MFP 11-50 Devices</t>
  </si>
  <si>
    <t>OSIPW2</t>
  </si>
  <si>
    <t>Integration for Sharp MFP Unlimited</t>
  </si>
  <si>
    <t>OSIPW3</t>
  </si>
  <si>
    <t>XRIPW1</t>
  </si>
  <si>
    <t>NSIPW2</t>
  </si>
  <si>
    <t>EKIPI1</t>
  </si>
  <si>
    <t>ELIPI1</t>
  </si>
  <si>
    <t>ELIPC1</t>
  </si>
  <si>
    <t>ELIPW1</t>
  </si>
  <si>
    <t>ELIPN1</t>
  </si>
  <si>
    <t>DIIPW1</t>
  </si>
  <si>
    <t>DIIPW2</t>
  </si>
  <si>
    <t>WLIPC1</t>
  </si>
  <si>
    <t>WLIPC2</t>
  </si>
  <si>
    <t>WLIPC3</t>
  </si>
  <si>
    <t>WLIPC4</t>
  </si>
  <si>
    <t>WLIPC5</t>
  </si>
  <si>
    <t>WLIPC6</t>
  </si>
  <si>
    <t>WLIPW1</t>
  </si>
  <si>
    <t>WLIPW2</t>
  </si>
  <si>
    <t>WLIPW3</t>
  </si>
  <si>
    <t>WLIPW4</t>
  </si>
  <si>
    <t>WLIPW5</t>
  </si>
  <si>
    <t>WLIPW6</t>
  </si>
  <si>
    <t>WLIPN1</t>
  </si>
  <si>
    <t>WLIPN2</t>
  </si>
  <si>
    <t>WLIPN3</t>
  </si>
  <si>
    <t>WLIPN4</t>
  </si>
  <si>
    <t>WLIPN5</t>
  </si>
  <si>
    <t>WLIPN6</t>
  </si>
  <si>
    <t>WAIPI1</t>
  </si>
  <si>
    <t>VLIPC1</t>
  </si>
  <si>
    <t>VLIPC2</t>
  </si>
  <si>
    <t>VLIPC3</t>
  </si>
  <si>
    <t>VLIPC4</t>
  </si>
  <si>
    <t>VLIPC5</t>
  </si>
  <si>
    <t>VLIPC6</t>
  </si>
  <si>
    <t>VLIPW1</t>
  </si>
  <si>
    <t>VLIPW2</t>
  </si>
  <si>
    <t>VLIPW3</t>
  </si>
  <si>
    <t>VLIPW4</t>
  </si>
  <si>
    <t>VLIPW5</t>
  </si>
  <si>
    <t>VLIPW6</t>
  </si>
  <si>
    <t>VLIPN1</t>
  </si>
  <si>
    <t>VLIPN2</t>
  </si>
  <si>
    <t>VLIPN3</t>
  </si>
  <si>
    <t>VLIPN4</t>
  </si>
  <si>
    <t>VLIPN5</t>
  </si>
  <si>
    <t>VLIPN6</t>
  </si>
  <si>
    <t>IMIPC1</t>
  </si>
  <si>
    <t>IMIPC2</t>
  </si>
  <si>
    <t>IMIPC3</t>
  </si>
  <si>
    <t>IMIPC4</t>
  </si>
  <si>
    <t>IMIPC5</t>
  </si>
  <si>
    <t>IMIPC6</t>
  </si>
  <si>
    <t>WWIPC1</t>
  </si>
  <si>
    <t>WWIPC2</t>
  </si>
  <si>
    <t>WWIPC3</t>
  </si>
  <si>
    <t>WWIPC4</t>
  </si>
  <si>
    <t>WWIPC5</t>
  </si>
  <si>
    <t>WWIPC6</t>
  </si>
  <si>
    <t>WWIPW1</t>
  </si>
  <si>
    <t>WWIPW2</t>
  </si>
  <si>
    <t>WWIPW3</t>
  </si>
  <si>
    <t>WWIPW4</t>
  </si>
  <si>
    <t>WWIPW5</t>
  </si>
  <si>
    <t>WWIPW6</t>
  </si>
  <si>
    <t>WWIPN1</t>
  </si>
  <si>
    <t>WWIPN2</t>
  </si>
  <si>
    <t>WWIPN3</t>
  </si>
  <si>
    <t>WWIPN4</t>
  </si>
  <si>
    <t>WWIPN5</t>
  </si>
  <si>
    <t>WWIPN6</t>
  </si>
  <si>
    <t>WVIPI1-16</t>
  </si>
  <si>
    <t>WVIPI1-13</t>
  </si>
  <si>
    <t>WVIPI1</t>
  </si>
  <si>
    <t>WOIPI1</t>
  </si>
  <si>
    <t>CFIPI1</t>
  </si>
  <si>
    <t>CHIPI1</t>
  </si>
  <si>
    <t>FMIPI1</t>
  </si>
  <si>
    <t>FFIPI1</t>
  </si>
  <si>
    <t>Integration for FormFast Enterprise</t>
  </si>
  <si>
    <t>FFIPI2</t>
  </si>
  <si>
    <t>AXIPI1</t>
  </si>
  <si>
    <t>Integration for Access Forms Enterprise</t>
  </si>
  <si>
    <t>AXIPI2</t>
  </si>
  <si>
    <t>BRIPI1</t>
  </si>
  <si>
    <t>BMIPI1</t>
  </si>
  <si>
    <t>BPM Tools Suite</t>
  </si>
  <si>
    <t>TLIPI1</t>
  </si>
  <si>
    <t>BNIPI1</t>
  </si>
  <si>
    <t>WFIPD1</t>
  </si>
  <si>
    <t>WFIPI1</t>
  </si>
  <si>
    <t>WFIPC1</t>
  </si>
  <si>
    <t>WFIPW1</t>
  </si>
  <si>
    <t>WFIPN1</t>
  </si>
  <si>
    <t>RMIPI1</t>
  </si>
  <si>
    <t>RMIPC1</t>
  </si>
  <si>
    <t>RMIPW1</t>
  </si>
  <si>
    <t>RMIPN1</t>
  </si>
  <si>
    <t>WCIPC1</t>
  </si>
  <si>
    <t>WCIPW1</t>
  </si>
  <si>
    <t>WCIPN1</t>
  </si>
  <si>
    <t>PDFIPI1</t>
  </si>
  <si>
    <t>WTIPI1-AS</t>
  </si>
  <si>
    <t>WTIPI1</t>
  </si>
  <si>
    <t>FPIPW1</t>
  </si>
  <si>
    <t>OCIPW1</t>
  </si>
  <si>
    <t>ALOIPW1</t>
  </si>
  <si>
    <t>AOIPW1</t>
  </si>
  <si>
    <t>IRIPI1</t>
  </si>
  <si>
    <t>AHIPW1</t>
  </si>
  <si>
    <t>OMIPI1</t>
  </si>
  <si>
    <t>DXIPI1</t>
  </si>
  <si>
    <t>NCIPI1</t>
  </si>
  <si>
    <t>PWIPI1</t>
  </si>
  <si>
    <t>DGIPN1</t>
  </si>
  <si>
    <t>DCIPW1</t>
  </si>
  <si>
    <t>DMIPI1</t>
  </si>
  <si>
    <t>ADIPI1</t>
  </si>
  <si>
    <t>BDIPI1</t>
  </si>
  <si>
    <t>SCIPW1</t>
  </si>
  <si>
    <t>ISIPI1</t>
  </si>
  <si>
    <t>ISIPI2</t>
  </si>
  <si>
    <t>ISIPI3</t>
  </si>
  <si>
    <t>PDIPW1</t>
  </si>
  <si>
    <t>DDIPI1</t>
  </si>
  <si>
    <t>COIPI1</t>
  </si>
  <si>
    <t>PRIPI1</t>
  </si>
  <si>
    <t>DKTIPI1</t>
  </si>
  <si>
    <t>DKTIPI2</t>
  </si>
  <si>
    <t>LDIPW1</t>
  </si>
  <si>
    <t>LDIPW2</t>
  </si>
  <si>
    <t>LDIPW3</t>
  </si>
  <si>
    <t>LDIPW4</t>
  </si>
  <si>
    <t>LDIPW5</t>
  </si>
  <si>
    <t>IDIPI1</t>
  </si>
  <si>
    <t>IDIPC1</t>
  </si>
  <si>
    <t>IDIPW1</t>
  </si>
  <si>
    <t>IDIPN1</t>
  </si>
  <si>
    <t>MIIPI1</t>
  </si>
  <si>
    <t>PHIPI1</t>
  </si>
  <si>
    <t>CSIPI1</t>
  </si>
  <si>
    <t>CVIPC1</t>
  </si>
  <si>
    <t>CVIPW1</t>
  </si>
  <si>
    <t>CMIPC1</t>
  </si>
  <si>
    <t>CMIPW1</t>
  </si>
  <si>
    <t>AEIPI1</t>
  </si>
  <si>
    <t>AEIPI2</t>
  </si>
  <si>
    <t>HEIPC1</t>
  </si>
  <si>
    <t>HEIPW1</t>
  </si>
  <si>
    <t>OIIPW1-16</t>
  </si>
  <si>
    <t>OIIPW2-16</t>
  </si>
  <si>
    <t>OIIPW3-16</t>
  </si>
  <si>
    <t>OIIPW4-16</t>
  </si>
  <si>
    <t>OIIPC1-16</t>
  </si>
  <si>
    <t>OIIPC2-16</t>
  </si>
  <si>
    <t>OIIPC3-16</t>
  </si>
  <si>
    <t>OIIPW1-13</t>
  </si>
  <si>
    <t>OIIPW2-13</t>
  </si>
  <si>
    <t>OIIPW3-13</t>
  </si>
  <si>
    <t>OIIPW4-13</t>
  </si>
  <si>
    <t>OIIPC1-13</t>
  </si>
  <si>
    <t>OIIPC2-13</t>
  </si>
  <si>
    <t>OIIPC3-13</t>
  </si>
  <si>
    <t>OIIPW1-10</t>
  </si>
  <si>
    <t>OIIPW2-10</t>
  </si>
  <si>
    <t>OIIPW3-10</t>
  </si>
  <si>
    <t>OIIPW4-10</t>
  </si>
  <si>
    <t>OIIPC1-10</t>
  </si>
  <si>
    <t>OIIPC2-10</t>
  </si>
  <si>
    <t>OIIPC3-10</t>
  </si>
  <si>
    <t>OIIPW1-07</t>
  </si>
  <si>
    <t>OIIPW2-07</t>
  </si>
  <si>
    <t>OIIPW3-07</t>
  </si>
  <si>
    <t>OIIPW4-07</t>
  </si>
  <si>
    <t>OIIPC1-07</t>
  </si>
  <si>
    <t>OIIPC2-07</t>
  </si>
  <si>
    <t>OIIPC3-07</t>
  </si>
  <si>
    <t>WSPIPI1</t>
  </si>
  <si>
    <t>WSPIPI1-C</t>
  </si>
  <si>
    <t>UIIPI1</t>
  </si>
  <si>
    <t>Query API (Thick Client)</t>
  </si>
  <si>
    <t>APIPQ1</t>
  </si>
  <si>
    <t>APIPQ2</t>
  </si>
  <si>
    <t>Query API (Core)</t>
  </si>
  <si>
    <t>APIPQ3</t>
  </si>
  <si>
    <t>APIPQ4</t>
  </si>
  <si>
    <t>ARIPI1</t>
  </si>
  <si>
    <t>ITIPI1</t>
  </si>
  <si>
    <t>RVIPI1</t>
  </si>
  <si>
    <t>SAIPI1</t>
  </si>
  <si>
    <t>SBIPI1</t>
  </si>
  <si>
    <t>SDIPI1</t>
  </si>
  <si>
    <t>SIIPI1</t>
  </si>
  <si>
    <t>IVIPI1</t>
  </si>
  <si>
    <t>XIIPI1</t>
  </si>
  <si>
    <t>SPIPI1</t>
  </si>
  <si>
    <t>SLIPI1</t>
  </si>
  <si>
    <t>SSIPI1</t>
  </si>
  <si>
    <t>SSIPN1</t>
  </si>
  <si>
    <t>PMIPI1</t>
  </si>
  <si>
    <t>Integration for ESRI ArcGIS Server</t>
  </si>
  <si>
    <t>EGIPI1</t>
  </si>
  <si>
    <t>AGIPI1</t>
  </si>
  <si>
    <t>IXIPI1</t>
  </si>
  <si>
    <t>RCIPI1</t>
  </si>
  <si>
    <t>RHIPI1</t>
  </si>
  <si>
    <t>RPIPI1</t>
  </si>
  <si>
    <t>ERIPI1</t>
  </si>
  <si>
    <t>RXIPI1</t>
  </si>
  <si>
    <t>MNIPI1</t>
  </si>
  <si>
    <t>MNIPI2</t>
  </si>
  <si>
    <t>BAIPI1</t>
  </si>
  <si>
    <t>DRIPI1</t>
  </si>
  <si>
    <t>RIIPI1</t>
  </si>
  <si>
    <t>DTIPI1</t>
  </si>
  <si>
    <t>DSIPI1</t>
  </si>
  <si>
    <t>CTIPI1</t>
  </si>
  <si>
    <t>TVIPI1</t>
  </si>
  <si>
    <t>KOIPI1</t>
  </si>
  <si>
    <t>CDIPW1</t>
  </si>
  <si>
    <t>DVIPW1</t>
  </si>
  <si>
    <t>BAIPW1</t>
  </si>
  <si>
    <t>AAIPW1</t>
  </si>
  <si>
    <t>AVIPW1</t>
  </si>
  <si>
    <t>PBIAI1</t>
  </si>
  <si>
    <t>PBIPI1</t>
  </si>
  <si>
    <t>ADIPC1</t>
  </si>
  <si>
    <t>ADIPC2</t>
  </si>
  <si>
    <t>EPIPI1</t>
  </si>
  <si>
    <t>EXIPC1</t>
  </si>
  <si>
    <t>AKIPI1</t>
  </si>
  <si>
    <t>EHIPI1</t>
  </si>
  <si>
    <t>SNIPI1</t>
  </si>
  <si>
    <t>SNIPI2</t>
  </si>
  <si>
    <t>SNIPI3</t>
  </si>
  <si>
    <t>SNIPI8</t>
  </si>
  <si>
    <t>Single SignOn for Onbase Entrust</t>
  </si>
  <si>
    <t>SNIPI12</t>
  </si>
  <si>
    <t>SNIPI13</t>
  </si>
  <si>
    <t>SNIPI14</t>
  </si>
  <si>
    <t>SNIPI15</t>
  </si>
  <si>
    <t>SNIPI16</t>
  </si>
  <si>
    <t>PTIPI1</t>
  </si>
  <si>
    <t>P9IPW1</t>
  </si>
  <si>
    <t>P9IPW1-9100</t>
  </si>
  <si>
    <t>PFIPW1</t>
  </si>
  <si>
    <t>RGIPW1</t>
  </si>
  <si>
    <t>BRIPW1</t>
  </si>
  <si>
    <t>BRIPW2</t>
  </si>
  <si>
    <t>EGIPW1</t>
  </si>
  <si>
    <t>FNIPW1</t>
  </si>
  <si>
    <t>CRIPW1</t>
  </si>
  <si>
    <t>CRIPW2</t>
  </si>
  <si>
    <t>CRIPW3</t>
  </si>
  <si>
    <t>CRIPW4</t>
  </si>
  <si>
    <t>CRIPW5</t>
  </si>
  <si>
    <t>VYIPI1</t>
  </si>
  <si>
    <t>GDIPW1</t>
  </si>
  <si>
    <t>Q2IPI1</t>
  </si>
  <si>
    <t>TEIPI1</t>
  </si>
  <si>
    <t>CLIPI1</t>
  </si>
  <si>
    <t>GV-B-LOCAL</t>
  </si>
  <si>
    <t>GV-B-MU2-CTIPC1</t>
  </si>
  <si>
    <t>GV-B-MU2-CTIPN1</t>
  </si>
  <si>
    <t>GV-B-MU2-WLIPC1</t>
  </si>
  <si>
    <t>GV-B-MU2-WLIPN1</t>
  </si>
  <si>
    <t>GV-B-MU2-WTIPW1</t>
  </si>
  <si>
    <t>GV-B-MU2-AEIPI1</t>
  </si>
  <si>
    <t>GV-B-MU2-AEIPI2</t>
  </si>
  <si>
    <t>GV-B-MU2-PTIPC1</t>
  </si>
  <si>
    <t>GV-B-MU2-DIIPW2</t>
  </si>
  <si>
    <t>GV-B-MU2-TIIPW1</t>
  </si>
  <si>
    <t>GV-B-MU2-TIIPW2</t>
  </si>
  <si>
    <t>GV-B-MU2-ASIPW1</t>
  </si>
  <si>
    <t>GV-B-MU2-ASIPW2</t>
  </si>
  <si>
    <t>GV-B-MU2-DSIPW1</t>
  </si>
  <si>
    <t>GV-B-MU2-DSIPW2</t>
  </si>
  <si>
    <t>GV-B-MU2-OLIPI1-16</t>
  </si>
  <si>
    <t>GV-B-MU2-OLIPI1-13</t>
  </si>
  <si>
    <t>GV-B-MU2-OLIPI1-10</t>
  </si>
  <si>
    <t>GV-B-MU2-OLIPI1-07</t>
  </si>
  <si>
    <t>GV-B-MU2-OIIPW1-16</t>
  </si>
  <si>
    <t>GV-B-MU2-OIIPW1-13</t>
  </si>
  <si>
    <t>GV-B-MU2-OIIPW1-10</t>
  </si>
  <si>
    <t>GV-B-MU2-OIIPW1-07</t>
  </si>
  <si>
    <t>GV-B-MU2-IDIPI1</t>
  </si>
  <si>
    <t>GV-B-MU2-IDIPC1</t>
  </si>
  <si>
    <t>GV-B-MU2-IDIPN1</t>
  </si>
  <si>
    <t>GV-B-MU2-IDIPW1</t>
  </si>
  <si>
    <t>GV-B-MU2-RIIPI1</t>
  </si>
  <si>
    <t>GV-B-MU2-DRIPI1</t>
  </si>
  <si>
    <t>GV-B-MU2-DSIPI1</t>
  </si>
  <si>
    <t>GV-B-MU2-ITDIPI1</t>
  </si>
  <si>
    <t>GV-B-MU2-PRTIPI1</t>
  </si>
  <si>
    <t>GV-B-MU2-ACWIPI1</t>
  </si>
  <si>
    <t>AMIPW1</t>
  </si>
  <si>
    <t>PLIPN1</t>
  </si>
  <si>
    <t>PRTIPI1</t>
  </si>
  <si>
    <t>ITDIPI1</t>
  </si>
  <si>
    <t>ACWIPI1</t>
  </si>
  <si>
    <t>AAIPI1</t>
  </si>
  <si>
    <t>PSIPI1</t>
  </si>
  <si>
    <t>ICIPI1</t>
  </si>
  <si>
    <t>TKIPI1</t>
  </si>
  <si>
    <t>EMIPI6</t>
  </si>
  <si>
    <t>ECIPC1</t>
  </si>
  <si>
    <t>ECIPC2</t>
  </si>
  <si>
    <t>ECIPC3</t>
  </si>
  <si>
    <t>ECHIPI1</t>
  </si>
  <si>
    <t>ECHIPI2</t>
  </si>
  <si>
    <t>ECHIPI3</t>
  </si>
  <si>
    <t>OMEIPI1-ANDR</t>
  </si>
  <si>
    <t>OMEIPW1-ANDR</t>
  </si>
  <si>
    <t>OMEIPW2-ANDR</t>
  </si>
  <si>
    <t>OMEIPW3-ANDR</t>
  </si>
  <si>
    <t>USCIPW1</t>
  </si>
  <si>
    <t>MRIPI1</t>
  </si>
  <si>
    <t>MGIPI1</t>
  </si>
  <si>
    <t>MOIPI1</t>
  </si>
  <si>
    <t>MRIPC1</t>
  </si>
  <si>
    <t>PCIPI1</t>
  </si>
  <si>
    <t>ANGIPI1</t>
  </si>
  <si>
    <t>RUIPI1</t>
  </si>
  <si>
    <t>INIPI1</t>
  </si>
  <si>
    <t>REIPI1</t>
  </si>
  <si>
    <t>REIPI2</t>
  </si>
  <si>
    <t>REIPI3</t>
  </si>
  <si>
    <t>RSIPI1</t>
  </si>
  <si>
    <t>OPIPI1</t>
  </si>
  <si>
    <t>3MIPI1</t>
  </si>
  <si>
    <t>NUIPI1</t>
  </si>
  <si>
    <t>P1IPW1</t>
  </si>
  <si>
    <t>P5IPW1-5010</t>
  </si>
  <si>
    <t>P7IPW1-5010</t>
  </si>
  <si>
    <t>HLIPW1</t>
  </si>
  <si>
    <t>PAIPW1</t>
  </si>
  <si>
    <t>MCIPI1</t>
  </si>
  <si>
    <t>DEIPI1</t>
  </si>
  <si>
    <t>GEIPI1</t>
  </si>
  <si>
    <t>CNIPI3</t>
  </si>
  <si>
    <t>EYIPI3</t>
  </si>
  <si>
    <t>KGIPI1</t>
  </si>
  <si>
    <t>WDIPI1</t>
  </si>
  <si>
    <t>EFIPI1</t>
  </si>
  <si>
    <t>ALIPI1</t>
  </si>
  <si>
    <t>ALIPW1</t>
  </si>
  <si>
    <t>DGIPI1</t>
  </si>
  <si>
    <t>TMIPI1</t>
  </si>
  <si>
    <t>GMIPI1</t>
  </si>
  <si>
    <t>GCIPC1</t>
  </si>
  <si>
    <t>GUIPW1</t>
  </si>
  <si>
    <t>GIIPW1</t>
  </si>
  <si>
    <t>GSIPW1</t>
  </si>
  <si>
    <t>DSIPC1</t>
  </si>
  <si>
    <t>DSIPC2</t>
  </si>
  <si>
    <t>EPIPC1</t>
  </si>
  <si>
    <t>FOIPC1</t>
  </si>
  <si>
    <t>EIIPW1</t>
  </si>
  <si>
    <t>IBIPI1</t>
  </si>
  <si>
    <t>GLIPI1</t>
  </si>
  <si>
    <t>HOSIPI1</t>
  </si>
  <si>
    <t>HOSIPI2</t>
  </si>
  <si>
    <t>POSIPI1</t>
  </si>
  <si>
    <t>POSIPC1</t>
  </si>
  <si>
    <t>POSIPC2</t>
  </si>
  <si>
    <t>POSIPC3</t>
  </si>
  <si>
    <t>POSIPC4</t>
  </si>
  <si>
    <t>POSIPC5</t>
  </si>
  <si>
    <t>POSIPC6</t>
  </si>
  <si>
    <t>CPIPI1</t>
  </si>
  <si>
    <t>CGIPI1</t>
  </si>
  <si>
    <t>PPRIPI1</t>
  </si>
  <si>
    <t>PPAIPI1</t>
  </si>
  <si>
    <t>ARMIPI1</t>
  </si>
  <si>
    <t>DENIPI1</t>
  </si>
  <si>
    <t>HPIIPI1</t>
  </si>
  <si>
    <t>PWLIPI1</t>
  </si>
  <si>
    <t>HPIIPW1</t>
  </si>
  <si>
    <t>EDIIPI1</t>
  </si>
  <si>
    <t>EDIIPW1</t>
  </si>
  <si>
    <t>DARIPI1</t>
  </si>
  <si>
    <t>TWRIPI1</t>
  </si>
  <si>
    <t>RMAIPI1</t>
  </si>
  <si>
    <t>AAHIPI1</t>
  </si>
  <si>
    <t>RCMIPC1</t>
  </si>
  <si>
    <t>RCMIPC2</t>
  </si>
  <si>
    <t>RCMIPC3</t>
  </si>
  <si>
    <t>RCMIPC4</t>
  </si>
  <si>
    <t>RCMIPC5</t>
  </si>
  <si>
    <t>RCMIPC6</t>
  </si>
  <si>
    <t>RCMIPC7</t>
  </si>
  <si>
    <t>RCMIPC8</t>
  </si>
  <si>
    <t>RCMIPW1</t>
  </si>
  <si>
    <t>RCMIPW2</t>
  </si>
  <si>
    <t>RCMIPW3</t>
  </si>
  <si>
    <t>RCMIPW4</t>
  </si>
  <si>
    <t>RCMIPW5</t>
  </si>
  <si>
    <t>RCMIPW6</t>
  </si>
  <si>
    <t>RCMIPW7</t>
  </si>
  <si>
    <t>RCMIPW8</t>
  </si>
  <si>
    <t>HPLIPI1</t>
  </si>
  <si>
    <t>PRMIPI1</t>
  </si>
  <si>
    <t>HS-AUIPI1</t>
  </si>
  <si>
    <t>HS-AUIPI2</t>
  </si>
  <si>
    <t>HS-AUIPI3</t>
  </si>
  <si>
    <t>HS-AUIPI4</t>
  </si>
  <si>
    <t>HS-AUISI1</t>
  </si>
  <si>
    <t>HS-AUISI2</t>
  </si>
  <si>
    <t>HS-AUISI3</t>
  </si>
  <si>
    <t>HS-AUISI4</t>
  </si>
  <si>
    <t>CA-AUIPI1</t>
  </si>
  <si>
    <t>CA-AUISI1</t>
  </si>
  <si>
    <t>SA-AUIPI1</t>
  </si>
  <si>
    <t>SA-AUISI1</t>
  </si>
  <si>
    <t>ACIPI1</t>
  </si>
  <si>
    <t>AYIPI1</t>
  </si>
  <si>
    <t>T1IPW1</t>
  </si>
  <si>
    <t>ADMIPI1</t>
  </si>
  <si>
    <t>FINIPI1</t>
  </si>
  <si>
    <t>TCEIPI1</t>
  </si>
  <si>
    <t>ADMIPI2</t>
  </si>
  <si>
    <t>FINIPI2</t>
  </si>
  <si>
    <t>TCEIPI2</t>
  </si>
  <si>
    <t>ADMIPI3</t>
  </si>
  <si>
    <t>FINIPI3</t>
  </si>
  <si>
    <t>TCEIPI3</t>
  </si>
  <si>
    <t>EISIPI1</t>
  </si>
  <si>
    <t>BT2013R2-2CORE</t>
  </si>
  <si>
    <t>DBSRV1</t>
  </si>
  <si>
    <t>TRITEK-C</t>
  </si>
  <si>
    <t>Introduction to Installation - Online</t>
  </si>
  <si>
    <t>TRITEK-CO</t>
  </si>
  <si>
    <t>TRITEK2-C</t>
  </si>
  <si>
    <t>TRCRT1-C</t>
  </si>
  <si>
    <t>Installer Certification - Online</t>
  </si>
  <si>
    <t>TRCRT1-CO</t>
  </si>
  <si>
    <t>TRCRT2-C</t>
  </si>
  <si>
    <t>TRSYS1</t>
  </si>
  <si>
    <t>TRSYS3</t>
  </si>
  <si>
    <t>TRWKF1-C</t>
  </si>
  <si>
    <t>TRWFE2</t>
  </si>
  <si>
    <t>TRAPI1-C</t>
  </si>
  <si>
    <t>TRCSA1</t>
  </si>
  <si>
    <t>TRCSA2</t>
  </si>
  <si>
    <t>WSTWA2</t>
  </si>
  <si>
    <t>AETWA2</t>
  </si>
  <si>
    <t>TRWVI1-C</t>
  </si>
  <si>
    <t>PHTOI1</t>
  </si>
  <si>
    <t>TRUAW1</t>
  </si>
  <si>
    <t>WATWC1</t>
  </si>
  <si>
    <t>TREND1</t>
  </si>
  <si>
    <t>TRCCC1</t>
  </si>
  <si>
    <t>TRCCC2</t>
  </si>
  <si>
    <t>ACTCI1-C</t>
  </si>
  <si>
    <t>ACTCI1-CO</t>
  </si>
  <si>
    <t>TQTCE1</t>
  </si>
  <si>
    <t>EFTWI1</t>
  </si>
  <si>
    <t>TRTSC1-C</t>
  </si>
  <si>
    <t>HC-TRSYS1</t>
  </si>
  <si>
    <t>System Administration - Healthcare - Online</t>
  </si>
  <si>
    <t>HC-TRSYS1-CO</t>
  </si>
  <si>
    <t>HC-TRSYS2</t>
  </si>
  <si>
    <t>TRADSYS1-C</t>
  </si>
  <si>
    <t>TRADIX1-C</t>
  </si>
  <si>
    <t>TRADAA1-C</t>
  </si>
  <si>
    <t>OBOLSUB</t>
  </si>
  <si>
    <t>OBOLHOST-SILVER</t>
  </si>
  <si>
    <t>OBOLHOST-GOLD</t>
  </si>
  <si>
    <t>2000 (2.5%)</t>
  </si>
  <si>
    <t>OBOLHOST-PLATINUM</t>
  </si>
  <si>
    <t>3000 (3%)</t>
  </si>
  <si>
    <t>OBOLHOST-DOUBLEPLAT</t>
  </si>
  <si>
    <t>4000 (4%)</t>
  </si>
  <si>
    <t>OBSETUPSUB</t>
  </si>
  <si>
    <t>TBD</t>
  </si>
  <si>
    <t>OBSETUPHOST</t>
  </si>
  <si>
    <t>OBOL-STORGE</t>
  </si>
  <si>
    <t>OBOLSVCS-BACKFILEHRS</t>
  </si>
  <si>
    <t>OBOLSVCS</t>
  </si>
  <si>
    <t>OBOLHOST-CUSTOM</t>
  </si>
  <si>
    <t>OBOLSVCS-USERTESTING</t>
  </si>
  <si>
    <t>OBOLSVCS-USERTESTLITE</t>
  </si>
  <si>
    <t>FTSSH1</t>
  </si>
  <si>
    <t>RSSSH1</t>
  </si>
  <si>
    <t>OCRSSH1</t>
  </si>
  <si>
    <t>ADCSSH1</t>
  </si>
  <si>
    <t>EISSSH1</t>
  </si>
  <si>
    <t>OBOLSVCS-EXSSH1</t>
  </si>
  <si>
    <t>MAINT1</t>
  </si>
  <si>
    <t>Integration for KYOCERA - Enterprise License</t>
  </si>
  <si>
    <t>20% of Software Costs</t>
  </si>
  <si>
    <t>SC-STREEMCEN004</t>
  </si>
  <si>
    <t>SC-STREEMCEN008</t>
  </si>
  <si>
    <t>SC-STREEMCEN012</t>
  </si>
  <si>
    <t>SC-STREEMCEN016</t>
  </si>
  <si>
    <t>SC-STREEMCEN024</t>
  </si>
  <si>
    <t>SC-STREEMCEN048</t>
  </si>
  <si>
    <t>SC-STREEMCEN060</t>
  </si>
  <si>
    <t>SC-STREEMCEN072</t>
  </si>
  <si>
    <t>SC-STREEMCEN096</t>
  </si>
  <si>
    <t>SC-STREEMCEN120</t>
  </si>
  <si>
    <t>SC-STREEMCEN004BU</t>
  </si>
  <si>
    <t>SC-STREEMCEN008BU</t>
  </si>
  <si>
    <t>SC-STREEMCEN012BU</t>
  </si>
  <si>
    <t>SC-STREEMCEN016BU</t>
  </si>
  <si>
    <t>SC-STREEMCEN024BU</t>
  </si>
  <si>
    <t>SC-STREEMCEN048BU</t>
  </si>
  <si>
    <t>SC-STREEMCEN060BU</t>
  </si>
  <si>
    <t>SC-STREEMCEN072BU</t>
  </si>
  <si>
    <t>SC-STREEMCEN096BU</t>
  </si>
  <si>
    <t>SC-STREEMCEN120BU</t>
  </si>
  <si>
    <t>SC-STREEMCEN004EX</t>
  </si>
  <si>
    <t>SC-STREEMCEN008EX</t>
  </si>
  <si>
    <t>SC-STREEMCEN012EX</t>
  </si>
  <si>
    <t>SC-STREEMCEN016EX</t>
  </si>
  <si>
    <t>SC-STREEMCEN024EX</t>
  </si>
  <si>
    <t>SC-STREEMCEN048EX</t>
  </si>
  <si>
    <t>SC-STREEMCEN060EX</t>
  </si>
  <si>
    <t>SC-STREEMCEN072EX</t>
  </si>
  <si>
    <t>SC-STREEMCEN096EX</t>
  </si>
  <si>
    <t>SC-STREEMCEN120EX</t>
  </si>
  <si>
    <t>SC-STREEMCEN004BUEX</t>
  </si>
  <si>
    <t>SC-STREEMCEN008BUEX</t>
  </si>
  <si>
    <t>SC-STREEMCEN012BUEX</t>
  </si>
  <si>
    <t>SC-STREEMCEN016BUEX</t>
  </si>
  <si>
    <t>SC-STREEMCEN024BUEX</t>
  </si>
  <si>
    <t>SC-STREEMCEN048BUEX</t>
  </si>
  <si>
    <t>SC-STREEMCEN060BUEX</t>
  </si>
  <si>
    <t>SC-STREEMCEN072BUEX</t>
  </si>
  <si>
    <t>SC-STREEMCEN096BUEX</t>
  </si>
  <si>
    <t>SC-STREEMCEN120BUEX</t>
  </si>
  <si>
    <t>SC-VOIP-04P</t>
  </si>
  <si>
    <t>SC-VOIP-08P</t>
  </si>
  <si>
    <t>SC-VOIP-12P</t>
  </si>
  <si>
    <t>SC-VOIP-24P</t>
  </si>
  <si>
    <t>SC-VOIP-48P</t>
  </si>
  <si>
    <t>SC-VOIP-60P</t>
  </si>
  <si>
    <t>SC-VOIP-04PBU</t>
  </si>
  <si>
    <t>SC-VOIP-08PBU</t>
  </si>
  <si>
    <t>SC-VOIP-12PBU</t>
  </si>
  <si>
    <t>SC-VOIP-24PBU</t>
  </si>
  <si>
    <t>SC-VOIP-48PBU</t>
  </si>
  <si>
    <t>SC-VOIP-60PBU</t>
  </si>
  <si>
    <t>SC-VLT003WIN</t>
  </si>
  <si>
    <t>SC-VLTADD01TR</t>
  </si>
  <si>
    <t>SC-VLT003WINFIPS</t>
  </si>
  <si>
    <t>SC-STRM004-8X5</t>
  </si>
  <si>
    <t>SC-STRM008-8X5</t>
  </si>
  <si>
    <t>SC-STRM012-8X5</t>
  </si>
  <si>
    <t>SC-STRM016-8X5</t>
  </si>
  <si>
    <t>SC-STRM024-8X5</t>
  </si>
  <si>
    <t>SC-STRM048-8X5</t>
  </si>
  <si>
    <t>SC-STRM060-8X5</t>
  </si>
  <si>
    <t>SC-STRM072-8X5</t>
  </si>
  <si>
    <t>SC-STRM096-8X5</t>
  </si>
  <si>
    <t>SC-STRM120-8X5</t>
  </si>
  <si>
    <t>SC-STRM004-24X7</t>
  </si>
  <si>
    <t>SC-STRM008-24X7</t>
  </si>
  <si>
    <t>SC-STRM012-24X7</t>
  </si>
  <si>
    <t>SC-STRM016-24X7</t>
  </si>
  <si>
    <t>SC-STRM024-24X7</t>
  </si>
  <si>
    <t>SC-STRM048-24X7</t>
  </si>
  <si>
    <t>SC-STRM060-24X7</t>
  </si>
  <si>
    <t>SC-STRM072-24X7</t>
  </si>
  <si>
    <t>SC-STRM096-24X7</t>
  </si>
  <si>
    <t>SC-STRM120-24X7</t>
  </si>
  <si>
    <t>SC-STRM004BU-8X5</t>
  </si>
  <si>
    <t>SC-STRM008BU-8X5</t>
  </si>
  <si>
    <t>SC-STRM012BU-8X5</t>
  </si>
  <si>
    <t>SC-STRM016BU-8X5</t>
  </si>
  <si>
    <t>SC-STRM024BU-8X5</t>
  </si>
  <si>
    <t>SC-STRM048BU-8X5</t>
  </si>
  <si>
    <t>SC-STRM060BU-8X5</t>
  </si>
  <si>
    <t>SC-STRM072BU-8X5</t>
  </si>
  <si>
    <t>SC-STRM096BU-8X5</t>
  </si>
  <si>
    <t>SC-STRM120BU-8X5</t>
  </si>
  <si>
    <t>SC-STRM004BU-24X7</t>
  </si>
  <si>
    <t>SC-STRM008BU-24X7</t>
  </si>
  <si>
    <t>SC-STRM012BU-24X7</t>
  </si>
  <si>
    <t>SC-STRM016BU-24X7</t>
  </si>
  <si>
    <t>SC-STRM024BU-24X7</t>
  </si>
  <si>
    <t>SC-STRM048BU-24X7</t>
  </si>
  <si>
    <t>SC-STRM060BU-24X7</t>
  </si>
  <si>
    <t>SC-STRM072BU-24X7</t>
  </si>
  <si>
    <t>SC-STRM096BU-24X7</t>
  </si>
  <si>
    <t>SC-STRM120BU-24X7</t>
  </si>
  <si>
    <t>SC-VLT003SPRT</t>
  </si>
  <si>
    <t>SC-VLT003SPRTFIPS</t>
  </si>
  <si>
    <t>CONSULTING SERVICES</t>
  </si>
  <si>
    <t>BPI-CONSULTING</t>
  </si>
  <si>
    <t>BPI-PRO-SVCS-0.5</t>
  </si>
  <si>
    <t>BPI-PRO-SVCS-1</t>
  </si>
  <si>
    <t>BPI-PRO-SVCS-10</t>
  </si>
  <si>
    <t>Business Process, Records and Data Consulting - per process (est. 3-day workshop) -SOW Required</t>
  </si>
  <si>
    <t>4-Hours General Prof. Services, -SOW Required</t>
  </si>
  <si>
    <t>1-Day General Prof. Services, -SOW Required</t>
  </si>
  <si>
    <t>10-Day General Prof. Services, -SOW Required</t>
  </si>
  <si>
    <t>WFA-TC</t>
  </si>
  <si>
    <t>WFA-TPM</t>
  </si>
  <si>
    <t>WFA-WKSP</t>
  </si>
  <si>
    <t>WFA-TPS</t>
  </si>
  <si>
    <t>SC-VLT003WIN-5</t>
  </si>
  <si>
    <t>SC-VLT003WIN-10</t>
  </si>
  <si>
    <t>SC-VLT003WIN-25</t>
  </si>
  <si>
    <t>SC-VLT003WIN-50</t>
  </si>
  <si>
    <t>SC-VLT003WIN-100</t>
  </si>
  <si>
    <t>SC-VLT003WIN-250</t>
  </si>
  <si>
    <t>SC-VLT003WIN-500</t>
  </si>
  <si>
    <t>SC-VLT003WIN-1000</t>
  </si>
  <si>
    <t>SC-VLT003WIN-2000</t>
  </si>
  <si>
    <t>SC-VLT003WIN-5000</t>
  </si>
  <si>
    <t>SC-VLT003WIN-10000</t>
  </si>
  <si>
    <t>SC-SS-4</t>
  </si>
  <si>
    <t>SC-SS-24</t>
  </si>
  <si>
    <t>SC-VLT003SPRT-GLD-5</t>
  </si>
  <si>
    <t>SC-VLT003SPRT-GLD-10</t>
  </si>
  <si>
    <t>SC-VLT003SPRT-GLD-25</t>
  </si>
  <si>
    <t>SC-VLT003SPRT-GLD-50</t>
  </si>
  <si>
    <t>SC-VLT003SPRT-GLD-100</t>
  </si>
  <si>
    <t>SC-VLT003SPRT-GLD-250</t>
  </si>
  <si>
    <t>SC-VLT003SPRT-GLD-500</t>
  </si>
  <si>
    <t>SC-VLT003SPRT-GLD-2000</t>
  </si>
  <si>
    <t>SC-VLT003SPRT-GLD-5000</t>
  </si>
  <si>
    <t>SC-VLT003SPRT-GLD-10000</t>
  </si>
  <si>
    <t>SC-VLT003SPRT-Pltn-5</t>
  </si>
  <si>
    <t>SC-VLT003SPRT-Pltn-10</t>
  </si>
  <si>
    <t>SC-VLT003SPRT-Pltn-25</t>
  </si>
  <si>
    <t>SC-VLT003SPRT-Pltn-50</t>
  </si>
  <si>
    <t>SC-VLT003SPRT-Pltn-100</t>
  </si>
  <si>
    <t>SC-VLT003SPRT-Pltn-250</t>
  </si>
  <si>
    <t>SC-VLT003SPRT-Pltn-500</t>
  </si>
  <si>
    <t>SC-VLT003SPRT-Pltn-2000</t>
  </si>
  <si>
    <t>SC-VLT003SPRT-Pltn-5000</t>
  </si>
  <si>
    <t>SC-VLT003SPRT-Pltn-10000</t>
  </si>
  <si>
    <t>SC-PS-Onsite</t>
  </si>
  <si>
    <t>SC-PS-Technical</t>
  </si>
  <si>
    <t>SC-PS-Project</t>
  </si>
  <si>
    <t>SC-PS-Travel</t>
  </si>
  <si>
    <t>SC-PS-Cleo</t>
  </si>
  <si>
    <t>SC-PS-TRNG</t>
  </si>
  <si>
    <t>Optional Software</t>
  </si>
  <si>
    <t>Advanced Capture Solutions Training Class - Online</t>
  </si>
  <si>
    <t>XPAT-LIC-500-12</t>
  </si>
  <si>
    <t>XPAT-LIC-500-24</t>
  </si>
  <si>
    <t>XPAT-LIC-500-36</t>
  </si>
  <si>
    <t>XPAT-LIC-500-48</t>
  </si>
  <si>
    <t>XPAT-LIC-500-60</t>
  </si>
  <si>
    <t>XPAT-LIC-50-12</t>
  </si>
  <si>
    <t>XPAT-LIC-50-24</t>
  </si>
  <si>
    <t>XPAT-LIC-50-36</t>
  </si>
  <si>
    <t>XPAT-LIC-50-48</t>
  </si>
  <si>
    <t>XPAT-LIC-100-12</t>
  </si>
  <si>
    <t>XPAT-LIC-100-24</t>
  </si>
  <si>
    <t>XPAT-LIC-100-36</t>
  </si>
  <si>
    <t>XPAT-LIC-100-48</t>
  </si>
  <si>
    <t>XPAT-LIC-50-60</t>
  </si>
  <si>
    <t>XPAT-LIC-100-60</t>
  </si>
  <si>
    <t>XPAT-LIC-1000-12</t>
  </si>
  <si>
    <t>XPAT-LIC-1000-24</t>
  </si>
  <si>
    <t>XPAT-LIC-1000-36</t>
  </si>
  <si>
    <t>XPAT-LIC-1000-48</t>
  </si>
  <si>
    <t>XPAT-LIC-1000-60</t>
  </si>
  <si>
    <t>XPAT-INST-SUP</t>
  </si>
  <si>
    <t>XPAT-TRNG</t>
  </si>
  <si>
    <t>XPAT-TS</t>
  </si>
  <si>
    <t>XPAT-SA</t>
  </si>
  <si>
    <t>XPAT-TRNGS</t>
  </si>
  <si>
    <t>MAINT2</t>
  </si>
  <si>
    <t>MAINT3</t>
  </si>
  <si>
    <t>EIP Connectors</t>
  </si>
  <si>
    <t>MFP EIP Connectors - (50)</t>
  </si>
  <si>
    <t>EIP-CONN-50</t>
  </si>
  <si>
    <t>Xerox MFP Connector for Hyland OnBase software</t>
  </si>
  <si>
    <t>MFP EIP Connectors - (1600)</t>
  </si>
  <si>
    <t>EIP Connector Support</t>
  </si>
  <si>
    <t>EIP-CONN-1600</t>
  </si>
  <si>
    <t>EIP-CONN-1600-SUPP</t>
  </si>
  <si>
    <t>EIP-CONN-50-SUPP</t>
  </si>
  <si>
    <t>MFP EIP Connectors - (400)</t>
  </si>
  <si>
    <t>EIP-CONN-400</t>
  </si>
  <si>
    <t>EIP-CONN-400-SUPP</t>
  </si>
  <si>
    <t>MFP EIP Connectors - (1)</t>
  </si>
  <si>
    <t>EIP-CONN-1</t>
  </si>
  <si>
    <t>EIP-CONN-1-SUPP</t>
  </si>
  <si>
    <t>Managed Print Services</t>
  </si>
  <si>
    <t>AAA-PrinterLogic</t>
  </si>
  <si>
    <t>DocuShare</t>
  </si>
  <si>
    <r>
      <t xml:space="preserve">Rate per Device </t>
    </r>
    <r>
      <rPr>
        <sz val="10"/>
        <color rgb="FF000000"/>
        <rFont val="Arial"/>
        <family val="2"/>
      </rPr>
      <t xml:space="preserve">+ expenses if required, not to exceed the state per diem. Assessment, Consolidation/Optimization, disposal of existing devices are outlined in other sections of pricing exhibit. </t>
    </r>
  </si>
  <si>
    <r>
      <t xml:space="preserve">MPS-Transition/Implementation Project Management: </t>
    </r>
    <r>
      <rPr>
        <sz val="10"/>
        <color rgb="FF000000"/>
        <rFont val="Arial"/>
        <family val="2"/>
      </rPr>
      <t xml:space="preserve">Project and/or Transition Manager responsible for the coordination of contracted scope of work. Including engagement with the client resources as required to ensure a seamless, timely delivery of requirements. Roles may include: Tracking of project deliverables, status updates, action-owner follow-up and primary day-to day lead for overall project effort. Specific role/responsibilities may vary depending on the contracted requirements. </t>
    </r>
  </si>
  <si>
    <r>
      <t xml:space="preserve">Rate per Hour </t>
    </r>
    <r>
      <rPr>
        <sz val="10"/>
        <color rgb="FF000000"/>
        <rFont val="Arial"/>
        <family val="2"/>
      </rPr>
      <t>- plus travel expenses not to exceed the state per diem if required</t>
    </r>
  </si>
  <si>
    <r>
      <t xml:space="preserve">Monthly Rate per MFD </t>
    </r>
    <r>
      <rPr>
        <sz val="10"/>
        <color rgb="FF000000"/>
        <rFont val="Arial"/>
        <family val="2"/>
      </rPr>
      <t>-Recommended for environments with 250 or more devices in scope.</t>
    </r>
  </si>
  <si>
    <r>
      <t xml:space="preserve">Xerox Elite ecommerce B2B ordering: </t>
    </r>
    <r>
      <rPr>
        <sz val="10"/>
        <color rgb="FF000000"/>
        <rFont val="Arial"/>
        <family val="2"/>
      </rPr>
      <t xml:space="preserve">a secure, custom B2B storefront. We build a custom form within the custom B2B storefront that will allow end users (or the Key Ops) to submit meter reads and other relevant information to a designated person (or multiple people, via a DL that we can help you establish) for ordering. The form submissions are captured and delivered in Excel format, which you can then use for additional tracking / reporting. </t>
    </r>
  </si>
  <si>
    <r>
      <t xml:space="preserve">LABOR: (DCA) DocuCare Associate: </t>
    </r>
    <r>
      <rPr>
        <sz val="10"/>
        <color rgb="FF000000"/>
        <rFont val="Arial"/>
        <family val="2"/>
      </rPr>
      <t xml:space="preserve">Onsite first point of contact for help desk incidents. Maintenance and diagnosis functions. May include minor break/fix. Manage and maintain on-site parts inventory if required. Ensure Service Level Agreements (SLAs) are adhered to per the contracted scope of work. Physical device management and control including configuration i.e. IP address, scanning templates, user access levels, scan file to email. Monitor/apply current patches to Xerox devices and third party devices as contractually required. The specific roles/responsibilities and pricing will be dependent on the requirements and defined scope of work. </t>
    </r>
  </si>
  <si>
    <r>
      <t xml:space="preserve">Labor: (ASE) Account Service Engineer: </t>
    </r>
    <r>
      <rPr>
        <sz val="10"/>
        <color rgb="FF000000"/>
        <rFont val="Arial"/>
        <family val="2"/>
      </rPr>
      <t xml:space="preserve">Onsite first point of contact for in scope device help desk incidents including full Break/Fix for Xerox MFDs. Maintenance and diagnosis functions. Manage and maintain on-site parts inventory if required. Ensure Service Level Agreements (SLAs) are adhered to per the contracted scope of work. Physical device management and control including configuration i.e. IP address, scanning templates, user access levels, scan file to email. Monitor/apply current patches to Xerox devices and third party devices as contractually required. The specific roles/responsibilities and pricing will be dependent on the requirements and defined scope of work. </t>
    </r>
  </si>
  <si>
    <r>
      <t xml:space="preserve">TRAINING: </t>
    </r>
    <r>
      <rPr>
        <sz val="10"/>
        <color rgb="FF000000"/>
        <rFont val="Arial"/>
        <family val="2"/>
      </rPr>
      <t>Xerox.com product training general as well as the Xerox video Brainshark digital platform training. These methods supports todays mobile workforce and office infrastructure and varying work schedules. Brainshark allows for 24/7 access to training for new hires, refresher courses for existing employees and is extremely easy to follow and complete at your own pace.</t>
    </r>
  </si>
  <si>
    <t xml:space="preserve">Product Description                               </t>
  </si>
  <si>
    <t>Third Party Device Support (Non-Xerox)</t>
  </si>
  <si>
    <t>Device Disposal</t>
  </si>
  <si>
    <t>AAA-YSoft</t>
  </si>
  <si>
    <t>YSoft Professional Services</t>
  </si>
  <si>
    <t>Xerox Mobile Print</t>
  </si>
  <si>
    <t>PrintSafe</t>
  </si>
  <si>
    <t>WFA Services</t>
  </si>
  <si>
    <t>WFA Hyland Software</t>
  </si>
  <si>
    <t>CompleteView</t>
  </si>
  <si>
    <t>CLEO STREEM</t>
  </si>
  <si>
    <t>AutoStore</t>
  </si>
  <si>
    <t>Consulting Services</t>
  </si>
  <si>
    <t>Connectors</t>
  </si>
  <si>
    <t>PER HOUR rate</t>
  </si>
  <si>
    <t>SC-OPT-Port</t>
  </si>
  <si>
    <t xml:space="preserve">Product Description      </t>
  </si>
  <si>
    <t xml:space="preserve">Xerox Mobile Print Solution - 10 Additional MFP Connector Kit; one time fixed price;
</t>
  </si>
  <si>
    <t xml:space="preserve">Xerox Mobile Print Solution - 50 Additional MFP Connector Kit; one time fixed price
</t>
  </si>
  <si>
    <t>Xerox Mobile Print Solution - 100 Additional MFP Connector Kit; one time fixed price</t>
  </si>
  <si>
    <t>Xerox Mobile Print Solution - 500 Additional MFP Connector Kit; one time fixed price</t>
  </si>
  <si>
    <t>V5A - Xerox Mobile Print Solution Document Conversion Engine 3.0 and Above Software Kit; one time fixed price</t>
  </si>
  <si>
    <t xml:space="preserve">MOBLPRNT3 Monthly Maintenance Charge
Xerox Mobile Print 3.0 Software and Documentation with Print Device Connector </t>
  </si>
  <si>
    <t>YAP - Systems Analyst Configuration and integration services
Xerox Mobile Print Solution - 10 Additional MFP Connector Kit; one time fixed charge linked to corresponding software order in above table;</t>
  </si>
  <si>
    <t>YAR - Systems Analyst Configuration and integration services
Xerox Mobile Print Solution - 50 Additional MFP Connector Kit; one time fixed charge linked to corresponding software order in above table;</t>
  </si>
  <si>
    <t>YX6 - Systems Analyst Configuration and integration services
Xerox Mobile Print Solution - 100 Additional MFP Connector Kit; one time fixed charge linked to corresponding software order in above table;</t>
  </si>
  <si>
    <t>YX7 - Systems Analyst Configuration and integration services
Xerox Mobile Print Solution - 500 Additional MFP Connector Kit; one time fixed charge linked to corresponding software order in above table;</t>
  </si>
  <si>
    <t>V5A - Systems Analyst Configuration and integration services
Xerox Mobile Print Solution Document Conversion Engine 3.0 and Above Software Kit; one time fixed charge linked to corresponding software order in above table;</t>
  </si>
  <si>
    <t>Workflow Automation Total Professional services revenue component of the initial task order with dictate the allowable hourly rate discounts; If follow-on engagements to the initial deal include professional services, then pricing logic will be as follows:
 - If the initial engagement fell under the $50K professional services threshold and the follow-on engagment is over the $50K threshold, then the customer will be entitled to pricing discounts aligned with the over $50K discount structure for all follow-on engagements.
 - If the initial engagement exceeded $50K professional services discount and the follow-on engagement is less than the $50K threshold, then the customer will be entitled to the discount % from the initial engagement for all follow-on engagements. Additional discounting may be offered based on cumulative professional services billing as part of an expanding project related to the initial engagement.</t>
  </si>
  <si>
    <t xml:space="preserve">Provides retrieval, viewing, printing, and management of documents. Concurrent Clients have a minimum connection (lease) time of five (5) minutes.
Both the OnBase Client or OnBase Web Client can use this license.
</t>
  </si>
  <si>
    <t xml:space="preserve">Provides retrieval, viewing, printing, and management of documents. 
The OnBase Web Client cannot use this license.
</t>
  </si>
  <si>
    <t xml:space="preserve">Provides an ActiveX or HTML browser interface to access documents stored in an OnBase database via the Internet, Extranet or corporate Intranet. Each physical Web Server connecting to an OnBase database requires a separate Web Server license.
StatusView will not be automatically included with the Web Server. If StatusView functionality is desired for a solution, please include a line item on any order with the code STIPI1 as a "No Charge" item.
</t>
  </si>
  <si>
    <t>Allows a Novell GroupWise user to interact with an OnBase system through the familiar GroupWise client. Provides users the ability to save e-mails and/or any associated attachments directly into OnBase. Users can also retrieve documents from the interface.</t>
  </si>
  <si>
    <t>Provides constituents of a particular government agency web-based document viewing. Standard Client functionality will be restricted. This license is only for use by constituents in the public sector market. This license can NOT be used by any employee of any agency or anyone on that agency's internal network. Standard Client licenses must be purchased for agency employees. This license is required for each instance of an OnBase database within the agency.
Constituent counts are determined by the most recent official Census results. Hyland reserves the right to increase license fees if the agency's constituent base increases.</t>
  </si>
  <si>
    <t xml:space="preserve">Provides retrieval, viewing, printing, and management of image documents.  
Concurrent Clients have a minimum connection (lease) time of five (5) minutes.
</t>
  </si>
  <si>
    <t xml:space="preserve">Provides retrieval, viewing, printing, and management of image documents. 
The OnBase Web Client cannot use this license.
</t>
  </si>
  <si>
    <t>Allows a Client workstation to generate a true substitute check (“replacement in lieu of” IRD) with data captured by the Check Import and Image Cash Letter Import processes. Authorized users have the option to print either a standard substitute check or a return substitute check with additional fields for document the return and other information.</t>
  </si>
  <si>
    <t>Enables financial institutions to generate both forward and return electronic image cash letters in the DSTU X9.37-2003 file format from check image documents stored in OnBase. One file is created for each pocket of the transport where the items were captured, allowing synchronization with the sorter sort pattern.</t>
  </si>
  <si>
    <t>Enables financial institutions to generate both forward and return electronic image cash letters in the DSTU X9.100-187 file format from check image documents stored in OnBase. One file is created for each pocket of the transport where the items were captured, allowing synchronization with the sorter sort pattern</t>
  </si>
  <si>
    <t>Enables financial institutions to import a return file generated from a core business application. Items included in the file will be pulled from OnBase and will be available for the Image Cash Letter Generator to create a Return X9.37 file in the DSTU X9.37-2003 format consisting of check data and images that are to be returned to the Federal Reserve or a partner institution.</t>
  </si>
  <si>
    <t>Scans (digitizes) paper documents using TWAIN compatible devices. Advanced features include bar code recognition, distributed capture and indexing, blank page separation and auto-enabled indexing.</t>
  </si>
  <si>
    <t>Intended for users within a Citrix or Terminal Services environment. Scans (digitizes) paper documents using TWAIN compatible devices. Advanced features include bar code recognition, distributed capture and indexing, blank page separation and auto-enabled indexing.</t>
  </si>
  <si>
    <t>Intended for users in a Citrix or Terminal Services environment. Scans paper documents using only TWAIN compatible devices.</t>
  </si>
  <si>
    <t xml:space="preserve">Provides a simple and configurable scanning interface from within the OnBase Client or as a standalone scanning application. In a standalone installation, documents and index data are uploaded to OnBase via a connection to an OnBase Application Server or the OnBase Desktop.
Indexing can be performed using Application Enabler (not included), HL7 datasets, or by manual entry.
</t>
  </si>
  <si>
    <t>Simplifies the task of document scanning for any department. All options, scanner settings, and default index values are pre-designated. Supports any TWAIN, ISIS or Kofax compatible scanner as well as sweep functionality. Documents are imported or sent to a scan queue for further processing.</t>
  </si>
  <si>
    <t>Enables the automatic classification and indexing of scanned documents. Permits Automated Indexing of an individual document or group of documents from an OnBase select list.</t>
  </si>
  <si>
    <t>Utilizes OCR character and pattern analysis or configured templates to evaluate document contents for information or areas on the document that need to be obscured and made unreadable. Documents are placed for review before being permanently redacted so that private or confidential information cannot be viewed on the image documents.</t>
  </si>
  <si>
    <t>Generates 3-of-9 bar code sheets from manual keyword entry (in standalone mode) or from keyword and document type information scraped from the line-of-business application screen (when used with Application Enabler). In standalone mode, the Bar Code Generator connects to the OnBase database and allows the user to select a Document Type, at which point a keyword list is displayed for manual entry. At completion of manual entry, the user can trigger the printing of a 3-of-9 bar code sheet with the Document Type and Keywords encoded on it.</t>
  </si>
  <si>
    <t>Provides a method to capture, index and store the print stream from any printable application and store the information as a TIFF image within the OnBase document repository. This is a single instance license.</t>
  </si>
  <si>
    <t>Processes, indexes, and stores host/legacy application generated text files. Supports ASCII, PCL, AFP, PDF and DJDE natively.</t>
  </si>
  <si>
    <t>Processes, indexes, and stores host/legacy application generated text files. Supports ASCII, PCL, AFP and DJDE natively. Uses multi-threaded technology with specific hardware requirements to maximize processing speeds.</t>
  </si>
  <si>
    <t>Imports documents (scanned or other) and their respective index information. This module is often used in conjunction with third party forms processing software as well as data conversion utilities.</t>
  </si>
  <si>
    <t>Imports documents (scanned or other) and their respective index information. This module is often used in conjunction with third party forms processing software as well as data conversions utilities. Uses multi-threaded technology with specific hardware requirements to maximize processing speeds.</t>
  </si>
  <si>
    <t>Allows users to import documents residing in a network directory structure. The processor uses a configurable XML file to determine the document types and keyword values for the documents residing in the process directories. Could be utilized to archive documents that are scanned by a MFP device into network directories.</t>
  </si>
  <si>
    <t>Provides the ability to identify remittance information (check images, remittance slips, and financial information) from a remittance text file and store the information within the OnBase document repository. Uses multi-threaded technology with specific hardware requirements to maximize processing speeds.</t>
  </si>
  <si>
    <t>E-mail Archive captures and stores all e-mail sent or received in a Microsoft Exchange environment; utilizing the native message journaling capability. Users with the appropriate permissions can search for an e-mail correspondence in the archive based on metadata or perform a full-text search on content.</t>
  </si>
  <si>
    <t>Allows users to archive documents from SharePoint document libraries to OnBase. Archival can be ad-hoc, event-driven, or scheduled based on pre-defined rules.</t>
  </si>
  <si>
    <t>Enables an organization to use a choice of supported eCopy networked scanners or digital copiers to capture document images from eCopy ShareScan OP and route them directly into the OnBase system. Contact eCopy for the most current list of supported devices.</t>
  </si>
  <si>
    <t xml:space="preserve">Provides retrieval, viewing, printing, and management of COLD documents. 
Concurrent Clients have a minimum connection (lease) time of five (5) minutes.
Both the OnBase Client or OnBase Web Client can use this license.
</t>
  </si>
  <si>
    <t>Scans (digitizes) paper documents using Kofax or TWAIN compatible devices. Advanced features include distributed capture and indexing, image enhancement, bar code recognition (Kofax), blank page separation and auto-enabled indexing.</t>
  </si>
  <si>
    <t>Allows organizations to electronically create and manage meeting templates, meeting dates and times as well as agenda, agenda packet and minutes documents. The module can be used in conjunction with pre-configured E-Forms and workflows to improve review processes, provide for collaboration and reduce the amount of time needed to produce timely and complete agendas, agenda packets and minutes.</t>
  </si>
  <si>
    <t>Provides constituents of a particular government agency web-based document viewing, and limited Workflow routing. Standard Client functionality will be restricted. This license is only for use by constituents in the public sector market. This license can NOT be used by any employee of any agency or anyone on that agency's internal network. Standard Client licenses must be purchased for agency employees. This license is required for each instance of an OnBase database within the agency.
Constituent counts are determined by the most recent official Census results. Hyland reserves the right to increase license fees if the agency's constituent base increases.</t>
  </si>
  <si>
    <t>Designed to integrate with Epic’s suite of products such as Cadence, Prelude, Resolute, and EpicCare Inpatient/Ambulatory, Media Manager, ROI, EpicWeb, EpicCareLink, etc. Integration capabilities consist of integrated document retrieval/viewing, integrated plug-in for ROI printing and integrated scanning directly from Epic applications.</t>
  </si>
  <si>
    <t xml:space="preserve">Provides retrieval, viewing, printing, and management of documents. 
Concurrent Clients have a minimum connection (lease) time of five (5) minutes.
Both the OnBase Client or OnBase Web Client can use this license.
</t>
  </si>
  <si>
    <t xml:space="preserve">Enables HIM departments to manage the deficiency process for their documents. Controls and monitors the distribution of charts and corresponding documents thought the coding, analysis and physician completion process. Provides easy, web-based access to the patient information and physician completion from any location based on security. The OnBase Report Services module can add robust reporting capabilities for stock HIM productivity metrics as well as the ability to build custom reports.
Optional modules sold separately are: Document Imaging, COLD/ERM, Report Services.
</t>
  </si>
  <si>
    <t>Provides Medical Records Management Solution access based on signer configuration. Grants access to all staff and clinical delivery via the Medical Records Management interface ONLY.</t>
  </si>
  <si>
    <t>Converts EOB statements in versions 5010 of the 835 EDI format to XML or PCL format for import into OnBase. The processor also extracts a fixed list of keywords from each EOB to index the documents as they are imported into OnBase. The 835 file is separated into a single document for each claim.</t>
  </si>
  <si>
    <t>Converts individual healthcare claims in version 5010 of the 837 Professional EDI format to HCFA-1500 forms and UB-92 in XML format. This processor does not process Dental 837 documents.</t>
  </si>
  <si>
    <t>Sends and receives HL7 data streams. It can send OnBase information from COLD, the Document Import Processor, and scan processes to any application that has can accept HL7 formatted data. It can also receive HL7 messages via TCP/IP or batch files to create documents such as E-Forms and add Autofill Keyword Sets.</t>
  </si>
  <si>
    <t>Provides the ability to scan via a stand-alone capture module and index documents in conjunction with DICOM work lists. Documents are stored into a PACS system in a DICOM format.</t>
  </si>
  <si>
    <t>Designed to integrate with GE's Centricity product. Key elements include: HL7 synchronization between OnBase and Centricity, document retrieval capability from the Centricity user interface, batch scanning from OnBase linking documents with Centricity, and storage of structured data (transcription, photos, XML documents) to complement the HIS system.</t>
  </si>
  <si>
    <t>Designed to integrate with the Millennium product. Key elements include: HL7 synchronization between OnBase and Millennium, document retrieval capability from the Millennium user interface, batch scanning from OnBase linking documents with Millennium, and storage of structured data (transcription, photos, XML documents) to complement the HIS system.</t>
  </si>
  <si>
    <t>Designed to integrate with Sunrise Acute Care. Key elements include: HL7 synchronization between OnBase and Sunrise Acute Care, document retrieval capability from the Sunrise Acute Care user interface, batch scanning from OnBase linking documents with Sunrise Acute Care, and storage of structured data (transcription, photos, XML documents) to complement the HIS system.</t>
  </si>
  <si>
    <t>Provides an integration that brings together the data centric capabilities of EMRs, the document- and transaction-centric features of OnBase, and the imaging- and DICOM-centric advantages of GE. Physicians and staff can access medical images and other digital clinical data without toggling between multiple logins, systems and viewers.</t>
  </si>
  <si>
    <t>Provides an integration that brings together the data centric capabilities of EMRs, the document- and transaction-centric features of OnBase, and the imaging- and DICOM-centric advantages of TeraMedica. Physicians and staff can access medical images and other digital clinical data without toggling between multiple logins, systems and viewers.</t>
  </si>
  <si>
    <t xml:space="preserve">The client provides the ability to access documents from OnBase. Multiple concurrent clients may be included in a solution.
Provides retrieval, viewing, printing, and management of documents. Provides retrieval, viewing, printing, and management of documents
Concurrent Clients have a minimum connection (lease) time of five (5) minutes. Both the OnBase Client or OnBase Web Client can use this license.
</t>
  </si>
  <si>
    <t xml:space="preserve">Provides a simple and configurable scanning interface from within the OnBase Client or as a standalone scanning application. In a standalone installation, documents and index data are uploaded to OnBase via a connection to an OnBase Application Server or the OnBase Desktop.
</t>
  </si>
  <si>
    <t>Allows for the uploading of transaction details or summary data to the G/L system. Supports A/R to G/L and G/L to G/L transfers.</t>
  </si>
  <si>
    <t>Enables organizations to gain valuable statistics about the health of business processes driven by critical business applications. A representative from the Hyland Software Database Services Group will perform an in depth discovery with individuals from the organization to determine business reporting requirements and goals for the OnBase System. Based on information gathered, optimized custom reports will be created and optionally implemented.</t>
  </si>
  <si>
    <t>A representative from the Hyland Software Database Services Group will meet with an organization's BCP team to determine business continuity requirements for the OnBase database. The database engineer is available to discuss the various Microsoft SQL Server methods for delivering high availability and the different scenarios that may require a full recovery of the OnBase database. The database engineer will also provide recommendations specific to the needs of the individual organization and can also provide assistance with the implementation and/or testing of a custom OnBase BCP.</t>
  </si>
  <si>
    <t>A representative from the Hyland Software Database Services Group will meet with representatives of an organization to determine a database migration strategy for the OnBase system. The Hyland database engineer will migrate the OnBase database to the desired platform. Data Structure integrity verification and data authentication is performed post migration to ensure OnBase database integrity.</t>
  </si>
  <si>
    <t>Provides web-only retrieval and read only access to documents for an insurance carrier's agents through the carrier's developed portal. This license can NOT be used by any employee of the carrier or anyone on that carrier's internal network. Standard Client licenses must be purchased for carrier employees.</t>
  </si>
  <si>
    <t xml:space="preserve">Provides image enabling to third-party software applications that are GUI, browser, or text-based.
Due to the variety of applications, Solution Providers must verify that an application can be enabled prior to selling this module. As part of the verification, Solution Providers are also required to complete a pre-qualification form located on www.teamonbase.com. Please make no assumptions. If verification is unsuccessful, Hyland can be contacted for assistance.
</t>
  </si>
  <si>
    <t xml:space="preserve">Provides image enabling to third-party software applications that are GUI, browser, or text-based.
Provides any number of applications to be image-enabled within the enterprise.
Due to the variety of applications, Solution Providers must verify that an application can be enabled prior to selling this module. As part of the verification, Solution Providers are also required to complete a pre-qualification form located on www.teamonbase.com. Please make no assumptions. If verification is unsuccessful, Hyland can be contacted for assistance.
</t>
  </si>
  <si>
    <t>Provides an object-oriented API that exposes key OnBase functionality. Unity contains functionality to query, store, retrieve and modify documents and metadata as well as other document-centric features such as notes. The Unity Integration Toolkit is only for integration to OnBase from external applications or custom applications that exist outside of OnBase Automation. A separate OnBase Automation license is required for automation integrations.
In addition to the Unity Integration Toolkit, a Unity Automation license is granted to any customer or partner that has at least one person with a current OnBase API Certification. The Unity Automation allows access to Unity through OnBase Automation configured through the OnBase Configuration module. OnBase Automation is any extension to OnBase configured through OnBase Configuration such as Workflow or WorkView scripting, but includes any automation code configured through the Configuration module.</t>
  </si>
  <si>
    <t>Provides the ability to query for documents within the OnBase repository from third party applications.
Note: This is NOT Web Server Client licensing. Query API is only for External User Access. Access for Internal Users should be granted through the purchase of standard client Licensing.
If you purchase the initial tier of either OnBase Client or OnBase Core you enjoy the second tier of either on any additional purchase.</t>
  </si>
  <si>
    <t>The HTTP Content Server interface allows an SAP system to perform content management functions against the OnBase system. Using this interface, SAP systems may use OnBase as its repository for storage and retrieval of archived documents.
This base component is required in order to use: Bar Code Import for use with SAP ArchiveLink, Print List and Data Archive for use with SAP ArchiveLink, Business Indexing Connector for use with SAP ArchiveLink, Imaging iViews for use with SAP ArchiveLink.</t>
  </si>
  <si>
    <t>Uses SAP ArchiveLink to import SAP ArchiveLink print lists, data archive files and imaging documents. Archiving data contained in the SAP system will reduce the storage requirements of the SAP system, improve response times and reduce the time to backup, recover and upgrade the SAP system.</t>
  </si>
  <si>
    <t>Used to automatically index OnBase documents in OnBase that have been related to business objects in a SAP system. This makes it possible to use OnBase to search for the documents related to any business object in a SAP system. This module also keeps the keywords on documents in OnBase synchronized with the SAP system.</t>
  </si>
  <si>
    <t>Enables users to scan document images directly through SharePoint as item list attachments and document library items. 
Documents are automatically indexed, managed and stored in OnBase, while still linked and accessible from the related items and records managed by users in SharePoint.</t>
  </si>
  <si>
    <t>Allows users of Esri to link OnBase documents to features on web based maps. The integration provides a set of easy-to-use web links in the map application for query, point-and-click retrieval and archiving of OnBase documents related to map features. The integration is based on ESRI’s task framework and allows GIS administrators to easily imbed the OnBase web links into new or existing .Net based applications.</t>
  </si>
  <si>
    <t>Allows ESRI ArcInfo, ArcEditor and ArcView users the ability to link OnBase documents to features on maps. The integration provides an easy-to-use toolbar in the ArcGIS Desktop environment for query, point-and-click retrieval and archiving of OnBase documents related to map features.</t>
  </si>
  <si>
    <t>Utilized to migrate data from the IXOS repository to OnBase. The tool reads the IXOS repository and creates the necessary Document Import Processor index files to process the data into OnBase.</t>
  </si>
  <si>
    <t>Utilized to migrate data from the Ricoh eCabinet repository to OnBase. The tool reads the Ricoh eCabinet repository and creates the necessary Import Processor index files to process the data into OnBase.</t>
  </si>
  <si>
    <t>Provides electronic document routing through a configurable work process. Includes pre-configured rules, actions, transitions, and notifications and additional capabilities for Visual Basic scripts. Provides access to Workflow functions in order to perform work and complete tasks on documents. Includes E-Forms.</t>
  </si>
  <si>
    <t>Provides image enabling to third-party software applications that are GUI, browser, or text-based.
Due to the variety of applications, Solution Providers must verify that an application can be enabled prior to selling this module. As part of the verification, Solution Providers are also required to complete a pre-qualification form located on www.teamonbase.com. Please make no assumptions. If verification is unsuccessful, Hyland can be contacted for assistance.</t>
  </si>
  <si>
    <t>Provides image enabling to third-party software applications that are GUI, browser, or text-based.
Provides any number of applications to be image-enabled within the enterprise.
Due to the variety of applications, Solution Providers must verify that an application can be enabled prior to selling this module. As part of the verification, Solution Providers are also required to complete a pre-qualification form located on www.teamonbase.com. Please make no assumptions. If verification is unsuccessful, Hyland can be contacted for assistance.</t>
  </si>
  <si>
    <t>Provides integration with Autonomy IDOL to provide advanced Full-Text searches for words or phrases that exist within documents stored in OnBase. These words or phrases can exist in COLD documents, text renditions of image documents (OCRed images), and many 3rd party application documents. Can perform fuzzy searches, wildcard searches, stemming searches, thesaurus searches, and searches combining full-text and keywords on document types.</t>
  </si>
  <si>
    <t>Provides the ability to retrieve full-text data stored in Autonomy IDOL Full-Text collections. Autonomy IDOL Full-Text can index OCR images, COLD text documents, Adobe PDF documents, Microsoft Office documents, WordPerfect documents, HTML documents and many others.</t>
  </si>
  <si>
    <t>Provides the ability to retrieve full-text data stored in Autonomy IDOL Full-Text collections. Autonomy IDOL Full-Text can index OCR images, COLD text documents, Adobe PDF documents, Microsoft Office documents, WordPerfect documents, HTML documents and many others. Valid for a single named user logged into one workstation at a time.</t>
  </si>
  <si>
    <t>Regulates public access to a server through middleware software that acts as a proxy for accessing Disk Groups. Because communications with the OnBase Client are handled through TCP/IP, administrators are not required to use Windows Shares or UNC paths for Disk Group access.</t>
  </si>
  <si>
    <t>Provides the ability to closely monitor critical performance aspects of an OnBase implementation. Designed to be customizable to allow nearly any element within the OnBase system to be audited for business and IT statistics.</t>
  </si>
  <si>
    <t>Allows for the easy extraction and analysis of data that is contained within COLD/ERM and PDF reports stored in OnBase. Business intelligence contained within existing reports can be tapped without IT involvement or re-keying data. Report extract formats include Microsoft Excel, among others.</t>
  </si>
  <si>
    <t>1) Recurring monthly hosting fee is based on the list price of the software. 2) Monthly hosting fee for cloud customers is calculated by taking the total list price of all software licenses multiplied by: 2% for OBOLHOST-SILVER with a minimum initial monthly hosting fee of $1,000; 2.5% for OBOLHOST-GOLD with a minimum initial monthly hosting fee of $2,000; 3% for OBOLHOST-PLATINUM with a minimum initial monthly hosting fee of $3,000; and 4% for OBOLHOST-DOUBLEPLAT with a minimum initial monthly hosting fee of $4,000. 3) Refer to OnBase Online Storage Fee (OBOL-STORG) for detail. 4) Includes one Citrix account for each customer/reseller. 5) Customized hosting network configuration licensed on a case by case basis.</t>
  </si>
  <si>
    <t>Per GB charge for ingestion of backfile conversion. Data to be provided via SFTP or Encrypted USB hard drive.</t>
  </si>
  <si>
    <t>1) Customers using Full-Text Indexing for Autonomy IDOL are required to purchase this package. 2) One time setup fee will be charged, equal to the monthly fee. 3) The Purchase of the hosting package does not replace the purchase of the OnBase full-text indexing module.</t>
  </si>
  <si>
    <t>The Workflow Design course provides attendees with a review of the business discovery process and strategies for translating business requirements into Workflow functionality. The class will require students to filter provided information and create Workflow solutions that accomplish organizational goals. The class requires students to create a Workflow project from initial discovery through testing for a variety of business scenarios.
Formerly known as Workflow Certification.
Duration: 5 days</t>
  </si>
  <si>
    <t xml:space="preserve">The Web Server / Application Enabler Administration course is designed to teach students administration techniques for the OnBase Web Server and Application Enabler. The course will also cover security and data storage modifications for the Web Server in addition to appropriate troubleshooting techniques. The course also covers essential Application Enabler configuration and installation techniques. The class will culminate in a practical implementation of an OnBase solution incorporating the Web Server, Application Enabler, and the OnBase Desktop. 
Duration: 5 days
</t>
  </si>
  <si>
    <t>The Web Server – Online course provides students with a robust understanding of the advantages of the OnBase Web Server and the inherent functionality it brings to an OnBase solution. Students will implement the OnBase Web Server and configure it to meet specific environmental and business requirements. Students will be exposed, through the use of Hyland Software’s Virtual classroom, to the installation, configuration, troubleshooting, and modification of a Web Server environment. Special attention is provided on the requirements for upgrading a Web Server installation.
Duration: 2 days</t>
  </si>
  <si>
    <t>The Application Enabler – Online course teaches students how to configure Application Enabler to index documents and retrieve documents while interacting with another application. Students will connect to Hyland Software’s Virtual classroom to install and configure Application Enabler for use with the OnBase Thick Client, Web Client, Disconnected Scanning, and bar code generation. The course provides an in-depth look at installation best practices as well.
Duration: 2 days</t>
  </si>
  <si>
    <t>Partners may engage Hyland Software Education Services to execute a standard OnBase customer course at their facilities for the partner’s direct customers. This provides the partner with an opportunity to engage their customers, ensure that the system administrators are committed to their role in the OnBase solution, and support the continued growth of the OnBase solution. Partners will be responsible for all travel and expenses for the course and the class size limits apply. This license must be used for all partner hosted courses supporting more than one customer.</t>
  </si>
  <si>
    <t>This four-hour, online, instructor-led course will explore the changes in OnBase workflow and their impact on new and existing workflow solution. This course will focus on best practices in design and targeting process efficiency. This interactive class will look at the results from various process configuration and apply several workflow strategies to current projects. Upon successfully completing this course, any individual who was or is an OnBase Certified Workflow Administrator will have their certification status updated for two years.
Duration: 0.5 day</t>
  </si>
  <si>
    <t>Hyland Software can create a training course geared towards the technical needs of individuals who are not pursuing one of the available OnBase certifications. The Customer will be responsible for any additional content generation and course preparation as well as travel and expenses for the technical staff necessary for the course. All Custom Customer Training courses must be reviewed and approved by the Manager of Education Services prior to booking.</t>
  </si>
  <si>
    <t>This full day, instructor-led online course explores the essentials of creating HTML forms for use as electronic forms in OnBase. The course will review several tools for creating electronic forms, review the underlying architecture of forms and how they function in OnBase, as well as review best practices for design and manipulation through OnBase and Workflow. Individuals will craft several forms and build upon their knowledge to create electronic forms solutions. The course will also explore the embedding of simple scripts into the forms for data validation.
Duration: 1 day</t>
  </si>
  <si>
    <t>Hyland Software can create a training course geared towards the technical needs of individuals who are not pursuing one of the available OnBase certifications. The Solution Provider will be responsible for any additional content generation and course preparation as well as travel and expenses for the technical staff necessary for the course. All Custom Solution Provider Training courses must be reviewed and approved by the Manager of Education Services prior to booking.</t>
  </si>
  <si>
    <t>Hyland software charges a 15% extended support fee for any customer running on a version of software that has been designated as an "Extended Support Version". This fee is in addition to the Annual Maintenance percentage.</t>
  </si>
  <si>
    <t>Hyland Software charges a fee for any customer wishing to have a private build of the OnBase version they are running. This fee is in addition to annual maintenance.</t>
  </si>
  <si>
    <t>Provides the ability to create custom applications in OnBase to track issues from start through resolution. Supports optional attachment of OnBase documents and user-defined events to issues. Configuration tool allows user to define custom database tables, screens and views.</t>
  </si>
  <si>
    <t>Provides the combined functionality of Workflow and WorkView within a single license. Includes E-Forms.</t>
  </si>
  <si>
    <t>Allows organizations to react quickly to changing business conditions, adjusting their approach to markets or adding new lines of business. The Business Rules Engine is designed to allow managers to create business rules which can contain parameterized values. This allows shift supervisors to adjust threshold values as needed to account for dynamic business environments.</t>
  </si>
  <si>
    <t>Allows technical and/or business analysts to model business processes, end to end, including all interactions with humans, systems and content. Utilizes the Business Process Model and Notation (BPMN) standard. Provides output of process documentation and generates XML according to the Business Process Execution Language (BPEL) stadard, which can be exported and executed by a BPEL Orchestration Engine.</t>
  </si>
  <si>
    <t xml:space="preserve">Provides electronic document routing through a configurable work process. Includes pre-configured rules, actions, transitions, and notifications and additional capabilities for Visual Basic scripts.
Allows one department within an organization to create Workflow solutions specific to that department (e.g. an AP department may implement a Requisition process and an AP Review process). If more than one department wishes to use Workflow, they must license additional department licenses or purchase the Workflow Enterprise Server. This license may be applied toward the purchase of Workflow Enterprise Server within one year of the purchase date. 
</t>
  </si>
  <si>
    <t xml:space="preserve">Provides electronic document routing through a configurable work process. Includes pre-configured rules, actions, transitions, and notifications and additional capabilities for Visual Basic scripts.
Allows any number of Workflow applications to be implemented by any number of departments within the enterprise.
</t>
  </si>
  <si>
    <t>Provides the ability to create custom applications in OnBase to track issues to resolution. Supports optional attachment of OnBase documents and user-defined events to issues. Configuration tool allows user to define custom database tables, screens and views.</t>
  </si>
  <si>
    <t>Provides the combined functionality of Workflow and WorkView within a single license. For use with traditional Workflow and WorkView licensing models.</t>
  </si>
  <si>
    <t>Provides server-based conversion of images to text. OCR on the Data Capture Server allows for multi-threaded processing with the licensing of multiple cores. Supports multiple languages, processing of bi-tonal, grayscale and color images, and creation of multiple output formats (ASCII text, Adobe PDF, HTML or Microsoft Word). Enables batch processing and ad-hoc document OCR.</t>
  </si>
  <si>
    <t>Converts images to text in order to facilitate text searching and/or full text indexing. Supports multiple languages, processing of bi-tonal, grayscale and color images, and creation of multiple output formats (ASCII text, Adobe PDF, HTML or Microsoft Word). Enables batch processing and also ad-hoc document OCR from a select list.</t>
  </si>
  <si>
    <t>Creates an Automated Clearing House (ACH) file that conforms to the NACHA format for Electronic Funds Transfer (EFT). Also, includes a pre-note test file feature and a check consolidation feature that combines multiple payments into a single transaction.</t>
  </si>
  <si>
    <t>Allows the real-time signing of TIFF images and OnBase E-Forms within the OnBase Client. The original image is altered with the signature that is scratched on a Topaz signature pad device.</t>
  </si>
  <si>
    <t>Allows users to digitally approve documents within the OnBase system via certificate-based signing. Also, allows signed documents to be routed in Workflow based on the presence or absence of signatures.</t>
  </si>
  <si>
    <t>Provides the ability to store and manage revisions of documents generated by Microsoft Office and other file formats. Includes multiple file import, revision control, version control, document commenting, checkin/checkout, automatic upload and synchronization of revisions, document templates, and the Briefcase.</t>
  </si>
  <si>
    <t>Allows for Ad-hoc creation of form letters using Microsoft Word templates. The content of the created document is a combination of merged data form templates, E-Forms, Workflow properties, web services, database queries and nested sub-templates.</t>
  </si>
  <si>
    <t>Allows for Batch and Ad-Hoc creation of form letters using Microsoft Word templates. The content of the created document is a combination of merged data form templates, E-Forms, Workflow properties, web services, database queries and nested sub-templates.</t>
  </si>
  <si>
    <t xml:space="preserve">Prints primary documents (usually statements) with supporting documents in a batch process or on an ad hoc basis. The number of statements processed in a month determines the required licensing. Sold in blocks of 1,000.
Example: Customer purchases 15,000 statements. The first 10,000 statements are purchased from tier 1. The next 5,000 statements are purchased at tier 2. Future licenses purchased by Customer begin at the tier where their last purchase was made.
</t>
  </si>
  <si>
    <t xml:space="preserve">Automatically delivers previously rendered Image Statements electronically to designated recipients via fax, e-mail, CD or web presentment.
Sold in blocks of 250 with a minimum initial purchase of 4 blocks (1,000).
To determine price:
Recipients x Fee = Price 
Note: Price is not a monthly fee or annual fee. The formula determines the perpetual cost of the license.
</t>
  </si>
  <si>
    <t>Provides a common workspace for users and teams to share documents and WorkView objects, and allows for threaded discussions around that information. Synchronous collaboration is provided through integration with Citrix GoTo Meeting.</t>
  </si>
  <si>
    <t xml:space="preserve">Provides a central repository for compound documents.  Enables CAD compound document activities and functions. Features include import, and enhanced foldering.
Necessary for Autodesk AutoCAD or other 3rd party CAD integrations.
</t>
  </si>
  <si>
    <t xml:space="preserve">The Point-of-Service collections module with Data Ingestion interfaces with other systems, (Registration, Billing, Document Imaging) to provide guarantor collections at patient presentation for service. This cash drawer concept can also integrate with OnBase's patient portal and kiosk solutions to help manage and reconcile guarantor collections throughout the healthcare organization. </t>
  </si>
  <si>
    <t>Enables each Client workstation to access the POS Cash Receipts elements of the system in conjunction with the Base POS Licenses above. Licensing is per each concurrent workstation (cash drawer) needed per shift.</t>
  </si>
  <si>
    <t xml:space="preserve">Charge Processing with data ingestion assists the operator in capturing paper-based charge record data including; patient identification, date of service, procedure codes, diagnosis codes, and quantities. Validation routines are provided that enable the solution to “scrub encounter data” prior to interfacing with the LOB application.
</t>
  </si>
  <si>
    <t>Provides the server side license for Remittance Processing. Includes data capture of all paper-based payment data including; payments, adjustments, remark codes, comments and other data elements. Validation routines are provided that enable the solution to “scrub remittance data” prior to interfacing with the LOB application. AutoCOB is provided for printing of EOBs for secondary billing purposes.</t>
  </si>
  <si>
    <t xml:space="preserve">Enables the entry of information into the LOB system, in conjunction with the HPI Plug-in Linker. These automated transactions can vary based upon business need and LOB system capabilities. This Plug-in allows for the transfer of funds between (or application of adjustments to) accounts in the LOB system.
</t>
  </si>
  <si>
    <t xml:space="preserve">Takes all validated data that has been processed through either the Charge or Payment Processing workflow and automatically posts it to your Line of Business (LOB) application. May require additional ADE licenses depending on transaction volumes.
</t>
  </si>
  <si>
    <t xml:space="preserve">Enable the import, validation or the posting process to the LOB system. Additional licenses may be required to accommodate higher transaction volumes. Ability to support multi-session on a single workstation is dependent on the integration methodology and LOB capabilities.
</t>
  </si>
  <si>
    <t xml:space="preserve">Provides the Server side license for processing of ANSI X12 Data. Allows separation, splitting, capture and translation for 270, 271, 276, 277, 810, 820, 835 and 837 formats. When paired with either Charge or Payment Processing Modules, transactions can be automatically applied to the host LOB system.
</t>
  </si>
  <si>
    <t xml:space="preserve">Provides an additional station license for processing of ANSI X12 Data. Allows separation, splitting, capture and translation for 270, 271, 276, 277, 810, 820, 835 and 837 formats. 
</t>
  </si>
  <si>
    <t>Enables matching of bank, finance, Payment Processing and LOB host system for cash reconciliation.</t>
  </si>
  <si>
    <t xml:space="preserve">Provides base document imaging functions including: Scan, Rescan, Indexing and Routing, Inquiry, Output and Archive.   
</t>
  </si>
  <si>
    <t>Allows entry and management of payer fee schedules at the Payer, CPT, and Effective Date levels to enable discount calculation during payment validation. Application offers Percentage of Billed Amount, Fixed Fee or Percentage of CMS Reimbursement options.</t>
  </si>
  <si>
    <t xml:space="preserve">Allows customers receiving published CDs/DVDs to have a database that contains index/pointer information for multiple published CDs/DVDs. When they receive a new published CD/DVD, they will update the aggregate database with the new index/pointer information.
In order to properly license the above scenarios, the company that produces the published CD/DVD will have to acquire an Aggregate Publishing license for each customer that takes advantage of this functionality. 
</t>
  </si>
  <si>
    <t xml:space="preserve">Extends Export/Publishing to a “lights-out” operation. Instead of having people dedicated to launching Export or Publishing jobs directly through the Client, they can now define the jobs in advance and have the OnBase system produce CD-R or DVD output for them at pre-determined intervals throughout the year.
If you are publishing information for 500 institutions, you would buy 1 of the first tier and 4 of the second tier. The number of CD/DVDs created per year for an institution is not relevant. (For example, twelve monthly CDs or DVDs sent to an institution, each containing the same set of document types, would equate to a single license).
</t>
  </si>
  <si>
    <t>Allows users to produce a CD/DVD with encrypted contents. This eliminates the ability for someone to casually browse the document files or database that comes on the media.</t>
  </si>
  <si>
    <t>Exports documents and their respective indexes out of an OnBase system. These documents and indexes can be imported into another OnBase system or used in conjunction with the OnBase Publishing module.</t>
  </si>
  <si>
    <t>Enables organizations to encrypt documents as they are imported into OnBase and stored on a file server. If viewed outside of OnBase, documents will be unreadable.</t>
  </si>
  <si>
    <t>Allows OnBase to be configured to use authentication credentials from selected single sign-on service vendors.  Single sign-on services centralize authentication and authorization across multiple applications.</t>
  </si>
  <si>
    <t>YS SQ5 License + EMB, RBP, SW support + Gold SLA, 1 year</t>
  </si>
  <si>
    <t>YS SQ5 License no EMB, SUITE , SW support + Gold SLA, 1 year</t>
  </si>
  <si>
    <t>YS SQ5 License no EMB, Print Roaming , SW support + Gold SLA, 1 year</t>
  </si>
  <si>
    <t>YS SQ5 License no EMB, RBP, SW support + Gold SLA, 1 year</t>
  </si>
  <si>
    <t>Plat SLA, REM A/SW Sub, w/o Emb REPT­ONLY, per dev/mo</t>
  </si>
  <si>
    <t>Ysoft USB CR v2, MultiReader LF, 1 year warranty</t>
  </si>
  <si>
    <t>Quantity</t>
  </si>
  <si>
    <t>Extended Price</t>
  </si>
  <si>
    <t>Total Extended Price</t>
  </si>
  <si>
    <r>
      <rPr>
        <b/>
        <sz val="10"/>
        <color rgb="FF000000"/>
        <rFont val="Arial"/>
        <family val="2"/>
      </rPr>
      <t>DocuShare</t>
    </r>
    <r>
      <rPr>
        <sz val="10"/>
        <color theme="1"/>
        <rFont val="Arial"/>
        <family val="2"/>
      </rPr>
      <t xml:space="preserve"> </t>
    </r>
    <r>
      <rPr>
        <b/>
        <sz val="10"/>
        <color rgb="FF000000"/>
        <rFont val="Arial"/>
        <family val="2"/>
      </rPr>
      <t>Standard</t>
    </r>
    <r>
      <rPr>
        <sz val="10"/>
        <color theme="1"/>
        <rFont val="Arial"/>
        <family val="2"/>
      </rPr>
      <t xml:space="preserve"> </t>
    </r>
    <r>
      <rPr>
        <b/>
        <sz val="10"/>
        <color rgb="FF000000"/>
        <rFont val="Arial"/>
        <family val="2"/>
      </rPr>
      <t>Server</t>
    </r>
    <r>
      <rPr>
        <sz val="10"/>
        <color theme="1"/>
        <rFont val="Arial"/>
        <family val="2"/>
      </rPr>
      <t xml:space="preserve"> </t>
    </r>
    <r>
      <rPr>
        <b/>
        <sz val="10"/>
        <color rgb="FF000000"/>
        <rFont val="Arial"/>
        <family val="2"/>
      </rPr>
      <t>License</t>
    </r>
    <r>
      <rPr>
        <sz val="10"/>
        <color theme="1"/>
        <rFont val="Arial"/>
        <family val="2"/>
      </rPr>
      <t xml:space="preserve"> </t>
    </r>
    <r>
      <rPr>
        <b/>
        <sz val="10"/>
        <color rgb="FF000000"/>
        <rFont val="Arial"/>
        <family val="2"/>
      </rPr>
      <t>v7</t>
    </r>
    <r>
      <rPr>
        <sz val="10"/>
        <color theme="1"/>
        <rFont val="Arial"/>
        <family val="2"/>
      </rPr>
      <t xml:space="preserve"> </t>
    </r>
    <r>
      <rPr>
        <b/>
        <sz val="10"/>
        <color rgb="FF000000"/>
        <rFont val="Arial"/>
        <family val="2"/>
      </rPr>
      <t xml:space="preserve">(DB0).
</t>
    </r>
    <r>
      <rPr>
        <sz val="10"/>
        <color theme="1"/>
        <rFont val="Arial"/>
        <family val="2"/>
      </rPr>
      <t xml:space="preserve"> </t>
    </r>
    <r>
      <rPr>
        <sz val="10"/>
        <color rgb="FF000000"/>
        <rFont val="Arial"/>
        <family val="2"/>
      </rPr>
      <t>No</t>
    </r>
    <r>
      <rPr>
        <sz val="10"/>
        <color theme="1"/>
        <rFont val="Arial"/>
        <family val="2"/>
      </rPr>
      <t xml:space="preserve"> </t>
    </r>
    <r>
      <rPr>
        <sz val="10"/>
        <color rgb="FF000000"/>
        <rFont val="Arial"/>
        <family val="2"/>
      </rPr>
      <t>User</t>
    </r>
    <r>
      <rPr>
        <sz val="10"/>
        <color theme="1"/>
        <rFont val="Arial"/>
        <family val="2"/>
      </rPr>
      <t xml:space="preserve"> </t>
    </r>
    <r>
      <rPr>
        <sz val="10"/>
        <color rgb="FF000000"/>
        <rFont val="Arial"/>
        <family val="2"/>
      </rPr>
      <t>CAL's</t>
    </r>
    <r>
      <rPr>
        <sz val="10"/>
        <color theme="1"/>
        <rFont val="Arial"/>
        <family val="2"/>
      </rPr>
      <t xml:space="preserve"> </t>
    </r>
    <r>
      <rPr>
        <sz val="10"/>
        <color rgb="FF000000"/>
        <rFont val="Arial"/>
        <family val="2"/>
      </rPr>
      <t>included.</t>
    </r>
  </si>
  <si>
    <t>AutoStore V7.0</t>
  </si>
  <si>
    <t>AutoStore Express V7.0</t>
  </si>
  <si>
    <t>Xerox Print Awareness Tool (XPAT)</t>
  </si>
  <si>
    <t>Digital Alternatives (DA)</t>
  </si>
  <si>
    <t>Discount
Percent</t>
  </si>
  <si>
    <t>Custom Quote</t>
  </si>
  <si>
    <t>Streem Fax software does much more than add faxing capabilities to Xerox multifunction printers. It utilizes the familiar environment of the MFP to create a communications system that can send, receive, print, archive, and track information.</t>
  </si>
  <si>
    <t>Streem Fax</t>
  </si>
  <si>
    <t>Nuance AutoStore</t>
  </si>
  <si>
    <t>AutoStore is a server-based application which orchestrates the capture and secure delivery of paper and electronic documents into business applications. Whether you’re handling invoices, claims, applications or order forms, AutoStore can automate your document-driven business processes to help lower costs, improve operational efficiency, communication and collaboration, and support compliance with laws and regulations.</t>
  </si>
  <si>
    <t>PrinterLogic is an on-premise web application that simplifies the management, migration, and provisioning of printers. </t>
  </si>
  <si>
    <t>Xerox DocuShare</t>
  </si>
  <si>
    <t>Xerox DocuShare is enterprise content management (ECM) designed with usability, flexibility and convenience in mind. It helps knowledge workers be more efficient every day by focusing on the intersection of people, paper and processes – the lifeblood of today’s work environment. The latest release of DocuShare features personalized views, few clicks, mobile-friendly web design, application integration and enhanced workflow and lifecycle management.</t>
  </si>
  <si>
    <t xml:space="preserve">Xerox® Mobile Print is a turnkey solution that’s simple, convenient and secure. Xerox® Mobile Print enables you to easily print from your smartphone or tablet – as well as laptops and desktops. </t>
  </si>
  <si>
    <t>Xerox Print Awareness Tool</t>
  </si>
  <si>
    <t>Xerox Print Awareness Tool is a unique approach to sustainability management and reducing print volumes. Print Awareness Tool contributes to the triple bottom line and promotes sustainable habits at a personal level. With Xerox Print Awareness you can see your print usage, using an easy, interactive desktop interface, and take steps to improve print behavior. You get a personal view of print performance, not one where individual print performance is shared across colleagues. The tool offers sustainability tips and suggestions for improvement on the user’s dashboard.</t>
  </si>
  <si>
    <t>Xerox PrintSafe Software</t>
  </si>
  <si>
    <t>Xerox® PrintSafe Software provides secure print authentication for printed data on all your multifunction printers, including both Xerox® devices and devices from other vendors. This software is open to work with your choice of industry standard secure readers and cards.</t>
  </si>
  <si>
    <t>Free your organization from bloated processes that perpetuate inefficiency and cost. Workflow automation services lead the way to greater productivity and digital transformation. Analytics guide strategies to bring operational excellence to routine workflow as well as industry-specific processes.</t>
  </si>
  <si>
    <t>Workflow Automation Services</t>
  </si>
  <si>
    <t>Xerox Print Management and Mobility Suite</t>
  </si>
  <si>
    <t>XPMMS-SVR</t>
  </si>
  <si>
    <t>Xerox Print Management and Mobility Suite (Base Server) (6XN)</t>
  </si>
  <si>
    <t>MOBWKFLOW</t>
  </si>
  <si>
    <t>PSWKFLOW</t>
  </si>
  <si>
    <t>Mobile Print Workflow (Server Enablement plus single DCE, plus one EIP device) (3XN)</t>
  </si>
  <si>
    <t>PrintSafe Workflow (Server Enablement plus one EIP device) (8XN)</t>
  </si>
  <si>
    <t xml:space="preserve">The Xerox® Print Management and Mobility Suite gives you an affordable, modular solution designed to save time and reduce costs in controlling a printer fleet, while enabling the productivity that comes from mobility and robust workflows. </t>
  </si>
  <si>
    <r>
      <rPr>
        <sz val="9"/>
        <color theme="1"/>
        <rFont val="Calibri"/>
        <family val="2"/>
        <charset val="134"/>
        <scheme val="minor"/>
      </rPr>
      <t xml:space="preserve">       </t>
    </r>
    <r>
      <rPr>
        <sz val="9"/>
        <color rgb="FF000000"/>
        <rFont val="Arial"/>
        <family val="3"/>
        <charset val="134"/>
      </rPr>
      <t>9XN</t>
    </r>
  </si>
  <si>
    <r>
      <rPr>
        <sz val="9"/>
        <color theme="1"/>
        <rFont val="Calibri"/>
        <family val="2"/>
        <charset val="134"/>
        <scheme val="minor"/>
      </rPr>
      <t xml:space="preserve">       </t>
    </r>
    <r>
      <rPr>
        <sz val="9"/>
        <color rgb="FF000000"/>
        <rFont val="Arial"/>
        <family val="3"/>
        <charset val="134"/>
      </rPr>
      <t>2XP</t>
    </r>
  </si>
  <si>
    <r>
      <rPr>
        <sz val="9"/>
        <color theme="1"/>
        <rFont val="Calibri"/>
        <family val="2"/>
        <charset val="134"/>
        <scheme val="minor"/>
      </rPr>
      <t xml:space="preserve">       </t>
    </r>
    <r>
      <rPr>
        <sz val="9"/>
        <color rgb="FF000000"/>
        <rFont val="Arial"/>
        <family val="3"/>
        <charset val="134"/>
      </rPr>
      <t>3XP</t>
    </r>
  </si>
  <si>
    <r>
      <rPr>
        <sz val="9"/>
        <color theme="1"/>
        <rFont val="Calibri"/>
        <family val="2"/>
        <charset val="134"/>
        <scheme val="minor"/>
      </rPr>
      <t xml:space="preserve">       </t>
    </r>
    <r>
      <rPr>
        <sz val="9"/>
        <color rgb="FF000000"/>
        <rFont val="Arial"/>
        <family val="3"/>
        <charset val="134"/>
      </rPr>
      <t>4XP</t>
    </r>
  </si>
  <si>
    <r>
      <rPr>
        <sz val="9"/>
        <color theme="1"/>
        <rFont val="Calibri"/>
        <family val="2"/>
        <charset val="134"/>
        <scheme val="minor"/>
      </rPr>
      <t xml:space="preserve">       </t>
    </r>
    <r>
      <rPr>
        <sz val="9"/>
        <color rgb="FF000000"/>
        <rFont val="Arial"/>
        <family val="3"/>
        <charset val="134"/>
      </rPr>
      <t>5XP</t>
    </r>
  </si>
  <si>
    <r>
      <rPr>
        <sz val="9"/>
        <color theme="1"/>
        <rFont val="Calibri"/>
        <family val="2"/>
        <charset val="134"/>
        <scheme val="minor"/>
      </rPr>
      <t xml:space="preserve">       </t>
    </r>
    <r>
      <rPr>
        <sz val="9"/>
        <color rgb="FF000000"/>
        <rFont val="Arial"/>
        <family val="3"/>
        <charset val="134"/>
      </rPr>
      <t>6XP</t>
    </r>
  </si>
  <si>
    <r>
      <rPr>
        <sz val="9"/>
        <color theme="1"/>
        <rFont val="Calibri"/>
        <family val="2"/>
        <charset val="134"/>
        <scheme val="minor"/>
      </rPr>
      <t xml:space="preserve">       </t>
    </r>
    <r>
      <rPr>
        <sz val="9"/>
        <color rgb="FF000000"/>
        <rFont val="Arial"/>
        <family val="3"/>
        <charset val="134"/>
      </rPr>
      <t>7XP</t>
    </r>
  </si>
  <si>
    <r>
      <rPr>
        <sz val="9"/>
        <color theme="1"/>
        <rFont val="Calibri"/>
        <family val="2"/>
        <charset val="134"/>
        <scheme val="minor"/>
      </rPr>
      <t xml:space="preserve">       </t>
    </r>
    <r>
      <rPr>
        <sz val="9"/>
        <color rgb="FF000000"/>
        <rFont val="Arial"/>
        <family val="3"/>
        <charset val="134"/>
      </rPr>
      <t>8XP</t>
    </r>
  </si>
  <si>
    <r>
      <rPr>
        <sz val="9"/>
        <color theme="1"/>
        <rFont val="Calibri"/>
        <family val="2"/>
        <charset val="134"/>
        <scheme val="minor"/>
      </rPr>
      <t xml:space="preserve">       </t>
    </r>
    <r>
      <rPr>
        <sz val="9"/>
        <color rgb="FF000000"/>
        <rFont val="Arial"/>
        <family val="3"/>
        <charset val="134"/>
      </rPr>
      <t>MPSREPORT</t>
    </r>
  </si>
  <si>
    <r>
      <rPr>
        <sz val="9"/>
        <color theme="1"/>
        <rFont val="Calibri"/>
        <family val="2"/>
        <charset val="134"/>
        <scheme val="minor"/>
      </rPr>
      <t xml:space="preserve">       </t>
    </r>
    <r>
      <rPr>
        <sz val="9"/>
        <color rgb="FF000000"/>
        <rFont val="Arial"/>
        <family val="3"/>
        <charset val="134"/>
      </rPr>
      <t>4XN</t>
    </r>
  </si>
  <si>
    <r>
      <rPr>
        <sz val="9"/>
        <color theme="1"/>
        <rFont val="Calibri"/>
        <family val="2"/>
        <charset val="134"/>
        <scheme val="minor"/>
      </rPr>
      <t xml:space="preserve">       </t>
    </r>
    <r>
      <rPr>
        <sz val="9"/>
        <color rgb="FF000000"/>
        <rFont val="Arial"/>
        <family val="3"/>
        <charset val="134"/>
      </rPr>
      <t>5XN</t>
    </r>
  </si>
  <si>
    <t>1 Xerox PM&amp;M Server workflow connector. May order up to a qty of (9).</t>
  </si>
  <si>
    <t>2 Xerox PM&amp;M Server workflow connectors. May order up to a qty of (9).</t>
  </si>
  <si>
    <t>12 Xerox PM&amp;M Server workflow connectors. May order up to a qty of (9).</t>
  </si>
  <si>
    <t>30 Xerox PM&amp;M Server workflow connectors. May order up to a qty of (9).</t>
  </si>
  <si>
    <t>75 Xerox PM&amp;M Server workflow connectors. May order up to a qty of (9).</t>
  </si>
  <si>
    <t>200 Xerox PM&amp;M Server workflow connectors. May order up to a qty of (9).</t>
  </si>
  <si>
    <t>300 Xerox PM&amp;M Server workflow connectors. May order up to a qty of (9).</t>
  </si>
  <si>
    <t>1000 Xerox PM&amp;M Server workflow connectors. May order up to a qty of (9).</t>
  </si>
  <si>
    <t>Managed Print Services Reporting Enablement (5AA)</t>
  </si>
  <si>
    <t>Conversion Server Accessory. May order up to a qty of (9).</t>
  </si>
  <si>
    <t>Conversion Server Accessory - 3 pack. May order up to a qty of (9).</t>
  </si>
  <si>
    <r>
      <t xml:space="preserve">You May Choose </t>
    </r>
    <r>
      <rPr>
        <b/>
        <u/>
        <sz val="10"/>
        <color rgb="FF000000"/>
        <rFont val="Arial"/>
        <family val="2"/>
      </rPr>
      <t>ANY</t>
    </r>
    <r>
      <rPr>
        <b/>
        <sz val="10"/>
        <color rgb="FF000000"/>
        <rFont val="Arial"/>
        <family val="2"/>
      </rPr>
      <t xml:space="preserve"> of the following:</t>
    </r>
  </si>
  <si>
    <r>
      <t xml:space="preserve">You Must Choose At Least </t>
    </r>
    <r>
      <rPr>
        <b/>
        <u/>
        <sz val="10"/>
        <color rgb="FF000000"/>
        <rFont val="Arial"/>
        <family val="2"/>
      </rPr>
      <t>ONE</t>
    </r>
    <r>
      <rPr>
        <b/>
        <sz val="10"/>
        <color rgb="FF000000"/>
        <rFont val="Arial"/>
        <family val="2"/>
      </rPr>
      <t xml:space="preserve"> of the following:</t>
    </r>
  </si>
  <si>
    <r>
      <rPr>
        <sz val="11"/>
        <color theme="1"/>
        <rFont val="Calibri"/>
        <family val="2"/>
        <scheme val="minor"/>
      </rPr>
      <t xml:space="preserve">      </t>
    </r>
    <r>
      <rPr>
        <sz val="11"/>
        <color rgb="FF000000"/>
        <rFont val="Arial"/>
        <family val="3"/>
        <charset val="134"/>
      </rPr>
      <t>XPMMS-UPG</t>
    </r>
  </si>
  <si>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Mobile</t>
    </r>
    <r>
      <rPr>
        <sz val="9"/>
        <color theme="1"/>
        <rFont val="Calibri"/>
        <family val="2"/>
        <charset val="134"/>
        <scheme val="minor"/>
      </rPr>
      <t xml:space="preserve"> </t>
    </r>
    <r>
      <rPr>
        <sz val="9"/>
        <color rgb="FF000000"/>
        <rFont val="Arial"/>
        <family val="3"/>
        <charset val="134"/>
      </rPr>
      <t>Print</t>
    </r>
    <r>
      <rPr>
        <sz val="9"/>
        <color theme="1"/>
        <rFont val="Calibri"/>
        <family val="2"/>
        <charset val="134"/>
        <scheme val="minor"/>
      </rPr>
      <t xml:space="preserve"> </t>
    </r>
    <r>
      <rPr>
        <sz val="9"/>
        <color rgb="FF000000"/>
        <rFont val="Arial"/>
        <family val="3"/>
        <charset val="134"/>
      </rPr>
      <t>Solution</t>
    </r>
    <r>
      <rPr>
        <sz val="9"/>
        <color theme="1"/>
        <rFont val="Calibri"/>
        <family val="2"/>
        <charset val="134"/>
        <scheme val="minor"/>
      </rPr>
      <t xml:space="preserve"> </t>
    </r>
    <r>
      <rPr>
        <sz val="9"/>
        <color rgb="FF000000"/>
        <rFont val="Arial"/>
        <family val="3"/>
        <charset val="134"/>
      </rPr>
      <t>v1.5x</t>
    </r>
    <r>
      <rPr>
        <sz val="9"/>
        <color theme="1"/>
        <rFont val="Calibri"/>
        <family val="2"/>
        <charset val="134"/>
        <scheme val="minor"/>
      </rPr>
      <t xml:space="preserve"> </t>
    </r>
    <r>
      <rPr>
        <sz val="9"/>
        <color rgb="FF000000"/>
        <rFont val="Arial"/>
        <family val="3"/>
        <charset val="134"/>
      </rPr>
      <t>/</t>
    </r>
    <r>
      <rPr>
        <sz val="9"/>
        <color theme="1"/>
        <rFont val="Calibri"/>
        <family val="2"/>
        <charset val="134"/>
        <scheme val="minor"/>
      </rPr>
      <t xml:space="preserve"> </t>
    </r>
    <r>
      <rPr>
        <sz val="9"/>
        <color rgb="FF000000"/>
        <rFont val="Arial"/>
        <family val="3"/>
        <charset val="134"/>
      </rPr>
      <t>2.5x</t>
    </r>
    <r>
      <rPr>
        <sz val="9"/>
        <color theme="1"/>
        <rFont val="Calibri"/>
        <family val="2"/>
        <charset val="134"/>
        <scheme val="minor"/>
      </rPr>
      <t xml:space="preserve"> </t>
    </r>
    <r>
      <rPr>
        <sz val="9"/>
        <color rgb="FF000000"/>
        <rFont val="Arial"/>
        <family val="3"/>
        <charset val="134"/>
      </rPr>
      <t>/3.x</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Print</t>
    </r>
    <r>
      <rPr>
        <sz val="9"/>
        <color theme="1"/>
        <rFont val="Calibri"/>
        <family val="2"/>
        <charset val="134"/>
        <scheme val="minor"/>
      </rPr>
      <t xml:space="preserve"> </t>
    </r>
    <r>
      <rPr>
        <sz val="9"/>
        <color rgb="FF000000"/>
        <rFont val="Arial"/>
        <family val="3"/>
        <charset val="134"/>
      </rPr>
      <t>Management</t>
    </r>
    <r>
      <rPr>
        <sz val="9"/>
        <color theme="1"/>
        <rFont val="Calibri"/>
        <family val="2"/>
        <charset val="134"/>
        <scheme val="minor"/>
      </rPr>
      <t xml:space="preserve"> </t>
    </r>
    <r>
      <rPr>
        <sz val="9"/>
        <color rgb="FF000000"/>
        <rFont val="Arial"/>
        <family val="3"/>
        <charset val="134"/>
      </rPr>
      <t>and</t>
    </r>
    <r>
      <rPr>
        <sz val="9"/>
        <color theme="1"/>
        <rFont val="Calibri"/>
        <family val="2"/>
        <charset val="134"/>
        <scheme val="minor"/>
      </rPr>
      <t xml:space="preserve"> </t>
    </r>
    <r>
      <rPr>
        <sz val="9"/>
        <color rgb="FF000000"/>
        <rFont val="Arial"/>
        <family val="3"/>
        <charset val="134"/>
      </rPr>
      <t>Mobility</t>
    </r>
    <r>
      <rPr>
        <sz val="9"/>
        <color theme="1"/>
        <rFont val="Calibri"/>
        <family val="2"/>
        <charset val="134"/>
        <scheme val="minor"/>
      </rPr>
      <t xml:space="preserve"> </t>
    </r>
    <r>
      <rPr>
        <sz val="9"/>
        <color rgb="FF000000"/>
        <rFont val="Arial"/>
        <family val="3"/>
        <charset val="134"/>
      </rPr>
      <t>Suite</t>
    </r>
    <r>
      <rPr>
        <sz val="9"/>
        <color theme="1"/>
        <rFont val="Calibri"/>
        <family val="2"/>
        <charset val="134"/>
        <scheme val="minor"/>
      </rPr>
      <t xml:space="preserve"> </t>
    </r>
    <r>
      <rPr>
        <sz val="9"/>
        <color rgb="FF000000"/>
        <rFont val="Arial"/>
        <family val="3"/>
        <charset val="134"/>
      </rPr>
      <t>v4.0
Upgrade</t>
    </r>
    <r>
      <rPr>
        <sz val="9"/>
        <color theme="1"/>
        <rFont val="Calibri"/>
        <family val="2"/>
        <charset val="134"/>
        <scheme val="minor"/>
      </rPr>
      <t xml:space="preserve"> </t>
    </r>
    <r>
      <rPr>
        <sz val="9"/>
        <color rgb="FF000000"/>
        <rFont val="Arial"/>
        <family val="3"/>
        <charset val="134"/>
      </rPr>
      <t>Kit</t>
    </r>
    <r>
      <rPr>
        <sz val="9"/>
        <color theme="1"/>
        <rFont val="Calibri"/>
        <family val="2"/>
        <charset val="134"/>
        <scheme val="minor"/>
      </rPr>
      <t xml:space="preserve"> </t>
    </r>
    <r>
      <rPr>
        <sz val="9"/>
        <color rgb="FF000000"/>
        <rFont val="Arial"/>
        <family val="3"/>
        <charset val="134"/>
      </rPr>
      <t>(301K33950)</t>
    </r>
  </si>
  <si>
    <r>
      <rPr>
        <b/>
        <sz val="11"/>
        <color theme="1"/>
        <rFont val="Arial"/>
        <family val="3"/>
        <charset val="134"/>
      </rPr>
      <t>Xerox</t>
    </r>
    <r>
      <rPr>
        <sz val="11"/>
        <color theme="1"/>
        <rFont val="Calibri"/>
        <family val="2"/>
        <scheme val="minor"/>
      </rPr>
      <t xml:space="preserve"> </t>
    </r>
    <r>
      <rPr>
        <b/>
        <sz val="11"/>
        <color theme="1"/>
        <rFont val="Arial"/>
        <family val="3"/>
        <charset val="134"/>
      </rPr>
      <t>Mobile</t>
    </r>
    <r>
      <rPr>
        <sz val="11"/>
        <color theme="1"/>
        <rFont val="Calibri"/>
        <family val="2"/>
        <scheme val="minor"/>
      </rPr>
      <t xml:space="preserve"> </t>
    </r>
    <r>
      <rPr>
        <b/>
        <sz val="11"/>
        <color theme="1"/>
        <rFont val="Arial"/>
        <family val="3"/>
        <charset val="134"/>
      </rPr>
      <t>Print</t>
    </r>
    <r>
      <rPr>
        <sz val="11"/>
        <color theme="1"/>
        <rFont val="Calibri"/>
        <family val="2"/>
        <scheme val="minor"/>
      </rPr>
      <t xml:space="preserve"> </t>
    </r>
    <r>
      <rPr>
        <b/>
        <sz val="11"/>
        <color theme="1"/>
        <rFont val="Arial"/>
        <family val="3"/>
        <charset val="134"/>
      </rPr>
      <t>v1.5</t>
    </r>
    <r>
      <rPr>
        <sz val="11"/>
        <color theme="1"/>
        <rFont val="Calibri"/>
        <family val="2"/>
        <scheme val="minor"/>
      </rPr>
      <t xml:space="preserve"> </t>
    </r>
    <r>
      <rPr>
        <b/>
        <sz val="11"/>
        <color theme="1"/>
        <rFont val="Arial"/>
        <family val="3"/>
        <charset val="134"/>
      </rPr>
      <t>(</t>
    </r>
    <r>
      <rPr>
        <b/>
        <sz val="9"/>
        <color theme="1"/>
        <rFont val="Arial"/>
        <family val="3"/>
        <charset val="134"/>
      </rPr>
      <t>MOBLPRNT</t>
    </r>
    <r>
      <rPr>
        <b/>
        <sz val="11"/>
        <color theme="1"/>
        <rFont val="Arial"/>
        <family val="3"/>
        <charset val="134"/>
      </rPr>
      <t>)</t>
    </r>
    <r>
      <rPr>
        <sz val="11"/>
        <color theme="1"/>
        <rFont val="Calibri"/>
        <family val="2"/>
        <scheme val="minor"/>
      </rPr>
      <t xml:space="preserve"> </t>
    </r>
    <r>
      <rPr>
        <b/>
        <sz val="11"/>
        <color theme="1"/>
        <rFont val="Arial"/>
        <family val="3"/>
        <charset val="134"/>
      </rPr>
      <t>/v2.5</t>
    </r>
    <r>
      <rPr>
        <sz val="11"/>
        <color theme="1"/>
        <rFont val="Calibri"/>
        <family val="2"/>
        <scheme val="minor"/>
      </rPr>
      <t xml:space="preserve"> </t>
    </r>
    <r>
      <rPr>
        <b/>
        <sz val="11"/>
        <color theme="1"/>
        <rFont val="Arial"/>
        <family val="3"/>
        <charset val="134"/>
      </rPr>
      <t>(</t>
    </r>
    <r>
      <rPr>
        <b/>
        <sz val="9"/>
        <color theme="1"/>
        <rFont val="Arial"/>
        <family val="3"/>
        <charset val="134"/>
      </rPr>
      <t>MOBLPRNT2</t>
    </r>
    <r>
      <rPr>
        <b/>
        <sz val="11"/>
        <color theme="1"/>
        <rFont val="Arial"/>
        <family val="3"/>
        <charset val="134"/>
      </rPr>
      <t>)</t>
    </r>
    <r>
      <rPr>
        <sz val="11"/>
        <color theme="1"/>
        <rFont val="Calibri"/>
        <family val="2"/>
        <scheme val="minor"/>
      </rPr>
      <t xml:space="preserve"> </t>
    </r>
    <r>
      <rPr>
        <b/>
        <sz val="11"/>
        <color theme="1"/>
        <rFont val="Arial"/>
        <family val="3"/>
        <charset val="134"/>
      </rPr>
      <t>/</t>
    </r>
    <r>
      <rPr>
        <sz val="11"/>
        <color theme="1"/>
        <rFont val="Calibri"/>
        <family val="2"/>
        <scheme val="minor"/>
      </rPr>
      <t xml:space="preserve"> </t>
    </r>
    <r>
      <rPr>
        <b/>
        <sz val="11"/>
        <color theme="1"/>
        <rFont val="Arial"/>
        <family val="3"/>
        <charset val="134"/>
      </rPr>
      <t>v3.x</t>
    </r>
    <r>
      <rPr>
        <sz val="11"/>
        <color theme="1"/>
        <rFont val="Calibri"/>
        <family val="2"/>
        <scheme val="minor"/>
      </rPr>
      <t xml:space="preserve"> </t>
    </r>
    <r>
      <rPr>
        <b/>
        <sz val="11"/>
        <color theme="1"/>
        <rFont val="Arial"/>
        <family val="3"/>
        <charset val="134"/>
      </rPr>
      <t>(</t>
    </r>
    <r>
      <rPr>
        <b/>
        <sz val="9"/>
        <color theme="1"/>
        <rFont val="Arial"/>
        <family val="3"/>
        <charset val="134"/>
      </rPr>
      <t>MOBLPRNT3</t>
    </r>
    <r>
      <rPr>
        <b/>
        <sz val="11"/>
        <color theme="1"/>
        <rFont val="Arial"/>
        <family val="3"/>
        <charset val="134"/>
      </rPr>
      <t>)</t>
    </r>
    <r>
      <rPr>
        <sz val="11"/>
        <color theme="1"/>
        <rFont val="Calibri"/>
        <family val="2"/>
        <scheme val="minor"/>
      </rPr>
      <t xml:space="preserve"> </t>
    </r>
    <r>
      <rPr>
        <b/>
        <sz val="11"/>
        <color theme="1"/>
        <rFont val="Arial"/>
        <family val="3"/>
        <charset val="134"/>
      </rPr>
      <t>Upgrade</t>
    </r>
    <r>
      <rPr>
        <sz val="11"/>
        <color theme="1"/>
        <rFont val="Calibri"/>
        <family val="2"/>
        <scheme val="minor"/>
      </rPr>
      <t xml:space="preserve"> </t>
    </r>
    <r>
      <rPr>
        <b/>
        <sz val="11"/>
        <color theme="1"/>
        <rFont val="Arial"/>
        <family val="3"/>
        <charset val="134"/>
      </rPr>
      <t>to</t>
    </r>
    <r>
      <rPr>
        <sz val="11"/>
        <color theme="1"/>
        <rFont val="Calibri"/>
        <family val="2"/>
        <scheme val="minor"/>
      </rPr>
      <t xml:space="preserve"> </t>
    </r>
    <r>
      <rPr>
        <b/>
        <sz val="11"/>
        <color theme="1"/>
        <rFont val="Arial"/>
        <family val="3"/>
        <charset val="134"/>
      </rPr>
      <t>XPMMS</t>
    </r>
  </si>
  <si>
    <t>AAA-XPMMS</t>
  </si>
  <si>
    <t>Mobile Print Workflow</t>
  </si>
  <si>
    <t>PrintSafe Workflow</t>
  </si>
  <si>
    <t>Workflow Connectors</t>
  </si>
  <si>
    <t>Mobile Print Upgrade</t>
  </si>
  <si>
    <t>Base Server</t>
  </si>
  <si>
    <t>Reporting &amp; Coversion Server Accessory</t>
  </si>
  <si>
    <t>Xerox Secure Print Manager Suite 2.1</t>
  </si>
  <si>
    <t>AutoStore Express V7.0 Software, License and Documentation</t>
  </si>
  <si>
    <r>
      <rPr>
        <b/>
        <sz val="10"/>
        <color rgb="FF000000"/>
        <rFont val="Arial"/>
        <family val="2"/>
      </rPr>
      <t>AutoStore</t>
    </r>
    <r>
      <rPr>
        <sz val="10"/>
        <color theme="1"/>
        <rFont val="Arial"/>
        <family val="2"/>
      </rPr>
      <t xml:space="preserve"> </t>
    </r>
    <r>
      <rPr>
        <b/>
        <sz val="10"/>
        <color rgb="FF000000"/>
        <rFont val="Arial"/>
        <family val="2"/>
      </rPr>
      <t>Express</t>
    </r>
    <r>
      <rPr>
        <sz val="10"/>
        <color theme="1"/>
        <rFont val="Arial"/>
        <family val="2"/>
      </rPr>
      <t xml:space="preserve"> </t>
    </r>
    <r>
      <rPr>
        <b/>
        <sz val="10"/>
        <color rgb="FF000000"/>
        <rFont val="Arial"/>
        <family val="2"/>
      </rPr>
      <t>V7.0</t>
    </r>
    <r>
      <rPr>
        <b/>
        <sz val="10"/>
        <color rgb="FF000000"/>
        <rFont val="Arial"/>
        <family val="2"/>
      </rPr>
      <t/>
    </r>
  </si>
  <si>
    <t>7BB</t>
  </si>
  <si>
    <t>AutoStore V7.0 Software, License and Documentation</t>
  </si>
  <si>
    <r>
      <rPr>
        <b/>
        <sz val="10"/>
        <color rgb="FF000000"/>
        <rFont val="Arial"/>
        <family val="2"/>
      </rPr>
      <t>AutoStore</t>
    </r>
    <r>
      <rPr>
        <sz val="10"/>
        <color theme="1"/>
        <rFont val="Arial"/>
        <family val="2"/>
      </rPr>
      <t xml:space="preserve"> </t>
    </r>
    <r>
      <rPr>
        <b/>
        <sz val="10"/>
        <color rgb="FF000000"/>
        <rFont val="Arial"/>
        <family val="2"/>
      </rPr>
      <t>V7.0</t>
    </r>
  </si>
  <si>
    <t>6BB</t>
  </si>
  <si>
    <t>Xerox App Gallery</t>
  </si>
  <si>
    <t>Xerox Easy Translator Service</t>
  </si>
  <si>
    <t>The Cloud-based Xerox® Easy Translator Service utilizes state-of-the-art technology to provide instant, draft machine translations or convenient access to professional translators via your Xerox® multifunction printer (MFP), PC, or smartphone! Simply scan the document using this app on your Xerox® ConnectKey® enabled multifunction printer and receive a translation into one of over 35 languages via email notification and/or print at the MFP. An account with the service is required to use this app. To register for an account, see you Xerox Sales Manager or go to www.XeroxTranslates.com.</t>
  </si>
  <si>
    <t>An App Gallery account provides direct access to apps for devices / multifunction printers (MFPs) that can improve your productivity, simplify workflows, convey pertinent business information, and enhance the overall user experience. With an App Gallery account you can view and acquire Apps, install Apps onto MFPs, and manage your Apps, licenses and devices (MFPs). NOTE: Some Gallery Apps are free and do not require a license. Other Apps require the purchase of a license; these are referred to as Paid-License Apps.</t>
  </si>
  <si>
    <t>10 Pages</t>
  </si>
  <si>
    <t>100 Pages</t>
  </si>
  <si>
    <t>1,000 Pages</t>
  </si>
  <si>
    <t>5,000 Pages</t>
  </si>
  <si>
    <t>10,000 Pages</t>
  </si>
  <si>
    <t>50,000 Pages</t>
  </si>
  <si>
    <t>100,000 Pages</t>
  </si>
  <si>
    <t>Subscribe for 10 pages if there is a need for intermittent low-volume translations</t>
  </si>
  <si>
    <t>100 pages is a good choice for individual translation of documents with medium volumes</t>
  </si>
  <si>
    <t>Best for one or more users (e.g. in your SOHO) for easy translations over a longer period of time</t>
  </si>
  <si>
    <t>Proposed to cover all small business translation needs</t>
  </si>
  <si>
    <t>Recommended for small and medium-sized enterprises or large company departments</t>
  </si>
  <si>
    <t>The smart translation solution for a larger company and enterprise</t>
  </si>
  <si>
    <t>Best for large enterprises with regular tasks related to high-volume multilingual content processing</t>
  </si>
  <si>
    <t>XETS-10</t>
  </si>
  <si>
    <t>XETS-100</t>
  </si>
  <si>
    <t>XETS-1000</t>
  </si>
  <si>
    <t>XETS-5000</t>
  </si>
  <si>
    <t>XETS-10000</t>
  </si>
  <si>
    <t>XETS-50000</t>
  </si>
  <si>
    <t>XETS-100000</t>
  </si>
  <si>
    <t>FLEX-BASE-LIC5</t>
  </si>
  <si>
    <t>FLEX-BASE-LIC10</t>
  </si>
  <si>
    <t>FLEX-BASE-50G</t>
  </si>
  <si>
    <t>FLEX-BASE-250G</t>
  </si>
  <si>
    <t>FLEX-STOR-10G</t>
  </si>
  <si>
    <t>FLEX-ADD-3</t>
  </si>
  <si>
    <t>FLEX-ADD-5</t>
  </si>
  <si>
    <t>FLEX-ADD-10</t>
  </si>
  <si>
    <t>FLEX-ADD-25</t>
  </si>
  <si>
    <t>FLEX-ADD-50</t>
  </si>
  <si>
    <t>FLEX-SCAN-ADDON</t>
  </si>
  <si>
    <t>DocuShare Flex</t>
  </si>
  <si>
    <t>Requires Statement of Work (SOW)
Document Management in the Cloud. Contains all major features including unlimited indexing service. Base feature contains 5 named user licenses and 20GB for Document storage for 1 year. License includes Support &amp; Maintenance. Must be paid in advance per year. Package include a free copy of MFP integration to Xerox MFP devices.</t>
  </si>
  <si>
    <t>Document Management in the Cloud. Contains all major features including unlimited indexing service. Includes 10 User CALS for 1 year. Storage limited to 100GB. Must be paid in advance per year. First year license include Support &amp; Maintenance. Package include a free copy of MFP integration to Xerox MFP devices.</t>
  </si>
  <si>
    <t>Named User License Pack for 50 CALS. Can be used on any of the BASE packages. License includes Support &amp; Maintenance. Must be paid in advance per year. Price validity is 3 years.</t>
  </si>
  <si>
    <t>Named User License Pack for 25 CALS. Can be used on any of the BASE packages. License includes Support &amp; Maintenance. Must be paid in advance per year. Price validity is 3 years.</t>
  </si>
  <si>
    <t>Named User License Pack for 10 CALS. Can be used on any of the BASE packages. License includes Support &amp; Maintenance. Must be paid in advance per year. Price validity is 3 years.</t>
  </si>
  <si>
    <t xml:space="preserve"> Requires Professional Services. Named User License Pack for 10 CALS. Can be used on any of the BASE packages. License includes Support &amp; Maintenance. Must be paid in advance per year. Price validity is 3 years.</t>
  </si>
  <si>
    <t>Document Management in the Cloud. Contains all major features including unlimited Indexing Service. Suppports usage of upto 10 named users. Storage of up to 50GB - no limitation on number of documents. Price for 1 Year. Package include a free copy of MFP integration to Xerox MFP devices.</t>
  </si>
  <si>
    <t>Additional 10GB Storage. Additional 10GB of storage for DocuShare Flex product. No limitation on adding storage to the base product.</t>
  </si>
  <si>
    <t>Named User License for 3 Users. Can be applied to only BASE packages. Price includes Support &amp; Maintenance</t>
  </si>
  <si>
    <t>Document Management in the Cloud. Contains all major features including unlimited Indexing Service. Suppports usage of upto 20 named users. Storage of up to 250GB - no limitation on number of documents. Price for 1 Year. Package includes a free copy of MFP integration to Xerox MFP devices.</t>
  </si>
  <si>
    <t>DocuShare Flex Scan Services Addon, 1MFP.</t>
  </si>
  <si>
    <r>
      <t xml:space="preserve">Xerox Software Solutions
</t>
    </r>
    <r>
      <rPr>
        <sz val="11"/>
        <color theme="1"/>
        <rFont val="Calibri"/>
        <family val="2"/>
        <scheme val="minor"/>
      </rPr>
      <t>Effective 07/01/2017</t>
    </r>
  </si>
  <si>
    <r>
      <rPr>
        <sz val="11"/>
        <color rgb="FF000000"/>
        <rFont val="Calibri"/>
        <family val="2"/>
        <scheme val="minor"/>
      </rPr>
      <t>DocuShare</t>
    </r>
    <r>
      <rPr>
        <sz val="11"/>
        <color theme="1"/>
        <rFont val="Calibri"/>
        <family val="2"/>
        <scheme val="minor"/>
      </rPr>
      <t xml:space="preserve"> </t>
    </r>
    <r>
      <rPr>
        <sz val="11"/>
        <color rgb="FF000000"/>
        <rFont val="Calibri"/>
        <family val="2"/>
        <scheme val="minor"/>
      </rPr>
      <t>Standard</t>
    </r>
    <r>
      <rPr>
        <sz val="11"/>
        <color theme="1"/>
        <rFont val="Calibri"/>
        <family val="2"/>
        <scheme val="minor"/>
      </rPr>
      <t xml:space="preserve"> </t>
    </r>
    <r>
      <rPr>
        <sz val="11"/>
        <color rgb="FF000000"/>
        <rFont val="Calibri"/>
        <family val="2"/>
        <scheme val="minor"/>
      </rPr>
      <t>Server</t>
    </r>
    <r>
      <rPr>
        <sz val="11"/>
        <color theme="1"/>
        <rFont val="Calibri"/>
        <family val="2"/>
        <scheme val="minor"/>
      </rPr>
      <t xml:space="preserve"> </t>
    </r>
    <r>
      <rPr>
        <sz val="11"/>
        <color rgb="FF000000"/>
        <rFont val="Calibri"/>
        <family val="2"/>
        <scheme val="minor"/>
      </rPr>
      <t>License</t>
    </r>
    <r>
      <rPr>
        <sz val="11"/>
        <color theme="1"/>
        <rFont val="Calibri"/>
        <family val="2"/>
        <scheme val="minor"/>
      </rPr>
      <t xml:space="preserve"> </t>
    </r>
    <r>
      <rPr>
        <sz val="11"/>
        <color rgb="FF000000"/>
        <rFont val="Calibri"/>
        <family val="2"/>
        <scheme val="minor"/>
      </rPr>
      <t>v7</t>
    </r>
  </si>
  <si>
    <t>Centralized Print &amp; Mailroom Operations Management; Xerox provides the people, processes and technology to manage design, print, finish, mail and track transactional and print-on-demand communications through on-site operations or through strategic vended print procurement.</t>
  </si>
  <si>
    <t>Xerox Communication and Marketing Solutions support every stage of the constituent lifecycle: acquisition, onboarding, service and growth. From promotional communications to business and transactional communications, we provide the content-centered, personalized, multichannel delivery, including analytics and reporting to help ensure the highest quality interactions with your constituents at each touchpoint.</t>
  </si>
  <si>
    <t xml:space="preserve">In-plant management services are modeled to meet the environment. Fully burdened operational staffing costs range from $22 to $65 when calculated as an hourly rate. 
A Xerox consultant will provide an assessment of the operation, business requirements in process of a Centralized Print Services Assessment. Assessment services are provided without cost to the agencies.
</t>
  </si>
  <si>
    <t xml:space="preserve">Xerox Communication and Marketing Solutions are custom quoted after a complete analysis and consultation. </t>
  </si>
  <si>
    <t>Xerox Technology Pricing:</t>
  </si>
  <si>
    <t>Termination Provisions Associated with the Different Xerox Equipment Order Types:</t>
  </si>
  <si>
    <t>Equipment</t>
  </si>
  <si>
    <t>Pricing</t>
  </si>
  <si>
    <t>Category</t>
  </si>
  <si>
    <t>Contract Type (Xerox Reference only)</t>
  </si>
  <si>
    <t>Amount</t>
  </si>
  <si>
    <t>Of</t>
  </si>
  <si>
    <t>Flexibility</t>
  </si>
  <si>
    <t>Xerox’s Standard Termination Provision</t>
  </si>
  <si>
    <t>Lease</t>
  </si>
  <si>
    <t>DMA</t>
  </si>
  <si>
    <t>None</t>
  </si>
  <si>
    <t>DMA w/Waiver</t>
  </si>
  <si>
    <t>ETC Waiver of up to 10% of the total Eq. Value</t>
  </si>
  <si>
    <t>For Equipment installed under this SSO, Xerox shall waive Monthly Equipment Component ("MEC") charges for units of such Equipment that are terminated and removed up to a total of the Available Waiver Amount, as shown in this Contract.  The Available Waiver Amount shown is specific to this Contract and may not be used for SSOs under any other Contract number.  The Available Waiver Amount will decrease when applied to removals of Equipment, without replacement, and may increase with additional Equipment purchases under this Contract.</t>
  </si>
  <si>
    <t xml:space="preserve">The Total Waiver Amount Used in this Order is an estimate based on the anticipated removal date of the subject Equipment and the actual waiver amount used will be determined based on the actual removal date of the subject Equipment. </t>
  </si>
  <si>
    <t xml:space="preserve">An example of how the Total Waiver Amount Used in this Order is calculated and how the Remaining Waiver Amount is determined is as follows: </t>
  </si>
  <si>
    <t>In this example, the Available Waiver Amount is $6,000.  If the MEC of the first unit of Equipment being removed is $100 and there are 23 months left in the term of the unit, the Total Waiver Amount Used for this unit in the Order would be $2,300.  To determine the Remaining Waiver Amount, $2,300 would be subtracted from the Available Waiver Amount, leaving a Remaining Waiver Amount of $3,700 that is available for future removal transactions.</t>
  </si>
  <si>
    <t xml:space="preserve">A Waiver Bank report, available upon request, shows the unit level Waiver Activity, which includes the actual waiver transactions for each Order and the balance of the Available Waiver Amount.  If, at any time during the term of this Contract, the Available Waiver Amount is reduced to zero, you shall be responsible for the payment of all MEC charges thereafter (including any MEC charge that remains for the particular Order that reduces the Available Waiver Amount to zero).   </t>
  </si>
  <si>
    <t>Any Available Waiver Amount which remains at the end of the term of this Contract, at contract cancellation, or at early renewal Customer agrees shall be forfeited.</t>
  </si>
  <si>
    <t>Rental</t>
  </si>
  <si>
    <t>DMSA w/Unit ETCs</t>
  </si>
  <si>
    <t>100%, but with limited ETCs</t>
  </si>
  <si>
    <t>UNIT LEVEL ETC:  As per the Early Termination provision in the SSA, for every Order under this Services Contract number {e.g., 1234567-001}, you shall pay early Termination charges as noted herein:</t>
  </si>
  <si>
    <t xml:space="preserve">a.  If you terminate an Order prior to its expiration or if Xerox terminates an Order due to your default, you agree to pay all amounts due Xerox as of that date, together with Early Termination Charges ("ETCs") equal to the then current Monthly Minimum Charge ("MMC"), times the number of months remaining in the Order, not to exceed {six (6)} months. </t>
  </si>
  <si>
    <t>b.  During the term of an Order, termination of an individual unit of Xerox-owned Equipment contained therein will result in ETCs being assessed for that terminated unit equal to the MMC for that unit times the number of months remaining in said Order, not to exceed {six (6)} months.  Such unit MMC is available from Xerox upon request.  In the event an entire Order is terminated and ETCs are paid as set forth in subsection (a) above, ETCs will not be assessed for individual units of Equipment.</t>
  </si>
  <si>
    <t>c.  You agree to return terminated or Traded Equipment in the same condition as when delivered, reasonable wear and tear excepted.</t>
  </si>
  <si>
    <t>DMSA Full Flex -</t>
  </si>
  <si>
    <t>No ETCs</t>
  </si>
  <si>
    <t>100%, with no ETCs</t>
  </si>
  <si>
    <t>UNIT LEVEL ETC:  Notwithstanding anything to the contrary in the SSA, for every Order under this Services Contract number {e.g., 1234567-001}, Equipment terminated during the term of an Order shall not be subject to ETCs.  You agree to return terminated or traded Equipment in the same condition as when delivered, reasonable wear and tear excepted.</t>
  </si>
  <si>
    <r>
      <t xml:space="preserve">EARLY TERMINATION: </t>
    </r>
    <r>
      <rPr>
        <sz val="10"/>
        <color theme="1"/>
        <rFont val="Arial Narrow"/>
        <family val="2"/>
      </rPr>
      <t xml:space="preserve"> As per the Early Termination provision in the SSA, for every Order under this Services Contract number {e.g., 1234567-001}, you shall pay early termination charges as noted herein.  If, prior to the end of the term of an Order hereunder, you terminate Equipment, require Equipment be removed or replaced or Xerox terminates an Order due to your default, you shall pay all amounts due Xerox as of that date, together with the Xerox-calculated monthly equipment component ("MEC"), which is available upon request and includes a disengagement charge, for all affected Equipment multiplied by the number of months remaining in said Order.  In addition, you shall either make the subject Equipment (in the same condition as when delivered, reasonable wear and tear excepted) and its Software available for removal by Xerox when requested to do so or purchase the subject Equipment "AS IS, WHERE IS" and WITHOUT ANY WARRANTY AS TO CONDITION OR VALUE by paying Xerox the Fair Market Value ("FMV") of the Equipment at the conclusion of its term.</t>
    </r>
  </si>
  <si>
    <r>
      <t xml:space="preserve">EARLY TERMINATION:  </t>
    </r>
    <r>
      <rPr>
        <sz val="10"/>
        <color theme="1"/>
        <rFont val="Arial Narrow"/>
        <family val="2"/>
      </rPr>
      <t>As per the Early Termination provision in the SSA, for every Order under this Services Contract number {e.g., 1234567-001}, you shall pay early termination charges as noted herein.  If, prior to the end of the term of an Order hereunder, you terminate Equipment, require Equipment be removed or replaced or Xerox terminates an Order due to your default, you shall pay all amounts due Xerox as of that date, together with the Xerox-calculated monthly equipment component ("MEC"), which is available upon request and includes a disengagement charge, for all affected Equipment multiplied by the number of months remaining in said Order.  In addition, you shall either make the subject Equipment (in the same condition as when delivered, reasonable wear and tear excepted) and its Software available for removal by Xerox when requested to do so or purchase the subject Equipment "AS IS, WHERE IS" and WITHOUT ANY WARRANTY AS TO CONDITION OR VALUE by paying Xerox the Fair Market Value ("FMV") of the Equipment at the conclusion of its term.</t>
    </r>
  </si>
  <si>
    <r>
      <t xml:space="preserve">WAIVER AMOUNT:  </t>
    </r>
    <r>
      <rPr>
        <sz val="10"/>
        <color theme="1"/>
        <rFont val="Arial Narrow"/>
        <family val="2"/>
      </rPr>
      <t xml:space="preserve">The following is an addition to the provision of the Services Contract # { e.g., 1234567-001} ("Contract") terms and conditions titled "EARLY TERMINATION" </t>
    </r>
  </si>
  <si>
    <t>Below is a reference to the varying termination provisions for the varying flexibilities available for Xerox technology provided under a Customer Purchase Agreement. Note: Opting for flexibilities within a contract increases the net monthly cost according to the flexibility desired.</t>
  </si>
  <si>
    <t>Discount off MSRP</t>
  </si>
  <si>
    <r>
      <t>Assumptive Total Cost of Ownership (TCO) Current State</t>
    </r>
    <r>
      <rPr>
        <sz val="10"/>
        <color rgb="FF000000"/>
        <rFont val="Arial"/>
        <family val="2"/>
      </rPr>
      <t>- Computing all current print costs using industry data for costs and assumed contractual discounts, etc. – no customer actual data required. This includes (consumables, help desk support, maintenance, lease balances, electricity usage, etc.) Assumptive data is based on Xerox’s analysis of thousands of assets worldwide. Fastest method to capture Current State TCO.</t>
    </r>
  </si>
  <si>
    <r>
      <t xml:space="preserve">Client Total Cost of Ownership (TCO)- </t>
    </r>
    <r>
      <rPr>
        <sz val="10"/>
        <color rgb="FF000000"/>
        <rFont val="Arial"/>
        <family val="2"/>
      </rPr>
      <t>Computing all current print costs using industry data for costs and assumed contractual discounts, etc. – no customer real data required. This includes consumables, help desk support, maintenance, lease balances, electricity usage, etc. using customer actual spend data. This requires resources on client side to provide actual data in a timely manner.</t>
    </r>
  </si>
  <si>
    <r>
      <t xml:space="preserve">Rate per Printer - </t>
    </r>
    <r>
      <rPr>
        <sz val="10"/>
        <color rgb="FF000000"/>
        <rFont val="Arial"/>
        <family val="2"/>
      </rPr>
      <t xml:space="preserve">Requires minimum billing of $1,000 per month-achieved by combination of the base charge, plus applicable click rates for mono/color. (base charge of $10 per device; 0.016 mono;.14 color). Makes/Models subject to approval. Non-OEM cartridges will be provided. OEM cartridges can be provided based on custom quote. </t>
    </r>
  </si>
  <si>
    <r>
      <t xml:space="preserve">After hours: </t>
    </r>
    <r>
      <rPr>
        <sz val="10"/>
        <color rgb="FF000000"/>
        <rFont val="Arial"/>
        <family val="2"/>
      </rPr>
      <t>Break/Fix Support (non-Xerox printers supported under MPS contract)</t>
    </r>
  </si>
  <si>
    <r>
      <t xml:space="preserve">Monthly Rate per MFD </t>
    </r>
    <r>
      <rPr>
        <sz val="10"/>
        <color rgb="FF000000"/>
        <rFont val="Arial"/>
        <family val="2"/>
      </rPr>
      <t>- No additional Charge. Recommended for environments with 1-100 devices in scope. Xerox Devices Only.</t>
    </r>
  </si>
  <si>
    <r>
      <t xml:space="preserve">Monthly Rate per MFD </t>
    </r>
    <r>
      <rPr>
        <sz val="10"/>
        <color rgb="FF000000"/>
        <rFont val="Arial"/>
        <family val="2"/>
      </rPr>
      <t xml:space="preserve">-Recommended for environments with 101-250 devices in scope. </t>
    </r>
  </si>
  <si>
    <r>
      <t xml:space="preserve">No charge. </t>
    </r>
    <r>
      <rPr>
        <sz val="10"/>
        <color rgb="FF000000"/>
        <rFont val="Arial"/>
        <family val="2"/>
      </rPr>
      <t>Minimum transaction size may apply.</t>
    </r>
  </si>
  <si>
    <r>
      <t xml:space="preserve">No charge </t>
    </r>
    <r>
      <rPr>
        <sz val="10"/>
        <color rgb="FF000000"/>
        <rFont val="Arial"/>
        <family val="2"/>
      </rPr>
      <t>- Xerox Devices Only.</t>
    </r>
  </si>
  <si>
    <t>Custom quote.</t>
  </si>
  <si>
    <t>Instructions and Contract Summary</t>
  </si>
  <si>
    <t>Summary of Xerox Offerings</t>
  </si>
  <si>
    <t>Workflow Automation:</t>
  </si>
  <si>
    <r>
      <rPr>
        <u/>
        <sz val="10"/>
        <color theme="1"/>
        <rFont val="Calibri"/>
        <family val="2"/>
        <scheme val="minor"/>
      </rPr>
      <t>Managed Print Services:</t>
    </r>
    <r>
      <rPr>
        <sz val="10"/>
        <color theme="1"/>
        <rFont val="Calibri"/>
        <family val="2"/>
        <scheme val="minor"/>
      </rPr>
      <t xml:space="preserve">
Managed Print Services includes a portfolio of services to assist local governments in Print Infrastructure Management in the following areas: 
- Assessing and understanding current print-related device Inventory and Spend. Print Infrastrature Management Services are also available from Xerox from both Xerox-brand and Non-Xerox-brand Devices for consolidating management of the print infrastructure for items such as Supplies Fulfillment and Break-fix/device-services as well as Remote Monitoring and Management.
- Security Assessment and On-going compliance management for items such as configuration (encryption enable, firmware, etc.) or real-time threat monitoring. 
- Future State Design for Cost and Operational Optimization as well as Ecological Footprint Reductions.
- Mobile Printing
- Print Awareness Tool - Gamification model for print reduction w/Analytics and Reporting Capabilities.
</t>
    </r>
  </si>
  <si>
    <r>
      <t xml:space="preserve">AAA - Access, Authentication/Authorization, Audit:
</t>
    </r>
    <r>
      <rPr>
        <sz val="10"/>
        <color theme="1"/>
        <rFont val="Calibri"/>
        <family val="2"/>
        <scheme val="minor"/>
      </rPr>
      <t>AAA solutions include a portfolio of offerings to assist with securing data, device, network and compliance with Public Records Statutes:
- Access control for print-related devices and interaction of devices with users and the network.
- One and Two-Factor Authentication.
- Audit of device access with logging, audit-trail and notification.
- 'Follow-you Printing' for enabling for printing to a 'print cloud' for retreival at any device connected to the Access Control Service.
- Swipe/badge release printing.
- Customized scanning workflows based on user network rights and access.</t>
    </r>
  </si>
  <si>
    <t>Workflow Automation includes a portfolio for solutions to digitize and Governemnt Data, Workflow Processes, and streamline back-office as well as constituant facing process:
- Document Management.
- Workflow solutions, such as: Public Records Request Management, Compliance Reporting and Digitization; Contracts Management, HR On-Boarding, etc.
- Simple and Secure Scanning solutions.
- Consulting and Professional Services.
- Real-time Document Translation (at Xerox-device or PC) or Cloud-based Machine or Human Translation.
- Current and Future-State mapping and solution design</t>
  </si>
  <si>
    <r>
      <t xml:space="preserve">Analytics:
</t>
    </r>
    <r>
      <rPr>
        <sz val="10"/>
        <color theme="1"/>
        <rFont val="Calibri"/>
        <family val="2"/>
        <scheme val="minor"/>
      </rPr>
      <t>- Device-level analystics for reporting on print device population, utilization, cost and environmental impact
- User-level analytics for evaluation of print volume, applications and file extensions generating print volume and reporting by User, Department, Function, Building, etc.</t>
    </r>
  </si>
  <si>
    <r>
      <t xml:space="preserve">Centralized Print and Mail Service:
</t>
    </r>
    <r>
      <rPr>
        <sz val="10"/>
        <color theme="1"/>
        <rFont val="Calibri"/>
        <family val="2"/>
        <scheme val="minor"/>
      </rPr>
      <t>- On-site or Off-site Print Center Management
- On-site or Off-site Print and Print Management
- Print and Mail distribution services.</t>
    </r>
    <r>
      <rPr>
        <u/>
        <sz val="10"/>
        <color theme="1"/>
        <rFont val="Calibri"/>
        <family val="2"/>
        <scheme val="minor"/>
      </rPr>
      <t xml:space="preserve">
</t>
    </r>
    <r>
      <rPr>
        <sz val="10"/>
        <color theme="1"/>
        <rFont val="Calibri"/>
        <family val="2"/>
        <scheme val="minor"/>
      </rPr>
      <t>- Device-level analystics for reporting on print device population, utilization, cost and environmental impact
- User-level analytics for evaluation of print volume, applications and file extensions generating print volume and reporting by User, Department, Function, Building, etc.</t>
    </r>
  </si>
  <si>
    <t>Technology Terms Disclosures:</t>
  </si>
  <si>
    <t>This price catalog is intended to be utlized only with University of South Florida Contract Only.</t>
  </si>
  <si>
    <t>USF Services offerings contain the entire portfolio of print, print infrastructure management and workflow related offerings, including:</t>
  </si>
  <si>
    <t xml:space="preserve">USF Campus and Affiliates shall utilize Zeno Office Solutions as your authorized Xerox Channel. </t>
  </si>
  <si>
    <t>"Piggyback" State &amp; Local Government entities shall utlize your associated Xerox Channel. Managed Services for "piggyback" entities shall utilize standalone Xerox Services Master Agreement Statement of Work.</t>
  </si>
  <si>
    <r>
      <t xml:space="preserve">Managed Print Services - Basic Support: </t>
    </r>
    <r>
      <rPr>
        <sz val="10"/>
        <color rgb="FF000000"/>
        <rFont val="Arial"/>
        <family val="2"/>
      </rPr>
      <t>Xerox will provide client with Xerox Tools (software) to be installed by client, for networked connected devices. The client will install on their server and the software will provide automated meter reads to the client for submission and standard reporting. In addition , the client will have access to the Xerox 1-800 Help Desk for any additional support and www.xerox.com quick links for device detail.</t>
    </r>
  </si>
  <si>
    <r>
      <t xml:space="preserve">Managed Print Services - Standard Support: </t>
    </r>
    <r>
      <rPr>
        <sz val="10"/>
        <color rgb="FF000000"/>
        <rFont val="Arial"/>
        <family val="2"/>
      </rPr>
      <t>Xerox will provide and implement these services. An assigned Account Operations Manager to support day to day activities, provide monthly communication meetings that review your account with a set of standard reports and billing packages. In addition, Xerox will provide the Xerox Tool Suite which includes Xerox Tools (software), Services Manager and Report Manager which supports the tracking of incidents, asset management, automated meter reads, reporting and detailed billing for connected devices. The client will have access to the Xerox 1-800 Help Desk.</t>
    </r>
  </si>
  <si>
    <r>
      <t xml:space="preserve">Managed Print Services - Enhanced Support: </t>
    </r>
    <r>
      <rPr>
        <sz val="10"/>
        <color rgb="FF000000"/>
        <rFont val="Arial"/>
        <family val="2"/>
      </rPr>
      <t>Xerox will provide and implement these services. An assigned Account Operations Manager to support day to day activities, provide monthly communication meetings that review your account with a set of standard reports and billing packages. The Xerox Tools which includes Device Management Software, Services Manager and Report Manager that supports the tracking of incidents, asset management, automated meter reads, reporting and detailed billing for connected devices. Xerox implemented client specific 800# Help Desk for Proactive monitoring, call dispatch, customized reporting and billing and Move, Add, Change and Dispose Device Tracking. This is from mon-Friday from 8-5 local time.</t>
    </r>
  </si>
  <si>
    <r>
      <t xml:space="preserve">TRAINING: </t>
    </r>
    <r>
      <rPr>
        <sz val="10"/>
        <color rgb="FF000000"/>
        <rFont val="Arial"/>
        <family val="2"/>
      </rPr>
      <t>On Site Classroom Xerox device (Or non-Xerox device if otherwise agreed to by Xerox in writing) training. Minimum requirements noted.</t>
    </r>
  </si>
  <si>
    <r>
      <t xml:space="preserve">Xerox Printer Services for NETWORKED third party printers. </t>
    </r>
    <r>
      <rPr>
        <sz val="10"/>
        <color rgb="FF000000"/>
        <rFont val="Arial"/>
        <family val="2"/>
      </rPr>
      <t>Includes Break/Fix, Supplies, Non-Xerox printer Help Desk with pro-active monitoring, on-site technical support, usage and help desk reports, account management.</t>
    </r>
  </si>
  <si>
    <r>
      <t xml:space="preserve">Xerox Printer Services for NETWORKED third-party printers. COLOR click rate. </t>
    </r>
    <r>
      <rPr>
        <sz val="10"/>
        <color rgb="FF000000"/>
        <rFont val="Arial"/>
        <family val="2"/>
      </rPr>
      <t>May be bundled with the $10 per device base charge above, depending on solution configuration and fleet assessment results.</t>
    </r>
  </si>
  <si>
    <r>
      <t>Xerox Printer Services for NETWORKED third-party printers MONO click rate</t>
    </r>
    <r>
      <rPr>
        <sz val="10"/>
        <color rgb="FF000000"/>
        <rFont val="Arial"/>
        <family val="2"/>
      </rPr>
      <t>. May be bundled with the $10 per device base charge above, depending on solution configuration and fleet assessment results.</t>
    </r>
  </si>
  <si>
    <r>
      <t xml:space="preserve">Xerox Printer Services for LOCALLY CONNECTED, third-party MONO devices: </t>
    </r>
    <r>
      <rPr>
        <sz val="10"/>
        <color rgb="FF000000"/>
        <rFont val="Arial"/>
        <family val="2"/>
      </rPr>
      <t xml:space="preserve">Includes Break/Fix, Supplies, Non-Xerox printer Help Desk reactive support, on site technical support, help desk data reports, account management </t>
    </r>
  </si>
  <si>
    <r>
      <t xml:space="preserve">Xerox Printer Services for LOCALLY CONNECTED, third-party COLOR devices: </t>
    </r>
    <r>
      <rPr>
        <sz val="10"/>
        <color rgb="FF000000"/>
        <rFont val="Arial"/>
        <family val="2"/>
      </rPr>
      <t xml:space="preserve">Includes Break/Fix, Supplies, Non-Xerox printer Help Desk reactive support, on site technical support, help desk data reports, account management </t>
    </r>
  </si>
  <si>
    <r>
      <t xml:space="preserve">Xerox Printer Services for INKJET, third-party MONO printers: </t>
    </r>
    <r>
      <rPr>
        <sz val="10"/>
        <color rgb="FF000000"/>
        <rFont val="Arial"/>
        <family val="2"/>
      </rPr>
      <t>Includes Break/Fix, Supplies, Non-Xerox printer Help Desk reactive support, on site technical support, help desk data reports, account management</t>
    </r>
    <r>
      <rPr>
        <b/>
        <sz val="10"/>
        <color rgb="FF000000"/>
        <rFont val="Arial"/>
        <family val="2"/>
      </rPr>
      <t>.</t>
    </r>
  </si>
  <si>
    <r>
      <t xml:space="preserve">Xerox Printer Services for INK JET, third-party COLOR printers: </t>
    </r>
    <r>
      <rPr>
        <sz val="10"/>
        <color rgb="FF000000"/>
        <rFont val="Arial"/>
        <family val="2"/>
      </rPr>
      <t>Includes Break/Fix, Supplies, Non-Xerox printer Help Desk reactive support, on site technical support, help desk data reports, account management.</t>
    </r>
  </si>
  <si>
    <r>
      <t xml:space="preserve">Xerox Printer Services for Xerox NETWORKED MFD's approved devices: </t>
    </r>
    <r>
      <rPr>
        <sz val="10"/>
        <color rgb="FF000000"/>
        <rFont val="Arial"/>
        <family val="2"/>
      </rPr>
      <t>Includes Break/Fix, Supplies, Non-Xerox printer Help Desk with pro-active monitoring, Break/Fix, supplies, help desk, usage and help desk reports, Account Management.</t>
    </r>
  </si>
  <si>
    <r>
      <t xml:space="preserve">Disposal </t>
    </r>
    <r>
      <rPr>
        <sz val="10"/>
        <color rgb="FF000000"/>
        <rFont val="Arial"/>
        <family val="2"/>
      </rPr>
      <t>of customer-owned devices</t>
    </r>
  </si>
  <si>
    <r>
      <t xml:space="preserve">No charge - </t>
    </r>
    <r>
      <rPr>
        <sz val="10"/>
        <color rgb="FF000000"/>
        <rFont val="Arial"/>
        <family val="2"/>
      </rPr>
      <t>for Xerox leased equipment</t>
    </r>
  </si>
  <si>
    <r>
      <t xml:space="preserve">Disposal </t>
    </r>
    <r>
      <rPr>
        <sz val="10"/>
        <color rgb="FF000000"/>
        <rFont val="Arial"/>
        <family val="2"/>
      </rPr>
      <t>of Xerox leased devices (No charge upon fulfillment of lease term)</t>
    </r>
  </si>
  <si>
    <t>Yes</t>
  </si>
  <si>
    <t>----- Periodic Base Charge -----</t>
  </si>
  <si>
    <t>Product</t>
  </si>
  <si>
    <t>Description/Accessories</t>
  </si>
  <si>
    <t>CPM</t>
  </si>
  <si>
    <t>Term
(mos)</t>
  </si>
  <si>
    <t>36-Month
Option</t>
  </si>
  <si>
    <t>48-Month
Option</t>
  </si>
  <si>
    <t>60-Month
Option</t>
  </si>
  <si>
    <t>B/W
Prints
Included</t>
  </si>
  <si>
    <t>Color
Prints
Included</t>
  </si>
  <si>
    <t>B/W
 Print
Charge</t>
  </si>
  <si>
    <t>Color
Print
Charge</t>
  </si>
  <si>
    <t>Supplies
Included</t>
  </si>
  <si>
    <t>Staples
Included</t>
  </si>
  <si>
    <t>USF Purchase Price</t>
  </si>
  <si>
    <t>FSMA Base Charge</t>
  </si>
  <si>
    <t>B&amp;W service and supplies</t>
  </si>
  <si>
    <t>Color</t>
  </si>
  <si>
    <t>B405DN</t>
  </si>
  <si>
    <t>VersaLink B405 B/W Multifunction Printer, Print/Copy/Scan/Fax , Letter/Legal, up to 47PPM, 2-Sided Print, USB/Ethernet, 550-Sheet Paper Tray, 150-Sheet Multipurpose Tray, 60-Sht DADF (Single-Pass Duplex), 110V</t>
  </si>
  <si>
    <t>N/A</t>
  </si>
  <si>
    <t>No</t>
  </si>
  <si>
    <t>MAY Choose One of the Following:</t>
  </si>
  <si>
    <t xml:space="preserve"> </t>
  </si>
  <si>
    <t>1DAYAIR2 -Next Day Air Delivery to Customer</t>
  </si>
  <si>
    <t>DRCINST -Carrier Delivery &amp; Install</t>
  </si>
  <si>
    <t>-------------------------------------------------</t>
  </si>
  <si>
    <t>WIFIVL -Wireless Accessory</t>
  </si>
  <si>
    <t>6RX -Productivity Kit with 16GB SSD</t>
  </si>
  <si>
    <t>RFIDKIT2 -RFID Card Reader for C405</t>
  </si>
  <si>
    <t>STNDSTORE -Stand with Storage</t>
  </si>
  <si>
    <t>UNICODE -Xerox Internat'l Print (Prod Kit Req'd)</t>
  </si>
  <si>
    <t>WCTRAY1 -550 Sheet Feeder</t>
  </si>
  <si>
    <t>WCTRAY2 -550 Sheet Feeder</t>
  </si>
  <si>
    <t>WCTRAY3 -550 Sheet Feeder</t>
  </si>
  <si>
    <t>B605S</t>
  </si>
  <si>
    <t>VersaLink B605 B/W Multifunction Printer, Print/Copy/Scan Letter/Legal, Up to 58ppm, 2-Sided Print, USB/Ethernet, 550-Sheet Tray, 150 bypass Tray, 100-Sheet DADF, 250 GB Hard Disk Drive, 110V, EIP</t>
  </si>
  <si>
    <t>---------------------------------------------</t>
  </si>
  <si>
    <t>6XC -Caster Base For 3 Or 4 Trays</t>
  </si>
  <si>
    <t>7WA -High Capacity Feeder</t>
  </si>
  <si>
    <t>7XC -Stand With Storage</t>
  </si>
  <si>
    <t>8WA -550 Sheet Feeder</t>
  </si>
  <si>
    <t>HC-KNO2 -Healthcare MFP (8XC)</t>
  </si>
  <si>
    <t>RFID70 -Integrated Programmable RFID Reader</t>
  </si>
  <si>
    <t>SCN2SE-5 -Scan to PC Desktop 5 Seat Licenses</t>
  </si>
  <si>
    <t>SCNPRO5 -Scan to PC Desktop PRO 5 Seats</t>
  </si>
  <si>
    <t>UNICODE -Xerox International Print Kit</t>
  </si>
  <si>
    <t>B605SL</t>
  </si>
  <si>
    <t>VersaLink B605 B/W Multifunction Printer, Print/Copy/Scan Letter/Legal, Up to 58ppm, 2-Sided Print, USB/Ethernet, 550-Sheet Tray, 150 bypass Tray, 100-Sheet DADF, 250 GB Hard Disk Drive, Fin and MB capable, 110V, EIP</t>
  </si>
  <si>
    <t>MUST Choose One of the Following</t>
  </si>
  <si>
    <t>4XC -Finisher</t>
  </si>
  <si>
    <t>5XC -Mailbox</t>
  </si>
  <si>
    <t>B605X</t>
  </si>
  <si>
    <t xml:space="preserve">VersaLink B605 B/W Multifunction Printer, Print/Copy/Scan/Fax Letter/Legal, Up to 58ppm, 2-Sided Print, USB/Ethernet, 550-Sheet Tray, 150 bypass Tray, 100-Sheet DADF,250 GB HARD DISK DRIVE, 110V, EIP </t>
  </si>
  <si>
    <t>B605XL</t>
  </si>
  <si>
    <t>VersaLink B605 B/W Multifunction Printer, Print/Copy/Scan/Fax Letter/Legal, Up to 58ppm, 2-Sided Print, USB/Ethernet, 550-Sheet Tray, 150 bypass Tray, 100-Sheet DADF,250 GB HARD DISK DRIVE, 110V, Fin and MB capable, EIP</t>
  </si>
  <si>
    <t>PRODUCTKT -Productivity Kit 250 Gb</t>
  </si>
  <si>
    <t xml:space="preserve">B7025D </t>
  </si>
  <si>
    <t>VersaLink B7025 Multifunction Printer with 110 sheet DADF, Desktop, Duplex, 1-520 Sheet Trays, 100 Sheet Bypass Tray, Offset Catch Tray, 2GB Memory, Scan to Mailbox, Scan to Email, Security (Disk Encryption and Image Overwrite), 25 PPM MFP Initialization Kit</t>
  </si>
  <si>
    <t>MUST Choose One of the Following:</t>
  </si>
  <si>
    <t>NO-PS3 -No PostScript Needed</t>
  </si>
  <si>
    <t>PSCRIPT3 -PostScript 3 Kit</t>
  </si>
  <si>
    <t>-------------------------------------------</t>
  </si>
  <si>
    <t>DUALCT -Dual Catch Tray</t>
  </si>
  <si>
    <t>INTFIN -Integrated Office Finisher</t>
  </si>
  <si>
    <t>FAX-1LIN -Embedded 1-Line Fax</t>
  </si>
  <si>
    <t>FAX-3LIN -Embedded 3-Line Fax</t>
  </si>
  <si>
    <t>FOIPFAX -Fax Over IP</t>
  </si>
  <si>
    <t>-----------------------------------------------</t>
  </si>
  <si>
    <t>ADDTRAY -Single Tray Module</t>
  </si>
  <si>
    <t>CARDRDR -Common Access Card Card Reader w Mounting</t>
  </si>
  <si>
    <t>CNVSTPLR -Convenience Stapler and Work Surface</t>
  </si>
  <si>
    <t>ENVELTRAY -Envelope Feeder Tray</t>
  </si>
  <si>
    <t>HDD70 -Optional Hard Disk Drive</t>
  </si>
  <si>
    <t>SCN2SE25 -Scan to PC Desktop 25 Seats</t>
  </si>
  <si>
    <t>SCNPRO25 -Scan to PC Desktop PRO 25 Seats</t>
  </si>
  <si>
    <t>B7025S</t>
  </si>
  <si>
    <t>VersaLink B7025 Multifunction Printer with 110 Sheet DADF, Stand, Duplex, 2-520 Sheet Trays, 100 Sheet Bypass Tray, Offset Catch Tray, 320GB Hard Drive, 2GB Memory, Scan to Mailbox, Scan to Email, Security (Disk Encryption and Image Overwrite), 25 PPM MFP Initialization Kit</t>
  </si>
  <si>
    <t>OFFINLX -Office Finisher LX with Filler</t>
  </si>
  <si>
    <t>FINLX-3HP -2/3-Hole Punch</t>
  </si>
  <si>
    <t>FINLX-BM -Booklet Maker Unit</t>
  </si>
  <si>
    <t>HCFB2W -High Capacity Feeder (2000 Sheet)</t>
  </si>
  <si>
    <t>B7025H  AWARD</t>
  </si>
  <si>
    <t>VersaLink B7025 Multifunction Printer with 110 Sheet DADF, Tandem Tray Module, Duplex, 2-520 Sheet Trays, 50 Sheet Bypass Tray, Catch Tray, 320GB Hard Drive, 2GB Memory, Scan to Mailbox, Scan to E-mail, Security (Disk Encryption and Image Overwrite), 25 PPM MFP Initialization Kit</t>
  </si>
  <si>
    <t>B7030D</t>
  </si>
  <si>
    <t>VersaLink B7030 Multifunction Printer with 110 sheet DADF, Desktop, Duplex, 1-520 Sheet Trays, 100 Sheet Bypass Tray, Offset Catch Tray, 2GB Memory, Scan to Mailbox, Scan to Email, Security (Disk Encryption and Image Overwrite), 30 PPM MFP Initialization Kit</t>
  </si>
  <si>
    <t>B7030S</t>
  </si>
  <si>
    <t>VersaLink B7030 Multifunction Printer with 110 Sheet DADF, Stand, Duplex, 2-520 Sheet Trays, 100 Sheet Bypass Tray, Offset Catch Tray, 320GB Hard Drive, 2GB Memory, Scan to Mailbox, Scan to Email, Security (Disk Encryption and Image Overwrite), 30 PPM MFP Initialization Kit</t>
  </si>
  <si>
    <t>B7030H</t>
  </si>
  <si>
    <t>VersaLink B7030 Multifunction Printer with 110 Sheet DADF, Tandem Tray Module, Duplex, 2-520 Sheet Trays, 50 Sheet Bypass Tray, Catch Tray, 320GB Hard Drive, 2GB Memory, Scan to Mailbox, Scan to E-mail, Security (Disk Encryption and Image Overwrite), 30 PPM MFP Initialization Kit</t>
  </si>
  <si>
    <t>B7035D</t>
  </si>
  <si>
    <t>VersaLink B7035 Multifunction Printer with 110 sheet DADF, Desktop, Duplex, 1-520 Sheet Trays, 100 Sheet Bypass Tray, Offset Catch Tray, 2GB Memory, Scan to Mailbox, Scan to Email, Security (Disk Encryption and Image Overwrite), 35 PPM MFP Initialization Kit</t>
  </si>
  <si>
    <t>B7035S</t>
  </si>
  <si>
    <t>VersaLink B7035 Multifunction Printer with 110 Sheet DADF, Stand, Duplex, 2-520 Sheet Trays, 100 Sheet Bypass Tray, Offset Catch Tray, 320GB Hard Drive, 2GB Memory, Scan to Mailbox, Scan to Email, Security (Disk Encryption and Image Overwrite), 35 PPM MFP Initialization Kit</t>
  </si>
  <si>
    <t>B7035H</t>
  </si>
  <si>
    <t>VersaLink B7035 Multifunction Printer with 110 Sheet DADF, Tandem Tray Module Duplex, 2-520 Sheet Trays, 100 Sheet Bypass Tray, Offset Catch Tray, 320GB Hard Drive, 2GB Memory, Scan to Mailbox, Scan to Email, Security (Disk Encryption and Image Overwrite), 35 PPM MFP Initialization Kit, Billing Impression Mode enabled</t>
  </si>
  <si>
    <t>B8045H</t>
  </si>
  <si>
    <t xml:space="preserve">AltaLink B8045 Multifunctional Copier/Printer/Color Scanner with 200 Sheet SPDH, 4 trays (4,600 sheets), 100 sheet Bypass Tray, 4GB Memory, Network Accounting Enablement, Server Fax Enablement, Internet Fax, Data Security Kit (Image Overwrite, Encryption, McAfee Enhanced Security, Cisco TrustSec), EIP, Scanning Kit, PostScript, Xerox Copier Assistant Enablement, Initialization Kit </t>
  </si>
  <si>
    <t>OCT-B80 -Offset Catch Tray</t>
  </si>
  <si>
    <t>OFC-B80 -Ofc Fin w 50 Pg Stplr and Horiz Xport</t>
  </si>
  <si>
    <t>OFCBM-B80 -Ofc Fin w Booklet Maker 50 Pg Stplr</t>
  </si>
  <si>
    <t>FAX-1LINE -1 Line Fax</t>
  </si>
  <si>
    <t>FAX-2LINE -2 Line Fax</t>
  </si>
  <si>
    <t>-MAY Choose One of the Following:</t>
  </si>
  <si>
    <t>SIPR-RDR -SIPRNet DoD Netwk Enable &amp; Card Reader</t>
  </si>
  <si>
    <t>SMARTRDR -CAC Reader and Enablement Kit</t>
  </si>
  <si>
    <t>--------------------------------------------------</t>
  </si>
  <si>
    <t>2HPLGL -2 Hole Punch Kit</t>
  </si>
  <si>
    <t>3HOLEPCH -3-Hole Punch</t>
  </si>
  <si>
    <t>CONVSTPL3 -50 Sheet Convenience Stapler with Shelf</t>
  </si>
  <si>
    <t>ENVKIT2 -Envelope Tray 50 Capacity</t>
  </si>
  <si>
    <t>HICAPFDR -3300 Sheet High Capacity Feeder</t>
  </si>
  <si>
    <t>MCAFEEIC -McAfee Integrity Control Enablement</t>
  </si>
  <si>
    <t>RFID-B80 -Programmable RFID Card Reader</t>
  </si>
  <si>
    <t>WC59FI -Foreign Interface Device</t>
  </si>
  <si>
    <t>WIRELESS -Wireless Print Kit</t>
  </si>
  <si>
    <t>XPS-ENBL -XPS Enablement Kit</t>
  </si>
  <si>
    <t>W5755APT AWARD</t>
  </si>
  <si>
    <t xml:space="preserve">WorkCentre 5755 Digital Copier / Printer with Color Scanning, Internet Fax &amp; Network Server Fax Enablement, 4 Trays, Bypass Tray and DADF, Left Hand Shelf Kit, Job Based Accounting, Xerox Copier Assistant Enablement
</t>
  </si>
  <si>
    <t>58OCT -Offset Catch Tray</t>
  </si>
  <si>
    <t>OFC50FIN -2K Sheet w/50  MultiPosition Stapler</t>
  </si>
  <si>
    <t>MAY Choose Any of the following:</t>
  </si>
  <si>
    <t>1GBMEMUP -1 GB Memory</t>
  </si>
  <si>
    <t>2HOLE-LGL -Legal 2 Hole Punch</t>
  </si>
  <si>
    <t>3HOLE -3 Hole Punch Kit</t>
  </si>
  <si>
    <t>4KHCF -4000 Sheet High Capacity Feeder</t>
  </si>
  <si>
    <t>4KHCFSEF -A3 Short Edge Feed Kit</t>
  </si>
  <si>
    <t>4KHCFSEL -Legal Short Edge Feed Kit</t>
  </si>
  <si>
    <t>AFCACENBL -CAC Reader and Enablement Kit</t>
  </si>
  <si>
    <t>CAC-ENABL -Enable Kit for Customer Provided Reader</t>
  </si>
  <si>
    <t>CONVSTPL1 -Convenience Stapler with Left Workshelf</t>
  </si>
  <si>
    <t>EMFAX-L1 -Embedded Fax 1 line with LAN Fax</t>
  </si>
  <si>
    <t>ENVKIT -Envelope Insert Kit</t>
  </si>
  <si>
    <t>RFIDEMB57 -Integrated RFID Reader</t>
  </si>
  <si>
    <t>WC56FI -Foreign Interface Device</t>
  </si>
  <si>
    <t>WPSA-100 -Wireless Print Adapter</t>
  </si>
  <si>
    <t>B8055H</t>
  </si>
  <si>
    <t>AltaLink B8055 Multifunctional Copier/Printer/Color Scanner with 200 Sheet SPDH, 4 trays (4,600 sheets), 100 sheet Bypass Tray, 4GB Memory, Network Accounting Enablement, Server Fax Enablement, Internet Fax, Data Security Kit (Image Overwrite, Encryption, McAfee Enhanced Security, Cisco TrustSec), EIP, Scanning Kit, PostScript, Xerox Copier Assistant Enablement, Initialization Kit</t>
  </si>
  <si>
    <t>B8065H AWARD</t>
  </si>
  <si>
    <t>AltaLink B8065 Multifunctional Copier/Printer/Color Scanner with 200 Sheet SPDH, 4 trays (4,600 sheets), 100 sheet Bypass Tray, 4GB Memory, Network Accounting Enablement, Server Fax Enablement, Internet Fax, Data Security Kit (Image Overwrite, Encryption, McAfee Enhanced Security, Cisco TrustSec), EIP, Scanning Kit, PostScript, Xerox Copier Assistant Enablement, Initialization Kit</t>
  </si>
  <si>
    <t>HVFIN -HiVol Fin and Multi Position Stapler</t>
  </si>
  <si>
    <t>HVFIN-BM -Hi Vol Fin w Saddle Stitch V-Fold</t>
  </si>
  <si>
    <t>3FLD-HVF -C/Z Tri-Folder for HVFIN-BM</t>
  </si>
  <si>
    <t>3HP-HVF -3-Hole Punch Kit for HVFIN/HVFIN-BM</t>
  </si>
  <si>
    <t>HCF-SEF -11x17 Short Edge Feed for 3300 Sheet HCF</t>
  </si>
  <si>
    <t>HCF-SEL -8.5x14 Short Edge Feed for 3300 Sheet HCF</t>
  </si>
  <si>
    <t>INSRTHVF1 -Post-Process Inserter for HVF/HVF-BM</t>
  </si>
  <si>
    <t>B8075H</t>
  </si>
  <si>
    <t>AltaLink B8075 Multifunctional Copier/Printer/Color Scanner with 200 Sheet SPDH, 4 trays (4,600 sheets), 100 sheet Bypass Tray, 4GB Memory, Network Accounting Enablement, Server Fax Enablement, Internet Fax, Data Security Kit (Image Overwrite, Encryption, McAfee Enhanced Security, Cisco TrustSec), EIP, Scanning Kit, PostScript, Xerox Copier Assistant Enablement, Initialization Kit</t>
  </si>
  <si>
    <t>B8090H</t>
  </si>
  <si>
    <t>AltaLink B8090 Multifunctional Copier/Printer/Color Scanner with 200 Sheet SPDH, 4 trays (4,600 sheets), 100 sheet Bypass Tray, 4GB Memory, Network Accounting Enablement, Server Fax Enablement, Internet Fax, Data Security Kit (Image Overwrite, Encryption, McAfee Enhanced Security, Cisco TrustSec), EIP, Scanning Kit, PostScript, Xerox Copier Assistant Enablement, Initialization Kit</t>
  </si>
  <si>
    <t>WC6655X AWARD</t>
  </si>
  <si>
    <t xml:space="preserve">WorkCentre 6655 Color Multifunction Printer, Print/Copy/Scan/Fax/Email, up to 36ppm, Letter/Legal, USB, Ethernet, 2400x600dpi, 550-Sheet Tray, Automatic 2-Sided Output, Convenience Stapler, 110V
</t>
  </si>
  <si>
    <t>P1B -550 Sheet Tray</t>
  </si>
  <si>
    <t>RFIDEMB66 -Integrated Programmable RFID Reader</t>
  </si>
  <si>
    <t>SIPRNET -Secure DoD Network Enablement Kit</t>
  </si>
  <si>
    <t>SIPR-RDR -SIPRNet DoD Network Enable &amp; Card Reader</t>
  </si>
  <si>
    <t>SMARTCRD -Enable Kit for Customer Provided Reader</t>
  </si>
  <si>
    <t>STNDSTOR2 -Stand with Storage</t>
  </si>
  <si>
    <t>C405DN</t>
  </si>
  <si>
    <t>VersaLink C405 Color Multifunction Printer, Print/Copy/Scan/Fax, Letter/Legal, Up to 36ppm, 2-Sided Print, USB/Ethernet, 550-Sheet Tray, 150-Sheet Multi-Purpose Tray, 50-Sheet DADF (Single-Pass Duplex), 110V, Solutions &amp; Cloud Enabled</t>
  </si>
  <si>
    <t>7RX -Productivity Kit with 320GB HDD</t>
  </si>
  <si>
    <t>LB1 -550-Sheet Feeder Adjustable to A4/Legal</t>
  </si>
  <si>
    <t>C505S</t>
  </si>
  <si>
    <t>VersaLink C505 Color Multifunction Printer, Print/Copy/Scan Letter/Legal, Up to 45ppm, 2-Sided Print, USB/Ethernet, 550-Sheet Tray, 150 Bypass Tray, 100-Sheet DSPF, 110V, EIP, Metered</t>
  </si>
  <si>
    <t>C505X</t>
  </si>
  <si>
    <t>VersaLink C505 Color Multifunction Printer, Print/Copy/Scan/Fax Letter/Legal, Up to 45ppm, 2-Sided Print, USB/Ethernet, 550-Sheet Tray, 150 Bypass Tray, 100-Sheet DSPF, 110V, EIP, Metered</t>
  </si>
  <si>
    <t>C605X</t>
  </si>
  <si>
    <t>VersaLink C605 Color Multifunction Printer, 55 ppm, with Duplexing, Scan, Copy, Print,Fax, with 250 GB Hard Disk Drive, Metered</t>
  </si>
  <si>
    <t>C605XL</t>
  </si>
  <si>
    <t>VersaLink C605 Color Multifunction Printer, 55 ppm, with Duplexing, Scan, Copy, Print,Fax, long neck, Finisher or Mailbox Capable, with 250 GB Hard Disk Drive, Metered</t>
  </si>
  <si>
    <t>C7020D</t>
  </si>
  <si>
    <t xml:space="preserve">VersaLink C7020 Color Multifunction Desktop Printer with 2 Tray Module (2x520 sheets), 100 Sheet Bypass Tray, 110 Sheet Mulit-pass DADF, OCT, EIP, Security (Disk Encryption and Image Overwrite), Searchable PDF, Network Accounting, STD Output Tray, Left Side Tray, Initialization Kit, 1 Additional Waste Toner Container </t>
  </si>
  <si>
    <t>POSCRIPT3 -PostScript 3 Kit</t>
  </si>
  <si>
    <t>FOIP-FAX -Fax Over IP</t>
  </si>
  <si>
    <t>C7020S</t>
  </si>
  <si>
    <t>VersaLink C7020 Color Multifunction Printer with 2 Tray Module (2x520 sheets), 100 Sheet Bypass Tray, 110 Sheet Mulit-Pass DADF, OCT, EIP, Security (Disk Encryption and Image Overwrite), Searchable PDF, Network Accounting, STD Output Tray, Left Side Tray, Initialization Kit, 1 Additional Waste Toner Container</t>
  </si>
  <si>
    <t>C7020T</t>
  </si>
  <si>
    <t>VersaLink C7020 Color Multifunction Printer with 4 Tray Module (4x520 sheets), 100 Sheet Bypass tray, 110 Sheet Mulit-Pass DADF, OCT, EIP, Security (Disk Encryption and Image Overwrite), Searchable PDF, Network  Accounting, STD Output Tray, Left Side Tray, Initialization Kit, 1 Additional Waste Toner Container</t>
  </si>
  <si>
    <t>C7025D</t>
  </si>
  <si>
    <t>VersaLink C7025 Color Multifunction Desktop Printer with 2 Tray Module (2x520 sheets), 100 Sheet Bypass Tray, 110 Sheet Mulit-pass DADF, OCT, EIP, Security (Disk Encryption and Image Overwrite), Searchable PDF, Network Accounting, STD Output Tray, Left Side Tray, Initialization Kit, 1 Additional Waste Toner Container</t>
  </si>
  <si>
    <t>C7025S</t>
  </si>
  <si>
    <t>VersaLink C7025 Color Multifunction Printer with 2 Tray Module (2x520 sheets), 100 Sheet Bypass Tray, 110 Sheet Mulit-Pass DADF, OCT, EIP, Security (Disk Encryption and Image Overwrite), Searchable PDF, Network Accounting, STD Output Tray, Left Side Tray, Initialization Kit, 1 Additional Waste Toner Container</t>
  </si>
  <si>
    <t>C7025T</t>
  </si>
  <si>
    <t>VersaLink C7025 Color Multifunction Printer with 4 Tray Module (4x520 sheets), 100 Sheet Bypass tray, 110 Sheet Mulit-Pass DADF, OCT, EIP, Security (Disk Encryption and Image Overwrite), Searchable PDF, Network  Accounting, STD Output Tray, Left Side Tray, Initialization Kit, 1 Additional Waste Toner Container</t>
  </si>
  <si>
    <t>C7030D</t>
  </si>
  <si>
    <t>VersaLink C7030 Color Multifunction Desktop Printer with 2 Tray Module (2x520 sheets), 100 Sheet Bypass Tray, 110 Sheet Mulit-pass DADF, OCT, EIP, Security (Disk Encryption and Image Overwrite), Searchable PDF, Network Accounting, STD Output Tray, Left Side Tray, Initialization Kit, 1 Additional Waste Toner Container 
Each print made on this Equipment that is Larger than 145 Square Inches (e.g., 11 x 17 = 187 square inches) Will Register as 2 Prints on the Meter</t>
  </si>
  <si>
    <t>C7030S</t>
  </si>
  <si>
    <t>VersaLink C7030 Color Multifunction Printer with 2 Tray Module (2x520 sheets), 100 Sheet Bypass Tray, 110 Sheet Mulit-Pass DADF, OCT, EIP, Security (Disk Encryption and Image Overwrite), Searchable PDF, Network Accounting, STD Output Tray, Left Side Tray, Initialization Kit, 1 Additional Waste Toner Container</t>
  </si>
  <si>
    <t>C7030T</t>
  </si>
  <si>
    <t>VersaLink C7030 Color Multifunction Printer with 4 Tray Module (4x520 sheets), 100 Sheet Bypass tray, 110 Sheet Mulit-Pass DADF, OCT, EIP, Security (Disk Encryption and Image Overwrite), Searchable PDF, Network  Accounting, STD Output Tray, Left Side Tray, Initialization Kit, 1 Additional Waste Toner Container</t>
  </si>
  <si>
    <t>C8030T</t>
  </si>
  <si>
    <t>AltaLink C8030 Color Multifunction Printer (30/30 PPM) with 130 Sheet Single-Pass DADF, 3 Tray Module (3x520 sheets), 100 Sheet Bypass Tray, Dual OCT (2x250), EIP, PostScript, Data Security, McAfee Embedded Security, Network Accounting, Scan-to / Print-from USB, NFC, Initialization Kit, 1 Additional Waste Toner Container</t>
  </si>
  <si>
    <t>BRFB-C80 -BR Booklet w2/3 Hole &amp; Horiz Xport</t>
  </si>
  <si>
    <t>BRF-C80 -BR Finisher w2/3 Hole &amp; Horiz Xport</t>
  </si>
  <si>
    <t>OFC-C80 -Office Finisher LX</t>
  </si>
  <si>
    <t>CZFOLDC80 -BR Finisher C/Z Fold Req Power Cord</t>
  </si>
  <si>
    <t>EFIBUNDL1 -Spot-On Auto Trap Hot Fldr Virt Print</t>
  </si>
  <si>
    <t>EFI-FLDER - EFI Hot Folders / Virtual Printers</t>
  </si>
  <si>
    <t>EFI-PROF -EFI Profile Suite 4.X</t>
  </si>
  <si>
    <t>EFISERV1 -DFI EFI Fiery Network Server</t>
  </si>
  <si>
    <t>EFI-SPOT -EFI Spot On</t>
  </si>
  <si>
    <t>ENVELTRY -Envelope Feeder Tray</t>
  </si>
  <si>
    <t>ETHUBKIT -Ethernet Hub Kit for Multi Connections</t>
  </si>
  <si>
    <t>RFID-C80 -Programmable RFID Card Reader</t>
  </si>
  <si>
    <t>STAPLERKT -Convenience Stapler With Work Surface</t>
  </si>
  <si>
    <t>YRC -Foreign Interface Kit</t>
  </si>
  <si>
    <t>C8030H</t>
  </si>
  <si>
    <t>AltaLink C8030 Color Multifunction Printer (30/30 PPM) with 130 Sheet Single-Pass DADF, high capacity tandem tray (2 trays x 520 sheets, trays 3 &amp; 4 = 2,000 sheets), 100 Sheet Bypass Tray, Dual OCT (2x250), EIP, PostScript, Data Security, McAfee Embedded Security, Network Accounting, Scan-to / Print-from USB, NFC, Initialization Kit, 1 Additional Waste Toner Container</t>
  </si>
  <si>
    <t>C8035T</t>
  </si>
  <si>
    <t>AltaLink C8035 Color Multifunction Printer (35/35 PPM) with 130 Sheet Single-Pass DADF, 3 Tray Module (3x520 sheets), 100 Sheet Bypass Tray, Dual OCT (2x250), EIP, PostScript, Data Security, McAfee Embedded Security, Network Accounting, Scan-to / Print-from USB, NFC, Initialization Kit, 1 Additional Waste Toner Container</t>
  </si>
  <si>
    <t>C8035H</t>
  </si>
  <si>
    <t>AltaLink C8035 Color Multifunction Printer (35/35 PPM) with 130 Sheet Single-Pass DADF, high capacity tandem tray (2 trays x 520 sheets, trays 3 &amp; 4 = 2,000 sheets), 100 Sheet Bypass Tray, Dual OCT (2x250), EIP, PostScript, Data Security, McAfee Embedded Security, Network Accounting, Scan-to / Print-from USB, NFC, Initialization Kit, 1 Additional Waste Toner Container</t>
  </si>
  <si>
    <t>W7535-3T AWARD</t>
  </si>
  <si>
    <t xml:space="preserve">WorkCentre 7535 Printer (35/35) with 3 Tray Module (3x520 Sheets), 520 Sheet Tray, 100 Sheet Bypass Tray, 2x250 Sheet OCT, DADF, EIP, Data Security, Job Based Acc, PostScript, Full Scan, Server Fax, iFax, STD Output Tray, Left Side Tray, Nationalization Kit 
</t>
  </si>
  <si>
    <t>INTGDFN -Integrated Office Finisher</t>
  </si>
  <si>
    <t>OFCFINRLX -Office Finisher</t>
  </si>
  <si>
    <t>PROFNLFN -Professional Finisher</t>
  </si>
  <si>
    <t>LINE1FAX -CK 1.5 1 Line FAX</t>
  </si>
  <si>
    <t>LINE2FAX -CK 1.5  2 Line FAX</t>
  </si>
  <si>
    <t>ENVLPTRY -Envelop Tray</t>
  </si>
  <si>
    <t>RFIDEMB75 -Integrated RFID Reader</t>
  </si>
  <si>
    <t>SMARTRDR -Smart Card Enable with Reader</t>
  </si>
  <si>
    <t>C8045H</t>
  </si>
  <si>
    <t>AltaLink C8045 Color Multifunction Printer (45/45 PPM) with 130 Sheet Single-Pass DADF, high capacity tandem tray (2 trays x 520 sheets, trays 3 &amp; 4 = 2,000 sheets), 100 Sheet Bypass Tray, Dual OCT (2x250), EIP, PostScript, Data Security, McAfee Embedded Security, Network Accounting, Scan-to / Print-from USB, NFC, Initialization Kit, 1 Additional Waste Toner Container</t>
  </si>
  <si>
    <t>EC7856H AWARD</t>
  </si>
  <si>
    <t>WorkCentre EC7856 Multifunction Printer (50/55PPM) with High Capacity Tandem Tray (520 Sheet Tray, 2,000 Sheet A4/Letter), 520 Sheet Tray, 100 Sheet Bypass Tray, 2x250 Sheet OCT, 130-Sheet Single Pass DADF, EIP, Data Security, Job Based Accounting, PostScript, Full Network Scanning, Server Fax, iFax, Standard Output Tray, Left Side Tray, Nationalization Kit, 1 Waste Toner Container, Black Neutral Toner, Yellow Neutral Toner, Magenta Neutral Toner, and Cyan Neutral Toner.</t>
  </si>
  <si>
    <t>iSerFax1 -i-Series 1 Line Fax</t>
  </si>
  <si>
    <t>iSerFax2 -i-Series 2 Line Fax</t>
  </si>
  <si>
    <t>RFIDEMB78 -Integrated Programmable RFID Reader</t>
  </si>
  <si>
    <t>C8055H</t>
  </si>
  <si>
    <t>AltaLink C8055 Color Multifunction Printer (50/55 PPM) with 130 Sheet Single-Pass DADF, high capacity tandem tray (2 trays x 520 sheets, trays 3 &amp; 4 = 2,000 sheets), 100 Sheet Bypass Tray, Dual OCT (2x250), EIP, PostScript, Data Security, McAfee Embedded Security, Network Accounting, Scan-to / Print-from USB, NFC, Initialization Kit, 1 Additional Waste Toner Container</t>
  </si>
  <si>
    <t>C8070H AWARD</t>
  </si>
  <si>
    <t>AltaLink C8070 Color Multifunction Printer (70/70 PPM) with 130 Sheet Single-Pass DADF, high capacity tandem tray (2 trays x 520 sheets, trays 3 &amp; 4 = 2,000 sheets), 100 Sheet Bypass Tray, Dual OCT (2x250), EIP, PostScript, Data Security, McAfee Embedded Security, Network Accounting, Scan-to / Print-from USB, NFC, Initialization Kit, 1 Additional Waste Toner Container</t>
  </si>
  <si>
    <t>097N02123</t>
  </si>
  <si>
    <t>614N07682</t>
  </si>
  <si>
    <t>097N02124</t>
  </si>
  <si>
    <t>614N07251</t>
  </si>
  <si>
    <t>097N02121</t>
  </si>
  <si>
    <t>614N07687</t>
  </si>
  <si>
    <t>097N02126</t>
  </si>
  <si>
    <t xml:space="preserve">614N07686 </t>
  </si>
  <si>
    <t xml:space="preserve">497N02776 </t>
  </si>
  <si>
    <t xml:space="preserve">097N02122 </t>
  </si>
  <si>
    <t xml:space="preserve">614N07689 </t>
  </si>
  <si>
    <t>Plockmatic BM35 Booklet Maker</t>
  </si>
  <si>
    <t>Plockmatic BM50/35 - Shipping &amp; Handling</t>
  </si>
  <si>
    <t>Plockmatic BM50/35 - Installation &amp; Operator Training</t>
  </si>
  <si>
    <t>Plockmatic BM35 to BM50 Upgrade Kit</t>
  </si>
  <si>
    <t>Plockmatic BM50/35 Productivity Module</t>
  </si>
  <si>
    <t>Plockmatic TR50/35 - Shipping &amp; Handling</t>
  </si>
  <si>
    <t>Plockmatic TR50/35 Trimmer for Face Edge</t>
  </si>
  <si>
    <t xml:space="preserve">Plockmatic SQF50/35 Square Fold Module </t>
  </si>
  <si>
    <t>Plockmatic SQF50/35 - Shipping &amp; Handling</t>
  </si>
  <si>
    <t>Plockmatic CF50/35 Cover Feeder</t>
  </si>
  <si>
    <t>Plockmatic CF50/35 - Shipping &amp; Handling</t>
  </si>
  <si>
    <t>Part #</t>
  </si>
  <si>
    <t>Description</t>
  </si>
  <si>
    <t>List Price</t>
  </si>
  <si>
    <t>USF Price</t>
  </si>
  <si>
    <t>USF Discount</t>
  </si>
  <si>
    <t>1 x 5 M-F 8AM-5PM Monthly Service</t>
  </si>
  <si>
    <t>2 x 5 M-F 8AM-5PM Monthly Service</t>
  </si>
  <si>
    <t xml:space="preserve">PRO35_50_Service1x5 </t>
  </si>
  <si>
    <t xml:space="preserve">PRO35_50_Service2x5 </t>
  </si>
  <si>
    <t xml:space="preserve">PRO35_50_Service3x5 </t>
  </si>
  <si>
    <t>4B7_Service1x5</t>
  </si>
  <si>
    <t>3 x 5 M-F 8AM-5PM Monthly Service</t>
  </si>
  <si>
    <t>1 x 5 M-F 8AM-5PM Monthly Service - 4B7 Module</t>
  </si>
  <si>
    <t>2 x 5 M-F 8AM-5PM Monthly Service - 4B7 Module</t>
  </si>
  <si>
    <t>3 x 5 M-F 8AM-5PM Monthly Service - 4B7 Module</t>
  </si>
  <si>
    <t>4B7_Service2x5</t>
  </si>
  <si>
    <t>4B7_Service3x5</t>
  </si>
  <si>
    <t>D95CP</t>
  </si>
  <si>
    <t xml:space="preserve">D95 Copier/Printer with FCW UI C/P, UI Right Mount Kit, MSI Bypass Tray, USB Enablement, Customer Documentation &amp; Software Kit, Nationalization Kit
</t>
  </si>
  <si>
    <t>100PPMKIT -100 PPM Kit</t>
  </si>
  <si>
    <t>INSTSECUR -Secure Access Install</t>
  </si>
  <si>
    <t>INSTSTD -Non-Secure Access Install</t>
  </si>
  <si>
    <t>MLA -D4 Stapler Finisher 2/3 Hole Punch</t>
  </si>
  <si>
    <t>TKX -Booklet Finisher</t>
  </si>
  <si>
    <t>BYPASS -Bypass Chute</t>
  </si>
  <si>
    <t>HIGHCAPFD -High Capacity Feeder</t>
  </si>
  <si>
    <t>OVRSZHCF -Oversized HCF</t>
  </si>
  <si>
    <t>CAC-KIT -Common Access Card Enablement Kit</t>
  </si>
  <si>
    <t>GIGABIT -Gigabit Ethernet Kit</t>
  </si>
  <si>
    <t>GROUNDESD -ESD Protection Kit</t>
  </si>
  <si>
    <t>INTEGSFT -Integrated Square Fold Trimmer</t>
  </si>
  <si>
    <t>LEFT-UI -Left UI Kit</t>
  </si>
  <si>
    <t>MUA -D4 Z Folder</t>
  </si>
  <si>
    <t>PDFKIT2 -PDF Kit</t>
  </si>
  <si>
    <t>SECRWATR -Secure Watermark Kit</t>
  </si>
  <si>
    <t>STAPLER2 -Convenience Stapler</t>
  </si>
  <si>
    <t>USBHUB -USB HUB Kit</t>
  </si>
  <si>
    <t>D110CP</t>
  </si>
  <si>
    <t xml:space="preserve">D110 Copier/Printer with Speed Badge, Initialization Kit (Dongle), Job Based Accounting, USB Enablement, FCW UI C/P, UI Right Mount Kit, MSI Bypass Tray, Customer Documentation &amp; Software Kit
</t>
  </si>
  <si>
    <t>MUST Choose at Least One of the Following:</t>
  </si>
  <si>
    <t>INTERFACE -Interface Module</t>
  </si>
  <si>
    <t>STACKER -High Capacity Stacker</t>
  </si>
  <si>
    <t>STDFINPLS -Partner Finishing Interface Module</t>
  </si>
  <si>
    <t>TAPE-BIND -Tape Binder</t>
  </si>
  <si>
    <t>OVRSZHF2 -2 Tray Oversized HCF</t>
  </si>
  <si>
    <t>ADV-PUNCH -GBC Advanced Punch</t>
  </si>
  <si>
    <t>FIDEVICE2 -Foreign Interface Device</t>
  </si>
  <si>
    <t>HCSUIFA -ESD Protection Kit</t>
  </si>
  <si>
    <t>LUI2TOHCF -Oversize HCF 2T FCW UI Mount Kit</t>
  </si>
  <si>
    <t>NBV -Dolly</t>
  </si>
  <si>
    <t>D125CP</t>
  </si>
  <si>
    <t xml:space="preserve">D125 Copier/Printer with Speed Badge, Initialization Kit (Dongle), Job Based Accounting, USB Enablement, FCW UI C/P, UI Right Mount Kit, MSI Bypass Tray, Customer Documentation &amp; Software Kit, Nationalization Kit
</t>
  </si>
  <si>
    <t>XC60</t>
  </si>
  <si>
    <t xml:space="preserve">Xerox Color C60 Printer w/ 250 Sheet Single Pass DADF, 250 Sheet Bypass, Auto Duplex
</t>
  </si>
  <si>
    <t>C70BOOK -Std Booklet Maker Finisher Req C70INT</t>
  </si>
  <si>
    <t>C70BRBOOK -BR Booklet Maker w/ 2/3 Hole Punch</t>
  </si>
  <si>
    <t>C70BRFIN -C60/70 BR Finisher w/ 2/3 Hole Punch</t>
  </si>
  <si>
    <t>C70OCT -OCT for C60/70</t>
  </si>
  <si>
    <t>C70STDFIN -C60/70 Std Finisher Requires C70INT</t>
  </si>
  <si>
    <t>B2W -C60/70 Letter size HCF</t>
  </si>
  <si>
    <t>BRCZFOLD -BR CZ Fold (for C70BRFIN &amp; C70BRBOOK)</t>
  </si>
  <si>
    <t>C70FAX -1 Line Fax kit</t>
  </si>
  <si>
    <t>C70FAXSRV -Server Fax Kit Option</t>
  </si>
  <si>
    <t>C70FAXVOI -VOIP Fax option</t>
  </si>
  <si>
    <t>C70INT -Interface Module for  C70STDFIN - C70BOOK</t>
  </si>
  <si>
    <t>C70OHCF -C60/70 Single Tray OHCF</t>
  </si>
  <si>
    <t>C70OHCF2 -C60/70 Two Tray OHCF</t>
  </si>
  <si>
    <t>CACNABLE -Common Access Card Enable</t>
  </si>
  <si>
    <t>NWT -FreeFlow Designer S/W &amp; License</t>
  </si>
  <si>
    <t>PS4OFCSRV -Post Script for Integrated Color Server</t>
  </si>
  <si>
    <t>QPSIGN -Quick Print Color Sign</t>
  </si>
  <si>
    <t>USBHUBKIT -USB HUB KIT</t>
  </si>
  <si>
    <t>VIGROUPD -FreeFlow VI Compose SW &amp; License</t>
  </si>
  <si>
    <t>X56STAPLR -XC550/560 Convenience Stapler</t>
  </si>
  <si>
    <t>X70GBC -X700 GBC Punch</t>
  </si>
  <si>
    <t>X70SQFOLD -X700 Square Fold Trimmer</t>
  </si>
  <si>
    <t>XC70</t>
  </si>
  <si>
    <t xml:space="preserve">Xerox Color C70 Printer w/ 250 Sheet Single Pass DADF, 250 Sheet Bypass, Auto Duplex
</t>
  </si>
  <si>
    <t>C70EFI2</t>
  </si>
  <si>
    <t xml:space="preserve">Exi C70 E300 for the C60/C70
</t>
  </si>
  <si>
    <t>NA</t>
  </si>
  <si>
    <t>EFIPROPK -C60/70 EFI Productivity Package</t>
  </si>
  <si>
    <t>EXIMPOSE -Impose License Activation</t>
  </si>
  <si>
    <t>HUB5PORT -5 Port Hub</t>
  </si>
  <si>
    <t>PROFILE4 -EFI Color Profiler 4.0</t>
  </si>
  <si>
    <t>X70FOLDER -Hotfolders/ Virtual Printers</t>
  </si>
  <si>
    <t>C70EX2</t>
  </si>
  <si>
    <t xml:space="preserve">EXC70 FS200 Pro80 for the C60/C70
</t>
  </si>
  <si>
    <t>EXCOMPOSE -Compose License Activation</t>
  </si>
  <si>
    <t>EXFACI -Advanced FACI Kit</t>
  </si>
  <si>
    <t>EXHDD -HDD Security Bay</t>
  </si>
  <si>
    <t>GAPREM -GA Premium Edition</t>
  </si>
  <si>
    <t>C70OFCSRV</t>
  </si>
  <si>
    <t xml:space="preserve">Integrated Controller for the C60/C70
</t>
  </si>
  <si>
    <t>Contract Number:  0727876-00</t>
  </si>
  <si>
    <t xml:space="preserve">                                                           List          Contract</t>
  </si>
  <si>
    <r>
      <t xml:space="preserve">   </t>
    </r>
    <r>
      <rPr>
        <u/>
        <sz val="10"/>
        <rFont val="Courier"/>
      </rPr>
      <t>Product</t>
    </r>
    <r>
      <rPr>
        <sz val="10"/>
        <rFont val="Courier"/>
      </rPr>
      <t xml:space="preserve">            </t>
    </r>
    <r>
      <rPr>
        <u/>
        <sz val="10"/>
        <rFont val="Courier"/>
      </rPr>
      <t>Description</t>
    </r>
    <r>
      <rPr>
        <sz val="10"/>
        <rFont val="Courier"/>
      </rPr>
      <t xml:space="preserve">               </t>
    </r>
    <r>
      <rPr>
        <u/>
        <sz val="10"/>
        <rFont val="Courier"/>
      </rPr>
      <t>Qty</t>
    </r>
    <r>
      <rPr>
        <sz val="10"/>
        <rFont val="Courier"/>
      </rPr>
      <t xml:space="preserve">      </t>
    </r>
    <r>
      <rPr>
        <u/>
        <sz val="10"/>
        <rFont val="Courier"/>
      </rPr>
      <t xml:space="preserve">  Price  </t>
    </r>
    <r>
      <rPr>
        <sz val="10"/>
        <rFont val="Courier"/>
      </rPr>
      <t xml:space="preserve">      </t>
    </r>
    <r>
      <rPr>
        <u/>
        <sz val="10"/>
        <rFont val="Courier"/>
      </rPr>
      <t xml:space="preserve">  Price  </t>
    </r>
  </si>
  <si>
    <t xml:space="preserve">     FIDEVICE2        FOREIGN INTERFACE                        150            150</t>
  </si>
  <si>
    <t xml:space="preserve">     NBV              HCS DOLLY CART                           995            995</t>
  </si>
  <si>
    <t xml:space="preserve">     NWT              FF VI DESIGN PRO                       3,495          3,495</t>
  </si>
  <si>
    <t xml:space="preserve">     VIGROUPA         FF VI COMPOSE                          5,000          4,500</t>
  </si>
  <si>
    <t xml:space="preserve">   DPS144             NUVERA 144 EA               1        190,000        171,000</t>
  </si>
  <si>
    <t xml:space="preserve">     BFDCDPS1         FIN MOD DIRECT CON                    28,600         25,740</t>
  </si>
  <si>
    <t xml:space="preserve">     BFDLDPS1         DUAL FINSHR MODULE                    50,000         45,000</t>
  </si>
  <si>
    <t xml:space="preserve">     BFMDPS1          BASIC FINSHR MODUL                    25,000         22,500</t>
  </si>
  <si>
    <t xml:space="preserve">     FEEDSCN          FEED MOD SCANNER                      40,000         36,000</t>
  </si>
  <si>
    <t xml:space="preserve">     FEED4T           FEED MODULE-4 TRAY                    20,000         18,000</t>
  </si>
  <si>
    <t xml:space="preserve">     FTMS             FINISHING TRANSPRT                    20,000         18,000</t>
  </si>
  <si>
    <t xml:space="preserve">     IPDS-SW          IPDS SOFTWARE                         20,000         20,000</t>
  </si>
  <si>
    <t xml:space="preserve">     LCDSM2SW         LCDS SOFTWARE LIC                     20,000         20,000</t>
  </si>
  <si>
    <t xml:space="preserve">     LFFM2            LRG FORMAT 2 TRAY                     20,000         20,000</t>
  </si>
  <si>
    <t xml:space="preserve">     PSM2SW           POSTSCRIPT&amp;PPML SW                    10,000         10,000</t>
  </si>
  <si>
    <t xml:space="preserve">     STAKEXPS         PROD STACKER MOD                      30,000         27,000</t>
  </si>
  <si>
    <t xml:space="preserve">     XSIS193          19.3"ENABL2TRYFDR                     22,000         20,000</t>
  </si>
  <si>
    <t xml:space="preserve">     BFMPLUS1         BASIC FIN MOD PLUS                    25,000         22,500</t>
  </si>
  <si>
    <t xml:space="preserve">     BFMPLUS2         BASIC FIN MOD PLUS                    25,000         22,500</t>
  </si>
  <si>
    <t xml:space="preserve">     B38              MEDIA CART ENABLKI                       150            150</t>
  </si>
  <si>
    <t xml:space="preserve">     CVR-HIGH         TOP COVER HIGH                             0              0</t>
  </si>
  <si>
    <t xml:space="preserve">     CVR-LOW          TOP COVER LOW KIT                          0              0</t>
  </si>
  <si>
    <t xml:space="preserve">     DP144-157        SPD UPGR 144-157DP                    17,000         15,300</t>
  </si>
  <si>
    <t xml:space="preserve">     FEED-4T2         2ND FEED MOD-4TRAY                    20,000         18,000</t>
  </si>
  <si>
    <t xml:space="preserve">     FEED-4T3         3RD FEED MOD-4TRAY                    20,000         18,000</t>
  </si>
  <si>
    <t xml:space="preserve">     FORNDEV          FOREIGN INTERFACE                        175            175</t>
  </si>
  <si>
    <t xml:space="preserve">     FTMS2            2ND FIN TRANSPORT                     20,000         18,000</t>
  </si>
  <si>
    <t xml:space="preserve">     GBCPNCHPR        GBC ADV PUNCH PRO                     15,900         14,310</t>
  </si>
  <si>
    <t xml:space="preserve">     HARDDRPS2        INT 2ND HARD DRIVE                     3,000          3,000</t>
  </si>
  <si>
    <t xml:space="preserve">     IMPOSITN         IMPOSITION LICENSE                       500            500</t>
  </si>
  <si>
    <t xml:space="preserve">     INSERTLF1        LG FMT INS MOD 2TR                    20,000         18,000</t>
  </si>
  <si>
    <t xml:space="preserve">     INSERTMD         INSERT MOD-4 TRAY                     20,000         18,000</t>
  </si>
  <si>
    <t xml:space="preserve">     INSERTM2         INSERTION MOD-4TRY                    20,000         17,100</t>
  </si>
  <si>
    <t xml:space="preserve">     IQPACK           IMAGE QUALITY PACK                     5,000          4,500</t>
  </si>
  <si>
    <t xml:space="preserve">     LFFMDPS2         2ND LF FEED MOD 2T                    20,000         20,000</t>
  </si>
  <si>
    <t xml:space="preserve">     LFFMDPS3         3RD LRG FT 2 TRAY                     20,000         20,000</t>
  </si>
  <si>
    <t xml:space="preserve">     ONLINE1          ONLINE MODULE/CUP                     11,000         10,000</t>
  </si>
  <si>
    <t xml:space="preserve">     OVERWRITE        DISK OVERWRITE                             0              0</t>
  </si>
  <si>
    <t xml:space="preserve">     PRODPK           PRODUCTIVITY PACK                     10,000          9,000</t>
  </si>
  <si>
    <t xml:space="preserve">     STACKCART        PROD MEDIA CART                        3,975          3,975</t>
  </si>
  <si>
    <t xml:space="preserve">     STAKEXPS2        PROD STACKER MOD2                     30,000         27,000</t>
  </si>
  <si>
    <t xml:space="preserve">     STAKEXPS3        PROD STACKER MOD3                     30,000         27,000</t>
  </si>
  <si>
    <t xml:space="preserve">     TAPE-NV          OFF-LINE TAPE OPT                      2,000          2,000</t>
  </si>
  <si>
    <t xml:space="preserve">     TAPEBIND         XEROX TAPE BINDER                     20,000         18,000</t>
  </si>
  <si>
    <t xml:space="preserve">     TAPEBIND2        SECOND TAPE BINDER                    20,000         18,000</t>
  </si>
  <si>
    <t xml:space="preserve">     UHH              DISABLE PRINTERACT                         0              0</t>
  </si>
  <si>
    <t xml:space="preserve">     UPS-KIT          UPS ENABLEMENT KIT                       500            500</t>
  </si>
  <si>
    <t xml:space="preserve">     VIGROUPB         FF VI COMPOSE                         10,000          9,000</t>
  </si>
  <si>
    <t xml:space="preserve">     XAU              CART FOR DS3500                          995            995</t>
  </si>
  <si>
    <t xml:space="preserve">     XPLUSTOOL        PRODUCTIVITY PLUS                        280            280</t>
  </si>
  <si>
    <t xml:space="preserve">     XSISED3E         RHD EXTRA DRIVE                        1,500          1,500</t>
  </si>
  <si>
    <t xml:space="preserve">     XSISMLOG7        XSIS MEDIA LOG                         7,500          7,500</t>
  </si>
  <si>
    <t xml:space="preserve">     XSISPIML4        PROD INFO MGMT SYS                     2,000          2,000</t>
  </si>
  <si>
    <t xml:space="preserve">     XSISRH3E         RHD INSTALL KIT                        3,000          3,000</t>
  </si>
  <si>
    <t xml:space="preserve">     XSIS193IN        OP19.3" 2TRYINSERT                    22,000         20,000</t>
  </si>
  <si>
    <t xml:space="preserve">     XSIS1932         OP19.3" 2TRAYFEEDR                    22,000         20,000</t>
  </si>
  <si>
    <t xml:space="preserve">     2NDBTL           2ND TONE BOTTLE KT                       950            950</t>
  </si>
  <si>
    <t xml:space="preserve">     30APWR           30A LINE CORD                              0              0</t>
  </si>
  <si>
    <t xml:space="preserve">   FFMKRC             MAKEREADY 6.0               1         18,000         16,200</t>
  </si>
  <si>
    <t xml:space="preserve">     CLRDRV3          DIGIPATH 3.0 COLOR                     3,400          3,400</t>
  </si>
  <si>
    <t xml:space="preserve">     CPYRGHTM         COPYRIGHT MGMT                         5,000          4,500</t>
  </si>
  <si>
    <t xml:space="preserve">     FOOTSWCH         FOOTSWITCH KIT                           110            110</t>
  </si>
  <si>
    <t xml:space="preserve">     MRTBL            MAKE READY TABLE                       1,500          1,500</t>
  </si>
  <si>
    <t xml:space="preserve">     PHOTOSHP         PHOTOSHOP                                825            825</t>
  </si>
  <si>
    <t xml:space="preserve">     SCANHW           SCANNER HARDWRE KT                       100            100</t>
  </si>
  <si>
    <t xml:space="preserve">     SETLBL           PPS SET LABELING                       5,000          4,500</t>
  </si>
  <si>
    <t xml:space="preserve">     WVU              FREEFLOW WEB SERV                        300            300</t>
  </si>
  <si>
    <t xml:space="preserve">     ZKEPTSCAN        PRODUCTION SCANNER                    40,000         36,000</t>
  </si>
  <si>
    <t xml:space="preserve">   IR120              IR120 PROD PRESS            1        350,000        315,000</t>
  </si>
  <si>
    <t xml:space="preserve">   IR120EXP           IR120 EX-P 6 EFI            1         85,000         76,500</t>
  </si>
  <si>
    <t xml:space="preserve">     IRBOOK           PR BOOK MAKER FIN                     11,800         10,620</t>
  </si>
  <si>
    <t xml:space="preserve">     IRFIN            PR STD FIN                             6,550          5,895</t>
  </si>
  <si>
    <t xml:space="preserve">     IRFINP           PR STD FIN PLUS                       12,000         10,800</t>
  </si>
  <si>
    <t xml:space="preserve">     IRHCS            HIGH CAP STACKER                      13,000         11,750</t>
  </si>
  <si>
    <t xml:space="preserve">     ADVHCF           ADV HI CAP FDR                         9,995          8,996</t>
  </si>
  <si>
    <t xml:space="preserve">     GBCADVPUN        GBC ADV PUNCH PRO                     13,900         12,510</t>
  </si>
  <si>
    <t xml:space="preserve">     HCSUIKIT         HCS UI FIXED ANGLE                         0              0</t>
  </si>
  <si>
    <t xml:space="preserve">     IRBOOK2          PR BOOK MAKER FIN                     11,800         10,620</t>
  </si>
  <si>
    <t xml:space="preserve">     IRFINP2          PR STD FIN PLUS                       12,000         10,800</t>
  </si>
  <si>
    <t xml:space="preserve">     IRFIN2           PR STD FIN                             6,550          5,895</t>
  </si>
  <si>
    <t xml:space="preserve">     IRHCS2           HIGH CAP STACKER                      13,000         11,750</t>
  </si>
  <si>
    <t xml:space="preserve">     IR2OHCF          2 TRAY OVERSIZED HCF                   9,995          8,996</t>
  </si>
  <si>
    <t xml:space="preserve">     ISDICLEAR        CLEAR SDI STR KIT                      7,500          6,750</t>
  </si>
  <si>
    <t xml:space="preserve">     ISDIGOLD         GOLD SDI STR KIT                       7,500          6,750</t>
  </si>
  <si>
    <t xml:space="preserve">     ISDISILVR        SILVER SDI STR KIT                     7,500          6,750</t>
  </si>
  <si>
    <t xml:space="preserve">     I5COLKIT         EFI 5TH CLR ENABLE                    15,000         13,500</t>
  </si>
  <si>
    <t xml:space="preserve">     I6COLKIT         EFI 6TH CLR ENABLE                    15,000         13,500</t>
  </si>
  <si>
    <t xml:space="preserve">     PRCZFOLD         PR C/Z FOLDR                           5,700          5,130</t>
  </si>
  <si>
    <t xml:space="preserve">     PRINSERTR        INSERTER MODULE                        2,000          2,000</t>
  </si>
  <si>
    <t xml:space="preserve">     PRPUNCH          PR PUNCH                                 600            600</t>
  </si>
  <si>
    <t xml:space="preserve">     PRSQFOLD         SQUARE FOLD TRIMMR                    15,000         13,500</t>
  </si>
  <si>
    <t xml:space="preserve">     PRTRIM           CREASE/2 SIDE TRIM                    30,000         27,000</t>
  </si>
  <si>
    <t xml:space="preserve">     QPSIGN           QCK PRT COLOR SIGN                       500            500</t>
  </si>
  <si>
    <t xml:space="preserve">     REMOPTOUT        REM SVC OPT OUT                            0              0</t>
  </si>
  <si>
    <t xml:space="preserve">     X0Y              CCU CART                               3,000          3,000</t>
  </si>
  <si>
    <t xml:space="preserve">     EXSWAPHD1        SWAP HDD KIT 500GB                     4,000          4,000</t>
  </si>
  <si>
    <t xml:space="preserve">     EX3BAYHD         3 BAY ENCLOSURE                        3,000          3,000</t>
  </si>
  <si>
    <t xml:space="preserve">     I5COLEFI         5TH CLR ENABL                         10,000          9,000</t>
  </si>
  <si>
    <t xml:space="preserve">     I6COLEFI         6TH CLR ENABL                         10,000          9,000</t>
  </si>
  <si>
    <t xml:space="preserve">   V180B              V180 PRESS                  1         59,900         53,910</t>
  </si>
  <si>
    <t xml:space="preserve">   V180EXP            EX 180P EFI                 1         35,000         31,500</t>
  </si>
  <si>
    <t xml:space="preserve">   V180P              V180 PERFORM PRESS          1         85,900         77,310</t>
  </si>
  <si>
    <t xml:space="preserve">     V31BOOK          PR BOOKLET MAKER                      11,800         10,620</t>
  </si>
  <si>
    <t xml:space="preserve">     V31FIN           PR STD FINISHER                        6,550          5,895</t>
  </si>
  <si>
    <t xml:space="preserve">     V31FINP          PR STD FINISHER +                     12,000         10,800</t>
  </si>
  <si>
    <t xml:space="preserve">     V31HCS           HI CAP STACKERR                       13,000         11,750</t>
  </si>
  <si>
    <t xml:space="preserve">     V80BRBOOK        BR BOOKLET MAKER                       4,995          4,496</t>
  </si>
  <si>
    <t xml:space="preserve">     V80BRFIN         BR FINISHER                            2,995          2,696</t>
  </si>
  <si>
    <t xml:space="preserve">     V80OCT           OFFSET CATCH TRAY                        300            300</t>
  </si>
  <si>
    <t xml:space="preserve">     CACNABLE         CAC ENABLEMENT KIT                       199            199</t>
  </si>
  <si>
    <t xml:space="preserve">     CONVSTPL         CONVENIENCE STPLR                        299            299</t>
  </si>
  <si>
    <t xml:space="preserve">     DBLPUNUP         DBL PUN UPGRADE                          250            250</t>
  </si>
  <si>
    <t xml:space="preserve">     ENVELKIT         ENVELOPE SUP KIT                         250            250</t>
  </si>
  <si>
    <t xml:space="preserve">     ENVELKIT2        ENVELOPE SUP KIT                         250            250</t>
  </si>
  <si>
    <t xml:space="preserve">     INTRFMOD         IDM INF DCURL MOD                      2,000          2,000</t>
  </si>
  <si>
    <t xml:space="preserve">     NETACCTNG        NETWORK ACOUNTING                        150            150</t>
  </si>
  <si>
    <t xml:space="preserve">     TRIMBUFFR        TRIM/BUFFR MODULE                     30,000         27,000</t>
  </si>
  <si>
    <t xml:space="preserve">     USBENABL2        USB ENABLEMENT KIT                       299            299</t>
  </si>
  <si>
    <t xml:space="preserve">     VCZFOLD          CZ FOLD  MODULE                        5,700          5,130</t>
  </si>
  <si>
    <t xml:space="preserve">     VINTERPSR        INTERPOSER MOD                         2,000          2,000</t>
  </si>
  <si>
    <t xml:space="preserve">     VPUNCH           PR 2/3 PUNCH                             600            600</t>
  </si>
  <si>
    <t xml:space="preserve">     VSQFLDTRM        SQ FOLD TRIMMER                       15,000         13,500</t>
  </si>
  <si>
    <t xml:space="preserve">     V31AHCF2         ADV HCF 2 TRAY                         9,995          8,996</t>
  </si>
  <si>
    <t xml:space="preserve">     V31BOOK2         PR BOOKLET MAKER                      11,800         10,620</t>
  </si>
  <si>
    <t xml:space="preserve">     V31FINP2         PR STD FINISHER +                     12,000         10,800</t>
  </si>
  <si>
    <t xml:space="preserve">     V31FIN2          PR STD FINISHER                        6,550          5,895</t>
  </si>
  <si>
    <t xml:space="preserve">     V31HCS2          HI CAP STACKER                        13,000         11,750</t>
  </si>
  <si>
    <t xml:space="preserve">     V80HCF           V80 HCF                                2,000          2,000</t>
  </si>
  <si>
    <t xml:space="preserve">     V80OHCF          V80 1 TRAY O/S HCF                     5,995          5,396</t>
  </si>
  <si>
    <t xml:space="preserve">     V802OHCF         V80 ADV HCF                            9,995          8,996</t>
  </si>
  <si>
    <t xml:space="preserve">     XLSSUPPRT        XLS SUPPORT KIT                          570            570</t>
  </si>
  <si>
    <t xml:space="preserve">     EXHDD            HDD SECURITY 1 BAY                       995            995</t>
  </si>
  <si>
    <t xml:space="preserve">     GAPREM           GA PREMIUM EDITION                     6,200          6,200</t>
  </si>
  <si>
    <t xml:space="preserve">     HUB5PORT         HUB - 5 PORT                             495            495</t>
  </si>
  <si>
    <t xml:space="preserve">     WIN10UP18        WIN10 UPGRADE KIT                      1,800          1,800</t>
  </si>
  <si>
    <t xml:space="preserve">     XSISED5K         IOT ONLY ED IN KT                      1,500          1,500</t>
  </si>
  <si>
    <t xml:space="preserve">     XSISRH5K         IOT ONLY RHD IN KT                     3,000          3,000</t>
  </si>
  <si>
    <t>UNIV OF SOUTH FLORIDA ITN-17-16-MH</t>
  </si>
  <si>
    <t>Xerox Technology-only transactions are allowable utilizing a signed Xerox Order Agreement and/or Purchase Order with reference to the USF Contract # ITN-17-16-MH.
Xerox Tech Pricing - Office Contract # 072778900 
Xerox Tech Pricing - Production Contract # 072787600
Language that must be referenced on PO "Per Terms and Conditions USF Contract # ITN-17-16MH"</t>
  </si>
  <si>
    <t>43,73</t>
  </si>
  <si>
    <t>Papercut MF Educational-Users (up to 500)</t>
  </si>
  <si>
    <t>11PCMFE-500</t>
  </si>
  <si>
    <t>Users (up to 500)</t>
  </si>
  <si>
    <t>Papercut MF Educational-Users (up to 1000)</t>
  </si>
  <si>
    <t>11PCMFE-1000</t>
  </si>
  <si>
    <t>Users (up to 1000)</t>
  </si>
  <si>
    <t>Papercut MF Educational-Users (up to 1500)</t>
  </si>
  <si>
    <t>11PCMFE-1500</t>
  </si>
  <si>
    <t>Users (up to 1500)</t>
  </si>
  <si>
    <t>Papercut MF Educational-Users (up to 2000)</t>
  </si>
  <si>
    <t>11PCMFE-2000</t>
  </si>
  <si>
    <t>Users (up to 2000)</t>
  </si>
  <si>
    <t>Papercut MF Educational-Users (up to 2500)</t>
  </si>
  <si>
    <t>11PCMFE-2500</t>
  </si>
  <si>
    <t>Users (up to 2500)</t>
  </si>
  <si>
    <t>Papercut MF Educational-Users (up to 3000)</t>
  </si>
  <si>
    <t>11PCMFE-3000</t>
  </si>
  <si>
    <t>Users (up to 3000)</t>
  </si>
  <si>
    <t>Papercut MF Educational-Users (up to 3500)</t>
  </si>
  <si>
    <t>11PCMFE-3500</t>
  </si>
  <si>
    <t>Users (up to 3500)</t>
  </si>
  <si>
    <t>Papercut MF Educational-Users (up to 4000)</t>
  </si>
  <si>
    <t>11PCMFE-4000</t>
  </si>
  <si>
    <t>Users (up to 4000)</t>
  </si>
  <si>
    <t>Papercut MF Educational-Users (up to 4500)</t>
  </si>
  <si>
    <t>11PCMFE-4500</t>
  </si>
  <si>
    <t>Users (up to 4500)</t>
  </si>
  <si>
    <t>Papercut MF Educational-Users (up to 5000)</t>
  </si>
  <si>
    <t>11PCMFE-5000</t>
  </si>
  <si>
    <t>Users (up to 5000)</t>
  </si>
  <si>
    <t>Papercut MF Educational-Users (up to 6000)</t>
  </si>
  <si>
    <t>11PCMFE-6000</t>
  </si>
  <si>
    <t>Users (up to 6000)</t>
  </si>
  <si>
    <t>Papercut MF Educational-Users (up to 7000)</t>
  </si>
  <si>
    <t>11PCMFE-7000</t>
  </si>
  <si>
    <t>Users (up to 7000)</t>
  </si>
  <si>
    <t>Papercut MF Educational-Users (up to 8000)</t>
  </si>
  <si>
    <t>11PCMFE-8000</t>
  </si>
  <si>
    <t>Users (up to 8000)</t>
  </si>
  <si>
    <t>Papercut MF Educational-Users (up to 9000)</t>
  </si>
  <si>
    <t>11PCMFE-9000</t>
  </si>
  <si>
    <t>Users (up to 9000)</t>
  </si>
  <si>
    <t>Papercut MF Educational-Users (up to 10000)</t>
  </si>
  <si>
    <t>11PCMFE-10000</t>
  </si>
  <si>
    <t>Users (up to 10000)</t>
  </si>
  <si>
    <t>Papercut MF Educational-Users (up to 15000)</t>
  </si>
  <si>
    <t>11PCMFE-15000</t>
  </si>
  <si>
    <t>Users (up to 15000)</t>
  </si>
  <si>
    <t>Papercut MF Educational-Users (up to 20000)</t>
  </si>
  <si>
    <t>11PCMFE-20000</t>
  </si>
  <si>
    <t>Users (up to 20000)</t>
  </si>
  <si>
    <t>Papercut MF Educational-Users (up to 25000)</t>
  </si>
  <si>
    <t>11PCMFE-25000</t>
  </si>
  <si>
    <t>Users (up to 25000)</t>
  </si>
  <si>
    <t>Papercut MF Educational-Users (up to 30000)</t>
  </si>
  <si>
    <t>11PCMFE-30000</t>
  </si>
  <si>
    <t>Users (up to 30000)</t>
  </si>
  <si>
    <t>Papercut MF Educational-Users (up to 40000)</t>
  </si>
  <si>
    <t>11PCMFE-40000</t>
  </si>
  <si>
    <t>Users (up to 40000)</t>
  </si>
  <si>
    <t>Papercut MF Educational-Users (up to 50000)</t>
  </si>
  <si>
    <t>11PCMFE-50000</t>
  </si>
  <si>
    <t>Users (up to 50000)</t>
  </si>
  <si>
    <t>Papercut MF Educational-Users (up to 60000)</t>
  </si>
  <si>
    <t>11PCMFE-60000</t>
  </si>
  <si>
    <t>Users (up to 60000)</t>
  </si>
  <si>
    <t>Papercut MF Educational-500 Additional users to existing license</t>
  </si>
  <si>
    <t>11PCMFE-ADD-500</t>
  </si>
  <si>
    <t>500 Additional users to existing license</t>
  </si>
  <si>
    <t>Papercut MF Educational-1000 Additional users to existing license</t>
  </si>
  <si>
    <t>11PCMFE-ADD-1000</t>
  </si>
  <si>
    <t>1000 Additional users to existing license</t>
  </si>
  <si>
    <t>Papercut MF Educational-1500 Additional users to existing license</t>
  </si>
  <si>
    <t>11PCMFE-ADD-1500</t>
  </si>
  <si>
    <t>1500 Additional users to existing license</t>
  </si>
  <si>
    <t>Papercut MF Educational-2000 Additional users to existing license</t>
  </si>
  <si>
    <t>11PCMFE-ADD-2000</t>
  </si>
  <si>
    <t>2000 Additional users to existing license</t>
  </si>
  <si>
    <t>Papercut MF Educational-2500 additional users to existing license</t>
  </si>
  <si>
    <t>11PCMFE-ADD-2500</t>
  </si>
  <si>
    <t>2500 additional users to existing license</t>
  </si>
  <si>
    <t>Papercut MF Educational-3000 Additional users to existing license</t>
  </si>
  <si>
    <t>11PCMFE-ADD-3000</t>
  </si>
  <si>
    <t>3000 Additional users to existing license</t>
  </si>
  <si>
    <t>Papercut MF Educational-3500 additional users to existing license</t>
  </si>
  <si>
    <t>11PCMFE-ADD-3500</t>
  </si>
  <si>
    <t>3500 additional users to existing license</t>
  </si>
  <si>
    <t>Papercut MF Educational-4000 Additional users to existing license</t>
  </si>
  <si>
    <t>11PCMFE-ADD-4000</t>
  </si>
  <si>
    <t>4000 Additional users to existing license</t>
  </si>
  <si>
    <t>Papercut MF Educational-4500 additional users to existing license</t>
  </si>
  <si>
    <t>11PCMFE-ADD-4500</t>
  </si>
  <si>
    <t>4500 additional users to existing license</t>
  </si>
  <si>
    <t>Papercut MF Educational-5000 Additional users to existing license</t>
  </si>
  <si>
    <t>11PCMFE-ADD-5000</t>
  </si>
  <si>
    <t>5000 Additional users to existing license</t>
  </si>
  <si>
    <t>Papercut MF Educational-5500 additional users to existing license</t>
  </si>
  <si>
    <t>11PCMFE-ADD-5500</t>
  </si>
  <si>
    <t>5500 additional users to existing license</t>
  </si>
  <si>
    <t>Papercut MF Educational-6000 Additional users to existing license</t>
  </si>
  <si>
    <t>11PCMFE-ADD-6000</t>
  </si>
  <si>
    <t>6000 Additional users to existing license</t>
  </si>
  <si>
    <t>Papercut MF Educational-6500 additional users to existing license</t>
  </si>
  <si>
    <t>11PCMFE-ADD-6500</t>
  </si>
  <si>
    <t>6500 additional users to existing license</t>
  </si>
  <si>
    <t>Papercut MF Educational-7000 Additional users to existing license</t>
  </si>
  <si>
    <t>11PCMFE-ADD-7000</t>
  </si>
  <si>
    <t>7000 Additional users to existing license</t>
  </si>
  <si>
    <t>Papercut MF Educational-7500 additional users to existing license</t>
  </si>
  <si>
    <t>11PCMFE-ADD-7500</t>
  </si>
  <si>
    <t>7500 additional users to existing license</t>
  </si>
  <si>
    <t>Papercut MF Educational-8000 Additional users to existing license</t>
  </si>
  <si>
    <t>11PCMFE-ADD-8000</t>
  </si>
  <si>
    <t>8000 Additional users to existing license</t>
  </si>
  <si>
    <t>Papercut MF Educational-8500 additional users to existing license</t>
  </si>
  <si>
    <t>11PCMFE-ADD-8500</t>
  </si>
  <si>
    <t>8500 additional users to existing license</t>
  </si>
  <si>
    <t>Papercut MF Educational-9000 additional users to existing license</t>
  </si>
  <si>
    <t>11PCMFE-ADD-9000</t>
  </si>
  <si>
    <t>9000 additional users to existing license</t>
  </si>
  <si>
    <t>Papercut MF Educational-9500 additional users to existing license</t>
  </si>
  <si>
    <t>11PCMFE-ADD-9500</t>
  </si>
  <si>
    <t>9500 additional users to existing license</t>
  </si>
  <si>
    <t>Papercut MF Educational-10000 additional users to existing license</t>
  </si>
  <si>
    <t>11PCMFE-ADD-10000</t>
  </si>
  <si>
    <t>10000 additional users to existing license</t>
  </si>
  <si>
    <t>Papercut MF Commercial-Users (up to 25)</t>
  </si>
  <si>
    <t>11PCMFC-25</t>
  </si>
  <si>
    <t>Users (up to 25)</t>
  </si>
  <si>
    <t>Papercut MF Commercial-Users (up to 50)</t>
  </si>
  <si>
    <t>11PCMFC-50</t>
  </si>
  <si>
    <t>Users (up to 50)</t>
  </si>
  <si>
    <t>Papercut MF Commercial-Users (up to 75)</t>
  </si>
  <si>
    <t>11PCMFC-75</t>
  </si>
  <si>
    <t>Users (up to 75)</t>
  </si>
  <si>
    <t>Papercut MF Commercial-Users (up to 100)</t>
  </si>
  <si>
    <t>11PCMFC-100</t>
  </si>
  <si>
    <t>Users (up to 100)</t>
  </si>
  <si>
    <t>Papercut MF Commercial-Users (up to 150)</t>
  </si>
  <si>
    <t>11PCMFC-150</t>
  </si>
  <si>
    <t>Users (up to 150)</t>
  </si>
  <si>
    <t>Papercut MF Commercial-Users (up to 200)</t>
  </si>
  <si>
    <t>11PCMFC-200</t>
  </si>
  <si>
    <t>Users (up to 200)</t>
  </si>
  <si>
    <t>Papercut MF Commercial-Users (up to 250)</t>
  </si>
  <si>
    <t>11PCMFC-250</t>
  </si>
  <si>
    <t>Users (up to 250)</t>
  </si>
  <si>
    <t>Papercut MF Commercial-Users (up to 300)</t>
  </si>
  <si>
    <t>11PCMFC-300</t>
  </si>
  <si>
    <t>Users (up to 300)</t>
  </si>
  <si>
    <t>Papercut MF Commercial-Users (up to 350)</t>
  </si>
  <si>
    <t>11PCMFC-350</t>
  </si>
  <si>
    <t>Users (up to 350)</t>
  </si>
  <si>
    <t>Papercut MF Commercial-Users (up to 400)</t>
  </si>
  <si>
    <t>11PCMFC-400</t>
  </si>
  <si>
    <t>Users (up to 400)</t>
  </si>
  <si>
    <t>Papercut MF Commercial-Users (up to 450)</t>
  </si>
  <si>
    <t>11PCMFC-450</t>
  </si>
  <si>
    <t>Users (up to 450)</t>
  </si>
  <si>
    <t>Papercut MF Commercial-Users (up to 500)</t>
  </si>
  <si>
    <t>11PCMFC-500</t>
  </si>
  <si>
    <t>Papercut MF Commercial-Users (up to 600)</t>
  </si>
  <si>
    <t>11PCMFC-600</t>
  </si>
  <si>
    <t>Users (up to 600)</t>
  </si>
  <si>
    <t>Papercut MF Commercial-Users (up to 700)</t>
  </si>
  <si>
    <t>11PCMFC-700</t>
  </si>
  <si>
    <t>Users (up to 700)</t>
  </si>
  <si>
    <t>Papercut MF Commercial-Users (up to 800)</t>
  </si>
  <si>
    <t>11PCMFC-800</t>
  </si>
  <si>
    <t>Users (up to 800)</t>
  </si>
  <si>
    <t>Papercut MF Commercial-Users (up to 900)</t>
  </si>
  <si>
    <t>11PCMFC-900</t>
  </si>
  <si>
    <t>Users (up to 900)</t>
  </si>
  <si>
    <t>Papercut MF Commercial-Users (up to 1000)</t>
  </si>
  <si>
    <t>11PCMFC-1000</t>
  </si>
  <si>
    <t>Papercut MF Commercial-Users (Up to 1500)</t>
  </si>
  <si>
    <t>11PCMFC-1500</t>
  </si>
  <si>
    <t>Users (Up to 1500)</t>
  </si>
  <si>
    <t>Papercut MF Commercial-Users (Up to 2000)</t>
  </si>
  <si>
    <t>11PCMFC-2000</t>
  </si>
  <si>
    <t>Users (Up to 2000)</t>
  </si>
  <si>
    <t>Papercut MF Commercial-Users (Up to 2500)</t>
  </si>
  <si>
    <t>11PCMFC-2500</t>
  </si>
  <si>
    <t>Users (Up to 2500)</t>
  </si>
  <si>
    <t>Papercut MF Commercial-Users (Up to 3000)</t>
  </si>
  <si>
    <t>11PCMFC-3000</t>
  </si>
  <si>
    <t>Users (Up to 3000)</t>
  </si>
  <si>
    <t>Papercut MF Commercial-Users (Up to 4000)</t>
  </si>
  <si>
    <t>11PCMFC-4000</t>
  </si>
  <si>
    <t>Users (Up to 4000)</t>
  </si>
  <si>
    <t>Papercut MF Commercial-Users (Up to 5000)</t>
  </si>
  <si>
    <t>11PCMFC-5000</t>
  </si>
  <si>
    <t>Users (Up to 5000)</t>
  </si>
  <si>
    <t>Papercut MF Commercial-Users (Up to 6000)</t>
  </si>
  <si>
    <t>11PCMFC-6000</t>
  </si>
  <si>
    <t>Users (Up to 6000)</t>
  </si>
  <si>
    <t>Papercut MF Commercial-Users (Up to 7000)</t>
  </si>
  <si>
    <t>11PCMFC-7000</t>
  </si>
  <si>
    <t>Users (Up to 7000)</t>
  </si>
  <si>
    <t>Papercut MF Commercial-Users (Up to 8000)</t>
  </si>
  <si>
    <t>11PCMFC-8000</t>
  </si>
  <si>
    <t>Users (Up to 8000)</t>
  </si>
  <si>
    <t>Papercut MF Commercial-Users (Up to 9000)</t>
  </si>
  <si>
    <t>11PCMFC-9000</t>
  </si>
  <si>
    <t>Users (Up to 9000)</t>
  </si>
  <si>
    <t>Papercut MF Commercial-Users (Up to 10000)</t>
  </si>
  <si>
    <t>11PCMFC-10000</t>
  </si>
  <si>
    <t>Users (Up to 10000)</t>
  </si>
  <si>
    <t>Papercut MF Commercial-Users (Up to 11000)</t>
  </si>
  <si>
    <t>11PCMFC-11000</t>
  </si>
  <si>
    <t>Users (Up to 11000)</t>
  </si>
  <si>
    <t>Papercut MF Commercial-Users (Up to 12000)</t>
  </si>
  <si>
    <t>11PCMFC-12000</t>
  </si>
  <si>
    <t>Users (Up to 12000)</t>
  </si>
  <si>
    <t>Papercut MF Commercial-Users (Up to 13000)</t>
  </si>
  <si>
    <t>11PCMFC-13000</t>
  </si>
  <si>
    <t>Users (Up to 13000)</t>
  </si>
  <si>
    <t>Papercut MF Commercial-Users (Up to 14000)</t>
  </si>
  <si>
    <t>11PCMFC-14000</t>
  </si>
  <si>
    <t>Users (Up to 14000)</t>
  </si>
  <si>
    <t>Papercut MF Commercial-Users (Up to 15000)</t>
  </si>
  <si>
    <t>11PCMFC-15000</t>
  </si>
  <si>
    <t>Users (Up to 15000)</t>
  </si>
  <si>
    <t>Papercut MF Commercial-Users (Up to 16000)</t>
  </si>
  <si>
    <t>11PCMFC-16000</t>
  </si>
  <si>
    <t>Users (Up to 16000)</t>
  </si>
  <si>
    <t>Papercut MF Commercial-Users (Up to 17000)</t>
  </si>
  <si>
    <t>11PCMFC-17000</t>
  </si>
  <si>
    <t>Users (Up to 17000)</t>
  </si>
  <si>
    <t>Papercut MF Commercial-Users (Up to 18000)</t>
  </si>
  <si>
    <t>11PCMFC-18000</t>
  </si>
  <si>
    <t>Users (Up to 18000)</t>
  </si>
  <si>
    <t>Papercut MF Commercial-Users (Up to 19000)</t>
  </si>
  <si>
    <t>11PCMFC-19000</t>
  </si>
  <si>
    <t>Users (Up to 19000)</t>
  </si>
  <si>
    <t>Papercut MF Commercial-Users (Up to 20000)</t>
  </si>
  <si>
    <t>11PCMFC-20000</t>
  </si>
  <si>
    <t>Users (Up to 20000)</t>
  </si>
  <si>
    <t>Papercut MF Commercial-25 Additional users to existing license</t>
  </si>
  <si>
    <t>11PCMFC-ADD-25</t>
  </si>
  <si>
    <t>25 Additional users to existing license</t>
  </si>
  <si>
    <t>Papercut MF Commercial-50 Additional users to existing license</t>
  </si>
  <si>
    <t>11PCMFC-ADD-50</t>
  </si>
  <si>
    <t>50 Additional users to existing license</t>
  </si>
  <si>
    <t>Papercut MF Commercial-100 Additional users to existing license</t>
  </si>
  <si>
    <t>11PCMFC-ADD-100</t>
  </si>
  <si>
    <t>100 Additional users to existing license</t>
  </si>
  <si>
    <t>Papercut MF Commercial-150 additional users to existing license</t>
  </si>
  <si>
    <t>11PCMFC-ADD-150</t>
  </si>
  <si>
    <t>150 additional users to existing license</t>
  </si>
  <si>
    <t>Papercut MF Commercial-200 Additional users to existing license</t>
  </si>
  <si>
    <t>11PCMFC-ADD-200</t>
  </si>
  <si>
    <t>200 Additional users to existing license</t>
  </si>
  <si>
    <t>Papercut MF Commercial-250 additional users to existing license</t>
  </si>
  <si>
    <t>11PCMFC-ADD-250</t>
  </si>
  <si>
    <t>250 additional users to existing license</t>
  </si>
  <si>
    <t>Papercut MF Commercial-300 Additional users to existing license</t>
  </si>
  <si>
    <t>11PCMFC-ADD-300</t>
  </si>
  <si>
    <t>300 Additional users to existing license</t>
  </si>
  <si>
    <t>Papercut MF Commercial-350 additional users to existing license</t>
  </si>
  <si>
    <t>11PCMFC-ADD-350</t>
  </si>
  <si>
    <t>350 additional users to existing license</t>
  </si>
  <si>
    <t>Papercut MF Commercial-400 Additional users to existing license</t>
  </si>
  <si>
    <t>11PCMFC-ADD-400</t>
  </si>
  <si>
    <t>400 Additional users to existing license</t>
  </si>
  <si>
    <t>Papercut MF Commercial-450 additional users to existing license</t>
  </si>
  <si>
    <t>11PCMFC-ADD-450</t>
  </si>
  <si>
    <t>450 additional users to existing license</t>
  </si>
  <si>
    <t>Papercut MF Commercial-500 Additional users to existing license</t>
  </si>
  <si>
    <t>11PCMFC-ADD-500</t>
  </si>
  <si>
    <t>Papercut MF Commercial-550 additional users to existing license</t>
  </si>
  <si>
    <t>11PCMFC-ADD-550</t>
  </si>
  <si>
    <t>550 additional users to existing license</t>
  </si>
  <si>
    <t>Papercut MF Commercial-600 additional users to existing license</t>
  </si>
  <si>
    <t>11PCMFC-ADD-600</t>
  </si>
  <si>
    <t>600 additional users to existing license</t>
  </si>
  <si>
    <t>Papercut MF Commercial-650 additional users to existing license</t>
  </si>
  <si>
    <t>11PCMFC-ADD-650</t>
  </si>
  <si>
    <t>650 additional users to existing license</t>
  </si>
  <si>
    <t>Papercut MF Commercial-700 additional users to existing license</t>
  </si>
  <si>
    <t>11PCMFC-ADD-700</t>
  </si>
  <si>
    <t>700 additional users to existing license</t>
  </si>
  <si>
    <t>Papercut MF Commercial-750 additional users to existing license</t>
  </si>
  <si>
    <t>11PCMFC-ADD-750</t>
  </si>
  <si>
    <t>750 additional users to existing license</t>
  </si>
  <si>
    <t>Papercut MF Commercial-800 additional users to existing license</t>
  </si>
  <si>
    <t>11PCMFC-ADD-800</t>
  </si>
  <si>
    <t>800 additional users to existing license</t>
  </si>
  <si>
    <t>Papercut MF Commercial-850 additional users to existing license</t>
  </si>
  <si>
    <t>11PCMFC-ADD-850</t>
  </si>
  <si>
    <t>850 additional users to existing license</t>
  </si>
  <si>
    <t>Papercut MF Commercial-900 additional users to existing license</t>
  </si>
  <si>
    <t>11PCMFC-ADD-900</t>
  </si>
  <si>
    <t>900 additional users to existing license</t>
  </si>
  <si>
    <t>Papercut MF Commercial-950 additional users to existing license</t>
  </si>
  <si>
    <t>11PCMFC-ADD-950</t>
  </si>
  <si>
    <t>950 additional users to existing license</t>
  </si>
  <si>
    <t>Papercut MF Commercial-1000 Additional users to existing license</t>
  </si>
  <si>
    <t>11PCMFC-ADD-1000</t>
  </si>
  <si>
    <t>Papercut MF Commercial-7000 Additional users to existing license</t>
  </si>
  <si>
    <t>11PCMFC-ADD-7000</t>
  </si>
  <si>
    <t>Papercut MF Professional-Users (up to 25)</t>
  </si>
  <si>
    <t>11PCMFPCB-25</t>
  </si>
  <si>
    <t>Papercut MF Professional-Users (up to 50)</t>
  </si>
  <si>
    <t>11PCMFPCB-50</t>
  </si>
  <si>
    <t>Papercut MF Professional-Users (up to 75)</t>
  </si>
  <si>
    <t>11PCMFPCB-75</t>
  </si>
  <si>
    <t>Papercut MF Professional-Users (up to 100)</t>
  </si>
  <si>
    <t>11PCMFPCB-100</t>
  </si>
  <si>
    <t>Papercut MF Professional-Users (up to 150)</t>
  </si>
  <si>
    <t>11PCMFPCB-150</t>
  </si>
  <si>
    <t>Papercut MF Professional-Users (up to 200)</t>
  </si>
  <si>
    <t>11PCMFPCB-200</t>
  </si>
  <si>
    <t>Papercut MF Professional-Users (up to 250)</t>
  </si>
  <si>
    <t>11PCMFPCB-250</t>
  </si>
  <si>
    <t>Papercut MF Professional-Users (up to 300)</t>
  </si>
  <si>
    <t>11PCMFPCB-300</t>
  </si>
  <si>
    <t>Papercut MF Professional-Users (up to 350)</t>
  </si>
  <si>
    <t>11PCMFPCB-350</t>
  </si>
  <si>
    <t>Papercut MF Professional-Users (up to 400)</t>
  </si>
  <si>
    <t>11PCMFPCB-400</t>
  </si>
  <si>
    <t>Papercut MF Professional-Users (up to 450)</t>
  </si>
  <si>
    <t>11PCMFPCB-450</t>
  </si>
  <si>
    <t>Papercut MF Professional-Users (up to 500)</t>
  </si>
  <si>
    <t>11PCMFPCB-500</t>
  </si>
  <si>
    <t>Papercut MF Professional-Users (up to 1000)</t>
  </si>
  <si>
    <t>11PCMFPCB-1000</t>
  </si>
  <si>
    <t>Papercut MF Professional-Users (up to 1500)</t>
  </si>
  <si>
    <t>11PCMFPCB-1500</t>
  </si>
  <si>
    <t>Papercut MF Professional-Users (up to 2000)</t>
  </si>
  <si>
    <t>11PCMFPCB-2000</t>
  </si>
  <si>
    <t>Papercut MF Professional-Users (up to 2500)</t>
  </si>
  <si>
    <t>11PCMFPCB-2500</t>
  </si>
  <si>
    <t>Papercut MF Professional-10 Additional users to existing license</t>
  </si>
  <si>
    <t>11PCMFPCB-ADD-10</t>
  </si>
  <si>
    <t>10 Additional users to existing license</t>
  </si>
  <si>
    <t>Papercut MF Professional-25 Additional users to existing license</t>
  </si>
  <si>
    <t>11PCMFPCB-ADD-25</t>
  </si>
  <si>
    <t>Papercut MF Professional-50 Additional users to existing license</t>
  </si>
  <si>
    <t>11PCMFPCB-ADD-50</t>
  </si>
  <si>
    <t>Papercut MF Professional-100 Additional users to existing license</t>
  </si>
  <si>
    <t>11PCMFPCB-ADD-100</t>
  </si>
  <si>
    <t>Papercut MF Professional-150 Additional users to existing license</t>
  </si>
  <si>
    <t>11PCMFPCB-ADD-150</t>
  </si>
  <si>
    <t>150 Additional users to existing license</t>
  </si>
  <si>
    <t>Papercut MF Professional-200 Additional users to existing license</t>
  </si>
  <si>
    <t>11PCMFPCB-ADD-200</t>
  </si>
  <si>
    <t>Papercut MF Professional-250 Additional users to existing license</t>
  </si>
  <si>
    <t>11PCMFPCB-ADD-250</t>
  </si>
  <si>
    <t>250 Additional users to existing license</t>
  </si>
  <si>
    <t>Papercut MF Professional-300 Additional users to existing license</t>
  </si>
  <si>
    <t>11PCMFPCB-ADD-300</t>
  </si>
  <si>
    <t>Papercut MF Professional-350 Additional users to existing license</t>
  </si>
  <si>
    <t>11PCMFPCB-ADD-350</t>
  </si>
  <si>
    <t>350 Additional users to existing license</t>
  </si>
  <si>
    <t>Papercut MF Professional-400 Additional users to existing license</t>
  </si>
  <si>
    <t>11PCMFPCB-ADD-400</t>
  </si>
  <si>
    <t>Papercut MF Professional-450 additional users to existing license</t>
  </si>
  <si>
    <t>11PCMFPCB-ADD-450</t>
  </si>
  <si>
    <t>Papercut MF Professional-500 additional users to existing license</t>
  </si>
  <si>
    <t>11PCMFPCB-ADD-500</t>
  </si>
  <si>
    <t>500 additional users to existing license</t>
  </si>
  <si>
    <t>Optional Licenses-Additional Release Stations (50% Discount after first 10)</t>
  </si>
  <si>
    <t>11PC-ARS</t>
  </si>
  <si>
    <t>Additional Release Stations (50% Discount after first 10)</t>
  </si>
  <si>
    <t xml:space="preserve">Optional Licenses-Discounted Additional Release Stations, discount given on purchases of 11 or more licenses </t>
  </si>
  <si>
    <t>11PC-ARS-VOL</t>
  </si>
  <si>
    <t xml:space="preserve">Discounted Additional Release Stations, discount given on purchases of 11 or more licenses </t>
  </si>
  <si>
    <t>Optional Licenses-Advanced Client  (must be ordered in multiples of 5)</t>
  </si>
  <si>
    <t>11PC-AC</t>
  </si>
  <si>
    <t>Advanced Client  (must be ordered in multiples of 5)</t>
  </si>
  <si>
    <t>Optional Licenses-Discounted Advanced Client,  discount given on purchases of 105 or more licenses</t>
  </si>
  <si>
    <t>11PC-AC-VOL</t>
  </si>
  <si>
    <t>Discounted Advanced Client,  discount given on purchases of 105 or more licenses</t>
  </si>
  <si>
    <t>Optional Licenses-Additional Site Server, Professional Client Bill</t>
  </si>
  <si>
    <t>11PC-SS-PCB</t>
  </si>
  <si>
    <t>Additional Site Server, Professional Client Bill</t>
  </si>
  <si>
    <t>Optional Licenses-Additional Site Server, Commercial</t>
  </si>
  <si>
    <t>11PC-SS-COM</t>
  </si>
  <si>
    <t>Additional Site Server, Commercial</t>
  </si>
  <si>
    <t>Optional Licenses-Additional Site Server, Educational</t>
  </si>
  <si>
    <t>11PC-SS-EDU</t>
  </si>
  <si>
    <t>Additional Site Server, Educational</t>
  </si>
  <si>
    <t>Hardware Connection Licenses-Cartardis cPad Hardware Connection License up to 10, priced per unit</t>
  </si>
  <si>
    <t>11PC-cPad-10</t>
  </si>
  <si>
    <t>Cartardis cPad Hardware Connection License up to 10, priced per unit</t>
  </si>
  <si>
    <t>Hardware Connection Licenses-Cartardis cPad Hardware Connection License up to 25, priced per unit</t>
  </si>
  <si>
    <t>11PC-cPad-25</t>
  </si>
  <si>
    <t>Cartardis cPad Hardware Connection License up to 25, priced per unit</t>
  </si>
  <si>
    <t>Hardware Connection Licenses-Cartardis cPad Hardware Connection License up to 50, priced per unit</t>
  </si>
  <si>
    <t>11PC-cPad-50</t>
  </si>
  <si>
    <t>Cartardis cPad Hardware Connection License up to 50, priced per unit</t>
  </si>
  <si>
    <t>Hardware Connection Licenses-Cartardis cPad Hardware Connection License  up to 100, priced per unit</t>
  </si>
  <si>
    <t>11PC-cPad-100</t>
  </si>
  <si>
    <t>Cartardis cPad Hardware Connection License  up to 100, priced per unit</t>
  </si>
  <si>
    <t>Hardware Connection Licenses-Cartardis cPad Hardware Connection License 101 or more, priced per unit</t>
  </si>
  <si>
    <t>11PC-cPad-QTY</t>
  </si>
  <si>
    <t>Cartardis cPad Hardware Connection License 101 or more, priced per unit</t>
  </si>
  <si>
    <t>Hardware Connection Licenses-Cartardis CopiCode-IP Hardware Connection License up to 10, priced per unit</t>
  </si>
  <si>
    <t>11PC-CopiC-10</t>
  </si>
  <si>
    <t>Cartardis CopiCode-IP Hardware Connection License up to 10, priced per unit</t>
  </si>
  <si>
    <t>Hardware Connection Licenses-Cartardis CopiCode-IP Hardware Connection License up to 25, priced per unit</t>
  </si>
  <si>
    <t>11PC-CopiC-25</t>
  </si>
  <si>
    <t>Cartardis CopiCode-IP Hardware Connection License up to 25, priced per unit</t>
  </si>
  <si>
    <t>Hardware Connection Licenses-Cartardis CopiCode-IP Hardware Connection License up to 50, priced per unit</t>
  </si>
  <si>
    <t>11PC-CopiC-50</t>
  </si>
  <si>
    <t>Cartardis CopiCode-IP Hardware Connection License up to 50, priced per unit</t>
  </si>
  <si>
    <t>Hardware Connection Licenses-Cartardis CopiCode-IP Hardware Connection License  up to 100, priced per unit</t>
  </si>
  <si>
    <t>11PC-CopiC-100</t>
  </si>
  <si>
    <t>Cartardis CopiCode-IP Hardware Connection License  up to 100, priced per unit</t>
  </si>
  <si>
    <t>Hardware Connection Licenses-Cartardis CopiCode-IP Hardware Connection License 101 or more, priced per unit</t>
  </si>
  <si>
    <t>11PC-CopiC-QTY</t>
  </si>
  <si>
    <t>Cartardis CopiCode-IP Hardware Connection License 101 or more, priced per unit</t>
  </si>
  <si>
    <t>Hardware Connection Licenses-VCC Hardware Connection License up to 10, priced per unit</t>
  </si>
  <si>
    <t>11PC-VCC-10</t>
  </si>
  <si>
    <t>VCC Hardware Connection License up to 10, priced per unit</t>
  </si>
  <si>
    <t>Hardware Connection Licenses-VCC Hardware Connection License up to 25, priced per unit</t>
  </si>
  <si>
    <t>11PC-VCC-25</t>
  </si>
  <si>
    <t>VCC Hardware Connection License up to 25, priced per unit</t>
  </si>
  <si>
    <t>Hardware Connection Licenses-VCC Hardware Connection License up to 50, priced per unit</t>
  </si>
  <si>
    <t>11PC-VCC-50</t>
  </si>
  <si>
    <t>VCC Hardware Connection License up to 50, priced per unit</t>
  </si>
  <si>
    <t>Hardware Connection Licenses-VCC Hardware Connection License  up to 100, priced per unit</t>
  </si>
  <si>
    <t>11PC-VCC-100</t>
  </si>
  <si>
    <t>VCC Hardware Connection License  up to 100, priced per unit</t>
  </si>
  <si>
    <t>Hardware Connection Licenses-VCC Hardware Connection License 101 or more, priced per unit</t>
  </si>
  <si>
    <t>11PC-VCC-QTY</t>
  </si>
  <si>
    <t>VCC Hardware Connection License 101 or more, priced per unit</t>
  </si>
  <si>
    <t>Hardware Connection Licenses-Fast Release Network Card Reader Connection License up to 10, priced per unit</t>
  </si>
  <si>
    <t>11PC-FR-10</t>
  </si>
  <si>
    <t>Fast Release Network Card Reader Connection License up to 10, priced per unit</t>
  </si>
  <si>
    <t>Hardware Connection Licenses-Fast Release Network Card Reader Connection License up to 25, priced per unit</t>
  </si>
  <si>
    <t>11PC-FR-25</t>
  </si>
  <si>
    <t>Fast Release Network Card Reader Connection License up to 25, priced per unit</t>
  </si>
  <si>
    <t>Hardware Connection Licenses-Fast Release Network Card Reader Connection License up to 50, priced per unit</t>
  </si>
  <si>
    <t>11PC-FR-50</t>
  </si>
  <si>
    <t>Fast Release Network Card Reader Connection License up to 50, priced per unit</t>
  </si>
  <si>
    <t>Hardware Connection Licenses-Fast Release Network Card Reader Connection License  up to 100, priced per unit</t>
  </si>
  <si>
    <t>11PC-FR-100</t>
  </si>
  <si>
    <t>Fast Release Network Card Reader Connection License  up to 100, priced per unit</t>
  </si>
  <si>
    <t>Hardware Connection Licenses-Fast Release Network Card Reader Connection License 101 or more, priced per unit</t>
  </si>
  <si>
    <t>11PC-FR-QTY</t>
  </si>
  <si>
    <t>Fast Release Network Card Reader Connection License 101 or more, priced per unit</t>
  </si>
  <si>
    <t>Hardware Connection Licenses-m3i Maestro Hardware Connection License up to 10, priced per unit</t>
  </si>
  <si>
    <t>11PC-m3i-10</t>
  </si>
  <si>
    <t>m3i Maestro Hardware Connection License up to 10, priced per unit</t>
  </si>
  <si>
    <t>Hardware Connection Licenses-m3i Maestro Hardware Connection License up to 25, priced per unit</t>
  </si>
  <si>
    <t>11PC-m3i-25</t>
  </si>
  <si>
    <t>m3i Maestro Hardware Connection License up to 25, priced per unit</t>
  </si>
  <si>
    <t>Hardware Connection Licenses-m3i Maestro Hardware Connection License up to 50, priced per unit</t>
  </si>
  <si>
    <t>11PC-m3i-50</t>
  </si>
  <si>
    <t>m3i Maestro Hardware Connection License up to 50, priced per unit</t>
  </si>
  <si>
    <t>Hardware Connection Licenses-m3i Maestro Hardware Connection License  up to 100, priced per unit</t>
  </si>
  <si>
    <t>11PC-m3i-100</t>
  </si>
  <si>
    <t>m3i Maestro Hardware Connection License  up to 100, priced per unit</t>
  </si>
  <si>
    <t>Hardware Connection Licenses-m3i Maestro Hardware Connection License 101 or more, priced per unit</t>
  </si>
  <si>
    <t>11PC-m3i-QTY</t>
  </si>
  <si>
    <t>m3i Maestro Hardware Connection License 101 or more, priced per unit</t>
  </si>
  <si>
    <t>Hardware Connection Licenses-BioStore IDPoint Release Hardware Connection License up to 10, priced per unit</t>
  </si>
  <si>
    <t>11PC-IDPoint-10</t>
  </si>
  <si>
    <t>BioStore IDPoint Release Hardware Connection License up to 10, priced per unit</t>
  </si>
  <si>
    <t>Hardware Connection Licenses-BioStore IDPoint Release Hardware Connection License up to 25, priced per unit</t>
  </si>
  <si>
    <t>11PC-IDPoint-25</t>
  </si>
  <si>
    <t>BioStore IDPoint Release Hardware Connection License up to 25, priced per unit</t>
  </si>
  <si>
    <t>Hardware Connection Licenses-BioStore IDPoint Release Hardware Connection License up to 50, priced per unit</t>
  </si>
  <si>
    <t>11PC-IDPoint-50</t>
  </si>
  <si>
    <t>BioStore IDPoint Release Hardware Connection License up to 50, priced per unit</t>
  </si>
  <si>
    <t>Hardware Connection Licenses-BioStore IDPoint Release Hardware Connection License  up to 100, priced per unit</t>
  </si>
  <si>
    <t>11PC-IDPoint-100</t>
  </si>
  <si>
    <t>BioStore IDPoint Release Hardware Connection License  up to 100, priced per unit</t>
  </si>
  <si>
    <t>Hardware Connection Licenses-BioStore IDPoint Release Hardware Connection License 101 or more, priced per unit</t>
  </si>
  <si>
    <t>11PC-IDPoint-QTY</t>
  </si>
  <si>
    <t>BioStore IDPoint Release Hardware Connection License 101 or more, priced per unit</t>
  </si>
  <si>
    <t>Embedded Licenses-HP (Chai SOE DSE) embedded device license(s), up to 10, priced per license</t>
  </si>
  <si>
    <t>11PC-Hpeb</t>
  </si>
  <si>
    <t>HP (Chai SOE DSE) embedded device license(s), up to 10, priced per license</t>
  </si>
  <si>
    <t>Embedded Licenses-HP (Chai SOE DSE) embedded device license(s), up to 25, priced per license</t>
  </si>
  <si>
    <t>11PC-Hpeb-25</t>
  </si>
  <si>
    <t>HP (Chai SOE DSE) embedded device license(s), up to 25, priced per license</t>
  </si>
  <si>
    <t>Embedded Licenses-HP (Chai SOE DSE) embedded device license(s), up to 50, priced per license</t>
  </si>
  <si>
    <t>11PC-Hpeb-50</t>
  </si>
  <si>
    <t>HP (Chai SOE DSE) embedded device license(s), up to 50, priced per license</t>
  </si>
  <si>
    <t>Embedded Licenses-HP (Chai SOE DSE) embedded device license(s), up to 100, priced per license</t>
  </si>
  <si>
    <t>11PC-Hpeb-100</t>
  </si>
  <si>
    <t>HP (Chai SOE DSE) embedded device license(s), up to 100, priced per license</t>
  </si>
  <si>
    <t>Embedded Licenses-HP (Chai SOE DSE) embedded device license(s), 101 or more, priced per license</t>
  </si>
  <si>
    <t>11PC-Hpeb-QTY</t>
  </si>
  <si>
    <t>HP (Chai SOE DSE) embedded device license(s), 101 or more, priced per license</t>
  </si>
  <si>
    <t>Embedded Licenses-Fuji Xerox embedded device license(s), up to 10, priced per license</t>
  </si>
  <si>
    <t>11PC-Fujieb</t>
  </si>
  <si>
    <t>Fuji Xerox embedded device license(s), up to 10, priced per license</t>
  </si>
  <si>
    <t>Embedded Licenses-Fuji Xerox embedded device license(s), up to 25, priced per license</t>
  </si>
  <si>
    <t>11PC-Fujieb-25</t>
  </si>
  <si>
    <t>Fuji Xerox embedded device license(s), up to 25, priced per license</t>
  </si>
  <si>
    <t>Embedded Licenses-Fuji Xerox embedded device license(s), up to 50, priced per license</t>
  </si>
  <si>
    <t>11PC-Fujieb-50</t>
  </si>
  <si>
    <t>Fuji Xerox embedded device license(s), up to 50, priced per license</t>
  </si>
  <si>
    <t>Embedded Licenses-Fuji Xerox embedded device license(s), up to 100, priced per license</t>
  </si>
  <si>
    <t>11PC-Fujieb-100</t>
  </si>
  <si>
    <t>Fuji Xerox embedded device license(s), up to 100, priced per license</t>
  </si>
  <si>
    <t>Embedded Licenses-Fuji Xerox embedded device license(s), 101 or more, priced per license</t>
  </si>
  <si>
    <t>11PC-Fujieb-QTY</t>
  </si>
  <si>
    <t>Fuji Xerox embedded device license(s), 101 or more, priced per license</t>
  </si>
  <si>
    <t>Embedded Licenses-Xerox embedded device license(s), up to 10, priced per license</t>
  </si>
  <si>
    <t>11PC-Xeroxeb</t>
  </si>
  <si>
    <t>Xerox embedded device license(s), up to 10, priced per license</t>
  </si>
  <si>
    <t>Embedded Licenses-Xerox embedded device license(s), up to 25, priced per license</t>
  </si>
  <si>
    <t>11PC-Xeroxeb-25</t>
  </si>
  <si>
    <t>Xerox embedded device license(s), up to 25, priced per license</t>
  </si>
  <si>
    <t>Embedded Licenses-Xerox embedded device license(s), up to 50, priced per license</t>
  </si>
  <si>
    <t>11PC-Xeroxeb-50</t>
  </si>
  <si>
    <t>Xerox embedded device license(s), up to 50, priced per license</t>
  </si>
  <si>
    <t>Embedded Licenses-Xerox embedded device license(s), up to 100, priced per license</t>
  </si>
  <si>
    <t>11PC-Xeroxeb-100</t>
  </si>
  <si>
    <t>Xerox embedded device license(s), up to 100, priced per license</t>
  </si>
  <si>
    <t>Embedded Licenses-Xerox embedded device license(s), 101 or more, priced per license</t>
  </si>
  <si>
    <t>11PC-Xeroxeb-QTY</t>
  </si>
  <si>
    <t>Xerox embedded device license(s), 101 or more, priced per license</t>
  </si>
  <si>
    <t>HARDWARE PAYMENT GATEWAY CONNECTION LICENSES-PaperCut Pay Station with ACDI's Payment Device</t>
  </si>
  <si>
    <t>11PC-Connect</t>
  </si>
  <si>
    <t>PaperCut Pay Station with ACDI's Payment Device</t>
  </si>
  <si>
    <t xml:space="preserve">HARDWARE PAYMENT GATEWAY CONNECTION LICENSES-Discounted PC Pay Station with ACDI Device, discount given after initial license purchase </t>
  </si>
  <si>
    <t>11PC-Conn-VOL</t>
  </si>
  <si>
    <t xml:space="preserve">Discounted PC Pay Station with ACDI Device, discount given after initial license purchase </t>
  </si>
  <si>
    <t>HARDWARE PAYMENT GATEWAY CONNECTION LICENSES-ITS/GTS-02 Kiosk Pay Station</t>
  </si>
  <si>
    <t>11PC-ITS/GTS-PayLic</t>
  </si>
  <si>
    <t>ITS/GTS-02 Kiosk Pay Station</t>
  </si>
  <si>
    <t xml:space="preserve">HARDWARE PAYMENT GATEWAY CONNECTION LICENSES-Discounted ITS/GTS-02 Kiosk Pay Station, discount given after initial license purchase </t>
  </si>
  <si>
    <t>11PC-ITS/GTS-VOL</t>
  </si>
  <si>
    <t xml:space="preserve">Discounted ITS/GTS-02 Kiosk Pay Station, discount given after initial license purchase </t>
  </si>
  <si>
    <t>HARDWARE PAYMENT GATEWAY CONNECTION LICENSES-MonWA Kiosk Pay Station</t>
  </si>
  <si>
    <t>11PC-MonWa-PayLic</t>
  </si>
  <si>
    <t>MonWA Kiosk Pay Station</t>
  </si>
  <si>
    <t xml:space="preserve">HARDWARE PAYMENT GATEWAY CONNECTION LICENSES-Discounted MonWA Kiosk Pay Station, discount given after initial license purchase </t>
  </si>
  <si>
    <t>11PC-MonWa-VOL</t>
  </si>
  <si>
    <t xml:space="preserve">Discounted MonWA Kiosk Pay Station, discount given after initial license purchase </t>
  </si>
  <si>
    <t>HARDWARE PAYMENT GATEWAY CONNECTION LICENSES-Virtual Cash Acceptor</t>
  </si>
  <si>
    <t>11PC-VCA-PayLic</t>
  </si>
  <si>
    <t>Virtual Cash Acceptor</t>
  </si>
  <si>
    <t xml:space="preserve">HARDWARE PAYMENT GATEWAY CONNECTION LICENSES-Discounted Virtual Cash Acceptor, discount given after initial license purchase </t>
  </si>
  <si>
    <t>11PC-VCA-VOL</t>
  </si>
  <si>
    <t xml:space="preserve">Discounted Virtual Cash Acceptor, discount given after initial license purchase </t>
  </si>
  <si>
    <t>ONLINE PAYMENT GATEWAY LICENSE-PayPal Website Payments Standard</t>
  </si>
  <si>
    <t>GW-ppwsps</t>
  </si>
  <si>
    <t>PayPal Website Payments Standard</t>
  </si>
  <si>
    <t>ONLINE PAYMENT GATEWAY LICENSE-PayPal PayFlow Link</t>
  </si>
  <si>
    <t>GW-pp-pfl</t>
  </si>
  <si>
    <t>PayPal PayFlow Link</t>
  </si>
  <si>
    <t>ONLINE PAYMENT GATEWAY LICENSE-Authorize.Net</t>
  </si>
  <si>
    <t>GW-auth.net</t>
  </si>
  <si>
    <t>Authorize.Net</t>
  </si>
  <si>
    <t>ONLINE PAYMENT GATEWAY LICENSE-Barclaycard</t>
  </si>
  <si>
    <t>GW-barclaycard</t>
  </si>
  <si>
    <t>Barclaycard</t>
  </si>
  <si>
    <t>ONLINE PAYMENT GATEWAY LICENSE-Blackboard</t>
  </si>
  <si>
    <t>GW-blackboard</t>
  </si>
  <si>
    <t>Blackboard</t>
  </si>
  <si>
    <t>ONLINE PAYMENT GATEWAY LICENSE-CardSmith</t>
  </si>
  <si>
    <t>GW-cardsmith</t>
  </si>
  <si>
    <t>CardSmith</t>
  </si>
  <si>
    <t>ONLINE PAYMENT GATEWAY LICENSE-CASHNet</t>
  </si>
  <si>
    <t>GW-CASHNet</t>
  </si>
  <si>
    <t>CASHNet</t>
  </si>
  <si>
    <t>ONLINE PAYMENT GATEWAY LICENSE-CBORD CS Gold</t>
  </si>
  <si>
    <t>GW-cbordCSgold</t>
  </si>
  <si>
    <t>CBORD CS Gold</t>
  </si>
  <si>
    <t>ONLINE PAYMENT GATEWAY LICENSE-CBORD Odyssey (pre-5.2)</t>
  </si>
  <si>
    <t>GW-cbordodyssey</t>
  </si>
  <si>
    <t>CBORD Odyssey (pre-5.2)</t>
  </si>
  <si>
    <t>ONLINE PAYMENT GATEWAY LICENSE-Commonwealth Bank CommWeb</t>
  </si>
  <si>
    <t>GW-cwealthbank</t>
  </si>
  <si>
    <t>Commonwealth Bank CommWeb</t>
  </si>
  <si>
    <t>ONLINE PAYMENT GATEWAY LICENSE-CyberSource</t>
  </si>
  <si>
    <t>GW-cybersource</t>
  </si>
  <si>
    <t>CyberSource</t>
  </si>
  <si>
    <t>ONLINE PAYMENT GATEWAY LICENSE-Heartland Payment Gateway</t>
  </si>
  <si>
    <t>GW-Heartland</t>
  </si>
  <si>
    <t>Heartland Payment Gateway</t>
  </si>
  <si>
    <t>ONLINE PAYMENT GATEWAY LICENSE-Moneris</t>
  </si>
  <si>
    <t>GW-moneris</t>
  </si>
  <si>
    <t>Moneris</t>
  </si>
  <si>
    <t>ONLINE PAYMENT GATEWAY LICENSE-My Student Account</t>
  </si>
  <si>
    <t>GW-mysacct</t>
  </si>
  <si>
    <t>My Student Account</t>
  </si>
  <si>
    <t>ONLINE PAYMENT GATEWAY LICENSE-Nelnet</t>
  </si>
  <si>
    <t>GW-nelnet</t>
  </si>
  <si>
    <t>Nelnet</t>
  </si>
  <si>
    <t>ONLINE PAYMENT GATEWAY LICENSE-Nuvision</t>
  </si>
  <si>
    <t>GW-NuVision</t>
  </si>
  <si>
    <t>Nuvision</t>
  </si>
  <si>
    <t>ONLINE PAYMENT GATEWAY LICENSE-Official Payments</t>
  </si>
  <si>
    <t>GW-OPC</t>
  </si>
  <si>
    <t>Official Payments</t>
  </si>
  <si>
    <t>ONLINE PAYMENT GATEWAY LICENSE-PayEx</t>
  </si>
  <si>
    <t>GW-PayEx</t>
  </si>
  <si>
    <t>PayEx</t>
  </si>
  <si>
    <t>ONLINE PAYMENT GATEWAY LICENSE-RBS WorldPay</t>
  </si>
  <si>
    <t>GW-rbsworldpay</t>
  </si>
  <si>
    <t>RBS WorldPay</t>
  </si>
  <si>
    <t>ONLINE PAYMENT GATEWAY LICENSE-Realex Realauth Redirect</t>
  </si>
  <si>
    <t>GW-realexRR</t>
  </si>
  <si>
    <t>Realex Realauth Redirect</t>
  </si>
  <si>
    <t>ONLINE PAYMENT GATEWAY LICENSE-TouchNet</t>
  </si>
  <si>
    <t>GW-touchnet</t>
  </si>
  <si>
    <t>TouchNet</t>
  </si>
  <si>
    <t>ONLINE PAYMENT GATEWAY LICENSE-Transaction File Payment Gateway</t>
  </si>
  <si>
    <t>GW-Transfpg</t>
  </si>
  <si>
    <t>Transaction File Payment Gateway</t>
  </si>
  <si>
    <t>ONLINE PAYMENT GATEWAY LICENSE-PaperCut External Account API Gateway</t>
  </si>
  <si>
    <t>GW-pceaAPI</t>
  </si>
  <si>
    <t>PaperCut External Account API Gateway</t>
  </si>
  <si>
    <t>SOFTWARE INTEGRATION LICENSES-A1 Software integration with PaperCut</t>
  </si>
  <si>
    <t>PCA1-Int</t>
  </si>
  <si>
    <t>A1 Software integration with PaperCut</t>
  </si>
  <si>
    <t xml:space="preserve">SOFTWARE INTEGRATION LICENSES-Abacus integration with PaperCut </t>
  </si>
  <si>
    <t>PCAbacus-Int</t>
  </si>
  <si>
    <t xml:space="preserve">Abacus integration with PaperCut </t>
  </si>
  <si>
    <t xml:space="preserve">SOFTWARE INTEGRATION LICENSES-Abak integration with PaperCut </t>
  </si>
  <si>
    <t>PCAbak-Int</t>
  </si>
  <si>
    <t xml:space="preserve">Abak integration with PaperCut </t>
  </si>
  <si>
    <t xml:space="preserve">SOFTWARE INTEGRATION LICENSES-Account Edge integration with PaperCut </t>
  </si>
  <si>
    <t>PCAccount-Int</t>
  </si>
  <si>
    <t xml:space="preserve">Account Edge integration with PaperCut </t>
  </si>
  <si>
    <t>SOFTWARE INTEGRATION LICENSES-Acumin Law Office Software Int with PaperCut</t>
  </si>
  <si>
    <t>PCAcumin-Int</t>
  </si>
  <si>
    <t>Acumin Law Office Software Int with PaperCut</t>
  </si>
  <si>
    <t>SOFTWARE INTEGRATION LICENSES-Aderant integration with PaperCut</t>
  </si>
  <si>
    <t>PCAderant-Int</t>
  </si>
  <si>
    <t>Aderant integration with PaperCut</t>
  </si>
  <si>
    <t xml:space="preserve">SOFTWARE INTEGRATION LICENSES-Advantagelaw integration with PaperCut </t>
  </si>
  <si>
    <t>PCAdLaw-Int</t>
  </si>
  <si>
    <t xml:space="preserve">Advantagelaw integration with PaperCut </t>
  </si>
  <si>
    <t>SOFTWARE INTEGRATION LICENSES-Advantage Law integration with PaperCut</t>
  </si>
  <si>
    <t>PCAdvantageLaw-Int</t>
  </si>
  <si>
    <t>Advantage Law integration with PaperCut</t>
  </si>
  <si>
    <t>SOFTWARE INTEGRATION LICENSES-Advantage Project Management integration with PaperCut</t>
  </si>
  <si>
    <t>PCAdvantagePM-Int</t>
  </si>
  <si>
    <t>Advantage Project Management integration with PaperCut</t>
  </si>
  <si>
    <t>SOFTWARE INTEGRATION LICENSES-Ajera integration with PaperCut</t>
  </si>
  <si>
    <t>PCAjera-Int</t>
  </si>
  <si>
    <t>Ajera integration with PaperCut</t>
  </si>
  <si>
    <t xml:space="preserve">SOFTWARE INTEGRATION LICENSES-Argos by BST integration with PaperCut </t>
  </si>
  <si>
    <t>PCArgos-Int</t>
  </si>
  <si>
    <t xml:space="preserve">Argos by BST integration with PaperCut </t>
  </si>
  <si>
    <t>SOFTWARE INTEGRATION LICENSES-Bandini integration with PaperCut</t>
  </si>
  <si>
    <t>PCBand-Int</t>
  </si>
  <si>
    <t>Bandini integration with PaperCut</t>
  </si>
  <si>
    <t xml:space="preserve">SOFTWARE INTEGRATION LICENSES-Banner Acctng integration with PaperCut </t>
  </si>
  <si>
    <t>PCBann-Int</t>
  </si>
  <si>
    <t xml:space="preserve">Banner Acctng integration with PaperCut </t>
  </si>
  <si>
    <t>SOFTWARE INTEGRATION LICENSES-Brief Legal software integration with PaperCut</t>
  </si>
  <si>
    <t>PCBriefLegal-Int</t>
  </si>
  <si>
    <t>Brief Legal software integration with PaperCut</t>
  </si>
  <si>
    <t>SOFTWARE INTEGRATION LICENSES-CANON3 integration with PaperCut</t>
  </si>
  <si>
    <t>PCCANON3-Int</t>
  </si>
  <si>
    <t>CANON3 integration with PaperCut</t>
  </si>
  <si>
    <t xml:space="preserve">SOFTWARE INTEGRATION LICENSES-CaseLode integration with PaperCut </t>
  </si>
  <si>
    <t>PCCase-Int</t>
  </si>
  <si>
    <t xml:space="preserve">CaseLode integration with PaperCut </t>
  </si>
  <si>
    <t xml:space="preserve">SOFTWARE INTEGRATION LICENSES-Client Profiles integration with PaperCut </t>
  </si>
  <si>
    <t>PCClientPrf-Int</t>
  </si>
  <si>
    <t xml:space="preserve">Client Profiles integration with PaperCut </t>
  </si>
  <si>
    <t xml:space="preserve">SOFTWARE INTEGRATION LICENSES-Clio integration with PaperCut </t>
  </si>
  <si>
    <t>PCClio-Int</t>
  </si>
  <si>
    <t xml:space="preserve">Clio integration with PaperCut </t>
  </si>
  <si>
    <t xml:space="preserve">SOFTWARE INTEGRATION LICENSES-CMP EDI integration with PaperCut </t>
  </si>
  <si>
    <t>PCCMP-Int</t>
  </si>
  <si>
    <t xml:space="preserve">CMP EDI integration with PaperCut </t>
  </si>
  <si>
    <t xml:space="preserve">SOFTWARE INTEGRATION LICENSES-Cobot integration with PaperCut </t>
  </si>
  <si>
    <t>PCCobot-Int</t>
  </si>
  <si>
    <t xml:space="preserve">Cobot integration with PaperCut </t>
  </si>
  <si>
    <t>SOFTWARE INTEGRATION LICENSES-Compass integration with PaperCut</t>
  </si>
  <si>
    <t>PCCompass-Int</t>
  </si>
  <si>
    <t>Compass integration with PaperCut</t>
  </si>
  <si>
    <t>SOFTWARE INTEGRATION LICENSES-Dell Cost Poin integration with PaperCut</t>
  </si>
  <si>
    <t>PCDell-Int</t>
  </si>
  <si>
    <t>Dell Cost Poin integration with PaperCut</t>
  </si>
  <si>
    <t>SOFTWARE INTEGRATION LICENSES-Deltek integration with PaperCut</t>
  </si>
  <si>
    <t>PCDeltek-Int</t>
  </si>
  <si>
    <t>Deltek integration with PaperCut</t>
  </si>
  <si>
    <t>SOFTWARE INTEGRATION LICENSES-Elite Enterprise integration with PaperCut</t>
  </si>
  <si>
    <t>PCEliteE-Int</t>
  </si>
  <si>
    <t>Elite Enterprise integration with PaperCut</t>
  </si>
  <si>
    <t xml:space="preserve">SOFTWARE INTEGRATION LICENSES-PCElite integration with PaperCut </t>
  </si>
  <si>
    <t>PCElite-Int</t>
  </si>
  <si>
    <t xml:space="preserve">PCElite integration with PaperCut </t>
  </si>
  <si>
    <t>SOFTWARE INTEGRATION LICENSES-EPI Core integration with PaperCut</t>
  </si>
  <si>
    <t>PCEPICore-Int</t>
  </si>
  <si>
    <t>EPI Core integration with PaperCut</t>
  </si>
  <si>
    <t xml:space="preserve">SOFTWARE INTEGRATION LICENSES-ESI Law integration with PaperCut </t>
  </si>
  <si>
    <t>PCESILaw-Int</t>
  </si>
  <si>
    <t xml:space="preserve">ESI Law integration with PaperCut </t>
  </si>
  <si>
    <t xml:space="preserve">SOFTWARE INTEGRATION LICENSES-iManage integration with PaperCut </t>
  </si>
  <si>
    <t>PCiManage-Int</t>
  </si>
  <si>
    <t xml:space="preserve">iManage integration with PaperCut </t>
  </si>
  <si>
    <t xml:space="preserve">SOFTWARE INTEGRATION LICENSES-Javelin integration with PaperCut </t>
  </si>
  <si>
    <t>PCJave-Int</t>
  </si>
  <si>
    <t xml:space="preserve">Javelin integration with PaperCut </t>
  </si>
  <si>
    <t>SOFTWARE INTEGRATION LICENSES-Juris integration with PaperCut</t>
  </si>
  <si>
    <t>PCJuris-Int</t>
  </si>
  <si>
    <t>Juris integration with PaperCut</t>
  </si>
  <si>
    <t xml:space="preserve">SOFTWARE INTEGRATION LICENSES-PCLaw integration with PaperCut </t>
  </si>
  <si>
    <t>PCLaw-Int</t>
  </si>
  <si>
    <t xml:space="preserve">PCLaw integration with PaperCut </t>
  </si>
  <si>
    <t>SOFTWARE INTEGRATION LICENSES-LAW/Pro integration with PaperCut</t>
  </si>
  <si>
    <t>PCLAWSPro-Int</t>
  </si>
  <si>
    <t>LAW/Pro integration with PaperCut</t>
  </si>
  <si>
    <t xml:space="preserve">SOFTWARE INTEGRATION LICENSES-LegalMaster integration with PaperCut </t>
  </si>
  <si>
    <t>PCLegal-Int</t>
  </si>
  <si>
    <t xml:space="preserve">LegalMaster integration with PaperCut </t>
  </si>
  <si>
    <t>SOFTWARE INTEGRATION LICENSES-Legal Software Systems integration with PaperCut</t>
  </si>
  <si>
    <t>PCLegalSoftware-Int</t>
  </si>
  <si>
    <t>Legal Software Systems integration with PaperCut</t>
  </si>
  <si>
    <t>SOFTWARE INTEGRATION LICENSES-LSS Software integration with PaperCut</t>
  </si>
  <si>
    <t>PCLSSSoftware-Int</t>
  </si>
  <si>
    <t>LSS Software integration with PaperCut</t>
  </si>
  <si>
    <t xml:space="preserve">SOFTWARE INTEGRATION LICENSES-Microsoft Dynamics inte with PaperCut </t>
  </si>
  <si>
    <t>PCMicro-Int</t>
  </si>
  <si>
    <t xml:space="preserve">Microsoft Dynamics inte with PaperCut </t>
  </si>
  <si>
    <t>SOFTWARE INTEGRATION LICENSES-Munis Software integration with PaperCut</t>
  </si>
  <si>
    <t>PCMunis-Int</t>
  </si>
  <si>
    <t>Munis Software integration with PaperCut</t>
  </si>
  <si>
    <t>SOFTWARE INTEGRATION LICENSES-NetSuite integration with PaperCut</t>
  </si>
  <si>
    <t>PCNetSuite-Int</t>
  </si>
  <si>
    <t>NetSuite integration with PaperCut</t>
  </si>
  <si>
    <t>SOFTWARE INTEGRATION LICENSES-Noodle integration with PaperCut</t>
  </si>
  <si>
    <t>PCNoodle-Int</t>
  </si>
  <si>
    <t>Noodle integration with PaperCut</t>
  </si>
  <si>
    <t xml:space="preserve">SOFTWARE INTEGRATION LICENSES-Omega integration with PaperCut </t>
  </si>
  <si>
    <t>PCOmega-Int</t>
  </si>
  <si>
    <t xml:space="preserve">Omega integration with PaperCut </t>
  </si>
  <si>
    <t xml:space="preserve">SOFTWARE INTEGRATION LICENSES-Omni integration with PaperCut </t>
  </si>
  <si>
    <t>PCOmni-Int</t>
  </si>
  <si>
    <t xml:space="preserve">Omni integration with PaperCut </t>
  </si>
  <si>
    <t>SOFTWARE INTEGRATION LICENSES-Orion Billing System integratio PaperCut</t>
  </si>
  <si>
    <t>PCOrion-Int</t>
  </si>
  <si>
    <t>Orion Billing System integratio PaperCut</t>
  </si>
  <si>
    <t>SOFTWARE INTEGRATION LICENSES-Perfect Practice integration with PaperCut</t>
  </si>
  <si>
    <t>PCPerfect-Int</t>
  </si>
  <si>
    <t>Perfect Practice integration with PaperCut</t>
  </si>
  <si>
    <t xml:space="preserve">SOFTWARE INTEGRATION LICENSES-Perfect Law  integration with PaperCut </t>
  </si>
  <si>
    <t>PCPerLaw-Int</t>
  </si>
  <si>
    <t xml:space="preserve">Perfect Law  integration with PaperCut </t>
  </si>
  <si>
    <t xml:space="preserve">SOFTWARE INTEGRATION LICENSES-Practice Mgmt integration with PaperCut </t>
  </si>
  <si>
    <t>PCPrmgt-Int</t>
  </si>
  <si>
    <t xml:space="preserve">Practice Mgmt integration with PaperCut </t>
  </si>
  <si>
    <t xml:space="preserve">SOFTWARE INTEGRATION LICENSES-ProLaw integration with PaperCut </t>
  </si>
  <si>
    <t>PCProLaw-Int</t>
  </si>
  <si>
    <t xml:space="preserve">ProLaw integration with PaperCut </t>
  </si>
  <si>
    <t>SOFTWARE INTEGRATION LICENSES-Quickbooks integration with PaperCut</t>
  </si>
  <si>
    <t>PCQuickBks-Int</t>
  </si>
  <si>
    <t>Quickbooks integration with PaperCut</t>
  </si>
  <si>
    <t xml:space="preserve">SOFTWARE INTEGRATION LICENSES-Rainmaker integration with PaperCut </t>
  </si>
  <si>
    <t>PCRain-Int</t>
  </si>
  <si>
    <t xml:space="preserve">Rainmaker integration with PaperCut </t>
  </si>
  <si>
    <t xml:space="preserve">SOFTWARE INTEGRATION LICENSES-Rippe Kingston integration with PaperCut </t>
  </si>
  <si>
    <t>PCRippe-Int</t>
  </si>
  <si>
    <t xml:space="preserve">Rippe Kingston integration with PaperCut </t>
  </si>
  <si>
    <t xml:space="preserve">SOFTWARE INTEGRATION LICENSES-Sage accounting integration with PaperCut </t>
  </si>
  <si>
    <t>PCSage-Int</t>
  </si>
  <si>
    <t xml:space="preserve">Sage accounting integration with PaperCut </t>
  </si>
  <si>
    <t>SOFTWARE INTEGRATION LICENSES-Time Matters integration with PaperCut</t>
  </si>
  <si>
    <t>PCTimeM-Int</t>
  </si>
  <si>
    <t>Time Matters integration with PaperCut</t>
  </si>
  <si>
    <t>SOFTWARE INTEGRATION LICENSES-Trial Works integration with PaperCut</t>
  </si>
  <si>
    <t>PCTrial-Int</t>
  </si>
  <si>
    <t>Trial Works integration with PaperCut</t>
  </si>
  <si>
    <t xml:space="preserve">SOFTWARE INTEGRATION LICENSES-TimeSlips integration with PaperCut </t>
  </si>
  <si>
    <t>PCTSlips-Int</t>
  </si>
  <si>
    <t xml:space="preserve">TimeSlips integration with PaperCut </t>
  </si>
  <si>
    <t xml:space="preserve">SOFTWARE INTEGRATION LICENSES-Tussman billing integration with PaperCut </t>
  </si>
  <si>
    <t>PCTuss-Int</t>
  </si>
  <si>
    <t xml:space="preserve">Tussman billing integration with PaperCut </t>
  </si>
  <si>
    <t>SOFTWARE INTEGRATION LICENSES-View Point Integration with PaperCut</t>
  </si>
  <si>
    <t>PCViewP-Int</t>
  </si>
  <si>
    <t>View Point Integration with PaperCut</t>
  </si>
  <si>
    <t>SOFTWARE INTEGRATION LICENSES-WinAdvantage4 integration with PaperCut</t>
  </si>
  <si>
    <t>PCWin4-Int</t>
  </si>
  <si>
    <t>WinAdvantage4 integration with PaperCut</t>
  </si>
  <si>
    <t>SOFTWARE INTEGRATION LICENSES-Worldox integration with PaperCut</t>
  </si>
  <si>
    <t>PCWorld-Int</t>
  </si>
  <si>
    <t>Worldox integration with PaperCut</t>
  </si>
  <si>
    <t>SOFTWARE INTEGRATION LICENSES-WSI integration with PaperCut</t>
  </si>
  <si>
    <t>PCWSI-Int</t>
  </si>
  <si>
    <t>WSI integration with PaperCut</t>
  </si>
  <si>
    <t>CARD READER - UNIVERSAL MULTI FUNCTION PROXIMITY READER</t>
  </si>
  <si>
    <t>PCMFDCR</t>
  </si>
  <si>
    <t>MFD Card Reader for Secure Release Authentication</t>
  </si>
  <si>
    <t>CARD READER - UNIVERSAL SINGLE FUNCTION PROXIMITY READER</t>
  </si>
  <si>
    <t>PCSFCR</t>
  </si>
  <si>
    <t>Printer Card Reader for Secure Release Authentication</t>
  </si>
  <si>
    <t>Order Requirements</t>
  </si>
  <si>
    <t>Professional Services for Papercut Implementaions - Price Per Hour</t>
  </si>
  <si>
    <t>PCPS</t>
  </si>
  <si>
    <t>REQUIRES ASSESMENT TO DETERMINE SCOPE OF SERVICES NEEDED</t>
  </si>
  <si>
    <t>Anuual Support &amp; Maintenance</t>
  </si>
  <si>
    <t>PCASM</t>
  </si>
  <si>
    <t>30% of total Papercut License Cost</t>
  </si>
  <si>
    <t>Papercut NG Educational-Users (up to 500)</t>
  </si>
  <si>
    <t>11PCNGE-500</t>
  </si>
  <si>
    <t>Papercut NG Educational-Users (up to 1000)</t>
  </si>
  <si>
    <t>11PCNGE-1000</t>
  </si>
  <si>
    <t>Papercut NG Educational-Users (up to 1500)</t>
  </si>
  <si>
    <t>11PCNGE-1500</t>
  </si>
  <si>
    <t>Papercut NG Educational-Users (up to 2000)</t>
  </si>
  <si>
    <t>11PCNGE-2000</t>
  </si>
  <si>
    <t>Papercut NG Educational-Users (up to 2500)</t>
  </si>
  <si>
    <t>11PCNGE-2500</t>
  </si>
  <si>
    <t>Papercut NG Educational-Users (up to 3000)</t>
  </si>
  <si>
    <t>11PCNGE-3000</t>
  </si>
  <si>
    <t>Papercut NG Educational-Users (up to 4000)</t>
  </si>
  <si>
    <t>11PCNGE-4000</t>
  </si>
  <si>
    <t>Papercut NG Educational-Users (up to 5000)</t>
  </si>
  <si>
    <t>11PCNGE-5000</t>
  </si>
  <si>
    <t>Papercut NG Educational-Users (up to 6000)</t>
  </si>
  <si>
    <t>11PCNGE-6000</t>
  </si>
  <si>
    <t>Papercut NG Educational-Users (up to 7000)</t>
  </si>
  <si>
    <t>11PCNGE-7000</t>
  </si>
  <si>
    <t>Papercut NG Educational-Users (up to 8000)</t>
  </si>
  <si>
    <t>11PCNGE-8000</t>
  </si>
  <si>
    <t>Papercut NG Educational-Users (up to 9000)</t>
  </si>
  <si>
    <t>11PCNGE-9000</t>
  </si>
  <si>
    <t>Papercut NG Educational-Users (up to 10000)</t>
  </si>
  <si>
    <t>11PCNGE-10000</t>
  </si>
  <si>
    <t>Papercut NG Educational-Users (up to 15000)</t>
  </si>
  <si>
    <t>11PCNGE-15000</t>
  </si>
  <si>
    <t>Papercut NG Educational-Users (up to 20000)</t>
  </si>
  <si>
    <t>11PCNGE-20000</t>
  </si>
  <si>
    <t>Papercut NG Educational-Users (up to 25000)</t>
  </si>
  <si>
    <t>11PCNGE-25000</t>
  </si>
  <si>
    <t>Papercut NG Educational-Users (up to 30000)</t>
  </si>
  <si>
    <t>11PCNGE-30000</t>
  </si>
  <si>
    <t>Papercut NG Educational-Users (up to 40000)</t>
  </si>
  <si>
    <t>11PCNGE-40000</t>
  </si>
  <si>
    <t>Papercut NG Educational-Users (up to 50000)</t>
  </si>
  <si>
    <t>11PCNGE-50000</t>
  </si>
  <si>
    <t>Papercut NG Educational-Users (up to 60000)</t>
  </si>
  <si>
    <t>11PCNGE-60000</t>
  </si>
  <si>
    <t>Papercut NG Educational-Users (up to 25)</t>
  </si>
  <si>
    <t>11PCNGC-25</t>
  </si>
  <si>
    <t>Papercut NG Educational-Users (up to 50)</t>
  </si>
  <si>
    <t>11PCNGC-50</t>
  </si>
  <si>
    <t>Papercut NG Educational-Users (up to 75)</t>
  </si>
  <si>
    <t>11PCNGC-75</t>
  </si>
  <si>
    <t>Papercut NG Educational-Users (up to 100)</t>
  </si>
  <si>
    <t>11PCNGC-100</t>
  </si>
  <si>
    <t>Papercut NG Educational-Users (up to 150)</t>
  </si>
  <si>
    <t>11PCNGC-150</t>
  </si>
  <si>
    <t>Papercut NG Educational-Users (up to 200)</t>
  </si>
  <si>
    <t>11PCNGC-200</t>
  </si>
  <si>
    <t>Papercut NG Educational-Users (up to 250)</t>
  </si>
  <si>
    <t>11PCNGC-250</t>
  </si>
  <si>
    <t>Papercut NG Educational-Users (up to 300)</t>
  </si>
  <si>
    <t>11PCNGC-300</t>
  </si>
  <si>
    <t>Papercut NG Educational-Users (up to 350)</t>
  </si>
  <si>
    <t>11PCNGC-350</t>
  </si>
  <si>
    <t>Papercut NG Educational-Users (up to 400)</t>
  </si>
  <si>
    <t>11PCNGC-400</t>
  </si>
  <si>
    <t>Papercut NG Educational-Users (up to 450)</t>
  </si>
  <si>
    <t>11PCNGC-450</t>
  </si>
  <si>
    <t>11PCNGC-500</t>
  </si>
  <si>
    <t>11PCNGC-1000</t>
  </si>
  <si>
    <t>Papercut NG Educational-Users (Up to 1500)</t>
  </si>
  <si>
    <t>11PCNGC-1500</t>
  </si>
  <si>
    <t>Papercut NG Educational-Users (Up to 2000)</t>
  </si>
  <si>
    <t>11PCNGC-2000</t>
  </si>
  <si>
    <t>Papercut NG Educational-Users (Up to 2500)</t>
  </si>
  <si>
    <t>11PCNGC-2500</t>
  </si>
  <si>
    <t>Papercut NG Educational-Users (Up to 3000)</t>
  </si>
  <si>
    <t>11PCNGC-3000</t>
  </si>
  <si>
    <t>Papercut NG Educational-Users (Up to 4000)</t>
  </si>
  <si>
    <t>11PCNGC-4000</t>
  </si>
  <si>
    <t>Papercut NG Educational-Users (Up to 5000)</t>
  </si>
  <si>
    <t>11PCNGC-5000</t>
  </si>
  <si>
    <t>Papercut NG Educational-Users (Up to 6000)</t>
  </si>
  <si>
    <t>11PCNGC-6000</t>
  </si>
  <si>
    <t>Papercut NG Educational-Users (Up to 7000)</t>
  </si>
  <si>
    <t>11PCNGC-7000</t>
  </si>
  <si>
    <t>Papercut NG Educational-Users (Up to 8000)</t>
  </si>
  <si>
    <t>11PCNGC-8000</t>
  </si>
  <si>
    <t>Papercut NG Educational-Users (Up to 9000)</t>
  </si>
  <si>
    <t>11PCNGC-9000</t>
  </si>
  <si>
    <t>Papercut NG Educational-Users (Up to 10000)</t>
  </si>
  <si>
    <t>11PCNGC-10000</t>
  </si>
  <si>
    <t>11PCNGPCB-25</t>
  </si>
  <si>
    <t>11PCNGPCB-50</t>
  </si>
  <si>
    <t>11PCNGPCB-75</t>
  </si>
  <si>
    <t>11PCNGPCB-100</t>
  </si>
  <si>
    <t>11PCNGPCB-150</t>
  </si>
  <si>
    <t>11PCNGPCB-200</t>
  </si>
  <si>
    <t>11PCNGPCB-250</t>
  </si>
  <si>
    <t>11PCNGPCB-300</t>
  </si>
  <si>
    <t>11PCNGPCB-350</t>
  </si>
  <si>
    <t>11PCNGPCB-400</t>
  </si>
  <si>
    <t>11PCNGPCB-450</t>
  </si>
  <si>
    <t>11PCNGPCB-500</t>
  </si>
  <si>
    <t>11PCNGPCB-1000</t>
  </si>
  <si>
    <t>11PCNGPCB-1500</t>
  </si>
  <si>
    <t>11PCNGPCB-2000</t>
  </si>
  <si>
    <t>11PCNGPCB-2500</t>
  </si>
  <si>
    <t>Papercut NG Educational-Additional Release Stations (50% Discount after first 10)</t>
  </si>
  <si>
    <t xml:space="preserve">Papercut NG Educational-Discounted Additional Release Stations, discount given on purchases of 11 or more licenses </t>
  </si>
  <si>
    <t>Papercut NG Educational-Advanced Client  (must be ordered in multiples of 5)</t>
  </si>
  <si>
    <t>Papercut NG Educational-Discounted Advanced Client,  discount given on purchases of 105 or more licenses</t>
  </si>
  <si>
    <t>Papercut NG Educational-PayPal Website Payments Standard</t>
  </si>
  <si>
    <t>Papercut NG Educational-PayPal PayFlow Link</t>
  </si>
  <si>
    <t>Papercut NG Educational-Authorize.Net</t>
  </si>
  <si>
    <t>Papercut NG Educational-Barclaycard</t>
  </si>
  <si>
    <t>Papercut NG Educational-Blackboard</t>
  </si>
  <si>
    <t>Papercut NG Educational-CardSmith</t>
  </si>
  <si>
    <t>Papercut NG Educational-CASHNet</t>
  </si>
  <si>
    <t>Papercut NG Educational-CBORD CS Gold</t>
  </si>
  <si>
    <t>Papercut NG Educational-CBORD Odyssey (pre-5.2)</t>
  </si>
  <si>
    <t>Papercut NG Educational-Commonwealth Bank CommWeb</t>
  </si>
  <si>
    <t>Papercut NG Educational-CyberSource</t>
  </si>
  <si>
    <t>Papercut NG Educational-Heartland Payment Gateway</t>
  </si>
  <si>
    <t>Papercut NG Educational-Moneris</t>
  </si>
  <si>
    <t>Papercut NG Educational-My Student Account</t>
  </si>
  <si>
    <t>Papercut NG Educational-Nelnet</t>
  </si>
  <si>
    <t>Papercut NG Educational-Nuvision</t>
  </si>
  <si>
    <t>Papercut NG Educational-Official Payments</t>
  </si>
  <si>
    <t>Papercut NG Educational-PayEx</t>
  </si>
  <si>
    <t>Papercut NG Educational-RBS WorldPay</t>
  </si>
  <si>
    <t>Papercut NG Educational-Realex Realauth Redirect</t>
  </si>
  <si>
    <t>Papercut NG Educational-TouchNet</t>
  </si>
  <si>
    <t>Papercut NG Educational-Transaction File Payment Gateway</t>
  </si>
  <si>
    <t>Papercut NG Educational-PaperCut External Account API Gateway</t>
  </si>
  <si>
    <t>Xmedius Fax -XMF Cloud 2 500 Pages / month - 1 year</t>
  </si>
  <si>
    <t>XMFC-1Y----2500</t>
  </si>
  <si>
    <t>XMF Cloud 2 500 Pages / month - 1 year</t>
  </si>
  <si>
    <t>Xmedius Fax -XMF Cloud 5 000 Pages / month - 1 year</t>
  </si>
  <si>
    <t>XMFC-1Y----5000</t>
  </si>
  <si>
    <t>XMF Cloud 5 000 Pages / month - 1 year</t>
  </si>
  <si>
    <t>Xmedius Fax -XMF Cloud 7 500 Pages / month - 1 year</t>
  </si>
  <si>
    <t>XMFC-1Y----7500</t>
  </si>
  <si>
    <t>XMF Cloud 7 500 Pages / month - 1 year</t>
  </si>
  <si>
    <t>Xmedius Fax -XMF Cloud 10 000 Pages / month - 1 year</t>
  </si>
  <si>
    <t>XMFC-1Y---10000</t>
  </si>
  <si>
    <t>XMF Cloud 10 000 Pages / month - 1 year</t>
  </si>
  <si>
    <t>Xmedius Fax -XMF Cloud 15 000 Pages / month - 1 year</t>
  </si>
  <si>
    <t>XMFC-1Y---15000</t>
  </si>
  <si>
    <t>XMF Cloud 15 000 Pages / month - 1 year</t>
  </si>
  <si>
    <t>Xmedius Fax -XMF Cloud 20 000 Pages / month - 1 year</t>
  </si>
  <si>
    <t>XMFC-1Y---20000</t>
  </si>
  <si>
    <t>XMF Cloud 20 000 Pages / month - 1 year</t>
  </si>
  <si>
    <t>Xmedius Fax -XMF Cloud 25 000 Pages / month - 1 year</t>
  </si>
  <si>
    <t>XMFC-1Y---25000</t>
  </si>
  <si>
    <t>XMF Cloud 25 000 Pages / month - 1 year</t>
  </si>
  <si>
    <t>Xmedius Fax -XMF Cloud 30 000 Pages / month - 1 year</t>
  </si>
  <si>
    <t>XMFC-1Y---30000</t>
  </si>
  <si>
    <t>XMF Cloud 30 000 Pages / month - 1 year</t>
  </si>
  <si>
    <t>Xmedius Fax -XMF Cloud 40 000 Pages / month - 1 year</t>
  </si>
  <si>
    <t>XMFC-1Y---40000</t>
  </si>
  <si>
    <t>XMF Cloud 40 000 Pages / month - 1 year</t>
  </si>
  <si>
    <t>Xmedius Fax -XMF Cloud 50 000 Pages / month - 1 year</t>
  </si>
  <si>
    <t>XMFC-1Y---50000</t>
  </si>
  <si>
    <t>XMF Cloud 50 000 Pages / month - 1 year</t>
  </si>
  <si>
    <t>Xmedius Fax -XMF Cloud 60 000 Pages / month - 1 year</t>
  </si>
  <si>
    <t>XMFC-1Y---60000</t>
  </si>
  <si>
    <t>XMF Cloud 60 000 Pages / month - 1 year</t>
  </si>
  <si>
    <t>Xmedius Fax -XMF Cloud 75 000 Pages / month - 1 year</t>
  </si>
  <si>
    <t>XMFC-1Y---75000</t>
  </si>
  <si>
    <t>XMF Cloud 75 000 Pages / month - 1 year</t>
  </si>
  <si>
    <t>Xmedius Fax -XMF Cloud 100 000 Pages / month - 1 year</t>
  </si>
  <si>
    <t>XMFC-1Y--100000</t>
  </si>
  <si>
    <t>XMF Cloud 100 000 Pages / month - 1 year</t>
  </si>
  <si>
    <t>Xmedius Fax -XMF Cloud 125 000 Pages / month - 1 year</t>
  </si>
  <si>
    <t>XMFC-1Y--125000</t>
  </si>
  <si>
    <t>XMF Cloud 125 000 Pages / month - 1 year</t>
  </si>
  <si>
    <t>Xmedius Fax -XMF Cloud 150 000 Pages / month - 1 year</t>
  </si>
  <si>
    <t>XMFC-1Y--150000</t>
  </si>
  <si>
    <t>XMF Cloud 150 000 Pages / month - 1 year</t>
  </si>
  <si>
    <t>Xmedius Fax -XMF Cloud 200 000 Pages / month - 1 year</t>
  </si>
  <si>
    <t>XMFC-1Y--200000</t>
  </si>
  <si>
    <t>XMF Cloud 200 000 Pages / month - 1 year</t>
  </si>
  <si>
    <t>Xmedius Fax -XMF Cloud 250 000 Pages / month - 1 year</t>
  </si>
  <si>
    <t>XMFC-1Y--250000</t>
  </si>
  <si>
    <t>XMF Cloud 250 000 Pages / month - 1 year</t>
  </si>
  <si>
    <t>Xmedius Fax -XMF Cloud 300 000 Pages / month - 1 year</t>
  </si>
  <si>
    <t>XMFC-1Y--300000</t>
  </si>
  <si>
    <t>XMF Cloud 300 000 Pages / month - 1 year</t>
  </si>
  <si>
    <t>Xmedius Fax -XMF Cloud 400 000 Pages / month - 1 year</t>
  </si>
  <si>
    <t>XMFC-1Y--400000</t>
  </si>
  <si>
    <t>XMF Cloud 400 000 Pages / month - 1 year</t>
  </si>
  <si>
    <t>Xmedius Fax -XMF Cloud 500 000 Pages / month - 1 year</t>
  </si>
  <si>
    <t>XMFC-1Y--500000</t>
  </si>
  <si>
    <t>XMF Cloud 500 000 Pages / month - 1 year</t>
  </si>
  <si>
    <t>Xmedius Fax -XMF Cloud 2 500 Pages / month - 3 years</t>
  </si>
  <si>
    <t>XMFC-3Y----2500</t>
  </si>
  <si>
    <t>XMF Cloud 2 500 Pages / month - 3 years</t>
  </si>
  <si>
    <t>Xmedius Fax -XMF Cloud 5 000 Pages / month - 3 years</t>
  </si>
  <si>
    <t>XMFC-3Y----5000</t>
  </si>
  <si>
    <t>XMF Cloud 5 000 Pages / month - 3 years</t>
  </si>
  <si>
    <t>Xmedius Fax -XMF Cloud 7 500 Pages / month - 3 years</t>
  </si>
  <si>
    <t>XMFC-3Y----7500</t>
  </si>
  <si>
    <t>XMF Cloud 7 500 Pages / month - 3 years</t>
  </si>
  <si>
    <t>Xmedius Fax -XMF Cloud 10 000 Pages / month - 3 years</t>
  </si>
  <si>
    <t>XMFC-3Y---10000</t>
  </si>
  <si>
    <t>XMF Cloud 10 000 Pages / month - 3 years</t>
  </si>
  <si>
    <t>Xmedius Fax -XMF Cloud 15 000 Pages / month - 3 years</t>
  </si>
  <si>
    <t>XMFC-3Y---15000</t>
  </si>
  <si>
    <t>XMF Cloud 15 000 Pages / month - 3 years</t>
  </si>
  <si>
    <t>Xmedius Fax -XMF Cloud 20 000 Pages / month - 3 years</t>
  </si>
  <si>
    <t>XMFC-3Y---20000</t>
  </si>
  <si>
    <t>XMF Cloud 20 000 Pages / month - 3 years</t>
  </si>
  <si>
    <t>Xmedius Fax -XMF Cloud 25 000 Pages / month - 3 years</t>
  </si>
  <si>
    <t>XMFC-3Y---25000</t>
  </si>
  <si>
    <t>XMF Cloud 25 000 Pages / month - 3 years</t>
  </si>
  <si>
    <t>Xmedius Fax -XMF Cloud 30 000 Pages / month - 3 years</t>
  </si>
  <si>
    <t>XMFC-3Y---30000</t>
  </si>
  <si>
    <t>XMF Cloud 30 000 Pages / month - 3 years</t>
  </si>
  <si>
    <t>Xmedius Fax -XMF Cloud 40 000 Pages / month - 3 years</t>
  </si>
  <si>
    <t>XMFC-3Y---40000</t>
  </si>
  <si>
    <t>XMF Cloud 40 000 Pages / month - 3 years</t>
  </si>
  <si>
    <t>Xmedius Fax -XMF Cloud 50 000 Pages / month - 3 years</t>
  </si>
  <si>
    <t>XMFC-3Y---50000</t>
  </si>
  <si>
    <t>XMF Cloud 50 000 Pages / month - 3 years</t>
  </si>
  <si>
    <t>Xmedius Fax -XMF Cloud 60 000 Pages / month - 3 years</t>
  </si>
  <si>
    <t>XMFC-3Y---60000</t>
  </si>
  <si>
    <t>XMF Cloud 60 000 Pages / month - 3 years</t>
  </si>
  <si>
    <t>Xmedius Fax -XMF Cloud 75 000 Pages / month - 3 years</t>
  </si>
  <si>
    <t>XMFC-3Y---75000</t>
  </si>
  <si>
    <t>XMF Cloud 75 000 Pages / month - 3 years</t>
  </si>
  <si>
    <t>Xmedius Fax -XMF Cloud 100 000 Pages / month - 3 years</t>
  </si>
  <si>
    <t>XMFC-3Y--100000</t>
  </si>
  <si>
    <t>XMF Cloud 100 000 Pages / month - 3 years</t>
  </si>
  <si>
    <t>Xmedius Fax -XMF Cloud 125 000 Pages / month - 3 years</t>
  </si>
  <si>
    <t>XMFC-3Y--125000</t>
  </si>
  <si>
    <t>XMF Cloud 125 000 Pages / month - 3 years</t>
  </si>
  <si>
    <t>Xmedius Fax -XMF Cloud 150 000 Pages / month - 3 years</t>
  </si>
  <si>
    <t>XMFC-3Y--150000</t>
  </si>
  <si>
    <t>XMF Cloud 150 000 Pages / month - 3 years</t>
  </si>
  <si>
    <t>Xmedius Fax -XMF Cloud 200 000 Pages / month - 3 years</t>
  </si>
  <si>
    <t>XMFC-3Y--200000</t>
  </si>
  <si>
    <t>XMF Cloud 200 000 Pages / month - 3 years</t>
  </si>
  <si>
    <t>Xmedius Fax -XMF Cloud 250 000 Pages / month - 3 years</t>
  </si>
  <si>
    <t>XMFC-3Y--250000</t>
  </si>
  <si>
    <t>XMF Cloud 250 000 Pages / month - 3 years</t>
  </si>
  <si>
    <t>Xmedius Fax -XMF Cloud 300 000 Pages / month - 3 years</t>
  </si>
  <si>
    <t>XMFC-3Y--300000</t>
  </si>
  <si>
    <t>XMF Cloud 300 000 Pages / month - 3 years</t>
  </si>
  <si>
    <t>Xmedius Fax -XMF Cloud 400 000 Pages / month - 3 years</t>
  </si>
  <si>
    <t>XMFC-3Y--400000</t>
  </si>
  <si>
    <t>XMF Cloud 400 000 Pages / month - 3 years</t>
  </si>
  <si>
    <t>Xmedius Fax -XMF Cloud 500 000 Pages / month - 3 years</t>
  </si>
  <si>
    <t>XMFC-3Y--500000</t>
  </si>
  <si>
    <t>XMF Cloud 500 000 Pages / month - 3 years</t>
  </si>
  <si>
    <t>Xmedius Fax -XMF Cloud 2 500 Pages / month - 5 years</t>
  </si>
  <si>
    <t>XMFC-5Y----2500</t>
  </si>
  <si>
    <t>XMF Cloud 2 500 Pages / month - 5 years</t>
  </si>
  <si>
    <t>Xmedius Fax -XMF Cloud 5 000 Pages / month - 5 years</t>
  </si>
  <si>
    <t>XMFC-5Y----5000</t>
  </si>
  <si>
    <t>XMF Cloud 5 000 Pages / month - 5 years</t>
  </si>
  <si>
    <t>Xmedius Fax -XMF Cloud 7 500 Pages / month - 5 years</t>
  </si>
  <si>
    <t>XMFC-5Y----7500</t>
  </si>
  <si>
    <t>XMF Cloud 7 500 Pages / month - 5 years</t>
  </si>
  <si>
    <t>Xmedius Fax -XMF Cloud 10 000 Pages / month - 5 years</t>
  </si>
  <si>
    <t>XMFC-5Y---10000</t>
  </si>
  <si>
    <t>XMF Cloud 10 000 Pages / month - 5 years</t>
  </si>
  <si>
    <t>Xmedius Fax -XMF Cloud 15 000 Pages / month - 5 years</t>
  </si>
  <si>
    <t>XMFC-5Y---15000</t>
  </si>
  <si>
    <t>XMF Cloud 15 000 Pages / month - 5 years</t>
  </si>
  <si>
    <t>Xmedius Fax -XMF Cloud 20 000 Pages / month - 5 years</t>
  </si>
  <si>
    <t>XMFC-5Y---20000</t>
  </si>
  <si>
    <t>XMF Cloud 20 000 Pages / month - 5 years</t>
  </si>
  <si>
    <t>Xmedius Fax -XMF Cloud 25 000 Pages / month - 5 years</t>
  </si>
  <si>
    <t>XMFC-5Y---25000</t>
  </si>
  <si>
    <t>XMF Cloud 25 000 Pages / month - 5 years</t>
  </si>
  <si>
    <t>Xmedius Fax -XMF Cloud 30 000 Pages / month - 5 years</t>
  </si>
  <si>
    <t>XMFC-5Y---30000</t>
  </si>
  <si>
    <t>XMF Cloud 30 000 Pages / month - 5 years</t>
  </si>
  <si>
    <t>Xmedius Fax -XMF Cloud 40 000 Pages / month - 5 years</t>
  </si>
  <si>
    <t>XMFC-5Y---40000</t>
  </si>
  <si>
    <t>XMF Cloud 40 000 Pages / month - 5 years</t>
  </si>
  <si>
    <t>Xmedius Fax -XMF Cloud 50 000 Pages / month - 5 years</t>
  </si>
  <si>
    <t>XMFC-5Y---50000</t>
  </si>
  <si>
    <t>XMF Cloud 50 000 Pages / month - 5 years</t>
  </si>
  <si>
    <t>Xmedius Fax -XMF Cloud 60 000 Pages / month - 5 years</t>
  </si>
  <si>
    <t>XMFC-5Y---60000</t>
  </si>
  <si>
    <t>XMF Cloud 60 000 Pages / month - 5 years</t>
  </si>
  <si>
    <t>Xmedius Fax -XMF Cloud 75 000 Pages / month - 5 years</t>
  </si>
  <si>
    <t>XMFC-5Y---75000</t>
  </si>
  <si>
    <t>XMF Cloud 75 000 Pages / month - 5 years</t>
  </si>
  <si>
    <t>Xmedius Fax -XMF Cloud 100 000 Pages / month - 5 years</t>
  </si>
  <si>
    <t>XMFC-5Y--100000</t>
  </si>
  <si>
    <t>XMF Cloud 100 000 Pages / month - 5 years</t>
  </si>
  <si>
    <t>Xmedius Fax -XMF Cloud 125 000 Pages / month - 5 years</t>
  </si>
  <si>
    <t>XMFC-5Y--125000</t>
  </si>
  <si>
    <t>XMF Cloud 125 000 Pages / month - 5 years</t>
  </si>
  <si>
    <t>Xmedius Fax -XMF Cloud 150 000 Pages / month - 5 years</t>
  </si>
  <si>
    <t>XMFC-5Y--150000</t>
  </si>
  <si>
    <t>XMF Cloud 150 000 Pages / month - 5 years</t>
  </si>
  <si>
    <t>Xmedius Fax -XMF Cloud 200 000 Pages / month - 5 years</t>
  </si>
  <si>
    <t>XMFC-5Y--200000</t>
  </si>
  <si>
    <t>XMF Cloud 200 000 Pages / month - 5 years</t>
  </si>
  <si>
    <t>Xmedius Fax -XMF Cloud 250 000 Pages / month - 5 years</t>
  </si>
  <si>
    <t>XMFC-5Y--250000</t>
  </si>
  <si>
    <t>XMF Cloud 250 000 Pages / month - 5 years</t>
  </si>
  <si>
    <t>Xmedius Fax -XMF Cloud 300 000 Pages / month - 5 years</t>
  </si>
  <si>
    <t>XMFC-5Y--300000</t>
  </si>
  <si>
    <t>XMF Cloud 300 000 Pages / month - 5 years</t>
  </si>
  <si>
    <t>Xmedius Fax -XMF Cloud 400 000 Pages / month - 5 years</t>
  </si>
  <si>
    <t>XMFC-5Y--400000</t>
  </si>
  <si>
    <t>XMF Cloud 400 000 Pages / month - 5 years</t>
  </si>
  <si>
    <t>Xmedius Fax -XMF Cloud 500 000 Pages / month - 5 years</t>
  </si>
  <si>
    <t>XMFC-5Y--500000</t>
  </si>
  <si>
    <t>XMF Cloud 500 000 Pages / month - 5 years</t>
  </si>
  <si>
    <t>Xmedius Fax -XMF Cloud 2,500 Toll free inbound pages/month - 1 year</t>
  </si>
  <si>
    <t>XMFC-TF-1Y----2500</t>
  </si>
  <si>
    <t>XMF Cloud 2,500 Toll free inbound pages/month - 1 year</t>
  </si>
  <si>
    <t>Xmedius Fax -XMF Cloud 5,000 Toll free inbound pages/month - 1 year</t>
  </si>
  <si>
    <t>XMFC-TF-1Y----5000</t>
  </si>
  <si>
    <t>XMF Cloud 5,000 Toll free inbound pages/month - 1 year</t>
  </si>
  <si>
    <t>Xmedius Fax -XMF Cloud 7,500 Toll free inbound pages/month - 1 year</t>
  </si>
  <si>
    <t>XMFC-TF-1Y----7500</t>
  </si>
  <si>
    <t>XMF Cloud 7,500 Toll free inbound pages/month - 1 year</t>
  </si>
  <si>
    <t>Xmedius Fax -XMF Cloud 10,000 Toll free inbound pages/month - 1 year</t>
  </si>
  <si>
    <t>XMFC-TF-1Y---10000</t>
  </si>
  <si>
    <t>XMF Cloud 10,000 Toll free inbound pages/month - 1 year</t>
  </si>
  <si>
    <t>Xmedius Fax -XMF Cloud 15,000 Toll free inbound pages/month - 1 year</t>
  </si>
  <si>
    <t>XMFC-TF-1Y---15000</t>
  </si>
  <si>
    <t>XMF Cloud 15,000 Toll free inbound pages/month - 1 year</t>
  </si>
  <si>
    <t>Xmedius Fax -XMF Cloud 20,000 Toll free inbound pages/month - 1 year</t>
  </si>
  <si>
    <t>XMFC-TF-1Y---20000</t>
  </si>
  <si>
    <t>XMF Cloud 20,000 Toll free inbound pages/month - 1 year</t>
  </si>
  <si>
    <t>Xmedius Fax -XMF Cloud 25,000 Toll free inbound pages/month - 1 year</t>
  </si>
  <si>
    <t>XMFC-TF-1Y---25000</t>
  </si>
  <si>
    <t>XMF Cloud 25,000 Toll free inbound pages/month - 1 year</t>
  </si>
  <si>
    <t>Xmedius Fax -XMF Cloud 30,000 Toll free inbound pages/month - 1 year</t>
  </si>
  <si>
    <t>XMFC-TF-1Y---30000</t>
  </si>
  <si>
    <t>XMF Cloud 30,000 Toll free inbound pages/month - 1 year</t>
  </si>
  <si>
    <t>Xmedius Fax -XMF Cloud 40,000 Toll free inbound pages/month - 1 year</t>
  </si>
  <si>
    <t>XMFC-TF-1Y---40000</t>
  </si>
  <si>
    <t>XMF Cloud 40,000 Toll free inbound pages/month - 1 year</t>
  </si>
  <si>
    <t>Xmedius Fax -XMF Cloud 50,000 Toll free inbound pages/month - 1 year</t>
  </si>
  <si>
    <t>XMFC-TF-1Y---50000</t>
  </si>
  <si>
    <t>XMF Cloud 50,000 Toll free inbound pages/month - 1 year</t>
  </si>
  <si>
    <t>Xmedius Fax -XMF Cloud 60,000 Toll free inbound pages/month - 1 year</t>
  </si>
  <si>
    <t>XMFC-TF-1Y---60000</t>
  </si>
  <si>
    <t>XMF Cloud 60,000 Toll free inbound pages/month - 1 year</t>
  </si>
  <si>
    <t>Xmedius Fax -XMF Cloud 75,000 Toll free inbound pages/month - 1 year</t>
  </si>
  <si>
    <t>XMFC-TF-1Y---75000</t>
  </si>
  <si>
    <t>XMF Cloud 75,000 Toll free inbound pages/month - 1 year</t>
  </si>
  <si>
    <t>Xmedius Fax -XMF Cloud 100,000 Toll free inbound pages/month - 1 year</t>
  </si>
  <si>
    <t>XMFC-TF-1Y--100000</t>
  </si>
  <si>
    <t>XMF Cloud 100,000 Toll free inbound pages/month - 1 year</t>
  </si>
  <si>
    <t>Xmedius Fax -XMF Cloud 125,000 Toll free inbound pages/month - 1 year</t>
  </si>
  <si>
    <t>XMFC-TF-1Y--125000</t>
  </si>
  <si>
    <t>XMF Cloud 125,000 Toll free inbound pages/month - 1 year</t>
  </si>
  <si>
    <t>Xmedius Fax -XMF Cloud 150,000 Toll free inbound pages/month - 1 year</t>
  </si>
  <si>
    <t>XMFC-TF-1Y--150000</t>
  </si>
  <si>
    <t>XMF Cloud 150,000 Toll free inbound pages/month - 1 year</t>
  </si>
  <si>
    <t>Xmedius Fax -XMF Cloud 200,000 Toll free inbound pages/month - 1 year</t>
  </si>
  <si>
    <t>XMFC-TF-1Y--200000</t>
  </si>
  <si>
    <t>XMF Cloud 200,000 Toll free inbound pages/month - 1 year</t>
  </si>
  <si>
    <t>Xmedius Fax -XMF Cloud 250,000 Toll free inbound pages/month - 1 year</t>
  </si>
  <si>
    <t>XMFC-TF-1Y--250000</t>
  </si>
  <si>
    <t>XMF Cloud 250,000 Toll free inbound pages/month - 1 year</t>
  </si>
  <si>
    <t>Xmedius Fax -XMF Cloud 300,000 Toll free inbound pages/month - 1 year</t>
  </si>
  <si>
    <t>XMFC-TF-1Y--300000</t>
  </si>
  <si>
    <t>XMF Cloud 300,000 Toll free inbound pages/month - 1 year</t>
  </si>
  <si>
    <t>Xmedius Fax -XMF Cloud 400,000 Toll free inbound pages/month - 1 year</t>
  </si>
  <si>
    <t>XMFC-TF-1Y--400000</t>
  </si>
  <si>
    <t>XMF Cloud 400,000 Toll free inbound pages/month - 1 year</t>
  </si>
  <si>
    <t>Xmedius Fax -XMF Cloud 500,000 Toll free inbound pages/month - 1 year</t>
  </si>
  <si>
    <t>XMFC-TF-1Y--500000</t>
  </si>
  <si>
    <t>XMF Cloud 500,000 Toll free inbound pages/month - 1 year</t>
  </si>
  <si>
    <t>Xmedius Fax -XMF Cloud 2,500 Toll free inbound pages/month - 3 years</t>
  </si>
  <si>
    <t>XMFC-TF-3Y----2500</t>
  </si>
  <si>
    <t>XMF Cloud 2,500 Toll free inbound pages/month - 3 years</t>
  </si>
  <si>
    <t>Xmedius Fax -XMF Cloud 5,000 Toll free inbound pages/month - 3 years</t>
  </si>
  <si>
    <t>XMFC-TF-3Y----5000</t>
  </si>
  <si>
    <t>XMF Cloud 5,000 Toll free inbound pages/month - 3 years</t>
  </si>
  <si>
    <t>Xmedius Fax -XMF Cloud 7,500 Toll free inbound pages/month - 3 years</t>
  </si>
  <si>
    <t>XMFC-TF-3Y----7500</t>
  </si>
  <si>
    <t>XMF Cloud 7,500 Toll free inbound pages/month - 3 years</t>
  </si>
  <si>
    <t>Xmedius Fax -XMF Cloud 10,000 Toll free inbound pages/month - 3 years</t>
  </si>
  <si>
    <t>XMFC-TF-3Y---10000</t>
  </si>
  <si>
    <t>XMF Cloud 10,000 Toll free inbound pages/month - 3 years</t>
  </si>
  <si>
    <t>Xmedius Fax -XMF Cloud 15,000 Toll free inbound pages/month - 3 years</t>
  </si>
  <si>
    <t>XMFC-TF-3Y---15000</t>
  </si>
  <si>
    <t>XMF Cloud 15,000 Toll free inbound pages/month - 3 years</t>
  </si>
  <si>
    <t>Xmedius Fax -XMF Cloud 20,000 Toll free inbound pages/month - 3 years</t>
  </si>
  <si>
    <t>XMFC-TF-3Y---20000</t>
  </si>
  <si>
    <t>XMF Cloud 20,000 Toll free inbound pages/month - 3 years</t>
  </si>
  <si>
    <t>Xmedius Fax -XMF Cloud 25,000 Toll free inbound pages/month - 3 years</t>
  </si>
  <si>
    <t>XMFC-TF-3Y---25000</t>
  </si>
  <si>
    <t>XMF Cloud 25,000 Toll free inbound pages/month - 3 years</t>
  </si>
  <si>
    <t>Xmedius Fax -XMF Cloud 30,000 Toll free inbound pages/month - 3 years</t>
  </si>
  <si>
    <t>XMFC-TF-3Y---30000</t>
  </si>
  <si>
    <t>XMF Cloud 30,000 Toll free inbound pages/month - 3 years</t>
  </si>
  <si>
    <t>Xmedius Fax -XMF Cloud 40,000 Toll free inbound pages/month - 3 years</t>
  </si>
  <si>
    <t>XMFC-TF-3Y---40000</t>
  </si>
  <si>
    <t>XMF Cloud 40,000 Toll free inbound pages/month - 3 years</t>
  </si>
  <si>
    <t>Xmedius Fax -XMF Cloud 50,000 Toll free inbound pages/month - 3 years</t>
  </si>
  <si>
    <t>XMFC-TF-3Y---50000</t>
  </si>
  <si>
    <t>XMF Cloud 50,000 Toll free inbound pages/month - 3 years</t>
  </si>
  <si>
    <t>Xmedius Fax -XMF Cloud 60,000 Toll free inbound pages/month - 3 years</t>
  </si>
  <si>
    <t>XMFC-TF-3Y---60000</t>
  </si>
  <si>
    <t>XMF Cloud 60,000 Toll free inbound pages/month - 3 years</t>
  </si>
  <si>
    <t>Xmedius Fax -XMF Cloud 75,000 Toll free inbound pages/month - 3 years</t>
  </si>
  <si>
    <t>XMFC-TF-3Y---75000</t>
  </si>
  <si>
    <t>XMF Cloud 75,000 Toll free inbound pages/month - 3 years</t>
  </si>
  <si>
    <t>Xmedius Fax -XMF Cloud 100,000 Toll free inbound pages/month - 3 years</t>
  </si>
  <si>
    <t>XMFC-TF-3Y--100000</t>
  </si>
  <si>
    <t>XMF Cloud 100,000 Toll free inbound pages/month - 3 years</t>
  </si>
  <si>
    <t>Xmedius Fax -XMF Cloud 125,000 Toll free inbound pages/month - 3 years</t>
  </si>
  <si>
    <t>XMFC-TF-3Y--125000</t>
  </si>
  <si>
    <t>XMF Cloud 125,000 Toll free inbound pages/month - 3 years</t>
  </si>
  <si>
    <t>Xmedius Fax -XMF Cloud 150,000 Toll free inbound pages/month - 3 years</t>
  </si>
  <si>
    <t>XMFC-TF-3Y--150000</t>
  </si>
  <si>
    <t>XMF Cloud 150,000 Toll free inbound pages/month - 3 years</t>
  </si>
  <si>
    <t>Xmedius Fax -XMF Cloud 200,000 Toll free inbound pages/month - 3 years</t>
  </si>
  <si>
    <t>XMFC-TF-3Y--200000</t>
  </si>
  <si>
    <t>XMF Cloud 200,000 Toll free inbound pages/month - 3 years</t>
  </si>
  <si>
    <t>Xmedius Fax -XMF Cloud 250,000 Toll free inbound pages/month - 3 years</t>
  </si>
  <si>
    <t>XMFC-TF-3Y--250000</t>
  </si>
  <si>
    <t>XMF Cloud 250,000 Toll free inbound pages/month - 3 years</t>
  </si>
  <si>
    <t>Xmedius Fax -XMF Cloud 300,000 Toll free inbound pages/month - 3 years</t>
  </si>
  <si>
    <t>XMFC-TF-3Y--300000</t>
  </si>
  <si>
    <t>XMF Cloud 300,000 Toll free inbound pages/month - 3 years</t>
  </si>
  <si>
    <t>Xmedius Fax -XMF Cloud 400,000 Toll free inbound pages/month - 3 years</t>
  </si>
  <si>
    <t>XMFC-TF-3Y--400000</t>
  </si>
  <si>
    <t>XMF Cloud 400,000 Toll free inbound pages/month - 3 years</t>
  </si>
  <si>
    <t>Xmedius Fax -XMF Cloud 500,000 Toll free inbound pages/month - 3 years</t>
  </si>
  <si>
    <t>XMFC-TF-3Y--500000</t>
  </si>
  <si>
    <t>XMF Cloud 500,000 Toll free inbound pages/month - 3 years</t>
  </si>
  <si>
    <t>Xmedius Fax -XMF Cloud 2,500 Toll free inbound pages/month - 5 years</t>
  </si>
  <si>
    <t>XMFC-TF-5Y----2500</t>
  </si>
  <si>
    <t>XMF Cloud 2,500 Toll free inbound pages/month - 5 years</t>
  </si>
  <si>
    <t>Xmedius Fax -XMF Cloud 5,000 Toll free inbound pages/month - 5 years</t>
  </si>
  <si>
    <t>XMFC-TF-5Y----5000</t>
  </si>
  <si>
    <t>XMF Cloud 5,000 Toll free inbound pages/month - 5 years</t>
  </si>
  <si>
    <t>Xmedius Fax -XMF Cloud 7,500 Toll free inbound pages/month - 5 years</t>
  </si>
  <si>
    <t>XMFC-TF-5Y----7500</t>
  </si>
  <si>
    <t>XMF Cloud 7,500 Toll free inbound pages/month - 5 years</t>
  </si>
  <si>
    <t>Xmedius Fax -XMF Cloud 10,000 Toll free inbound pages/month - 5 years</t>
  </si>
  <si>
    <t>XMFC-TF-5Y---10000</t>
  </si>
  <si>
    <t>XMF Cloud 10,000 Toll free inbound pages/month - 5 years</t>
  </si>
  <si>
    <t>Xmedius Fax -XMF Cloud 15,000 Toll free inbound pages/month - 5 years</t>
  </si>
  <si>
    <t>XMFC-TF-5Y---15000</t>
  </si>
  <si>
    <t>XMF Cloud 15,000 Toll free inbound pages/month - 5 years</t>
  </si>
  <si>
    <t>Xmedius Fax -XMF Cloud 20,000 Toll free inbound pages/month - 5 years</t>
  </si>
  <si>
    <t>XMFC-TF-5Y---20000</t>
  </si>
  <si>
    <t>XMF Cloud 20,000 Toll free inbound pages/month - 5 years</t>
  </si>
  <si>
    <t>Xmedius Fax -XMF Cloud 25,000 Toll free inbound pages/month - 5 years</t>
  </si>
  <si>
    <t>XMFC-TF-5Y---25000</t>
  </si>
  <si>
    <t>XMF Cloud 25,000 Toll free inbound pages/month - 5 years</t>
  </si>
  <si>
    <t>Xmedius Fax -XMF Cloud 30,000 Toll free inbound pages/month - 5 years</t>
  </si>
  <si>
    <t>XMFC-TF-5Y---30000</t>
  </si>
  <si>
    <t>XMF Cloud 30,000 Toll free inbound pages/month - 5 years</t>
  </si>
  <si>
    <t>Xmedius Fax -XMF Cloud 40,000 Toll free inbound pages/month - 5 years</t>
  </si>
  <si>
    <t>XMFC-TF-5Y---40000</t>
  </si>
  <si>
    <t>XMF Cloud 40,000 Toll free inbound pages/month - 5 years</t>
  </si>
  <si>
    <t>Xmedius Fax -XMF Cloud 50,000 Toll free inbound pages/month - 5 years</t>
  </si>
  <si>
    <t>XMFC-TF-5Y---50000</t>
  </si>
  <si>
    <t>XMF Cloud 50,000 Toll free inbound pages/month - 5 years</t>
  </si>
  <si>
    <t>Xmedius Fax -XMF Cloud 60,000 Toll free inbound pages/month - 5 years</t>
  </si>
  <si>
    <t>XMFC-TF-5Y---60000</t>
  </si>
  <si>
    <t>XMF Cloud 60,000 Toll free inbound pages/month - 5 years</t>
  </si>
  <si>
    <t>Xmedius Fax -XMF Cloud 75,000 Toll free inbound pages/month - 5 years</t>
  </si>
  <si>
    <t>XMFC-TF-5Y---75000</t>
  </si>
  <si>
    <t>XMF Cloud 75,000 Toll free inbound pages/month - 5 years</t>
  </si>
  <si>
    <t>Xmedius Fax -XMF Cloud 100,000 Toll free inbound pages/month - 5 years</t>
  </si>
  <si>
    <t>XMFC-TF-5Y--100000</t>
  </si>
  <si>
    <t>XMF Cloud 100,000 Toll free inbound pages/month - 5 years</t>
  </si>
  <si>
    <t>Xmedius Fax -XMF Cloud 125,000 Toll free inbound pages/month - 5 years</t>
  </si>
  <si>
    <t>XMFC-TF-5Y--125000</t>
  </si>
  <si>
    <t>XMF Cloud 125,000 Toll free inbound pages/month - 5 years</t>
  </si>
  <si>
    <t>Xmedius Fax -XMF Cloud 150,000 Toll free inbound pages/month - 5 years</t>
  </si>
  <si>
    <t>XMFC-TF-5Y--150000</t>
  </si>
  <si>
    <t>XMF Cloud 150,000 Toll free inbound pages/month - 5 years</t>
  </si>
  <si>
    <t>Xmedius Fax -XMF Cloud 200,000 Toll free inbound pages/month - 5 years</t>
  </si>
  <si>
    <t>XMFC-TF-5Y--200000</t>
  </si>
  <si>
    <t>XMF Cloud 200,000 Toll free inbound pages/month - 5 years</t>
  </si>
  <si>
    <t>Xmedius Fax -XMF Cloud 250,000 Toll free inbound pages/month - 5 years</t>
  </si>
  <si>
    <t>XMFC-TF-5Y--250000</t>
  </si>
  <si>
    <t>XMF Cloud 250,000 Toll free inbound pages/month - 5 years</t>
  </si>
  <si>
    <t>Xmedius Fax -XMF Cloud 300,000 Toll free inbound pages/month - 5 years</t>
  </si>
  <si>
    <t>XMFC-TF-5Y--300000</t>
  </si>
  <si>
    <t>XMF Cloud 300,000 Toll free inbound pages/month - 5 years</t>
  </si>
  <si>
    <t>Xmedius Fax -XMF Cloud 400,000 Toll free inbound pages/month - 5 years</t>
  </si>
  <si>
    <t>XMFC-TF-5Y--400000</t>
  </si>
  <si>
    <t>XMF Cloud 400,000 Toll free inbound pages/month - 5 years</t>
  </si>
  <si>
    <t>Xmedius Fax -XMF Cloud 500,000 Toll free inbound pages/month - 5 years</t>
  </si>
  <si>
    <t>XMFC-TF-5Y--500000</t>
  </si>
  <si>
    <t>XMF Cloud 500,000 Toll free inbound pages/month - 5 years</t>
  </si>
  <si>
    <t>Xmedius Fax -XMF Cloud DIDs from 2 to 50 - per DID per year - US Platform</t>
  </si>
  <si>
    <t>XMFC-DID-F50-US</t>
  </si>
  <si>
    <t>XMF Cloud DIDs from 2 to 50 - per DID per month - US Platform</t>
  </si>
  <si>
    <t>Xmedius Fax -XMF Cloud DIDs from 51 to 500 - per DID per year - US Platform</t>
  </si>
  <si>
    <t>XMFC-DID-F500-US</t>
  </si>
  <si>
    <t>XMF Cloud DIDs from 51 to 500 - per DID per month - US Platform</t>
  </si>
  <si>
    <t>Xmedius Fax -XMF Cloud DIDs more than 500 - per DID per year - US Platform</t>
  </si>
  <si>
    <t>XMFC-DID-F500+-US</t>
  </si>
  <si>
    <t>XMF Cloud DIDs more than 500 - per DID per month - US Platform</t>
  </si>
  <si>
    <t>Xmedius Fax -XMF Cloud Toll free number - per number per year - US Platform</t>
  </si>
  <si>
    <t>XMFC-TF-DID-US</t>
  </si>
  <si>
    <t>XMF Cloud Toll free number - per number per month - US Platform</t>
  </si>
  <si>
    <t>Xmedius Fax -XMF Cloud Number Porting from 1 to 20 numbers - per ported number</t>
  </si>
  <si>
    <t>XMFC-NP-F20--US</t>
  </si>
  <si>
    <t>XMF Cloud Number Porting from 1 to 20 numbers - per ported number - US Platform</t>
  </si>
  <si>
    <t>Xmedius Fax -XMF Cloud Number Porting from 21 to 200 numbers - per ported number</t>
  </si>
  <si>
    <t>XMFC-NP-F200--US</t>
  </si>
  <si>
    <t>XMF Cloud Number Porting from 21 to 200 numbers - per ported number - US Platform</t>
  </si>
  <si>
    <t>Xmedius Fax -XMF Cloud Toll free number Porting - per ported number</t>
  </si>
  <si>
    <t>XMFC-TF-NP-US</t>
  </si>
  <si>
    <t>XMF Cloud Toll free number Porting - per ported number - US Platform</t>
  </si>
  <si>
    <t>Storage (Fax retention) - XMF Cloud Retention - per 1,000 pages per month</t>
  </si>
  <si>
    <t>XMFC-RET</t>
  </si>
  <si>
    <t>XMF Cloud Retention - per 1,000 pages per month</t>
  </si>
  <si>
    <t>MFP Connectors -XMF Cloud Ecopy ShareScan - per device per year</t>
  </si>
  <si>
    <t>XMFC-ECOPY-SHSCAN</t>
  </si>
  <si>
    <t>XMF Cloud Ecopy ShareScan - per device per month</t>
  </si>
  <si>
    <t>MFP Connectors -XMF Cloud Lexmark eSF - per device per year</t>
  </si>
  <si>
    <t>XMFC-LEXMARK</t>
  </si>
  <si>
    <t>XMF Cloud Lexmark eSF - per device per month</t>
  </si>
  <si>
    <t>MFP Connectors -XMF Cloud Ricoh ESA - per device per year</t>
  </si>
  <si>
    <t>XMFC-RICOH-ESA</t>
  </si>
  <si>
    <t>XMF Cloud Ricoh ESA - per device per month</t>
  </si>
  <si>
    <t>MFP Connectors -XMF Cloud Ricoh Smart OP - per device per year</t>
  </si>
  <si>
    <t>XMFC-RICOH-SOP</t>
  </si>
  <si>
    <t>XMF Cloud Ricoh Smart OP - per device per month</t>
  </si>
  <si>
    <t>MFP Connectors -XMF Cloud Sharp OSA - per device per year</t>
  </si>
  <si>
    <t>XMFC-SHARP-OSA</t>
  </si>
  <si>
    <t>XMF Cloud Sharp OSA - per device per month</t>
  </si>
  <si>
    <t>MFP Connectors -XMF Cloud Xerox APEOS - per device per year</t>
  </si>
  <si>
    <t>XMFC-XEROX-APEOS</t>
  </si>
  <si>
    <t>XMF Cloud Xerox APEOS - per device per month</t>
  </si>
  <si>
    <t>MFP Connectors -XMF Cloud Xerox ConnectKey - per device per year</t>
  </si>
  <si>
    <t>XMFC-XEROX-CK</t>
  </si>
  <si>
    <t>XMF Cloud Xerox ConnectKey - per device per month</t>
  </si>
  <si>
    <t>MFP Connectors -XMF Cloud Xerox EIP - per device per year</t>
  </si>
  <si>
    <t>XMFC-XEROX-EIP</t>
  </si>
  <si>
    <t>XMF Cloud Xerox EIP - per device per month</t>
  </si>
  <si>
    <t>MFP Connectors -XMF Cloud Xerox EIP Next Gen - per device per year</t>
  </si>
  <si>
    <t>XMFC-XEROX-EIP-NG</t>
  </si>
  <si>
    <t>XMF Cloud Xerox EIP Next Gen - per device per month</t>
  </si>
  <si>
    <t>- Base subscription plan page count is calculated based on all pages received and all pages sent to the following list of countries: Austria, Belgium, Canada, Croatia, Denmark, Metropolitan France, Germany, Greece, Hungary, Ireland, Italy, Luxembourg, Netherlands, Norway, Poland, Portugal, Romania, Spain, Sweden, Switzerland, United Kingdom, United States of America (48 Contiguous states, Puerto-Rico, Virgin Islands and Hawaii). Pages sent to destinations not listed above are not included in the base subscription plan and will be charged separately at a higher per page rate, based on the destination.</t>
  </si>
  <si>
    <t>- Base subscription plan includes 1 local DID, for addtional DIDs fees apply.</t>
  </si>
  <si>
    <t>- Base subscription plan includes 90 days fax retention, beyond 90 days, additional fees apply. Retention period is selected at account creation and customers may change their fax retention period at anytime by opening a support ticket.</t>
  </si>
  <si>
    <t>- Prices are subject to change without notice, unless local regulations state otherwise.</t>
  </si>
  <si>
    <t>Overages</t>
  </si>
  <si>
    <t>Base Plan Overage-For subscription plans with 2,500 - 75,000 pages</t>
  </si>
  <si>
    <t>$0.10 /Page</t>
  </si>
  <si>
    <t>Base Plan Overage-For subscription plans with 100,000 - 400,000 pages</t>
  </si>
  <si>
    <t>$0.09 /Page</t>
  </si>
  <si>
    <t>Base Plan Overage-For subscription plans with 500,000 - 750,000 pages</t>
  </si>
  <si>
    <t>$0.08 /Page</t>
  </si>
  <si>
    <t>Base Plan Overage-For subscription plans with more than 1,000,000 pages</t>
  </si>
  <si>
    <t>$0.07 /Page</t>
  </si>
  <si>
    <t>Toll Free Plan Overage-For subscription plans with 2,500 - 75,000 pages</t>
  </si>
  <si>
    <t>$0.15 /Page</t>
  </si>
  <si>
    <t>Toll Free Plan Overage-For subscription plans with 100,000 - 400,000 pages</t>
  </si>
  <si>
    <t>$0.14 /Page</t>
  </si>
  <si>
    <t>Toll Free Plan Overage-For subscription plans with 500,000 - 750,000 pages</t>
  </si>
  <si>
    <t>$0.13 /Page</t>
  </si>
  <si>
    <t>Toll Free Plan Overage-For subscription plans with more than 1,000,000 pages</t>
  </si>
  <si>
    <t>$0.12 /Page</t>
  </si>
  <si>
    <t xml:space="preserve"> - If subscription plan page count is exceeded, additional pages will be charged at the following rate.</t>
  </si>
  <si>
    <t>Professional Services for Xmedius Implementaions - Price Per Hour</t>
  </si>
  <si>
    <t>XMPS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</si>
</sst>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00"/>
    <numFmt numFmtId="167" formatCode="&quot;$&quot;#,###"/>
  </numFmts>
  <fonts count="65">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sz val="10"/>
      <color theme="1"/>
      <name val="Arial"/>
      <family val="2"/>
    </font>
    <font>
      <sz val="10"/>
      <color theme="1"/>
      <name val="Arial"/>
      <family val="2"/>
    </font>
    <font>
      <vertAlign val="superscript"/>
      <sz val="10"/>
      <color theme="1"/>
      <name val="Arial"/>
      <family val="2"/>
    </font>
    <font>
      <b/>
      <sz val="10"/>
      <color rgb="FF000000"/>
      <name val="Arial"/>
      <family val="2"/>
    </font>
    <font>
      <sz val="10"/>
      <color theme="1"/>
      <name val="Calibri"/>
      <family val="2"/>
      <scheme val="minor"/>
    </font>
    <font>
      <sz val="10"/>
      <color rgb="FF000000"/>
      <name val="Arial"/>
      <family val="2"/>
    </font>
    <font>
      <sz val="10"/>
      <color rgb="FF333333"/>
      <name val="Arial"/>
      <family val="2"/>
    </font>
    <font>
      <sz val="10"/>
      <color rgb="FF000000"/>
      <name val="Calibri"/>
      <family val="3"/>
      <charset val="134"/>
    </font>
    <font>
      <b/>
      <sz val="10"/>
      <color rgb="FF333333"/>
      <name val="Arial"/>
      <family val="2"/>
    </font>
    <font>
      <b/>
      <i/>
      <u/>
      <sz val="10"/>
      <color rgb="FF000000"/>
      <name val="Arial"/>
      <family val="2"/>
    </font>
    <font>
      <b/>
      <i/>
      <u/>
      <sz val="10"/>
      <color rgb="FF333333"/>
      <name val="Arial"/>
      <family val="2"/>
    </font>
    <font>
      <b/>
      <sz val="9"/>
      <color rgb="FF000000"/>
      <name val="Arial"/>
      <family val="3"/>
      <charset val="134"/>
    </font>
    <font>
      <sz val="9"/>
      <color theme="1"/>
      <name val="Calibri"/>
      <family val="2"/>
      <charset val="134"/>
      <scheme val="minor"/>
    </font>
    <font>
      <sz val="9"/>
      <color rgb="FF000000"/>
      <name val="Arial"/>
      <family val="3"/>
      <charset val="134"/>
    </font>
    <font>
      <b/>
      <sz val="9"/>
      <color rgb="FF000080"/>
      <name val="Arial"/>
      <family val="3"/>
      <charset val="134"/>
    </font>
    <font>
      <b/>
      <sz val="10"/>
      <color rgb="FF000080"/>
      <name val="Arial"/>
      <family val="2"/>
    </font>
    <font>
      <b/>
      <sz val="10"/>
      <color rgb="FF0070C0"/>
      <name val="Arial"/>
      <family val="2"/>
    </font>
    <font>
      <b/>
      <sz val="9"/>
      <color rgb="FF993300"/>
      <name val="Arial"/>
      <family val="3"/>
      <charset val="134"/>
    </font>
    <font>
      <sz val="9"/>
      <color rgb="FF993300"/>
      <name val="Arial"/>
      <family val="3"/>
      <charset val="134"/>
    </font>
    <font>
      <sz val="9"/>
      <color rgb="FF000000"/>
      <name val="Calibri"/>
      <family val="3"/>
      <charset val="134"/>
    </font>
    <font>
      <sz val="10"/>
      <color rgb="FF993300"/>
      <name val="Arial"/>
      <family val="2"/>
    </font>
    <font>
      <sz val="9"/>
      <color theme="1"/>
      <name val="Georgia"/>
      <family val="1"/>
    </font>
    <font>
      <sz val="9"/>
      <name val="Arial"/>
      <family val="2"/>
    </font>
    <font>
      <sz val="11"/>
      <color theme="1"/>
      <name val="Calibri"/>
      <family val="2"/>
      <charset val="134"/>
      <scheme val="minor"/>
    </font>
    <font>
      <b/>
      <sz val="9"/>
      <color theme="1"/>
      <name val="Arial"/>
      <family val="2"/>
    </font>
    <font>
      <b/>
      <u/>
      <sz val="10"/>
      <color rgb="FF000000"/>
      <name val="Arial"/>
      <family val="2"/>
    </font>
    <font>
      <sz val="11"/>
      <color rgb="FF000000"/>
      <name val="Arial"/>
      <family val="3"/>
      <charset val="134"/>
    </font>
    <font>
      <sz val="9"/>
      <color theme="1"/>
      <name val="Arial"/>
      <family val="2"/>
    </font>
    <font>
      <b/>
      <sz val="11"/>
      <color theme="1"/>
      <name val="Arial"/>
      <family val="3"/>
      <charset val="134"/>
    </font>
    <font>
      <b/>
      <sz val="9"/>
      <color theme="1"/>
      <name val="Arial"/>
      <family val="3"/>
      <charset val="134"/>
    </font>
    <font>
      <u/>
      <sz val="11"/>
      <color theme="10"/>
      <name val="Calibri"/>
      <family val="2"/>
      <scheme val="minor"/>
    </font>
    <font>
      <sz val="10"/>
      <color rgb="FF000000"/>
      <name val="Calibri"/>
      <family val="2"/>
    </font>
    <font>
      <sz val="10"/>
      <color theme="1"/>
      <name val="Calibri"/>
      <family val="2"/>
    </font>
    <font>
      <b/>
      <sz val="12"/>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1"/>
      <color rgb="FF000000"/>
      <name val="Calibri"/>
      <family val="2"/>
      <scheme val="minor"/>
    </font>
    <font>
      <sz val="10"/>
      <color theme="1"/>
      <name val="Arial Narrow"/>
      <family val="2"/>
    </font>
    <font>
      <b/>
      <u/>
      <sz val="10"/>
      <color theme="1"/>
      <name val="Arial Narrow"/>
      <family val="2"/>
    </font>
    <font>
      <b/>
      <sz val="10"/>
      <color theme="1"/>
      <name val="Arial Narrow"/>
      <family val="2"/>
    </font>
    <font>
      <b/>
      <u/>
      <sz val="12"/>
      <color theme="1"/>
      <name val="Arial Narrow"/>
      <family val="2"/>
    </font>
    <font>
      <b/>
      <u/>
      <sz val="10"/>
      <color theme="1"/>
      <name val="Calibri"/>
      <family val="2"/>
      <scheme val="minor"/>
    </font>
    <font>
      <u/>
      <sz val="10"/>
      <color theme="1"/>
      <name val="Calibri"/>
      <family val="2"/>
      <scheme val="minor"/>
    </font>
    <font>
      <b/>
      <sz val="10"/>
      <name val="Arial"/>
    </font>
    <font>
      <sz val="10"/>
      <color indexed="9"/>
      <name val="Arial"/>
    </font>
    <font>
      <b/>
      <u/>
      <sz val="11"/>
      <color theme="1"/>
      <name val="Calibri"/>
      <family val="2"/>
      <scheme val="minor"/>
    </font>
    <font>
      <b/>
      <sz val="10"/>
      <name val="Courier"/>
    </font>
    <font>
      <sz val="10"/>
      <name val="Courier"/>
    </font>
    <font>
      <u/>
      <sz val="10"/>
      <name val="Courier"/>
    </font>
    <font>
      <sz val="11"/>
      <color rgb="FF5B9BD5"/>
      <name val="Calibri"/>
      <family val="2"/>
    </font>
    <font>
      <sz val="10"/>
      <name val="Calibri"/>
      <family val="2"/>
    </font>
    <font>
      <sz val="11"/>
      <color rgb="FFFFFFFF"/>
      <name val="Calibri"/>
      <family val="2"/>
    </font>
    <font>
      <sz val="12"/>
      <color rgb="FF000000"/>
      <name val="Calibri"/>
      <family val="2"/>
    </font>
    <font>
      <sz val="11"/>
      <color rgb="FF000000"/>
      <name val="Calibri"/>
      <family val="2"/>
    </font>
    <font>
      <sz val="11"/>
      <name val="Calibri"/>
      <family val="2"/>
    </font>
    <font>
      <i/>
      <sz val="6.5"/>
      <color rgb="FF000000"/>
      <name val="Arial"/>
      <family val="2"/>
    </font>
    <font>
      <b/>
      <sz val="10"/>
      <color theme="1"/>
      <name val="Calibri"/>
      <family val="2"/>
    </font>
    <font>
      <sz val="11"/>
      <color theme="1"/>
      <name val="Calibri"/>
      <family val="2"/>
    </font>
    <font>
      <i/>
      <sz val="10"/>
      <color rgb="FF000000"/>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8" tint="0.59999389629810485"/>
        <bgColor rgb="FF4A7349"/>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FFFF"/>
        <bgColor rgb="FFFFFFFF"/>
      </patternFill>
    </fill>
    <fill>
      <patternFill patternType="solid">
        <fgColor theme="0"/>
        <bgColor rgb="FFFFFFFF"/>
      </patternFill>
    </fill>
    <fill>
      <patternFill patternType="solid">
        <fgColor theme="0"/>
        <bgColor rgb="FFFFFF00"/>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rgb="FFA9A9A9"/>
      </left>
      <right style="thin">
        <color rgb="FFA9A9A9"/>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s>
  <cellStyleXfs count="21">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44" fontId="2" fillId="0" borderId="0" applyFont="0" applyFill="0" applyBorder="0" applyAlignment="0" applyProtection="0"/>
    <xf numFmtId="0" fontId="2"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43" fontId="2" fillId="0" borderId="0" applyFont="0" applyFill="0" applyBorder="0" applyAlignment="0" applyProtection="0"/>
    <xf numFmtId="0" fontId="2" fillId="0" borderId="0"/>
    <xf numFmtId="0" fontId="1" fillId="0" borderId="0"/>
    <xf numFmtId="0" fontId="2" fillId="0" borderId="0"/>
    <xf numFmtId="0" fontId="2" fillId="0" borderId="0"/>
    <xf numFmtId="0" fontId="28" fillId="0" borderId="0">
      <alignment vertical="center"/>
    </xf>
    <xf numFmtId="0" fontId="35" fillId="0" borderId="0" applyNumberFormat="0" applyFill="0" applyBorder="0" applyAlignment="0" applyProtection="0"/>
  </cellStyleXfs>
  <cellXfs count="470">
    <xf numFmtId="0" fontId="0" fillId="0" borderId="0" xfId="0"/>
    <xf numFmtId="0" fontId="2" fillId="0" borderId="1" xfId="0" applyFont="1" applyFill="1" applyBorder="1" applyAlignment="1">
      <alignment vertical="top" wrapText="1"/>
    </xf>
    <xf numFmtId="0" fontId="2" fillId="0" borderId="1" xfId="9" applyFont="1" applyFill="1" applyBorder="1" applyAlignment="1">
      <alignment horizontal="left"/>
    </xf>
    <xf numFmtId="165" fontId="2" fillId="3" borderId="1" xfId="9" applyNumberFormat="1" applyFont="1" applyFill="1" applyBorder="1" applyAlignment="1">
      <alignment wrapText="1"/>
    </xf>
    <xf numFmtId="0" fontId="2" fillId="3" borderId="1" xfId="9" applyFont="1" applyFill="1" applyBorder="1" applyAlignment="1">
      <alignment wrapText="1"/>
    </xf>
    <xf numFmtId="0" fontId="2" fillId="0" borderId="1" xfId="12" applyFont="1" applyBorder="1"/>
    <xf numFmtId="0" fontId="2" fillId="0" borderId="1" xfId="9" applyFont="1" applyFill="1" applyBorder="1" applyAlignment="1">
      <alignment wrapText="1"/>
    </xf>
    <xf numFmtId="0" fontId="2" fillId="0" borderId="1" xfId="9" applyFont="1" applyFill="1" applyBorder="1" applyAlignment="1">
      <alignment horizontal="left" vertical="top" wrapText="1"/>
    </xf>
    <xf numFmtId="0" fontId="3" fillId="3" borderId="1" xfId="13" applyFont="1" applyFill="1" applyBorder="1" applyAlignment="1">
      <alignment vertical="top" wrapText="1"/>
    </xf>
    <xf numFmtId="0" fontId="4" fillId="3" borderId="1" xfId="13" applyFont="1" applyFill="1" applyBorder="1" applyAlignment="1">
      <alignment vertical="top" wrapText="1"/>
    </xf>
    <xf numFmtId="0" fontId="2" fillId="3" borderId="1" xfId="13" applyFont="1" applyFill="1" applyBorder="1" applyAlignment="1">
      <alignment vertical="top" wrapText="1"/>
    </xf>
    <xf numFmtId="0" fontId="5" fillId="2" borderId="1" xfId="6" applyFont="1" applyFill="1" applyBorder="1" applyAlignment="1">
      <alignment horizontal="center" vertical="center" wrapText="1"/>
    </xf>
    <xf numFmtId="44" fontId="5" fillId="2" borderId="2" xfId="4" applyFont="1" applyFill="1" applyBorder="1" applyAlignment="1">
      <alignment horizontal="center" vertical="center" wrapText="1"/>
    </xf>
    <xf numFmtId="10" fontId="5" fillId="2" borderId="3" xfId="6" applyNumberFormat="1" applyFont="1" applyFill="1" applyBorder="1" applyAlignment="1">
      <alignment horizontal="center" vertical="center" wrapText="1"/>
    </xf>
    <xf numFmtId="0" fontId="9" fillId="0" borderId="0" xfId="0" applyFont="1"/>
    <xf numFmtId="0" fontId="8" fillId="0" borderId="0" xfId="0" applyFont="1" applyAlignment="1">
      <alignment vertical="center" wrapText="1"/>
    </xf>
    <xf numFmtId="0" fontId="0" fillId="0" borderId="0" xfId="0" applyAlignment="1">
      <alignment wrapText="1"/>
    </xf>
    <xf numFmtId="44" fontId="8" fillId="0" borderId="0" xfId="1" applyFont="1" applyAlignment="1">
      <alignment vertical="center" wrapText="1"/>
    </xf>
    <xf numFmtId="0" fontId="6" fillId="0" borderId="0" xfId="0" applyFont="1"/>
    <xf numFmtId="44" fontId="6" fillId="0" borderId="0" xfId="1" applyFont="1"/>
    <xf numFmtId="0" fontId="6" fillId="0" borderId="0" xfId="0" applyFont="1" applyAlignment="1">
      <alignment wrapText="1"/>
    </xf>
    <xf numFmtId="0" fontId="6" fillId="0" borderId="0" xfId="0" applyFont="1" applyAlignment="1">
      <alignment horizontal="left" vertical="center" wrapText="1"/>
    </xf>
    <xf numFmtId="43" fontId="6" fillId="0" borderId="0" xfId="0" applyNumberFormat="1" applyFont="1" applyAlignment="1">
      <alignment horizontal="right" vertical="center"/>
    </xf>
    <xf numFmtId="0" fontId="14" fillId="0" borderId="0" xfId="0" applyFont="1" applyAlignment="1">
      <alignment vertical="center" wrapText="1"/>
    </xf>
    <xf numFmtId="0" fontId="11" fillId="0" borderId="0" xfId="0" applyFont="1" applyFill="1" applyBorder="1" applyAlignment="1">
      <alignment horizontal="right" vertical="center"/>
    </xf>
    <xf numFmtId="0" fontId="6" fillId="0" borderId="0" xfId="0" applyFont="1" applyAlignment="1">
      <alignment horizontal="right" vertical="center"/>
    </xf>
    <xf numFmtId="0" fontId="15" fillId="0" borderId="0" xfId="0" applyFont="1" applyFill="1" applyBorder="1" applyAlignment="1">
      <alignment horizontal="left" vertical="top" wrapText="1"/>
    </xf>
    <xf numFmtId="0" fontId="9" fillId="0" borderId="0" xfId="0" applyFont="1" applyFill="1"/>
    <xf numFmtId="43" fontId="4" fillId="3" borderId="1" xfId="14" applyNumberFormat="1" applyFont="1" applyFill="1" applyBorder="1" applyAlignment="1">
      <alignment horizontal="right" vertical="center" wrapText="1"/>
    </xf>
    <xf numFmtId="0" fontId="8" fillId="2" borderId="0" xfId="0" applyFont="1" applyFill="1" applyAlignment="1">
      <alignment vertical="center" wrapText="1"/>
    </xf>
    <xf numFmtId="0" fontId="6" fillId="2" borderId="0" xfId="0" applyFont="1" applyFill="1"/>
    <xf numFmtId="0" fontId="8" fillId="2" borderId="0" xfId="0" applyFont="1" applyFill="1" applyAlignment="1">
      <alignment horizontal="right" vertical="center" wrapText="1"/>
    </xf>
    <xf numFmtId="0" fontId="6" fillId="2" borderId="0" xfId="0" applyFont="1" applyFill="1" applyAlignment="1">
      <alignment horizontal="right" vertical="center"/>
    </xf>
    <xf numFmtId="0" fontId="8" fillId="2" borderId="0" xfId="0" applyFont="1" applyFill="1" applyAlignment="1">
      <alignment horizontal="left" vertical="center" wrapText="1"/>
    </xf>
    <xf numFmtId="0" fontId="6" fillId="2" borderId="0" xfId="0" applyFont="1" applyFill="1" applyAlignment="1">
      <alignment horizontal="left" vertical="center" wrapText="1"/>
    </xf>
    <xf numFmtId="0" fontId="5" fillId="2" borderId="0" xfId="0" applyFont="1" applyFill="1" applyAlignment="1">
      <alignment wrapText="1"/>
    </xf>
    <xf numFmtId="0" fontId="5" fillId="2" borderId="1" xfId="0" applyFont="1" applyFill="1" applyBorder="1" applyAlignment="1">
      <alignment horizontal="center" vertical="center" wrapText="1"/>
    </xf>
    <xf numFmtId="44" fontId="5" fillId="2" borderId="1" xfId="4" applyFont="1" applyFill="1" applyBorder="1" applyAlignment="1">
      <alignment horizontal="center" vertical="center" wrapText="1"/>
    </xf>
    <xf numFmtId="10" fontId="5" fillId="2" borderId="1" xfId="6" applyNumberFormat="1" applyFont="1" applyFill="1" applyBorder="1" applyAlignment="1">
      <alignment horizontal="center" vertical="center" wrapText="1"/>
    </xf>
    <xf numFmtId="10" fontId="5" fillId="2" borderId="1" xfId="0" applyNumberFormat="1" applyFont="1" applyFill="1" applyBorder="1" applyAlignment="1">
      <alignment horizontal="center" vertical="center" wrapText="1"/>
    </xf>
    <xf numFmtId="0" fontId="4" fillId="0" borderId="1" xfId="13" applyFont="1" applyFill="1" applyBorder="1" applyAlignment="1">
      <alignment horizontal="right" vertical="center" wrapText="1"/>
    </xf>
    <xf numFmtId="43" fontId="2" fillId="0" borderId="1" xfId="0" applyNumberFormat="1" applyFont="1" applyFill="1" applyBorder="1" applyAlignment="1">
      <alignment horizontal="right" vertical="center" wrapText="1"/>
    </xf>
    <xf numFmtId="0" fontId="9" fillId="0" borderId="1" xfId="0" applyFont="1" applyBorder="1"/>
    <xf numFmtId="0" fontId="0" fillId="0" borderId="1" xfId="0" applyBorder="1"/>
    <xf numFmtId="0" fontId="12" fillId="0" borderId="1" xfId="0" applyFont="1" applyFill="1" applyBorder="1" applyAlignment="1">
      <alignment horizontal="left" vertical="top" wrapText="1" indent="3"/>
    </xf>
    <xf numFmtId="0" fontId="8" fillId="0" borderId="1" xfId="0" applyFont="1" applyBorder="1" applyAlignment="1">
      <alignment vertical="center" wrapText="1"/>
    </xf>
    <xf numFmtId="43" fontId="10" fillId="0" borderId="1" xfId="0" applyNumberFormat="1" applyFont="1" applyBorder="1" applyAlignment="1">
      <alignment horizontal="right" vertical="center" wrapText="1"/>
    </xf>
    <xf numFmtId="0" fontId="10" fillId="0" borderId="1" xfId="0" applyFont="1" applyBorder="1" applyAlignment="1">
      <alignment vertical="center" wrapText="1"/>
    </xf>
    <xf numFmtId="0" fontId="6" fillId="0" borderId="0" xfId="0" applyFont="1" applyFill="1"/>
    <xf numFmtId="0" fontId="6" fillId="0" borderId="0" xfId="0" applyFont="1" applyBorder="1"/>
    <xf numFmtId="0" fontId="6" fillId="0" borderId="5" xfId="0" applyFont="1" applyBorder="1"/>
    <xf numFmtId="0" fontId="10" fillId="0" borderId="1" xfId="0" applyFont="1" applyBorder="1" applyAlignment="1">
      <alignment horizontal="right" vertical="center" wrapText="1"/>
    </xf>
    <xf numFmtId="43" fontId="10" fillId="2" borderId="1" xfId="0" applyNumberFormat="1" applyFont="1" applyFill="1" applyBorder="1" applyAlignment="1">
      <alignment horizontal="right" vertical="center" wrapText="1"/>
    </xf>
    <xf numFmtId="0" fontId="6" fillId="0" borderId="0" xfId="0" applyFont="1" applyFill="1" applyBorder="1"/>
    <xf numFmtId="0" fontId="13" fillId="0" borderId="1" xfId="0" applyFont="1" applyBorder="1" applyAlignment="1">
      <alignment horizontal="left" wrapText="1" indent="1"/>
    </xf>
    <xf numFmtId="0" fontId="6" fillId="0" borderId="1" xfId="0" applyFont="1" applyBorder="1"/>
    <xf numFmtId="49" fontId="11" fillId="0" borderId="1" xfId="0" applyNumberFormat="1" applyFont="1" applyBorder="1" applyAlignment="1">
      <alignment horizontal="left" vertical="top" wrapText="1" indent="1"/>
    </xf>
    <xf numFmtId="0" fontId="11" fillId="0" borderId="1" xfId="0" applyFont="1" applyFill="1" applyBorder="1" applyAlignment="1">
      <alignment horizontal="right" vertical="center"/>
    </xf>
    <xf numFmtId="43" fontId="6" fillId="0" borderId="1" xfId="0" applyNumberFormat="1" applyFont="1" applyBorder="1" applyAlignment="1">
      <alignment horizontal="righ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right" vertical="center"/>
    </xf>
    <xf numFmtId="44" fontId="6" fillId="0" borderId="1" xfId="1" applyFont="1" applyBorder="1" applyAlignment="1">
      <alignment horizontal="right" vertical="center"/>
    </xf>
    <xf numFmtId="43" fontId="6" fillId="0" borderId="1" xfId="1" applyNumberFormat="1" applyFont="1" applyBorder="1" applyAlignment="1">
      <alignment horizontal="right" vertical="center"/>
    </xf>
    <xf numFmtId="0" fontId="6" fillId="0" borderId="1" xfId="0" applyFont="1" applyBorder="1" applyAlignment="1">
      <alignment wrapText="1"/>
    </xf>
    <xf numFmtId="0" fontId="13" fillId="0" borderId="1" xfId="0" applyFont="1" applyFill="1" applyBorder="1" applyAlignment="1">
      <alignment horizontal="left" vertical="top" wrapText="1" indent="1"/>
    </xf>
    <xf numFmtId="0" fontId="13" fillId="0" borderId="1" xfId="0" applyFont="1" applyFill="1" applyBorder="1" applyAlignment="1">
      <alignment horizontal="left" vertical="top" wrapText="1"/>
    </xf>
    <xf numFmtId="43" fontId="6" fillId="2" borderId="0" xfId="1" applyNumberFormat="1" applyFont="1" applyFill="1" applyAlignment="1">
      <alignment horizontal="right" vertical="center"/>
    </xf>
    <xf numFmtId="43" fontId="6" fillId="2" borderId="0" xfId="0" applyNumberFormat="1" applyFont="1" applyFill="1" applyAlignment="1">
      <alignment horizontal="right" vertical="center"/>
    </xf>
    <xf numFmtId="44" fontId="6" fillId="2" borderId="0" xfId="1" applyFont="1" applyFill="1"/>
    <xf numFmtId="0" fontId="13" fillId="2" borderId="0" xfId="0" applyFont="1" applyFill="1" applyBorder="1" applyAlignment="1">
      <alignment horizontal="left" vertical="top" wrapText="1"/>
    </xf>
    <xf numFmtId="0" fontId="6" fillId="0" borderId="1" xfId="0" applyFont="1" applyBorder="1" applyAlignment="1">
      <alignment horizontal="left" vertical="top"/>
    </xf>
    <xf numFmtId="49" fontId="11" fillId="0" borderId="0" xfId="0" applyNumberFormat="1" applyFont="1" applyBorder="1" applyAlignment="1">
      <alignment horizontal="left" vertical="top" wrapText="1" indent="1"/>
    </xf>
    <xf numFmtId="43" fontId="6" fillId="0" borderId="0" xfId="1" applyNumberFormat="1" applyFont="1" applyBorder="1" applyAlignment="1">
      <alignment horizontal="right" vertical="center"/>
    </xf>
    <xf numFmtId="43" fontId="6" fillId="0" borderId="0" xfId="0" applyNumberFormat="1" applyFont="1" applyBorder="1" applyAlignment="1">
      <alignment horizontal="right" vertical="center"/>
    </xf>
    <xf numFmtId="44" fontId="6" fillId="0" borderId="1" xfId="1" applyFont="1" applyBorder="1"/>
    <xf numFmtId="0" fontId="11" fillId="2" borderId="0" xfId="0" applyFont="1" applyFill="1" applyBorder="1" applyAlignment="1">
      <alignment horizontal="right" vertical="center"/>
    </xf>
    <xf numFmtId="0" fontId="13" fillId="2" borderId="0" xfId="0" applyFont="1" applyFill="1" applyBorder="1" applyAlignment="1">
      <alignment horizontal="left" vertical="top"/>
    </xf>
    <xf numFmtId="0" fontId="10" fillId="0" borderId="1" xfId="0" applyFont="1" applyFill="1" applyBorder="1" applyAlignment="1">
      <alignment horizontal="left" vertical="top" wrapText="1"/>
    </xf>
    <xf numFmtId="0" fontId="8" fillId="0" borderId="1" xfId="0" applyFont="1" applyFill="1" applyBorder="1" applyAlignment="1">
      <alignment horizontal="right" vertical="center"/>
    </xf>
    <xf numFmtId="43" fontId="8" fillId="0" borderId="1" xfId="0" applyNumberFormat="1" applyFont="1" applyFill="1" applyBorder="1" applyAlignment="1">
      <alignment horizontal="right" vertical="center"/>
    </xf>
    <xf numFmtId="0" fontId="10" fillId="0" borderId="1" xfId="0" applyFont="1" applyFill="1" applyBorder="1" applyAlignment="1">
      <alignment horizontal="left" vertical="top" wrapText="1" indent="1"/>
    </xf>
    <xf numFmtId="43" fontId="10" fillId="0" borderId="1" xfId="0" applyNumberFormat="1" applyFont="1" applyFill="1" applyBorder="1" applyAlignment="1">
      <alignment horizontal="right" vertical="center"/>
    </xf>
    <xf numFmtId="0" fontId="10" fillId="0" borderId="1" xfId="0" applyFont="1" applyFill="1" applyBorder="1" applyAlignment="1">
      <alignment horizontal="left" vertical="top" wrapText="1" indent="2"/>
    </xf>
    <xf numFmtId="0" fontId="10" fillId="0" borderId="1" xfId="0" applyFont="1" applyFill="1" applyBorder="1" applyAlignment="1">
      <alignment horizontal="right" vertical="center"/>
    </xf>
    <xf numFmtId="0" fontId="24" fillId="0" borderId="1" xfId="0" applyFont="1" applyFill="1" applyBorder="1" applyAlignment="1">
      <alignment horizontal="left" vertical="top" wrapText="1"/>
    </xf>
    <xf numFmtId="0" fontId="24" fillId="0" borderId="1" xfId="0" applyFont="1" applyFill="1" applyBorder="1" applyAlignment="1">
      <alignment horizontal="left" vertical="top" wrapText="1" indent="2"/>
    </xf>
    <xf numFmtId="0" fontId="12" fillId="0" borderId="1" xfId="0" applyFont="1" applyFill="1" applyBorder="1" applyAlignment="1">
      <alignment horizontal="left" vertical="top" wrapText="1" indent="2"/>
    </xf>
    <xf numFmtId="0" fontId="12" fillId="0" borderId="1" xfId="0" applyFont="1" applyFill="1" applyBorder="1" applyAlignment="1">
      <alignment horizontal="left" vertical="top" wrapText="1"/>
    </xf>
    <xf numFmtId="0" fontId="18" fillId="0" borderId="1" xfId="0" applyFont="1" applyFill="1" applyBorder="1" applyAlignment="1">
      <alignment horizontal="right" vertical="center"/>
    </xf>
    <xf numFmtId="0" fontId="4" fillId="3" borderId="1" xfId="13" applyFont="1" applyFill="1" applyBorder="1" applyAlignment="1">
      <alignment horizontal="left" vertical="top" wrapText="1" indent="1"/>
    </xf>
    <xf numFmtId="43" fontId="5" fillId="2" borderId="1" xfId="4" applyNumberFormat="1" applyFont="1" applyFill="1" applyBorder="1" applyAlignment="1">
      <alignment horizontal="center" vertical="center" wrapText="1"/>
    </xf>
    <xf numFmtId="44" fontId="2" fillId="0" borderId="6" xfId="10" applyFont="1" applyFill="1" applyBorder="1"/>
    <xf numFmtId="44" fontId="3" fillId="2" borderId="5" xfId="10" applyFont="1" applyFill="1" applyBorder="1" applyAlignment="1">
      <alignment horizontal="right"/>
    </xf>
    <xf numFmtId="0" fontId="3" fillId="2" borderId="5" xfId="9" applyFont="1" applyFill="1" applyBorder="1" applyAlignment="1">
      <alignment horizontal="left"/>
    </xf>
    <xf numFmtId="44" fontId="3" fillId="2" borderId="0" xfId="10" applyFont="1" applyFill="1" applyBorder="1" applyAlignment="1">
      <alignment horizontal="right"/>
    </xf>
    <xf numFmtId="43" fontId="2" fillId="0" borderId="1" xfId="11" applyNumberFormat="1" applyFont="1" applyBorder="1" applyAlignment="1">
      <alignment horizontal="right" vertical="center"/>
    </xf>
    <xf numFmtId="10" fontId="5" fillId="2" borderId="4" xfId="0" applyNumberFormat="1" applyFont="1" applyFill="1" applyBorder="1" applyAlignment="1">
      <alignment horizontal="center" vertical="center" wrapText="1"/>
    </xf>
    <xf numFmtId="9" fontId="2" fillId="0" borderId="0" xfId="11" applyFont="1" applyBorder="1"/>
    <xf numFmtId="9" fontId="3" fillId="2" borderId="0" xfId="9" applyNumberFormat="1" applyFont="1" applyFill="1" applyBorder="1" applyAlignment="1">
      <alignment horizontal="right"/>
    </xf>
    <xf numFmtId="0" fontId="6" fillId="0" borderId="6" xfId="9" applyFont="1" applyFill="1" applyBorder="1" applyAlignment="1">
      <alignment wrapText="1"/>
    </xf>
    <xf numFmtId="9" fontId="3" fillId="2" borderId="5" xfId="9" applyNumberFormat="1" applyFont="1" applyFill="1" applyBorder="1" applyAlignment="1">
      <alignment horizontal="right"/>
    </xf>
    <xf numFmtId="44" fontId="5" fillId="2" borderId="5" xfId="8" applyFont="1" applyFill="1" applyBorder="1" applyAlignment="1">
      <alignment horizontal="center" vertical="center" wrapText="1"/>
    </xf>
    <xf numFmtId="10" fontId="5" fillId="2" borderId="5" xfId="7" applyNumberFormat="1" applyFont="1" applyFill="1" applyBorder="1" applyAlignment="1">
      <alignment horizontal="center" vertical="center" wrapText="1"/>
    </xf>
    <xf numFmtId="0" fontId="10" fillId="0" borderId="4" xfId="0" applyFont="1" applyFill="1" applyBorder="1" applyAlignment="1">
      <alignment horizontal="left" vertical="top" wrapText="1" indent="1"/>
    </xf>
    <xf numFmtId="0" fontId="6" fillId="0" borderId="7" xfId="0" applyFont="1" applyBorder="1" applyAlignment="1">
      <alignment horizontal="right" vertical="center"/>
    </xf>
    <xf numFmtId="43" fontId="10" fillId="0" borderId="7" xfId="0" applyNumberFormat="1" applyFont="1" applyFill="1" applyBorder="1" applyAlignment="1">
      <alignment horizontal="right" vertical="center"/>
    </xf>
    <xf numFmtId="43" fontId="6" fillId="0" borderId="7" xfId="0" applyNumberFormat="1" applyFont="1" applyBorder="1" applyAlignment="1">
      <alignment horizontal="right" vertical="center"/>
    </xf>
    <xf numFmtId="0" fontId="6" fillId="2" borderId="7" xfId="0" applyFont="1" applyFill="1" applyBorder="1"/>
    <xf numFmtId="43" fontId="10" fillId="2" borderId="7" xfId="0" applyNumberFormat="1" applyFont="1" applyFill="1" applyBorder="1" applyAlignment="1">
      <alignment horizontal="right" vertical="center"/>
    </xf>
    <xf numFmtId="0" fontId="12" fillId="0" borderId="4" xfId="0" applyFont="1" applyFill="1" applyBorder="1" applyAlignment="1">
      <alignment horizontal="left" vertical="top" indent="1"/>
    </xf>
    <xf numFmtId="0" fontId="0" fillId="0" borderId="7" xfId="0" applyBorder="1"/>
    <xf numFmtId="43" fontId="2" fillId="0" borderId="7" xfId="0" applyNumberFormat="1" applyFont="1" applyFill="1" applyBorder="1" applyAlignment="1">
      <alignment horizontal="right" vertical="center" wrapText="1"/>
    </xf>
    <xf numFmtId="0" fontId="6" fillId="0" borderId="0" xfId="0" applyFont="1" applyAlignment="1"/>
    <xf numFmtId="0" fontId="5" fillId="2" borderId="7" xfId="0" applyFont="1" applyFill="1" applyBorder="1" applyAlignment="1">
      <alignment wrapText="1"/>
    </xf>
    <xf numFmtId="0" fontId="8" fillId="2" borderId="7" xfId="0" applyFont="1" applyFill="1" applyBorder="1" applyAlignment="1">
      <alignment horizontal="right" vertical="center" wrapText="1"/>
    </xf>
    <xf numFmtId="0" fontId="8" fillId="2" borderId="7" xfId="0" applyFont="1" applyFill="1" applyBorder="1" applyAlignment="1">
      <alignment vertical="center" wrapText="1"/>
    </xf>
    <xf numFmtId="0" fontId="8" fillId="2" borderId="7" xfId="0" applyFont="1" applyFill="1" applyBorder="1" applyAlignment="1">
      <alignment horizontal="left" vertical="center" wrapText="1"/>
    </xf>
    <xf numFmtId="0" fontId="5" fillId="0" borderId="0" xfId="6" applyFont="1" applyFill="1" applyBorder="1" applyAlignment="1">
      <alignment horizontal="left" vertical="center" wrapText="1"/>
    </xf>
    <xf numFmtId="0" fontId="26" fillId="0" borderId="1" xfId="15" applyFont="1" applyFill="1" applyBorder="1" applyAlignment="1">
      <alignment horizontal="center" vertical="center" wrapText="1"/>
    </xf>
    <xf numFmtId="8" fontId="26" fillId="0" borderId="1" xfId="15" applyNumberFormat="1" applyFont="1" applyFill="1" applyBorder="1" applyAlignment="1">
      <alignment horizontal="right" vertical="center" wrapText="1"/>
    </xf>
    <xf numFmtId="165" fontId="26" fillId="0" borderId="1" xfId="15" applyNumberFormat="1" applyFont="1" applyFill="1" applyBorder="1" applyAlignment="1">
      <alignment horizontal="right" vertical="center" wrapText="1"/>
    </xf>
    <xf numFmtId="0" fontId="3" fillId="2" borderId="10" xfId="9" applyFont="1" applyFill="1" applyBorder="1" applyAlignment="1">
      <alignment horizontal="left"/>
    </xf>
    <xf numFmtId="0" fontId="3" fillId="2" borderId="0" xfId="9" applyFont="1" applyFill="1" applyBorder="1" applyAlignment="1">
      <alignment horizontal="left"/>
    </xf>
    <xf numFmtId="0" fontId="6" fillId="2" borderId="0" xfId="0" applyFont="1" applyFill="1" applyBorder="1"/>
    <xf numFmtId="0" fontId="6" fillId="2" borderId="5" xfId="0" applyFont="1" applyFill="1" applyBorder="1"/>
    <xf numFmtId="0" fontId="2" fillId="0" borderId="1" xfId="9" applyFont="1" applyFill="1" applyBorder="1" applyAlignment="1">
      <alignment horizontal="center"/>
    </xf>
    <xf numFmtId="0" fontId="2" fillId="3" borderId="1" xfId="6" applyFont="1" applyFill="1" applyBorder="1" applyAlignment="1">
      <alignment horizontal="left"/>
    </xf>
    <xf numFmtId="0" fontId="2" fillId="0" borderId="1" xfId="6" applyFont="1" applyFill="1" applyBorder="1" applyAlignment="1">
      <alignment horizontal="left"/>
    </xf>
    <xf numFmtId="0" fontId="2" fillId="3" borderId="1" xfId="6" applyFont="1" applyFill="1" applyBorder="1"/>
    <xf numFmtId="0" fontId="2" fillId="0" borderId="1" xfId="6" applyFont="1" applyFill="1" applyBorder="1"/>
    <xf numFmtId="0" fontId="2" fillId="0" borderId="1" xfId="18" applyFont="1" applyFill="1" applyBorder="1"/>
    <xf numFmtId="0" fontId="2" fillId="3" borderId="1" xfId="18" applyFont="1" applyFill="1" applyBorder="1"/>
    <xf numFmtId="0" fontId="2" fillId="0" borderId="1" xfId="0" applyFont="1" applyBorder="1" applyAlignment="1">
      <alignment vertical="top" wrapText="1"/>
    </xf>
    <xf numFmtId="0" fontId="6" fillId="0" borderId="1" xfId="0" applyFont="1" applyFill="1" applyBorder="1" applyAlignment="1">
      <alignment horizontal="right" vertical="center"/>
    </xf>
    <xf numFmtId="164" fontId="2" fillId="0" borderId="1" xfId="1" applyNumberFormat="1" applyFont="1" applyFill="1" applyBorder="1" applyAlignment="1">
      <alignment horizontal="right" vertical="center" wrapText="1"/>
    </xf>
    <xf numFmtId="0" fontId="5" fillId="0" borderId="0" xfId="0" applyFont="1" applyAlignment="1">
      <alignment horizontal="left" vertical="top"/>
    </xf>
    <xf numFmtId="0" fontId="6" fillId="0" borderId="0" xfId="0" applyFont="1" applyFill="1" applyAlignment="1">
      <alignment horizontal="right" vertical="center"/>
    </xf>
    <xf numFmtId="0" fontId="6" fillId="0" borderId="0" xfId="0" applyFont="1" applyAlignment="1">
      <alignment horizontal="left" vertical="center"/>
    </xf>
    <xf numFmtId="0" fontId="10" fillId="0" borderId="1" xfId="0" applyNumberFormat="1" applyFont="1" applyFill="1" applyBorder="1" applyAlignment="1">
      <alignment horizontal="left" vertical="top" wrapText="1"/>
    </xf>
    <xf numFmtId="0" fontId="6" fillId="0" borderId="1" xfId="15" applyFont="1" applyFill="1" applyBorder="1" applyAlignment="1">
      <alignment horizontal="right" vertical="center" wrapText="1"/>
    </xf>
    <xf numFmtId="43" fontId="6" fillId="0" borderId="1" xfId="15" applyNumberFormat="1" applyFont="1" applyFill="1" applyBorder="1" applyAlignment="1">
      <alignment horizontal="right" vertical="center" wrapText="1"/>
    </xf>
    <xf numFmtId="0" fontId="10" fillId="0" borderId="1" xfId="0" applyNumberFormat="1" applyFont="1" applyFill="1" applyBorder="1" applyAlignment="1">
      <alignment horizontal="left" vertical="center" wrapText="1"/>
    </xf>
    <xf numFmtId="0" fontId="10" fillId="0" borderId="9" xfId="0" applyNumberFormat="1" applyFont="1" applyFill="1" applyBorder="1" applyAlignment="1">
      <alignment horizontal="left" vertical="top" wrapText="1"/>
    </xf>
    <xf numFmtId="0" fontId="6" fillId="0" borderId="8" xfId="15" applyFont="1" applyFill="1" applyBorder="1" applyAlignment="1">
      <alignment horizontal="right" vertical="center" wrapText="1"/>
    </xf>
    <xf numFmtId="43" fontId="6" fillId="0" borderId="8" xfId="15" applyNumberFormat="1" applyFont="1" applyFill="1" applyBorder="1" applyAlignment="1">
      <alignment horizontal="right" vertical="center" wrapText="1"/>
    </xf>
    <xf numFmtId="0" fontId="10" fillId="0" borderId="9" xfId="0" applyNumberFormat="1" applyFont="1" applyFill="1" applyBorder="1" applyAlignment="1">
      <alignment horizontal="left" vertical="center" wrapText="1"/>
    </xf>
    <xf numFmtId="0" fontId="5" fillId="4" borderId="9" xfId="0" applyNumberFormat="1" applyFont="1" applyFill="1" applyBorder="1" applyAlignment="1">
      <alignment horizontal="left" vertical="top" wrapText="1"/>
    </xf>
    <xf numFmtId="0" fontId="6" fillId="5" borderId="0" xfId="0" applyFont="1" applyFill="1" applyAlignment="1">
      <alignment horizontal="right" vertical="center"/>
    </xf>
    <xf numFmtId="43" fontId="6" fillId="0" borderId="1" xfId="0" applyNumberFormat="1" applyFont="1" applyFill="1" applyBorder="1" applyAlignment="1">
      <alignment horizontal="right" vertical="center"/>
    </xf>
    <xf numFmtId="0" fontId="6" fillId="0" borderId="1" xfId="15" applyFont="1" applyBorder="1" applyAlignment="1">
      <alignment horizontal="right" vertical="center" wrapText="1"/>
    </xf>
    <xf numFmtId="43" fontId="6" fillId="0" borderId="1" xfId="15" applyNumberFormat="1" applyFont="1" applyBorder="1" applyAlignment="1">
      <alignment horizontal="right" vertical="center" wrapText="1"/>
    </xf>
    <xf numFmtId="0" fontId="2" fillId="0" borderId="1" xfId="0" applyFont="1" applyFill="1" applyBorder="1" applyAlignment="1">
      <alignment horizontal="right" vertical="center" wrapText="1"/>
    </xf>
    <xf numFmtId="0" fontId="6" fillId="3" borderId="1" xfId="15" applyFont="1" applyFill="1" applyBorder="1" applyAlignment="1">
      <alignment horizontal="right" vertical="center" wrapText="1"/>
    </xf>
    <xf numFmtId="43" fontId="6" fillId="5" borderId="0" xfId="0" applyNumberFormat="1" applyFont="1" applyFill="1" applyAlignment="1">
      <alignment horizontal="right" vertical="center"/>
    </xf>
    <xf numFmtId="0" fontId="5" fillId="4" borderId="9" xfId="0" applyNumberFormat="1" applyFont="1" applyFill="1" applyBorder="1" applyAlignment="1">
      <alignment horizontal="right" vertical="center" wrapText="1"/>
    </xf>
    <xf numFmtId="0" fontId="5" fillId="4" borderId="7" xfId="0" applyNumberFormat="1" applyFont="1" applyFill="1" applyBorder="1" applyAlignment="1">
      <alignment horizontal="left" vertical="top" wrapText="1"/>
    </xf>
    <xf numFmtId="0" fontId="6" fillId="5" borderId="7" xfId="0" applyFont="1" applyFill="1" applyBorder="1" applyAlignment="1">
      <alignment horizontal="right" vertical="center"/>
    </xf>
    <xf numFmtId="0" fontId="6" fillId="0" borderId="0" xfId="0" applyFont="1" applyAlignment="1">
      <alignment horizontal="left" vertical="top"/>
    </xf>
    <xf numFmtId="43" fontId="5" fillId="2" borderId="1" xfId="6" applyNumberFormat="1" applyFont="1" applyFill="1" applyBorder="1" applyAlignment="1">
      <alignment horizontal="center" vertical="center" wrapText="1"/>
    </xf>
    <xf numFmtId="43" fontId="9" fillId="0" borderId="0" xfId="0" applyNumberFormat="1" applyFont="1"/>
    <xf numFmtId="0" fontId="4" fillId="3" borderId="1" xfId="13" applyFont="1" applyFill="1" applyBorder="1" applyAlignment="1">
      <alignment horizontal="right" vertical="center" wrapText="1"/>
    </xf>
    <xf numFmtId="43" fontId="2" fillId="0" borderId="1" xfId="4" applyNumberFormat="1" applyFont="1" applyFill="1" applyBorder="1" applyAlignment="1">
      <alignment horizontal="right" vertical="center" wrapText="1"/>
    </xf>
    <xf numFmtId="0" fontId="9" fillId="0" borderId="1" xfId="0" applyFont="1" applyBorder="1" applyAlignment="1">
      <alignment horizontal="right" vertical="center"/>
    </xf>
    <xf numFmtId="0" fontId="2" fillId="0" borderId="1" xfId="0" applyFont="1" applyBorder="1" applyAlignment="1">
      <alignment horizontal="left" vertical="top" wrapText="1"/>
    </xf>
    <xf numFmtId="0" fontId="4" fillId="3" borderId="1" xfId="13" applyFont="1" applyFill="1" applyBorder="1" applyAlignment="1">
      <alignment horizontal="left" vertical="top" wrapText="1"/>
    </xf>
    <xf numFmtId="0" fontId="6"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8" fillId="0" borderId="1" xfId="0" applyFont="1" applyBorder="1" applyAlignment="1">
      <alignment horizontal="left" vertical="top" wrapText="1"/>
    </xf>
    <xf numFmtId="2" fontId="8" fillId="2" borderId="0" xfId="0" applyNumberFormat="1" applyFont="1" applyFill="1" applyAlignment="1">
      <alignment vertical="center" wrapText="1"/>
    </xf>
    <xf numFmtId="2" fontId="9" fillId="0" borderId="0" xfId="0" applyNumberFormat="1" applyFont="1"/>
    <xf numFmtId="0" fontId="27" fillId="0" borderId="1" xfId="9" applyFont="1" applyFill="1" applyBorder="1" applyAlignment="1">
      <alignment horizontal="left"/>
    </xf>
    <xf numFmtId="2" fontId="2" fillId="0" borderId="1" xfId="2" applyNumberFormat="1" applyFont="1" applyFill="1" applyBorder="1" applyAlignment="1">
      <alignment horizontal="right" vertical="center" wrapText="1"/>
    </xf>
    <xf numFmtId="2" fontId="5" fillId="2" borderId="1" xfId="4" applyNumberFormat="1" applyFont="1" applyFill="1" applyBorder="1" applyAlignment="1">
      <alignment horizontal="center" vertical="center" wrapText="1"/>
    </xf>
    <xf numFmtId="2" fontId="6" fillId="0" borderId="1" xfId="0" applyNumberFormat="1" applyFont="1" applyBorder="1" applyAlignment="1">
      <alignment horizontal="right" vertical="center"/>
    </xf>
    <xf numFmtId="2" fontId="10" fillId="0" borderId="1" xfId="0" applyNumberFormat="1" applyFont="1" applyBorder="1" applyAlignment="1">
      <alignment horizontal="right" vertical="center" wrapText="1"/>
    </xf>
    <xf numFmtId="2" fontId="6" fillId="0" borderId="0" xfId="0" applyNumberFormat="1" applyFont="1"/>
    <xf numFmtId="0" fontId="5" fillId="2" borderId="5" xfId="7" applyFont="1" applyFill="1" applyBorder="1" applyAlignment="1">
      <alignment horizontal="left" vertical="center" wrapText="1"/>
    </xf>
    <xf numFmtId="43" fontId="8" fillId="0" borderId="1" xfId="0" applyNumberFormat="1" applyFont="1" applyBorder="1" applyAlignment="1">
      <alignment vertical="center" wrapText="1"/>
    </xf>
    <xf numFmtId="43" fontId="6" fillId="0" borderId="1" xfId="0" applyNumberFormat="1" applyFont="1" applyBorder="1"/>
    <xf numFmtId="164" fontId="6" fillId="0" borderId="1" xfId="1" applyNumberFormat="1" applyFont="1" applyBorder="1"/>
    <xf numFmtId="0" fontId="5" fillId="2" borderId="4" xfId="0" applyFont="1" applyFill="1" applyBorder="1" applyAlignment="1">
      <alignment horizontal="left" vertical="center" wrapText="1"/>
    </xf>
    <xf numFmtId="0" fontId="5" fillId="2" borderId="7" xfId="0" applyFont="1" applyFill="1" applyBorder="1" applyAlignment="1">
      <alignment horizontal="center" vertical="center" wrapText="1"/>
    </xf>
    <xf numFmtId="44" fontId="5" fillId="2" borderId="7" xfId="4" applyFont="1" applyFill="1" applyBorder="1" applyAlignment="1">
      <alignment horizontal="center" vertical="center" wrapText="1"/>
    </xf>
    <xf numFmtId="10" fontId="5" fillId="2" borderId="7" xfId="6" applyNumberFormat="1" applyFont="1" applyFill="1" applyBorder="1" applyAlignment="1">
      <alignment horizontal="center" vertical="center" wrapText="1"/>
    </xf>
    <xf numFmtId="10" fontId="5" fillId="2" borderId="7" xfId="0" applyNumberFormat="1" applyFont="1" applyFill="1" applyBorder="1" applyAlignment="1">
      <alignment horizontal="center" vertical="center" wrapText="1"/>
    </xf>
    <xf numFmtId="44" fontId="3" fillId="2" borderId="7" xfId="10" applyFont="1" applyFill="1" applyBorder="1" applyAlignment="1">
      <alignment horizontal="right"/>
    </xf>
    <xf numFmtId="0" fontId="3" fillId="2" borderId="7" xfId="9" applyFont="1" applyFill="1" applyBorder="1" applyAlignment="1">
      <alignment horizontal="left"/>
    </xf>
    <xf numFmtId="164" fontId="6" fillId="0" borderId="1" xfId="1" applyNumberFormat="1" applyFont="1" applyBorder="1" applyAlignment="1">
      <alignment vertical="center"/>
    </xf>
    <xf numFmtId="0" fontId="0" fillId="0" borderId="0" xfId="0" applyProtection="1">
      <protection locked="0"/>
    </xf>
    <xf numFmtId="44" fontId="5" fillId="2" borderId="2" xfId="4" applyFont="1" applyFill="1" applyBorder="1" applyAlignment="1" applyProtection="1">
      <alignment horizontal="center" vertical="center" wrapText="1"/>
      <protection locked="0"/>
    </xf>
    <xf numFmtId="0" fontId="8" fillId="2" borderId="0" xfId="0" applyFont="1" applyFill="1" applyAlignment="1" applyProtection="1">
      <alignment vertical="center" wrapText="1"/>
      <protection locked="0"/>
    </xf>
    <xf numFmtId="0" fontId="8" fillId="0" borderId="1" xfId="0" applyFont="1" applyBorder="1" applyAlignment="1" applyProtection="1">
      <alignment vertical="center" wrapText="1"/>
      <protection locked="0"/>
    </xf>
    <xf numFmtId="0" fontId="6" fillId="2" borderId="0" xfId="0" applyFont="1" applyFill="1" applyProtection="1">
      <protection locked="0"/>
    </xf>
    <xf numFmtId="0" fontId="6" fillId="0" borderId="0" xfId="0" applyFont="1" applyProtection="1">
      <protection locked="0"/>
    </xf>
    <xf numFmtId="0" fontId="6" fillId="0" borderId="5" xfId="0" applyFont="1" applyBorder="1" applyProtection="1">
      <protection locked="0"/>
    </xf>
    <xf numFmtId="43" fontId="10" fillId="0" borderId="1" xfId="0" applyNumberFormat="1" applyFont="1" applyBorder="1" applyAlignment="1" applyProtection="1">
      <alignment horizontal="right" vertical="center" wrapText="1"/>
      <protection locked="0"/>
    </xf>
    <xf numFmtId="0" fontId="10" fillId="0" borderId="1" xfId="0" applyFont="1" applyBorder="1" applyAlignment="1" applyProtection="1">
      <alignment vertical="center" wrapText="1"/>
      <protection locked="0"/>
    </xf>
    <xf numFmtId="0" fontId="8" fillId="0" borderId="6" xfId="0" applyFont="1" applyFill="1" applyBorder="1" applyAlignment="1">
      <alignment vertical="center" wrapText="1"/>
    </xf>
    <xf numFmtId="0" fontId="8" fillId="0" borderId="6" xfId="0" applyFont="1" applyFill="1" applyBorder="1" applyAlignment="1" applyProtection="1">
      <alignment vertical="center" wrapText="1"/>
      <protection locked="0"/>
    </xf>
    <xf numFmtId="0" fontId="8" fillId="0" borderId="0" xfId="0" applyFont="1" applyAlignment="1" applyProtection="1">
      <alignment vertical="center" wrapText="1"/>
      <protection locked="0"/>
    </xf>
    <xf numFmtId="0" fontId="6" fillId="0" borderId="1" xfId="0" applyFont="1" applyBorder="1" applyProtection="1">
      <protection locked="0"/>
    </xf>
    <xf numFmtId="0" fontId="6" fillId="2" borderId="0" xfId="0" applyFont="1" applyFill="1" applyAlignment="1" applyProtection="1">
      <alignment horizontal="left" vertical="center" wrapText="1"/>
      <protection locked="0"/>
    </xf>
    <xf numFmtId="0" fontId="6" fillId="0" borderId="0" xfId="0" applyFont="1" applyBorder="1" applyProtection="1">
      <protection locked="0"/>
    </xf>
    <xf numFmtId="0" fontId="6" fillId="0" borderId="0" xfId="0" applyFont="1" applyAlignment="1" applyProtection="1">
      <protection locked="0"/>
    </xf>
    <xf numFmtId="0" fontId="8" fillId="2" borderId="0" xfId="0" applyFont="1" applyFill="1" applyAlignment="1" applyProtection="1">
      <alignment horizontal="left" vertical="center" wrapText="1"/>
      <protection locked="0"/>
    </xf>
    <xf numFmtId="0" fontId="6" fillId="0" borderId="1" xfId="0" applyFont="1" applyBorder="1" applyAlignment="1" applyProtection="1">
      <alignment horizontal="center"/>
      <protection locked="0"/>
    </xf>
    <xf numFmtId="0" fontId="6" fillId="2" borderId="0" xfId="0" applyFont="1" applyFill="1" applyBorder="1" applyProtection="1">
      <protection locked="0"/>
    </xf>
    <xf numFmtId="0" fontId="6" fillId="2" borderId="5" xfId="0" applyFont="1" applyFill="1" applyBorder="1" applyProtection="1">
      <protection locked="0"/>
    </xf>
    <xf numFmtId="44" fontId="2" fillId="0" borderId="1" xfId="10" applyFont="1" applyFill="1" applyBorder="1" applyProtection="1">
      <protection locked="0"/>
    </xf>
    <xf numFmtId="43" fontId="6" fillId="0" borderId="1" xfId="0" applyNumberFormat="1" applyFont="1" applyBorder="1" applyAlignment="1" applyProtection="1">
      <alignment horizontal="right" vertical="center"/>
      <protection locked="0"/>
    </xf>
    <xf numFmtId="0" fontId="6" fillId="0" borderId="0" xfId="0" applyFont="1" applyFill="1" applyBorder="1" applyProtection="1">
      <protection locked="0"/>
    </xf>
    <xf numFmtId="0" fontId="8" fillId="2" borderId="7" xfId="0" applyFont="1" applyFill="1" applyBorder="1" applyAlignment="1" applyProtection="1">
      <alignment horizontal="left" vertical="center" wrapText="1"/>
      <protection locked="0"/>
    </xf>
    <xf numFmtId="43" fontId="6" fillId="0" borderId="7" xfId="0" applyNumberFormat="1" applyFont="1" applyBorder="1" applyAlignment="1" applyProtection="1">
      <alignment horizontal="right" vertical="center"/>
      <protection locked="0"/>
    </xf>
    <xf numFmtId="10" fontId="5" fillId="2" borderId="7" xfId="0" applyNumberFormat="1" applyFont="1" applyFill="1" applyBorder="1" applyAlignment="1" applyProtection="1">
      <alignment horizontal="center" vertical="center" wrapText="1"/>
      <protection locked="0"/>
    </xf>
    <xf numFmtId="0" fontId="9" fillId="0" borderId="0" xfId="0" applyFont="1" applyProtection="1">
      <protection locked="0"/>
    </xf>
    <xf numFmtId="43" fontId="2" fillId="0" borderId="7" xfId="0" applyNumberFormat="1" applyFont="1" applyFill="1" applyBorder="1" applyAlignment="1" applyProtection="1">
      <alignment horizontal="right" vertical="center" wrapText="1"/>
      <protection locked="0"/>
    </xf>
    <xf numFmtId="0" fontId="6" fillId="0" borderId="0" xfId="0" applyFont="1" applyAlignment="1" applyProtection="1">
      <alignment horizontal="right" vertical="center"/>
      <protection locked="0"/>
    </xf>
    <xf numFmtId="0" fontId="6" fillId="5" borderId="0" xfId="0" applyFont="1" applyFill="1" applyAlignment="1" applyProtection="1">
      <alignment horizontal="right" vertical="center"/>
      <protection locked="0"/>
    </xf>
    <xf numFmtId="43" fontId="6" fillId="5" borderId="0" xfId="0" applyNumberFormat="1" applyFont="1" applyFill="1" applyAlignment="1" applyProtection="1">
      <alignment horizontal="right" vertical="center"/>
      <protection locked="0"/>
    </xf>
    <xf numFmtId="0" fontId="5" fillId="4" borderId="9" xfId="0" applyNumberFormat="1" applyFont="1" applyFill="1" applyBorder="1" applyAlignment="1" applyProtection="1">
      <alignment horizontal="right" vertical="center" wrapText="1"/>
      <protection locked="0"/>
    </xf>
    <xf numFmtId="0" fontId="6" fillId="5" borderId="7"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43" fontId="6" fillId="0" borderId="1" xfId="0" applyNumberFormat="1" applyFont="1" applyFill="1" applyBorder="1" applyAlignment="1" applyProtection="1">
      <alignment horizontal="right" vertical="center"/>
      <protection locked="0"/>
    </xf>
    <xf numFmtId="165" fontId="26" fillId="0" borderId="1" xfId="15" applyNumberFormat="1" applyFont="1" applyFill="1" applyBorder="1" applyAlignment="1" applyProtection="1">
      <alignment horizontal="right" vertical="center" wrapText="1"/>
      <protection locked="0"/>
    </xf>
    <xf numFmtId="43" fontId="6" fillId="0" borderId="6" xfId="0" applyNumberFormat="1" applyFont="1" applyBorder="1" applyAlignment="1">
      <alignment horizontal="right" vertical="center"/>
    </xf>
    <xf numFmtId="0" fontId="6" fillId="0" borderId="6" xfId="0" applyFont="1" applyBorder="1"/>
    <xf numFmtId="0" fontId="6" fillId="0" borderId="6" xfId="0" applyFont="1" applyBorder="1" applyProtection="1">
      <protection locked="0"/>
    </xf>
    <xf numFmtId="164" fontId="6" fillId="0" borderId="6" xfId="1" applyNumberFormat="1" applyFont="1" applyBorder="1"/>
    <xf numFmtId="43" fontId="6" fillId="0" borderId="5" xfId="0" applyNumberFormat="1" applyFont="1" applyBorder="1" applyAlignment="1">
      <alignment horizontal="right" vertical="center"/>
    </xf>
    <xf numFmtId="164" fontId="6" fillId="0" borderId="5" xfId="1" applyNumberFormat="1" applyFont="1" applyBorder="1"/>
    <xf numFmtId="0" fontId="32" fillId="0" borderId="1" xfId="0" applyFont="1" applyBorder="1" applyAlignment="1">
      <alignment horizontal="left" vertical="center" wrapText="1"/>
    </xf>
    <xf numFmtId="0" fontId="5" fillId="0" borderId="0" xfId="6" applyFont="1" applyFill="1" applyBorder="1" applyAlignment="1">
      <alignment vertical="top"/>
    </xf>
    <xf numFmtId="0" fontId="11" fillId="0" borderId="7" xfId="0" applyFont="1" applyFill="1" applyBorder="1" applyAlignment="1">
      <alignment horizontal="right" vertical="center"/>
    </xf>
    <xf numFmtId="0" fontId="6" fillId="0" borderId="7" xfId="0" applyFont="1" applyBorder="1"/>
    <xf numFmtId="0" fontId="6" fillId="0" borderId="7" xfId="0" applyFont="1" applyBorder="1" applyProtection="1">
      <protection locked="0"/>
    </xf>
    <xf numFmtId="164" fontId="6" fillId="0" borderId="7" xfId="1" applyNumberFormat="1" applyFont="1" applyBorder="1"/>
    <xf numFmtId="0" fontId="13" fillId="0" borderId="4" xfId="0" applyFont="1" applyBorder="1" applyAlignment="1">
      <alignment horizontal="left" indent="1"/>
    </xf>
    <xf numFmtId="0" fontId="6" fillId="0" borderId="7" xfId="0" applyFont="1" applyBorder="1" applyAlignment="1">
      <alignment horizontal="left" vertical="top"/>
    </xf>
    <xf numFmtId="0" fontId="10" fillId="0" borderId="7" xfId="0" applyFont="1" applyFill="1" applyBorder="1" applyAlignment="1">
      <alignment horizontal="left" vertical="top"/>
    </xf>
    <xf numFmtId="44" fontId="6" fillId="0" borderId="0" xfId="1" applyFont="1" applyFill="1"/>
    <xf numFmtId="0" fontId="6" fillId="0" borderId="0" xfId="0" applyFont="1" applyFill="1" applyProtection="1">
      <protection locked="0"/>
    </xf>
    <xf numFmtId="0" fontId="6" fillId="0" borderId="0" xfId="0" applyFont="1" applyFill="1" applyAlignment="1"/>
    <xf numFmtId="0" fontId="6" fillId="0" borderId="1" xfId="0" applyFont="1" applyBorder="1" applyAlignment="1">
      <alignment horizontal="left" wrapText="1" indent="2"/>
    </xf>
    <xf numFmtId="0" fontId="6" fillId="0" borderId="7" xfId="0" applyFont="1" applyBorder="1" applyAlignment="1" applyProtection="1">
      <alignment horizontal="center"/>
      <protection locked="0"/>
    </xf>
    <xf numFmtId="0" fontId="12" fillId="0" borderId="4" xfId="0" applyFont="1" applyFill="1" applyBorder="1" applyAlignment="1">
      <alignment horizontal="left" vertical="top" wrapText="1" indent="1"/>
    </xf>
    <xf numFmtId="0" fontId="10" fillId="0" borderId="7" xfId="0" applyFont="1" applyFill="1" applyBorder="1" applyAlignment="1">
      <alignment horizontal="right" vertical="center"/>
    </xf>
    <xf numFmtId="0" fontId="6" fillId="0" borderId="7" xfId="0" applyFont="1" applyBorder="1" applyAlignment="1">
      <alignment horizontal="left" vertical="center" wrapText="1"/>
    </xf>
    <xf numFmtId="0" fontId="6" fillId="0" borderId="7" xfId="0" applyFont="1" applyBorder="1" applyAlignment="1" applyProtection="1">
      <alignment horizontal="left" vertical="center" wrapText="1"/>
      <protection locked="0"/>
    </xf>
    <xf numFmtId="0" fontId="0" fillId="0" borderId="7" xfId="0" applyBorder="1" applyAlignment="1">
      <alignment horizontal="right" vertical="center"/>
    </xf>
    <xf numFmtId="43" fontId="12" fillId="0" borderId="7" xfId="0" applyNumberFormat="1" applyFont="1" applyFill="1" applyBorder="1" applyAlignment="1">
      <alignment horizontal="left" vertical="top"/>
    </xf>
    <xf numFmtId="0" fontId="35" fillId="0" borderId="0" xfId="20"/>
    <xf numFmtId="0" fontId="10" fillId="0" borderId="7" xfId="0" applyFont="1" applyFill="1" applyBorder="1" applyAlignment="1">
      <alignment horizontal="left" vertical="top" wrapText="1" indent="1"/>
    </xf>
    <xf numFmtId="0" fontId="6" fillId="0" borderId="7" xfId="0" applyFont="1" applyFill="1" applyBorder="1"/>
    <xf numFmtId="44" fontId="6" fillId="0" borderId="7" xfId="1" applyFont="1" applyFill="1" applyBorder="1"/>
    <xf numFmtId="0" fontId="6" fillId="0" borderId="7" xfId="0" applyFont="1" applyFill="1" applyBorder="1" applyProtection="1">
      <protection locked="0"/>
    </xf>
    <xf numFmtId="0" fontId="5" fillId="0" borderId="7" xfId="6" applyFont="1" applyFill="1" applyBorder="1" applyAlignment="1">
      <alignment horizontal="left" vertical="center" wrapText="1"/>
    </xf>
    <xf numFmtId="0" fontId="32" fillId="0" borderId="1" xfId="0" applyFont="1" applyBorder="1" applyAlignment="1">
      <alignment wrapText="1"/>
    </xf>
    <xf numFmtId="0" fontId="6" fillId="0" borderId="1" xfId="0" applyFont="1" applyBorder="1" applyAlignment="1">
      <alignment horizontal="center" vertical="center"/>
    </xf>
    <xf numFmtId="0" fontId="6" fillId="0" borderId="0" xfId="0" applyFont="1" applyFill="1" applyAlignment="1">
      <alignment horizontal="center"/>
    </xf>
    <xf numFmtId="0" fontId="36" fillId="0" borderId="1" xfId="0" applyFont="1" applyFill="1" applyBorder="1" applyAlignment="1">
      <alignment horizontal="left" vertical="top" wrapText="1" indent="2"/>
    </xf>
    <xf numFmtId="43" fontId="36" fillId="0" borderId="1" xfId="0" applyNumberFormat="1" applyFont="1" applyFill="1" applyBorder="1" applyAlignment="1">
      <alignment horizontal="right" vertical="center"/>
    </xf>
    <xf numFmtId="43" fontId="37" fillId="0" borderId="1" xfId="0" applyNumberFormat="1" applyFont="1" applyBorder="1" applyAlignment="1">
      <alignment horizontal="right" vertical="center"/>
    </xf>
    <xf numFmtId="0" fontId="37" fillId="0" borderId="1" xfId="0" applyFont="1" applyBorder="1" applyAlignment="1">
      <alignment horizontal="left" vertical="center" wrapText="1"/>
    </xf>
    <xf numFmtId="0" fontId="37" fillId="0" borderId="1" xfId="0" applyFont="1" applyBorder="1" applyAlignment="1" applyProtection="1">
      <alignment horizontal="center"/>
      <protection locked="0"/>
    </xf>
    <xf numFmtId="164" fontId="37" fillId="0" borderId="1" xfId="1" applyNumberFormat="1" applyFont="1" applyBorder="1"/>
    <xf numFmtId="0" fontId="36" fillId="0" borderId="1" xfId="0" applyFont="1" applyFill="1" applyBorder="1" applyAlignment="1">
      <alignment horizontal="right" vertical="center"/>
    </xf>
    <xf numFmtId="43" fontId="10" fillId="2" borderId="5" xfId="0" applyNumberFormat="1" applyFont="1" applyFill="1" applyBorder="1" applyAlignment="1">
      <alignment horizontal="right" vertical="center"/>
    </xf>
    <xf numFmtId="0" fontId="36" fillId="0" borderId="1" xfId="0" applyFont="1" applyFill="1" applyBorder="1" applyAlignment="1">
      <alignment horizontal="left" vertical="center" indent="2"/>
    </xf>
    <xf numFmtId="0" fontId="38" fillId="0" borderId="0" xfId="0" applyFont="1" applyAlignment="1">
      <alignment vertical="top" wrapText="1"/>
    </xf>
    <xf numFmtId="0" fontId="39" fillId="0" borderId="0" xfId="0" applyFont="1" applyAlignment="1">
      <alignment horizontal="center" vertical="center" wrapText="1"/>
    </xf>
    <xf numFmtId="0" fontId="39" fillId="0" borderId="0" xfId="0" applyFont="1" applyAlignment="1">
      <alignment vertical="center"/>
    </xf>
    <xf numFmtId="44" fontId="40" fillId="6" borderId="0" xfId="0" applyNumberFormat="1" applyFont="1" applyFill="1"/>
    <xf numFmtId="0" fontId="39" fillId="0" borderId="0" xfId="0" applyFont="1"/>
    <xf numFmtId="0" fontId="40" fillId="0" borderId="0" xfId="0" applyFont="1"/>
    <xf numFmtId="0" fontId="39" fillId="0" borderId="0" xfId="0" applyFont="1" applyProtection="1">
      <protection locked="0"/>
    </xf>
    <xf numFmtId="44" fontId="39" fillId="0" borderId="0" xfId="0" applyNumberFormat="1" applyFont="1"/>
    <xf numFmtId="0" fontId="39" fillId="0" borderId="0" xfId="0" applyFont="1" applyAlignment="1">
      <alignment horizontal="left" indent="1"/>
    </xf>
    <xf numFmtId="2" fontId="39" fillId="0" borderId="0" xfId="0" applyNumberFormat="1" applyFont="1" applyProtection="1">
      <protection locked="0"/>
    </xf>
    <xf numFmtId="0" fontId="40" fillId="0" borderId="0" xfId="0" applyFont="1" applyAlignment="1">
      <alignment horizontal="left"/>
    </xf>
    <xf numFmtId="0" fontId="39" fillId="0" borderId="0" xfId="0" applyFont="1" applyAlignment="1">
      <alignment horizontal="left" indent="2"/>
    </xf>
    <xf numFmtId="9" fontId="39" fillId="0" borderId="0" xfId="0" applyNumberFormat="1" applyFont="1" applyProtection="1">
      <protection locked="0"/>
    </xf>
    <xf numFmtId="0" fontId="39" fillId="0" borderId="0" xfId="0" applyFont="1" applyAlignment="1">
      <alignment horizontal="left"/>
    </xf>
    <xf numFmtId="0" fontId="41" fillId="0" borderId="0" xfId="0" applyFont="1" applyAlignment="1">
      <alignment horizontal="left" indent="1"/>
    </xf>
    <xf numFmtId="0" fontId="0" fillId="0" borderId="12" xfId="0" applyBorder="1" applyAlignment="1">
      <alignment vertical="center" wrapText="1"/>
    </xf>
    <xf numFmtId="0" fontId="0" fillId="0" borderId="11" xfId="0" applyBorder="1" applyAlignment="1">
      <alignment vertical="center" wrapText="1"/>
    </xf>
    <xf numFmtId="0" fontId="43" fillId="3" borderId="0" xfId="0" applyFont="1" applyFill="1"/>
    <xf numFmtId="0" fontId="45" fillId="3" borderId="13" xfId="0" applyFont="1" applyFill="1" applyBorder="1" applyAlignment="1">
      <alignment horizontal="center" vertical="center" wrapText="1"/>
    </xf>
    <xf numFmtId="0" fontId="45" fillId="3" borderId="15" xfId="0" applyFont="1" applyFill="1" applyBorder="1" applyAlignment="1">
      <alignment horizontal="center" vertical="center" wrapText="1"/>
    </xf>
    <xf numFmtId="0" fontId="45" fillId="3" borderId="14" xfId="0" applyFont="1" applyFill="1" applyBorder="1" applyAlignment="1">
      <alignment horizontal="center" vertical="center" wrapText="1"/>
    </xf>
    <xf numFmtId="0" fontId="45" fillId="3" borderId="16"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5" fillId="3" borderId="17" xfId="0" applyFont="1" applyFill="1" applyBorder="1" applyAlignment="1">
      <alignment horizontal="center" vertical="center" wrapText="1"/>
    </xf>
    <xf numFmtId="0" fontId="45" fillId="3" borderId="17" xfId="0" applyFont="1" applyFill="1" applyBorder="1" applyAlignment="1">
      <alignment vertical="center" wrapText="1"/>
    </xf>
    <xf numFmtId="0" fontId="45" fillId="3" borderId="16" xfId="0" applyFont="1" applyFill="1" applyBorder="1" applyAlignment="1">
      <alignment vertical="center" wrapText="1"/>
    </xf>
    <xf numFmtId="0" fontId="43" fillId="3" borderId="16" xfId="0" applyFont="1" applyFill="1" applyBorder="1" applyAlignment="1">
      <alignment vertical="center" wrapText="1"/>
    </xf>
    <xf numFmtId="0" fontId="43" fillId="3" borderId="17" xfId="0" applyFont="1" applyFill="1" applyBorder="1" applyAlignment="1">
      <alignment vertical="center" wrapText="1"/>
    </xf>
    <xf numFmtId="0" fontId="43" fillId="3" borderId="15" xfId="0" applyFont="1" applyFill="1" applyBorder="1" applyAlignment="1">
      <alignment vertical="center" wrapText="1"/>
    </xf>
    <xf numFmtId="0" fontId="43" fillId="3" borderId="16" xfId="0" applyFont="1" applyFill="1" applyBorder="1" applyAlignment="1">
      <alignment horizontal="left" vertical="center" wrapText="1" indent="2"/>
    </xf>
    <xf numFmtId="0" fontId="43" fillId="3" borderId="17" xfId="0" applyFont="1" applyFill="1" applyBorder="1" applyAlignment="1">
      <alignment horizontal="left" vertical="center" wrapText="1" indent="2"/>
    </xf>
    <xf numFmtId="0" fontId="46" fillId="3" borderId="0" xfId="0" applyFont="1" applyFill="1"/>
    <xf numFmtId="0" fontId="44" fillId="3" borderId="0" xfId="0" applyFont="1" applyFill="1" applyAlignment="1">
      <alignment horizontal="left" vertical="center"/>
    </xf>
    <xf numFmtId="0" fontId="10" fillId="0" borderId="1" xfId="0" applyFont="1" applyBorder="1" applyAlignment="1">
      <alignment horizontal="center" vertical="center" wrapText="1"/>
    </xf>
    <xf numFmtId="44" fontId="5" fillId="2" borderId="1" xfId="4" applyFont="1" applyFill="1" applyBorder="1" applyAlignment="1" applyProtection="1">
      <alignment horizontal="center" vertical="center" wrapText="1"/>
      <protection locked="0"/>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pplyProtection="1">
      <alignment vertical="center" wrapText="1"/>
      <protection locked="0"/>
    </xf>
    <xf numFmtId="0" fontId="6" fillId="2" borderId="1" xfId="0" applyFont="1" applyFill="1" applyBorder="1" applyAlignment="1">
      <alignment horizontal="center" vertical="center"/>
    </xf>
    <xf numFmtId="0" fontId="6" fillId="2" borderId="1" xfId="0" applyFont="1" applyFill="1" applyBorder="1"/>
    <xf numFmtId="0" fontId="6" fillId="2" borderId="1" xfId="0" applyFont="1" applyFill="1" applyBorder="1" applyProtection="1">
      <protection locked="0"/>
    </xf>
    <xf numFmtId="0" fontId="0" fillId="0" borderId="1" xfId="0" applyBorder="1" applyAlignment="1">
      <alignment horizontal="center"/>
    </xf>
    <xf numFmtId="0" fontId="8"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43" fontId="10" fillId="0" borderId="1" xfId="0" applyNumberFormat="1" applyFont="1" applyFill="1" applyBorder="1" applyAlignment="1">
      <alignment horizontal="right" vertical="center" wrapText="1"/>
    </xf>
    <xf numFmtId="0" fontId="9" fillId="3" borderId="0" xfId="0" applyFont="1" applyFill="1"/>
    <xf numFmtId="0" fontId="47" fillId="3" borderId="0" xfId="0" applyFont="1" applyFill="1"/>
    <xf numFmtId="0" fontId="48" fillId="3" borderId="0" xfId="0" applyFont="1" applyFill="1"/>
    <xf numFmtId="0" fontId="9" fillId="3" borderId="0" xfId="0" applyFont="1" applyFill="1" applyAlignment="1">
      <alignment horizontal="left" wrapText="1"/>
    </xf>
    <xf numFmtId="0" fontId="9" fillId="3" borderId="0" xfId="0" applyFont="1" applyFill="1" applyAlignment="1">
      <alignment horizontal="left" wrapText="1"/>
    </xf>
    <xf numFmtId="0" fontId="0" fillId="0" borderId="0" xfId="0" applyAlignment="1">
      <alignment vertical="top"/>
    </xf>
    <xf numFmtId="0" fontId="3" fillId="0" borderId="0" xfId="0" applyNumberFormat="1" applyFont="1" applyAlignment="1">
      <alignment horizontal="left" vertical="top"/>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0" xfId="0" applyNumberFormat="1" applyAlignment="1">
      <alignment horizontal="center" vertical="top"/>
    </xf>
    <xf numFmtId="165" fontId="0" fillId="0" borderId="0" xfId="0" applyNumberFormat="1" applyAlignment="1">
      <alignment horizontal="right" vertical="top"/>
    </xf>
    <xf numFmtId="166" fontId="50" fillId="0" borderId="0" xfId="0" applyNumberFormat="1" applyFont="1" applyAlignment="1">
      <alignment vertical="top"/>
    </xf>
    <xf numFmtId="0" fontId="0" fillId="5" borderId="0" xfId="0" applyFill="1" applyAlignment="1">
      <alignment vertical="top"/>
    </xf>
    <xf numFmtId="166" fontId="0" fillId="0" borderId="0" xfId="0" applyNumberFormat="1" applyAlignment="1">
      <alignment vertical="top"/>
    </xf>
    <xf numFmtId="0" fontId="0" fillId="5" borderId="0" xfId="0" applyFill="1" applyAlignment="1">
      <alignment vertical="top" wrapText="1"/>
    </xf>
    <xf numFmtId="0" fontId="49" fillId="0" borderId="0" xfId="0" applyFont="1" applyAlignment="1">
      <alignment vertical="top"/>
    </xf>
    <xf numFmtId="0" fontId="0" fillId="0" borderId="0" xfId="0" applyNumberFormat="1" applyAlignment="1">
      <alignment horizontal="left" vertical="top" wrapText="1"/>
    </xf>
    <xf numFmtId="3" fontId="0" fillId="0" borderId="0" xfId="0" applyNumberFormat="1" applyAlignment="1">
      <alignment vertical="top"/>
    </xf>
    <xf numFmtId="3" fontId="0" fillId="0" borderId="0" xfId="0" applyNumberFormat="1" applyAlignment="1">
      <alignment horizontal="center" vertical="top"/>
    </xf>
    <xf numFmtId="0" fontId="0" fillId="0" borderId="18" xfId="0" applyBorder="1" applyAlignment="1"/>
    <xf numFmtId="0" fontId="3" fillId="0" borderId="18" xfId="0" applyNumberFormat="1" applyFont="1" applyBorder="1" applyAlignment="1">
      <alignment horizontal="left" wrapText="1"/>
    </xf>
    <xf numFmtId="0" fontId="49" fillId="0" borderId="18" xfId="0" applyNumberFormat="1" applyFont="1" applyBorder="1" applyAlignment="1">
      <alignment wrapText="1"/>
    </xf>
    <xf numFmtId="0" fontId="49" fillId="0" borderId="18" xfId="0" applyNumberFormat="1" applyFont="1" applyBorder="1" applyAlignment="1">
      <alignment horizontal="center" wrapText="1"/>
    </xf>
    <xf numFmtId="165" fontId="49" fillId="0" borderId="18" xfId="0" applyNumberFormat="1" applyFont="1" applyBorder="1" applyAlignment="1">
      <alignment horizontal="center" wrapText="1"/>
    </xf>
    <xf numFmtId="3" fontId="49" fillId="0" borderId="18" xfId="0" applyNumberFormat="1" applyFont="1" applyBorder="1" applyAlignment="1">
      <alignment horizontal="center" wrapText="1"/>
    </xf>
    <xf numFmtId="166" fontId="49" fillId="0" borderId="18" xfId="0" applyNumberFormat="1" applyFont="1" applyBorder="1" applyAlignment="1">
      <alignment horizontal="center" wrapText="1"/>
    </xf>
    <xf numFmtId="0" fontId="3" fillId="5" borderId="18" xfId="0" applyFont="1" applyFill="1" applyBorder="1" applyAlignment="1">
      <alignment wrapText="1"/>
    </xf>
    <xf numFmtId="0" fontId="3" fillId="5" borderId="18" xfId="0" applyFont="1" applyFill="1" applyBorder="1" applyAlignment="1"/>
    <xf numFmtId="0" fontId="3" fillId="0" borderId="0" xfId="0" applyFont="1" applyAlignment="1">
      <alignment vertical="top"/>
    </xf>
    <xf numFmtId="0" fontId="2" fillId="0" borderId="0" xfId="0" applyNumberFormat="1" applyFont="1" applyAlignment="1">
      <alignment vertical="top" wrapText="1"/>
    </xf>
    <xf numFmtId="0" fontId="2" fillId="0" borderId="0" xfId="0" applyNumberFormat="1" applyFont="1" applyAlignment="1">
      <alignment horizontal="center" vertical="top" wrapText="1"/>
    </xf>
    <xf numFmtId="165" fontId="3" fillId="0" borderId="0" xfId="0" applyNumberFormat="1" applyFont="1" applyAlignment="1">
      <alignment horizontal="right" vertical="top"/>
    </xf>
    <xf numFmtId="3" fontId="3" fillId="0" borderId="0" xfId="0" applyNumberFormat="1" applyFont="1" applyAlignment="1">
      <alignment vertical="top"/>
    </xf>
    <xf numFmtId="166" fontId="3" fillId="0" borderId="0" xfId="0" applyNumberFormat="1" applyFont="1" applyAlignment="1">
      <alignment vertical="top"/>
    </xf>
    <xf numFmtId="166" fontId="3" fillId="0" borderId="0" xfId="0" applyNumberFormat="1" applyFont="1" applyAlignment="1">
      <alignment horizontal="center" vertical="top"/>
    </xf>
    <xf numFmtId="0" fontId="3" fillId="0" borderId="0" xfId="0" applyNumberFormat="1" applyFont="1" applyAlignment="1">
      <alignment horizontal="center" vertical="top"/>
    </xf>
    <xf numFmtId="8" fontId="3" fillId="5" borderId="0" xfId="0" applyNumberFormat="1" applyFont="1" applyFill="1" applyAlignment="1">
      <alignment vertical="top"/>
    </xf>
    <xf numFmtId="0" fontId="3" fillId="5" borderId="0" xfId="0" applyFont="1" applyFill="1" applyAlignment="1">
      <alignment vertical="top"/>
    </xf>
    <xf numFmtId="166" fontId="3" fillId="5" borderId="0" xfId="0" applyNumberFormat="1" applyFont="1" applyFill="1" applyAlignment="1">
      <alignment vertical="top"/>
    </xf>
    <xf numFmtId="0" fontId="0" fillId="0" borderId="0" xfId="0" applyNumberFormat="1" applyAlignment="1">
      <alignment horizontal="left"/>
    </xf>
    <xf numFmtId="0" fontId="3" fillId="0" borderId="0" xfId="0" applyNumberFormat="1" applyFont="1" applyAlignment="1">
      <alignment wrapText="1"/>
    </xf>
    <xf numFmtId="165" fontId="0" fillId="0" borderId="0" xfId="0" applyNumberFormat="1" applyAlignment="1">
      <alignment horizontal="right"/>
    </xf>
    <xf numFmtId="3" fontId="0" fillId="0" borderId="0" xfId="0" applyNumberFormat="1"/>
    <xf numFmtId="167" fontId="0" fillId="0" borderId="0" xfId="0" applyNumberFormat="1"/>
    <xf numFmtId="166" fontId="0" fillId="0" borderId="0" xfId="0" applyNumberFormat="1"/>
    <xf numFmtId="0" fontId="0" fillId="0" borderId="0" xfId="0" applyNumberFormat="1" applyAlignment="1">
      <alignment horizontal="center"/>
    </xf>
    <xf numFmtId="0" fontId="0" fillId="0" borderId="0" xfId="0" applyNumberFormat="1" applyAlignment="1">
      <alignment wrapText="1"/>
    </xf>
    <xf numFmtId="8" fontId="0" fillId="5" borderId="0" xfId="0" applyNumberFormat="1" applyFill="1" applyAlignment="1">
      <alignment vertical="top"/>
    </xf>
    <xf numFmtId="0" fontId="3" fillId="0" borderId="0" xfId="0" applyNumberFormat="1" applyFont="1" applyAlignment="1">
      <alignment horizontal="left" vertical="top" wrapText="1"/>
    </xf>
    <xf numFmtId="165" fontId="0" fillId="5" borderId="0" xfId="0" applyNumberFormat="1" applyFill="1"/>
    <xf numFmtId="4" fontId="0" fillId="0" borderId="0" xfId="0" applyNumberFormat="1"/>
    <xf numFmtId="9" fontId="0" fillId="0" borderId="0" xfId="2" applyFont="1"/>
    <xf numFmtId="44" fontId="0" fillId="5" borderId="0" xfId="1" applyNumberFormat="1" applyFont="1" applyFill="1" applyAlignment="1">
      <alignment vertical="top"/>
    </xf>
    <xf numFmtId="44" fontId="0" fillId="5" borderId="0" xfId="1" applyNumberFormat="1" applyFont="1" applyFill="1" applyAlignment="1">
      <alignment vertical="top" wrapText="1"/>
    </xf>
    <xf numFmtId="44" fontId="3" fillId="5" borderId="18" xfId="1" applyNumberFormat="1" applyFont="1" applyFill="1" applyBorder="1" applyAlignment="1">
      <alignment wrapText="1"/>
    </xf>
    <xf numFmtId="44" fontId="3" fillId="5" borderId="0" xfId="1" applyNumberFormat="1" applyFont="1" applyFill="1" applyAlignment="1">
      <alignment vertical="top"/>
    </xf>
    <xf numFmtId="44" fontId="0" fillId="5" borderId="0" xfId="1" applyNumberFormat="1" applyFont="1" applyFill="1"/>
    <xf numFmtId="44" fontId="0" fillId="0" borderId="0" xfId="1" applyFont="1"/>
    <xf numFmtId="44" fontId="0" fillId="0" borderId="0" xfId="1" applyNumberFormat="1" applyFont="1"/>
    <xf numFmtId="0" fontId="51" fillId="0" borderId="0" xfId="0" applyFont="1"/>
    <xf numFmtId="0" fontId="52" fillId="0" borderId="0" xfId="0" applyFont="1" applyAlignment="1">
      <alignment vertical="center"/>
    </xf>
    <xf numFmtId="0" fontId="53" fillId="0" borderId="0" xfId="0" applyFont="1" applyAlignment="1">
      <alignment vertical="center"/>
    </xf>
    <xf numFmtId="44" fontId="0" fillId="5" borderId="0" xfId="1" applyNumberFormat="1" applyFont="1" applyFill="1" applyAlignment="1">
      <alignment wrapText="1"/>
    </xf>
    <xf numFmtId="0" fontId="5" fillId="2" borderId="1" xfId="7" applyFont="1" applyFill="1" applyBorder="1" applyAlignment="1">
      <alignment horizontal="center" vertical="center" wrapText="1"/>
    </xf>
    <xf numFmtId="44" fontId="5" fillId="2" borderId="1" xfId="1" applyFont="1" applyFill="1" applyBorder="1" applyAlignment="1">
      <alignment horizontal="center" vertical="center" wrapText="1"/>
    </xf>
    <xf numFmtId="10" fontId="5" fillId="2" borderId="1" xfId="7" applyNumberFormat="1" applyFont="1" applyFill="1" applyBorder="1" applyAlignment="1">
      <alignment horizontal="center" vertical="center" wrapText="1"/>
    </xf>
    <xf numFmtId="0" fontId="6" fillId="0" borderId="0" xfId="7" applyFont="1"/>
    <xf numFmtId="0" fontId="0" fillId="0" borderId="0" xfId="0" applyFont="1"/>
    <xf numFmtId="0" fontId="55" fillId="0" borderId="0" xfId="0" applyFont="1"/>
    <xf numFmtId="44" fontId="0" fillId="0" borderId="0" xfId="1" applyFont="1" applyAlignment="1">
      <alignment horizontal="center"/>
    </xf>
    <xf numFmtId="44" fontId="0" fillId="0" borderId="0" xfId="0" applyNumberFormat="1" applyFont="1" applyAlignment="1"/>
    <xf numFmtId="0" fontId="0" fillId="0" borderId="0" xfId="0" applyFont="1" applyAlignment="1"/>
    <xf numFmtId="2" fontId="0" fillId="0" borderId="0" xfId="0" applyNumberFormat="1" applyFont="1" applyAlignment="1">
      <alignment horizontal="center"/>
    </xf>
    <xf numFmtId="9" fontId="0" fillId="0" borderId="0" xfId="0" applyNumberFormat="1" applyFont="1"/>
    <xf numFmtId="0" fontId="55" fillId="7" borderId="0" xfId="0" applyFont="1" applyFill="1" applyBorder="1"/>
    <xf numFmtId="44" fontId="0" fillId="7" borderId="0" xfId="1" applyFont="1" applyFill="1" applyBorder="1" applyAlignment="1">
      <alignment horizontal="center"/>
    </xf>
    <xf numFmtId="0" fontId="0" fillId="7" borderId="0" xfId="0" applyFont="1" applyFill="1" applyBorder="1"/>
    <xf numFmtId="0" fontId="55" fillId="0" borderId="0" xfId="0" applyFont="1" applyAlignment="1">
      <alignment vertical="center"/>
    </xf>
    <xf numFmtId="44" fontId="0" fillId="0" borderId="0" xfId="1" applyFont="1" applyAlignment="1">
      <alignment horizontal="center" vertical="center"/>
    </xf>
    <xf numFmtId="0" fontId="56" fillId="0" borderId="0" xfId="0" applyFont="1" applyAlignment="1">
      <alignment vertical="center"/>
    </xf>
    <xf numFmtId="0" fontId="57" fillId="7" borderId="0" xfId="0" applyFont="1" applyFill="1" applyBorder="1"/>
    <xf numFmtId="0" fontId="57" fillId="8" borderId="0" xfId="0" applyFont="1" applyFill="1" applyBorder="1"/>
    <xf numFmtId="0" fontId="0" fillId="9" borderId="0" xfId="0" applyFont="1" applyFill="1" applyBorder="1"/>
    <xf numFmtId="0" fontId="0" fillId="3" borderId="0" xfId="0" applyFont="1" applyFill="1"/>
    <xf numFmtId="0" fontId="0" fillId="3" borderId="0" xfId="0" applyFont="1" applyFill="1" applyAlignment="1"/>
    <xf numFmtId="0" fontId="58" fillId="0" borderId="0" xfId="0" applyFont="1"/>
    <xf numFmtId="0" fontId="59" fillId="0" borderId="0" xfId="0" applyFont="1"/>
    <xf numFmtId="44" fontId="0" fillId="7" borderId="0" xfId="1" applyFont="1" applyFill="1" applyBorder="1"/>
    <xf numFmtId="2" fontId="0" fillId="7" borderId="0" xfId="0" applyNumberFormat="1" applyFont="1" applyFill="1" applyBorder="1" applyAlignment="1">
      <alignment horizontal="center"/>
    </xf>
    <xf numFmtId="0" fontId="0" fillId="0" borderId="0" xfId="0" applyFont="1" applyAlignment="1">
      <alignment horizontal="center"/>
    </xf>
    <xf numFmtId="2" fontId="59" fillId="0" borderId="0" xfId="0" applyNumberFormat="1" applyFont="1" applyAlignment="1">
      <alignment horizontal="center"/>
    </xf>
    <xf numFmtId="44" fontId="0" fillId="0" borderId="0" xfId="1" applyFont="1" applyAlignment="1"/>
    <xf numFmtId="9" fontId="60" fillId="0" borderId="0" xfId="2" applyFont="1"/>
    <xf numFmtId="0" fontId="60" fillId="0" borderId="0" xfId="0" applyFont="1"/>
    <xf numFmtId="1" fontId="60" fillId="0" borderId="0" xfId="0" applyNumberFormat="1" applyFont="1"/>
    <xf numFmtId="164" fontId="60" fillId="0" borderId="0" xfId="1" applyNumberFormat="1" applyFont="1"/>
    <xf numFmtId="44" fontId="60" fillId="0" borderId="0" xfId="0" applyNumberFormat="1" applyFont="1"/>
    <xf numFmtId="12" fontId="60" fillId="0" borderId="0" xfId="0" applyNumberFormat="1" applyFont="1"/>
    <xf numFmtId="44" fontId="60" fillId="0" borderId="0" xfId="1" applyFont="1"/>
    <xf numFmtId="0" fontId="5" fillId="2" borderId="1" xfId="7" applyFont="1" applyFill="1" applyBorder="1" applyAlignment="1">
      <alignment horizontal="center" vertical="center" wrapText="1"/>
    </xf>
    <xf numFmtId="44" fontId="0" fillId="0" borderId="0" xfId="1" applyFont="1"/>
    <xf numFmtId="0" fontId="62" fillId="2" borderId="0" xfId="7" applyFont="1" applyFill="1" applyBorder="1" applyAlignment="1">
      <alignment horizontal="center" vertical="center" wrapText="1"/>
    </xf>
    <xf numFmtId="44" fontId="62" fillId="2" borderId="0" xfId="1" applyFont="1" applyFill="1" applyBorder="1" applyAlignment="1">
      <alignment horizontal="center" vertical="center" wrapText="1"/>
    </xf>
    <xf numFmtId="2" fontId="62" fillId="2" borderId="0" xfId="4" applyNumberFormat="1" applyFont="1" applyFill="1" applyBorder="1" applyAlignment="1">
      <alignment horizontal="center" vertical="center" wrapText="1"/>
    </xf>
    <xf numFmtId="10" fontId="62" fillId="2" borderId="0" xfId="7" applyNumberFormat="1" applyFont="1" applyFill="1" applyBorder="1" applyAlignment="1">
      <alignment horizontal="center" vertical="center" wrapText="1"/>
    </xf>
    <xf numFmtId="44" fontId="62" fillId="2" borderId="0" xfId="4" applyFont="1" applyFill="1" applyBorder="1" applyAlignment="1" applyProtection="1">
      <alignment horizontal="center" vertical="center" wrapText="1"/>
      <protection locked="0"/>
    </xf>
    <xf numFmtId="44" fontId="62" fillId="2" borderId="0" xfId="4" applyFont="1" applyFill="1" applyBorder="1" applyAlignment="1">
      <alignment horizontal="center" vertical="center" wrapText="1"/>
    </xf>
    <xf numFmtId="0" fontId="37" fillId="0" borderId="0" xfId="7" applyFont="1" applyBorder="1"/>
    <xf numFmtId="0" fontId="36" fillId="0" borderId="0" xfId="0" applyFont="1" applyBorder="1" applyAlignment="1">
      <alignment vertical="center" wrapText="1"/>
    </xf>
    <xf numFmtId="44" fontId="36" fillId="0" borderId="0" xfId="1" applyFont="1" applyBorder="1" applyAlignment="1">
      <alignment horizontal="center" vertical="center" wrapText="1"/>
    </xf>
    <xf numFmtId="9" fontId="37" fillId="0" borderId="0" xfId="2" applyFont="1" applyBorder="1"/>
    <xf numFmtId="44" fontId="37" fillId="0" borderId="0" xfId="1" applyFont="1" applyBorder="1"/>
    <xf numFmtId="0" fontId="37" fillId="0" borderId="0" xfId="0" applyFont="1" applyBorder="1"/>
    <xf numFmtId="44" fontId="37" fillId="0" borderId="0" xfId="0" applyNumberFormat="1" applyFont="1" applyBorder="1"/>
    <xf numFmtId="0" fontId="63" fillId="0" borderId="0" xfId="0" applyFont="1" applyBorder="1"/>
    <xf numFmtId="8" fontId="36" fillId="0" borderId="0" xfId="0" applyNumberFormat="1" applyFont="1" applyBorder="1" applyAlignment="1">
      <alignment horizontal="center" vertical="center" wrapText="1"/>
    </xf>
    <xf numFmtId="8" fontId="37" fillId="0" borderId="0" xfId="0" applyNumberFormat="1" applyFont="1" applyBorder="1"/>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0" fillId="0" borderId="0" xfId="0" applyBorder="1"/>
    <xf numFmtId="0" fontId="0" fillId="0" borderId="0" xfId="0" applyFont="1"/>
    <xf numFmtId="44" fontId="0" fillId="0" borderId="0" xfId="1" applyFont="1" applyAlignment="1"/>
    <xf numFmtId="2" fontId="0" fillId="0" borderId="0" xfId="0" applyNumberFormat="1" applyFont="1" applyAlignment="1">
      <alignment horizontal="center"/>
    </xf>
    <xf numFmtId="0" fontId="0" fillId="0" borderId="0" xfId="0" applyFont="1" applyAlignment="1">
      <alignment horizontal="center"/>
    </xf>
    <xf numFmtId="0" fontId="0" fillId="0" borderId="0" xfId="0" applyFont="1" applyAlignment="1"/>
    <xf numFmtId="0" fontId="59" fillId="0" borderId="0" xfId="0" applyFont="1"/>
    <xf numFmtId="9" fontId="0" fillId="0" borderId="0" xfId="0" applyNumberFormat="1" applyFont="1"/>
    <xf numFmtId="2" fontId="59" fillId="0" borderId="0" xfId="0" applyNumberFormat="1" applyFont="1" applyAlignment="1">
      <alignment horizontal="center"/>
    </xf>
    <xf numFmtId="0" fontId="36" fillId="0" borderId="0" xfId="0" applyFont="1" applyFill="1" applyBorder="1" applyAlignment="1">
      <alignment vertical="center" wrapText="1"/>
    </xf>
    <xf numFmtId="0" fontId="64" fillId="0" borderId="0" xfId="0" applyFont="1" applyBorder="1" applyAlignment="1">
      <alignment vertical="center"/>
    </xf>
    <xf numFmtId="0" fontId="48" fillId="3" borderId="0" xfId="0" applyFont="1" applyFill="1" applyAlignment="1">
      <alignment horizontal="left" wrapText="1"/>
    </xf>
    <xf numFmtId="0" fontId="9" fillId="3" borderId="0" xfId="0" applyFont="1" applyFill="1" applyAlignment="1">
      <alignment horizontal="left" wrapText="1"/>
    </xf>
    <xf numFmtId="0" fontId="48" fillId="3" borderId="0" xfId="0" applyFont="1" applyFill="1" applyAlignment="1">
      <alignment horizontal="left"/>
    </xf>
    <xf numFmtId="0" fontId="49" fillId="0" borderId="0" xfId="0" applyFont="1" applyAlignment="1">
      <alignment horizontal="left" vertical="top"/>
    </xf>
    <xf numFmtId="0" fontId="0" fillId="0" borderId="0" xfId="0" applyAlignment="1">
      <alignment horizontal="left" vertical="top"/>
    </xf>
    <xf numFmtId="0" fontId="3" fillId="0" borderId="0" xfId="0" applyNumberFormat="1" applyFont="1" applyAlignment="1">
      <alignment horizontal="left" vertical="top" wrapText="1"/>
    </xf>
    <xf numFmtId="0" fontId="0" fillId="0" borderId="0" xfId="0" applyAlignment="1">
      <alignment vertical="top"/>
    </xf>
    <xf numFmtId="165" fontId="3" fillId="0" borderId="0" xfId="0" quotePrefix="1" applyNumberFormat="1" applyFont="1" applyAlignment="1">
      <alignment horizontal="center" vertical="top"/>
    </xf>
    <xf numFmtId="165" fontId="3" fillId="0" borderId="0" xfId="0" applyNumberFormat="1" applyFont="1" applyAlignment="1">
      <alignment horizontal="center" vertical="top"/>
    </xf>
    <xf numFmtId="0" fontId="43" fillId="3" borderId="18" xfId="0" applyFont="1" applyFill="1" applyBorder="1" applyAlignment="1">
      <alignment horizontal="left" vertical="center" wrapText="1"/>
    </xf>
    <xf numFmtId="0" fontId="45" fillId="3" borderId="14" xfId="0" applyFont="1" applyFill="1" applyBorder="1" applyAlignment="1">
      <alignment vertical="center" wrapText="1"/>
    </xf>
    <xf numFmtId="0" fontId="45" fillId="3" borderId="12" xfId="0" applyFont="1" applyFill="1" applyBorder="1" applyAlignment="1">
      <alignment vertical="center" wrapText="1"/>
    </xf>
    <xf numFmtId="0" fontId="45" fillId="3" borderId="13"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3" fillId="3" borderId="13" xfId="0" applyFont="1" applyFill="1" applyBorder="1" applyAlignment="1">
      <alignment vertical="center" wrapText="1"/>
    </xf>
    <xf numFmtId="0" fontId="43" fillId="3" borderId="12" xfId="0" applyFont="1" applyFill="1" applyBorder="1" applyAlignment="1">
      <alignment vertical="center" wrapText="1"/>
    </xf>
    <xf numFmtId="0" fontId="45" fillId="3" borderId="14" xfId="0" applyFont="1" applyFill="1" applyBorder="1" applyAlignment="1">
      <alignment horizontal="center" vertical="center" wrapText="1"/>
    </xf>
    <xf numFmtId="0" fontId="45" fillId="3" borderId="13" xfId="0" applyFont="1" applyFill="1" applyBorder="1" applyAlignment="1">
      <alignment vertical="center" wrapText="1"/>
    </xf>
    <xf numFmtId="0" fontId="45" fillId="3" borderId="13" xfId="0" applyFont="1" applyFill="1" applyBorder="1" applyAlignment="1">
      <alignment horizontal="left" vertical="center" wrapText="1"/>
    </xf>
    <xf numFmtId="0" fontId="45" fillId="3" borderId="14" xfId="0" applyFont="1" applyFill="1" applyBorder="1" applyAlignment="1">
      <alignment horizontal="left" vertical="center" wrapText="1"/>
    </xf>
    <xf numFmtId="0" fontId="45" fillId="3" borderId="12" xfId="0" applyFont="1" applyFill="1" applyBorder="1" applyAlignment="1">
      <alignment horizontal="left" vertical="center" wrapText="1"/>
    </xf>
    <xf numFmtId="49" fontId="29" fillId="0" borderId="6" xfId="4" applyNumberFormat="1" applyFont="1" applyFill="1" applyBorder="1" applyAlignment="1">
      <alignment horizontal="left" vertical="center" wrapText="1"/>
    </xf>
    <xf numFmtId="0" fontId="8" fillId="0" borderId="6" xfId="0" applyFont="1" applyFill="1" applyBorder="1" applyAlignment="1">
      <alignment horizontal="left" vertical="center" wrapText="1"/>
    </xf>
    <xf numFmtId="49" fontId="5" fillId="0" borderId="7" xfId="4" applyNumberFormat="1" applyFont="1" applyFill="1" applyBorder="1" applyAlignment="1">
      <alignment horizontal="left" vertical="center" wrapText="1"/>
    </xf>
    <xf numFmtId="49" fontId="29" fillId="0" borderId="7" xfId="4" applyNumberFormat="1" applyFont="1" applyFill="1" applyBorder="1" applyAlignment="1">
      <alignment horizontal="left" vertical="center" wrapText="1"/>
    </xf>
  </cellXfs>
  <cellStyles count="21">
    <cellStyle name="Comma 2" xfId="14"/>
    <cellStyle name="Currency" xfId="1" builtinId="4"/>
    <cellStyle name="Currency 2" xfId="4"/>
    <cellStyle name="Currency 3" xfId="8"/>
    <cellStyle name="Currency 4" xfId="10"/>
    <cellStyle name="Hyperlink" xfId="20" builtinId="8"/>
    <cellStyle name="Normal" xfId="0" builtinId="0"/>
    <cellStyle name="Normal 10" xfId="6"/>
    <cellStyle name="Normal 17" xfId="18"/>
    <cellStyle name="Normal 2" xfId="15"/>
    <cellStyle name="Normal 2 2" xfId="17"/>
    <cellStyle name="Normal 2 3" xfId="7"/>
    <cellStyle name="Normal 2 3 2" xfId="12"/>
    <cellStyle name="Normal 3" xfId="3"/>
    <cellStyle name="Normal 4" xfId="19"/>
    <cellStyle name="Normal 4 2" xfId="9"/>
    <cellStyle name="Normal 5" xfId="16"/>
    <cellStyle name="Normal_Sheet1" xfId="13"/>
    <cellStyle name="Percent" xfId="2" builtinId="5"/>
    <cellStyle name="Percent 2" xfId="5"/>
    <cellStyle name="Percent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_rels/drawing2.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_rels/drawing3.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5</xdr:col>
      <xdr:colOff>9525</xdr:colOff>
      <xdr:row>1</xdr:row>
      <xdr:rowOff>9525</xdr:rowOff>
    </xdr:to>
    <xdr:pic>
      <xdr:nvPicPr>
        <xdr:cNvPr id="2" name="Picture 1" descr="https://d.adroll.com/cm/aol/out">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1</xdr:row>
      <xdr:rowOff>0</xdr:rowOff>
    </xdr:from>
    <xdr:to>
      <xdr:col>5</xdr:col>
      <xdr:colOff>28575</xdr:colOff>
      <xdr:row>1</xdr:row>
      <xdr:rowOff>9525</xdr:rowOff>
    </xdr:to>
    <xdr:pic>
      <xdr:nvPicPr>
        <xdr:cNvPr id="3" name="Picture 2" descr="https://d.adroll.com/cm/index/out">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1</xdr:row>
      <xdr:rowOff>0</xdr:rowOff>
    </xdr:from>
    <xdr:to>
      <xdr:col>5</xdr:col>
      <xdr:colOff>47625</xdr:colOff>
      <xdr:row>1</xdr:row>
      <xdr:rowOff>9525</xdr:rowOff>
    </xdr:to>
    <xdr:pic>
      <xdr:nvPicPr>
        <xdr:cNvPr id="4" name="Picture 3" descr="https://d.adroll.com/cm/n/out">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050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1</xdr:row>
      <xdr:rowOff>0</xdr:rowOff>
    </xdr:from>
    <xdr:to>
      <xdr:col>5</xdr:col>
      <xdr:colOff>66675</xdr:colOff>
      <xdr:row>1</xdr:row>
      <xdr:rowOff>9525</xdr:rowOff>
    </xdr:to>
    <xdr:sp macro="" textlink="">
      <xdr:nvSpPr>
        <xdr:cNvPr id="5" name="AutoShape 4" descr="https://d.adroll.com/cm/pubmatic/out">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7829550" y="3238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xdr:row>
      <xdr:rowOff>0</xdr:rowOff>
    </xdr:from>
    <xdr:to>
      <xdr:col>5</xdr:col>
      <xdr:colOff>9525</xdr:colOff>
      <xdr:row>2</xdr:row>
      <xdr:rowOff>9525</xdr:rowOff>
    </xdr:to>
    <xdr:pic>
      <xdr:nvPicPr>
        <xdr:cNvPr id="6" name="Picture 5" descr="https://d.adroll.com/cm/r/out">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2</xdr:row>
      <xdr:rowOff>0</xdr:rowOff>
    </xdr:from>
    <xdr:to>
      <xdr:col>5</xdr:col>
      <xdr:colOff>28575</xdr:colOff>
      <xdr:row>2</xdr:row>
      <xdr:rowOff>9525</xdr:rowOff>
    </xdr:to>
    <xdr:pic>
      <xdr:nvPicPr>
        <xdr:cNvPr id="7" name="Picture 6" descr="https://d.adroll.com/cm/f/out">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2</xdr:row>
      <xdr:rowOff>0</xdr:rowOff>
    </xdr:from>
    <xdr:to>
      <xdr:col>5</xdr:col>
      <xdr:colOff>47625</xdr:colOff>
      <xdr:row>2</xdr:row>
      <xdr:rowOff>9525</xdr:rowOff>
    </xdr:to>
    <xdr:pic>
      <xdr:nvPicPr>
        <xdr:cNvPr id="8" name="Picture 7" descr="https://d.adroll.com/cm/b/out">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2</xdr:row>
      <xdr:rowOff>0</xdr:rowOff>
    </xdr:from>
    <xdr:to>
      <xdr:col>5</xdr:col>
      <xdr:colOff>66675</xdr:colOff>
      <xdr:row>2</xdr:row>
      <xdr:rowOff>9525</xdr:rowOff>
    </xdr:to>
    <xdr:pic>
      <xdr:nvPicPr>
        <xdr:cNvPr id="9" name="Picture 8" descr="https://d.adroll.com/cm/w/out">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76200</xdr:colOff>
      <xdr:row>2</xdr:row>
      <xdr:rowOff>0</xdr:rowOff>
    </xdr:from>
    <xdr:to>
      <xdr:col>5</xdr:col>
      <xdr:colOff>85725</xdr:colOff>
      <xdr:row>2</xdr:row>
      <xdr:rowOff>9525</xdr:rowOff>
    </xdr:to>
    <xdr:pic>
      <xdr:nvPicPr>
        <xdr:cNvPr id="10" name="Picture 9" descr="https://d.adroll.com/cm/x/out">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95250</xdr:colOff>
      <xdr:row>2</xdr:row>
      <xdr:rowOff>0</xdr:rowOff>
    </xdr:from>
    <xdr:to>
      <xdr:col>5</xdr:col>
      <xdr:colOff>104775</xdr:colOff>
      <xdr:row>2</xdr:row>
      <xdr:rowOff>9525</xdr:rowOff>
    </xdr:to>
    <xdr:pic>
      <xdr:nvPicPr>
        <xdr:cNvPr id="11" name="Picture 10" descr="https://d.adroll.com/cm/l/out">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114300</xdr:colOff>
      <xdr:row>2</xdr:row>
      <xdr:rowOff>0</xdr:rowOff>
    </xdr:from>
    <xdr:to>
      <xdr:col>5</xdr:col>
      <xdr:colOff>123825</xdr:colOff>
      <xdr:row>2</xdr:row>
      <xdr:rowOff>9525</xdr:rowOff>
    </xdr:to>
    <xdr:pic>
      <xdr:nvPicPr>
        <xdr:cNvPr id="12" name="Picture 11" descr="https://d.adroll.com/cm/o/out">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133350</xdr:colOff>
      <xdr:row>2</xdr:row>
      <xdr:rowOff>0</xdr:rowOff>
    </xdr:from>
    <xdr:to>
      <xdr:col>5</xdr:col>
      <xdr:colOff>142875</xdr:colOff>
      <xdr:row>2</xdr:row>
      <xdr:rowOff>9525</xdr:rowOff>
    </xdr:to>
    <xdr:pic>
      <xdr:nvPicPr>
        <xdr:cNvPr id="13" name="Picture 12" descr="https://d.adroll.com/cm/g/out?google_nid=adroll4">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1095375</xdr:colOff>
      <xdr:row>6</xdr:row>
      <xdr:rowOff>257175</xdr:rowOff>
    </xdr:from>
    <xdr:ext cx="9525" cy="9525"/>
    <xdr:pic>
      <xdr:nvPicPr>
        <xdr:cNvPr id="14" name="Picture 13" descr="https://d.adroll.com/cm/r/out">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19050</xdr:colOff>
      <xdr:row>3</xdr:row>
      <xdr:rowOff>0</xdr:rowOff>
    </xdr:from>
    <xdr:ext cx="9525" cy="9525"/>
    <xdr:pic>
      <xdr:nvPicPr>
        <xdr:cNvPr id="15" name="Picture 14" descr="https://d.adroll.com/cm/f/out">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38100</xdr:colOff>
      <xdr:row>3</xdr:row>
      <xdr:rowOff>0</xdr:rowOff>
    </xdr:from>
    <xdr:ext cx="9525" cy="9525"/>
    <xdr:pic>
      <xdr:nvPicPr>
        <xdr:cNvPr id="16" name="Picture 15" descr="https://d.adroll.com/cm/b/out">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57150</xdr:colOff>
      <xdr:row>3</xdr:row>
      <xdr:rowOff>0</xdr:rowOff>
    </xdr:from>
    <xdr:ext cx="9525" cy="9525"/>
    <xdr:pic>
      <xdr:nvPicPr>
        <xdr:cNvPr id="17" name="Picture 16" descr="https://d.adroll.com/cm/w/out">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76200</xdr:colOff>
      <xdr:row>3</xdr:row>
      <xdr:rowOff>0</xdr:rowOff>
    </xdr:from>
    <xdr:ext cx="9525" cy="9525"/>
    <xdr:pic>
      <xdr:nvPicPr>
        <xdr:cNvPr id="18" name="Picture 17" descr="https://d.adroll.com/cm/x/out">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95250</xdr:colOff>
      <xdr:row>3</xdr:row>
      <xdr:rowOff>0</xdr:rowOff>
    </xdr:from>
    <xdr:ext cx="9525" cy="9525"/>
    <xdr:pic>
      <xdr:nvPicPr>
        <xdr:cNvPr id="19" name="Picture 18" descr="https://d.adroll.com/cm/l/out">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114300</xdr:colOff>
      <xdr:row>3</xdr:row>
      <xdr:rowOff>0</xdr:rowOff>
    </xdr:from>
    <xdr:ext cx="9525" cy="9525"/>
    <xdr:pic>
      <xdr:nvPicPr>
        <xdr:cNvPr id="20" name="Picture 19" descr="https://d.adroll.com/cm/o/out">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133350</xdr:colOff>
      <xdr:row>3</xdr:row>
      <xdr:rowOff>0</xdr:rowOff>
    </xdr:from>
    <xdr:ext cx="9525" cy="9525"/>
    <xdr:pic>
      <xdr:nvPicPr>
        <xdr:cNvPr id="21" name="Picture 20" descr="https://d.adroll.com/cm/g/out?google_nid=adroll4">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7</xdr:row>
      <xdr:rowOff>257175</xdr:rowOff>
    </xdr:from>
    <xdr:ext cx="9525" cy="9525"/>
    <xdr:pic>
      <xdr:nvPicPr>
        <xdr:cNvPr id="22" name="Picture 21" descr="https://d.adroll.com/cm/r/out">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8</xdr:row>
      <xdr:rowOff>257175</xdr:rowOff>
    </xdr:from>
    <xdr:ext cx="9525" cy="9525"/>
    <xdr:pic>
      <xdr:nvPicPr>
        <xdr:cNvPr id="23" name="Picture 22" descr="https://d.adroll.com/cm/r/out">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9</xdr:row>
      <xdr:rowOff>257175</xdr:rowOff>
    </xdr:from>
    <xdr:ext cx="9525" cy="9525"/>
    <xdr:pic>
      <xdr:nvPicPr>
        <xdr:cNvPr id="24" name="Picture 23" descr="https://d.adroll.com/cm/r/out">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9</xdr:row>
      <xdr:rowOff>257175</xdr:rowOff>
    </xdr:from>
    <xdr:ext cx="9525" cy="9525"/>
    <xdr:pic>
      <xdr:nvPicPr>
        <xdr:cNvPr id="25" name="Picture 24" descr="https://d.adroll.com/cm/r/out">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10</xdr:row>
      <xdr:rowOff>257175</xdr:rowOff>
    </xdr:from>
    <xdr:ext cx="9525" cy="9525"/>
    <xdr:pic>
      <xdr:nvPicPr>
        <xdr:cNvPr id="26" name="Picture 25" descr="https://d.adroll.com/cm/r/out">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10</xdr:row>
      <xdr:rowOff>257175</xdr:rowOff>
    </xdr:from>
    <xdr:ext cx="9525" cy="9525"/>
    <xdr:pic>
      <xdr:nvPicPr>
        <xdr:cNvPr id="27" name="Picture 26" descr="https://d.adroll.com/cm/r/out">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11</xdr:row>
      <xdr:rowOff>257175</xdr:rowOff>
    </xdr:from>
    <xdr:ext cx="9525" cy="9525"/>
    <xdr:pic>
      <xdr:nvPicPr>
        <xdr:cNvPr id="28" name="Picture 27" descr="https://d.adroll.com/cm/r/out">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11</xdr:row>
      <xdr:rowOff>257175</xdr:rowOff>
    </xdr:from>
    <xdr:ext cx="9525" cy="9525"/>
    <xdr:pic>
      <xdr:nvPicPr>
        <xdr:cNvPr id="29" name="Picture 28" descr="https://d.adroll.com/cm/r/out">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12</xdr:row>
      <xdr:rowOff>257175</xdr:rowOff>
    </xdr:from>
    <xdr:ext cx="9525" cy="9525"/>
    <xdr:pic>
      <xdr:nvPicPr>
        <xdr:cNvPr id="30" name="Picture 29" descr="https://d.adroll.com/cm/r/out">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12</xdr:row>
      <xdr:rowOff>257175</xdr:rowOff>
    </xdr:from>
    <xdr:ext cx="9525" cy="9525"/>
    <xdr:pic>
      <xdr:nvPicPr>
        <xdr:cNvPr id="31" name="Picture 30" descr="https://d.adroll.com/cm/r/out">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13</xdr:row>
      <xdr:rowOff>257175</xdr:rowOff>
    </xdr:from>
    <xdr:ext cx="9525" cy="9525"/>
    <xdr:pic>
      <xdr:nvPicPr>
        <xdr:cNvPr id="32" name="Picture 31" descr="https://d.adroll.com/cm/r/out">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13</xdr:row>
      <xdr:rowOff>257175</xdr:rowOff>
    </xdr:from>
    <xdr:ext cx="9525" cy="9525"/>
    <xdr:pic>
      <xdr:nvPicPr>
        <xdr:cNvPr id="33" name="Picture 32" descr="https://d.adroll.com/cm/r/out">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14</xdr:row>
      <xdr:rowOff>257175</xdr:rowOff>
    </xdr:from>
    <xdr:ext cx="9525" cy="9525"/>
    <xdr:pic>
      <xdr:nvPicPr>
        <xdr:cNvPr id="34" name="Picture 33" descr="https://d.adroll.com/cm/r/out">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14</xdr:row>
      <xdr:rowOff>257175</xdr:rowOff>
    </xdr:from>
    <xdr:ext cx="9525" cy="9525"/>
    <xdr:pic>
      <xdr:nvPicPr>
        <xdr:cNvPr id="35" name="Picture 34" descr="https://d.adroll.com/cm/r/out">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15</xdr:row>
      <xdr:rowOff>257175</xdr:rowOff>
    </xdr:from>
    <xdr:ext cx="9525" cy="9525"/>
    <xdr:pic>
      <xdr:nvPicPr>
        <xdr:cNvPr id="36" name="Picture 35" descr="https://d.adroll.com/cm/r/out">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15</xdr:row>
      <xdr:rowOff>257175</xdr:rowOff>
    </xdr:from>
    <xdr:ext cx="9525" cy="9525"/>
    <xdr:pic>
      <xdr:nvPicPr>
        <xdr:cNvPr id="37" name="Picture 36" descr="https://d.adroll.com/cm/r/out">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16</xdr:row>
      <xdr:rowOff>257175</xdr:rowOff>
    </xdr:from>
    <xdr:ext cx="9525" cy="9525"/>
    <xdr:pic>
      <xdr:nvPicPr>
        <xdr:cNvPr id="38" name="Picture 37" descr="https://d.adroll.com/cm/r/out">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16</xdr:row>
      <xdr:rowOff>257175</xdr:rowOff>
    </xdr:from>
    <xdr:ext cx="9525" cy="9525"/>
    <xdr:pic>
      <xdr:nvPicPr>
        <xdr:cNvPr id="39" name="Picture 38" descr="https://d.adroll.com/cm/r/out">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17</xdr:row>
      <xdr:rowOff>257175</xdr:rowOff>
    </xdr:from>
    <xdr:ext cx="9525" cy="9525"/>
    <xdr:pic>
      <xdr:nvPicPr>
        <xdr:cNvPr id="40" name="Picture 39" descr="https://d.adroll.com/cm/r/out">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18</xdr:row>
      <xdr:rowOff>257175</xdr:rowOff>
    </xdr:from>
    <xdr:ext cx="9525" cy="9525"/>
    <xdr:pic>
      <xdr:nvPicPr>
        <xdr:cNvPr id="41" name="Picture 40" descr="https://d.adroll.com/cm/r/out">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6000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19</xdr:row>
      <xdr:rowOff>257175</xdr:rowOff>
    </xdr:from>
    <xdr:ext cx="9525" cy="9525"/>
    <xdr:pic>
      <xdr:nvPicPr>
        <xdr:cNvPr id="42" name="Picture 41" descr="https://d.adroll.com/cm/r/out">
          <a:extLst>
            <a:ext uri="{FF2B5EF4-FFF2-40B4-BE49-F238E27FC236}">
              <a16:creationId xmlns:a16="http://schemas.microsoft.com/office/drawing/2014/main" id="{00000000-0008-0000-02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6000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20</xdr:row>
      <xdr:rowOff>257175</xdr:rowOff>
    </xdr:from>
    <xdr:ext cx="9525" cy="9525"/>
    <xdr:pic>
      <xdr:nvPicPr>
        <xdr:cNvPr id="43" name="Picture 42" descr="https://d.adroll.com/cm/r/out">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6000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5</xdr:col>
      <xdr:colOff>9525</xdr:colOff>
      <xdr:row>1</xdr:row>
      <xdr:rowOff>9525</xdr:rowOff>
    </xdr:to>
    <xdr:pic>
      <xdr:nvPicPr>
        <xdr:cNvPr id="2" name="Picture 1" descr="https://d.adroll.com/cm/aol/out">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1</xdr:row>
      <xdr:rowOff>0</xdr:rowOff>
    </xdr:from>
    <xdr:to>
      <xdr:col>5</xdr:col>
      <xdr:colOff>28575</xdr:colOff>
      <xdr:row>1</xdr:row>
      <xdr:rowOff>9525</xdr:rowOff>
    </xdr:to>
    <xdr:pic>
      <xdr:nvPicPr>
        <xdr:cNvPr id="3" name="Picture 2" descr="https://d.adroll.com/cm/index/out">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1</xdr:row>
      <xdr:rowOff>0</xdr:rowOff>
    </xdr:from>
    <xdr:to>
      <xdr:col>5</xdr:col>
      <xdr:colOff>47625</xdr:colOff>
      <xdr:row>1</xdr:row>
      <xdr:rowOff>9525</xdr:rowOff>
    </xdr:to>
    <xdr:pic>
      <xdr:nvPicPr>
        <xdr:cNvPr id="4" name="Picture 3" descr="https://d.adroll.com/cm/n/out">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050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1</xdr:row>
      <xdr:rowOff>0</xdr:rowOff>
    </xdr:from>
    <xdr:to>
      <xdr:col>5</xdr:col>
      <xdr:colOff>66675</xdr:colOff>
      <xdr:row>1</xdr:row>
      <xdr:rowOff>9525</xdr:rowOff>
    </xdr:to>
    <xdr:sp macro="" textlink="">
      <xdr:nvSpPr>
        <xdr:cNvPr id="18436" name="AutoShape 4" descr="https://d.adroll.com/cm/pubmatic/out">
          <a:extLst>
            <a:ext uri="{FF2B5EF4-FFF2-40B4-BE49-F238E27FC236}">
              <a16:creationId xmlns:a16="http://schemas.microsoft.com/office/drawing/2014/main" id="{00000000-0008-0000-0500-000004480000}"/>
            </a:ext>
          </a:extLst>
        </xdr:cNvPr>
        <xdr:cNvSpPr>
          <a:spLocks noChangeAspect="1" noChangeArrowheads="1"/>
        </xdr:cNvSpPr>
      </xdr:nvSpPr>
      <xdr:spPr bwMode="auto">
        <a:xfrm>
          <a:off x="7829550" y="3238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xdr:row>
      <xdr:rowOff>0</xdr:rowOff>
    </xdr:from>
    <xdr:to>
      <xdr:col>5</xdr:col>
      <xdr:colOff>9525</xdr:colOff>
      <xdr:row>2</xdr:row>
      <xdr:rowOff>9525</xdr:rowOff>
    </xdr:to>
    <xdr:pic>
      <xdr:nvPicPr>
        <xdr:cNvPr id="6" name="Picture 5" descr="https://d.adroll.com/cm/r/out">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2</xdr:row>
      <xdr:rowOff>0</xdr:rowOff>
    </xdr:from>
    <xdr:to>
      <xdr:col>5</xdr:col>
      <xdr:colOff>28575</xdr:colOff>
      <xdr:row>2</xdr:row>
      <xdr:rowOff>9525</xdr:rowOff>
    </xdr:to>
    <xdr:pic>
      <xdr:nvPicPr>
        <xdr:cNvPr id="7" name="Picture 6" descr="https://d.adroll.com/cm/f/out">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2</xdr:row>
      <xdr:rowOff>0</xdr:rowOff>
    </xdr:from>
    <xdr:to>
      <xdr:col>5</xdr:col>
      <xdr:colOff>47625</xdr:colOff>
      <xdr:row>2</xdr:row>
      <xdr:rowOff>9525</xdr:rowOff>
    </xdr:to>
    <xdr:pic>
      <xdr:nvPicPr>
        <xdr:cNvPr id="8" name="Picture 7" descr="https://d.adroll.com/cm/b/out">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2</xdr:row>
      <xdr:rowOff>0</xdr:rowOff>
    </xdr:from>
    <xdr:to>
      <xdr:col>5</xdr:col>
      <xdr:colOff>66675</xdr:colOff>
      <xdr:row>2</xdr:row>
      <xdr:rowOff>9525</xdr:rowOff>
    </xdr:to>
    <xdr:pic>
      <xdr:nvPicPr>
        <xdr:cNvPr id="9" name="Picture 8" descr="https://d.adroll.com/cm/w/out">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76200</xdr:colOff>
      <xdr:row>2</xdr:row>
      <xdr:rowOff>0</xdr:rowOff>
    </xdr:from>
    <xdr:to>
      <xdr:col>5</xdr:col>
      <xdr:colOff>85725</xdr:colOff>
      <xdr:row>2</xdr:row>
      <xdr:rowOff>9525</xdr:rowOff>
    </xdr:to>
    <xdr:pic>
      <xdr:nvPicPr>
        <xdr:cNvPr id="10" name="Picture 9" descr="https://d.adroll.com/cm/x/out">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95250</xdr:colOff>
      <xdr:row>2</xdr:row>
      <xdr:rowOff>0</xdr:rowOff>
    </xdr:from>
    <xdr:to>
      <xdr:col>5</xdr:col>
      <xdr:colOff>104775</xdr:colOff>
      <xdr:row>2</xdr:row>
      <xdr:rowOff>9525</xdr:rowOff>
    </xdr:to>
    <xdr:pic>
      <xdr:nvPicPr>
        <xdr:cNvPr id="11" name="Picture 10" descr="https://d.adroll.com/cm/l/out">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114300</xdr:colOff>
      <xdr:row>2</xdr:row>
      <xdr:rowOff>0</xdr:rowOff>
    </xdr:from>
    <xdr:to>
      <xdr:col>5</xdr:col>
      <xdr:colOff>123825</xdr:colOff>
      <xdr:row>2</xdr:row>
      <xdr:rowOff>9525</xdr:rowOff>
    </xdr:to>
    <xdr:pic>
      <xdr:nvPicPr>
        <xdr:cNvPr id="12" name="Picture 11" descr="https://d.adroll.com/cm/o/out">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133350</xdr:colOff>
      <xdr:row>2</xdr:row>
      <xdr:rowOff>0</xdr:rowOff>
    </xdr:from>
    <xdr:to>
      <xdr:col>5</xdr:col>
      <xdr:colOff>142875</xdr:colOff>
      <xdr:row>2</xdr:row>
      <xdr:rowOff>9525</xdr:rowOff>
    </xdr:to>
    <xdr:pic>
      <xdr:nvPicPr>
        <xdr:cNvPr id="13" name="Picture 12" descr="https://d.adroll.com/cm/g/out?google_nid=adroll4">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1095375</xdr:colOff>
      <xdr:row>6</xdr:row>
      <xdr:rowOff>257175</xdr:rowOff>
    </xdr:from>
    <xdr:ext cx="9525" cy="9525"/>
    <xdr:pic>
      <xdr:nvPicPr>
        <xdr:cNvPr id="14" name="Picture 13" descr="https://d.adroll.com/cm/r/out">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19050</xdr:colOff>
      <xdr:row>3</xdr:row>
      <xdr:rowOff>0</xdr:rowOff>
    </xdr:from>
    <xdr:ext cx="9525" cy="9525"/>
    <xdr:pic>
      <xdr:nvPicPr>
        <xdr:cNvPr id="15" name="Picture 14" descr="https://d.adroll.com/cm/f/out">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38100</xdr:colOff>
      <xdr:row>3</xdr:row>
      <xdr:rowOff>0</xdr:rowOff>
    </xdr:from>
    <xdr:ext cx="9525" cy="9525"/>
    <xdr:pic>
      <xdr:nvPicPr>
        <xdr:cNvPr id="16" name="Picture 15" descr="https://d.adroll.com/cm/b/out">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57150</xdr:colOff>
      <xdr:row>3</xdr:row>
      <xdr:rowOff>0</xdr:rowOff>
    </xdr:from>
    <xdr:ext cx="9525" cy="9525"/>
    <xdr:pic>
      <xdr:nvPicPr>
        <xdr:cNvPr id="17" name="Picture 16" descr="https://d.adroll.com/cm/w/out">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76200</xdr:colOff>
      <xdr:row>3</xdr:row>
      <xdr:rowOff>0</xdr:rowOff>
    </xdr:from>
    <xdr:ext cx="9525" cy="9525"/>
    <xdr:pic>
      <xdr:nvPicPr>
        <xdr:cNvPr id="18" name="Picture 17" descr="https://d.adroll.com/cm/x/out">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95250</xdr:colOff>
      <xdr:row>3</xdr:row>
      <xdr:rowOff>0</xdr:rowOff>
    </xdr:from>
    <xdr:ext cx="9525" cy="9525"/>
    <xdr:pic>
      <xdr:nvPicPr>
        <xdr:cNvPr id="19" name="Picture 18" descr="https://d.adroll.com/cm/l/out">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114300</xdr:colOff>
      <xdr:row>3</xdr:row>
      <xdr:rowOff>0</xdr:rowOff>
    </xdr:from>
    <xdr:ext cx="9525" cy="9525"/>
    <xdr:pic>
      <xdr:nvPicPr>
        <xdr:cNvPr id="20" name="Picture 19" descr="https://d.adroll.com/cm/o/out">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133350</xdr:colOff>
      <xdr:row>3</xdr:row>
      <xdr:rowOff>0</xdr:rowOff>
    </xdr:from>
    <xdr:ext cx="9525" cy="9525"/>
    <xdr:pic>
      <xdr:nvPicPr>
        <xdr:cNvPr id="21" name="Picture 20" descr="https://d.adroll.com/cm/g/out?google_nid=adroll4">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5</xdr:col>
      <xdr:colOff>9525</xdr:colOff>
      <xdr:row>1</xdr:row>
      <xdr:rowOff>9525</xdr:rowOff>
    </xdr:to>
    <xdr:pic>
      <xdr:nvPicPr>
        <xdr:cNvPr id="21" name="Picture 20" descr="https://d.adroll.com/cm/aol/out">
          <a:extLst>
            <a:ext uri="{FF2B5EF4-FFF2-40B4-BE49-F238E27FC236}">
              <a16:creationId xmlns:a16="http://schemas.microsoft.com/office/drawing/2014/main" id="{00000000-0008-0000-0B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1</xdr:row>
      <xdr:rowOff>0</xdr:rowOff>
    </xdr:from>
    <xdr:to>
      <xdr:col>5</xdr:col>
      <xdr:colOff>28575</xdr:colOff>
      <xdr:row>1</xdr:row>
      <xdr:rowOff>9525</xdr:rowOff>
    </xdr:to>
    <xdr:pic>
      <xdr:nvPicPr>
        <xdr:cNvPr id="22" name="Picture 21" descr="https://d.adroll.com/cm/index/out">
          <a:extLst>
            <a:ext uri="{FF2B5EF4-FFF2-40B4-BE49-F238E27FC236}">
              <a16:creationId xmlns:a16="http://schemas.microsoft.com/office/drawing/2014/main" id="{00000000-0008-0000-0B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1</xdr:row>
      <xdr:rowOff>0</xdr:rowOff>
    </xdr:from>
    <xdr:to>
      <xdr:col>5</xdr:col>
      <xdr:colOff>47625</xdr:colOff>
      <xdr:row>1</xdr:row>
      <xdr:rowOff>9525</xdr:rowOff>
    </xdr:to>
    <xdr:pic>
      <xdr:nvPicPr>
        <xdr:cNvPr id="23" name="Picture 22" descr="https://d.adroll.com/cm/n/out">
          <a:extLst>
            <a:ext uri="{FF2B5EF4-FFF2-40B4-BE49-F238E27FC236}">
              <a16:creationId xmlns:a16="http://schemas.microsoft.com/office/drawing/2014/main" id="{00000000-0008-0000-0B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050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1</xdr:row>
      <xdr:rowOff>0</xdr:rowOff>
    </xdr:from>
    <xdr:to>
      <xdr:col>5</xdr:col>
      <xdr:colOff>66675</xdr:colOff>
      <xdr:row>1</xdr:row>
      <xdr:rowOff>9525</xdr:rowOff>
    </xdr:to>
    <xdr:sp macro="" textlink="">
      <xdr:nvSpPr>
        <xdr:cNvPr id="24" name="AutoShape 4" descr="https://d.adroll.com/cm/pubmatic/out">
          <a:extLst>
            <a:ext uri="{FF2B5EF4-FFF2-40B4-BE49-F238E27FC236}">
              <a16:creationId xmlns:a16="http://schemas.microsoft.com/office/drawing/2014/main" id="{00000000-0008-0000-0B00-000018000000}"/>
            </a:ext>
          </a:extLst>
        </xdr:cNvPr>
        <xdr:cNvSpPr>
          <a:spLocks noChangeAspect="1" noChangeArrowheads="1"/>
        </xdr:cNvSpPr>
      </xdr:nvSpPr>
      <xdr:spPr bwMode="auto">
        <a:xfrm>
          <a:off x="7829550" y="3238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xdr:row>
      <xdr:rowOff>0</xdr:rowOff>
    </xdr:from>
    <xdr:to>
      <xdr:col>5</xdr:col>
      <xdr:colOff>9525</xdr:colOff>
      <xdr:row>3</xdr:row>
      <xdr:rowOff>9525</xdr:rowOff>
    </xdr:to>
    <xdr:pic>
      <xdr:nvPicPr>
        <xdr:cNvPr id="25" name="Picture 24" descr="https://d.adroll.com/cm/r/out">
          <a:extLst>
            <a:ext uri="{FF2B5EF4-FFF2-40B4-BE49-F238E27FC236}">
              <a16:creationId xmlns:a16="http://schemas.microsoft.com/office/drawing/2014/main" id="{00000000-0008-0000-0B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3</xdr:row>
      <xdr:rowOff>0</xdr:rowOff>
    </xdr:from>
    <xdr:to>
      <xdr:col>5</xdr:col>
      <xdr:colOff>28575</xdr:colOff>
      <xdr:row>3</xdr:row>
      <xdr:rowOff>9525</xdr:rowOff>
    </xdr:to>
    <xdr:pic>
      <xdr:nvPicPr>
        <xdr:cNvPr id="26" name="Picture 25" descr="https://d.adroll.com/cm/f/out">
          <a:extLst>
            <a:ext uri="{FF2B5EF4-FFF2-40B4-BE49-F238E27FC236}">
              <a16:creationId xmlns:a16="http://schemas.microsoft.com/office/drawing/2014/main" id="{00000000-0008-0000-0B00-00001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3</xdr:row>
      <xdr:rowOff>0</xdr:rowOff>
    </xdr:from>
    <xdr:to>
      <xdr:col>5</xdr:col>
      <xdr:colOff>47625</xdr:colOff>
      <xdr:row>3</xdr:row>
      <xdr:rowOff>9525</xdr:rowOff>
    </xdr:to>
    <xdr:pic>
      <xdr:nvPicPr>
        <xdr:cNvPr id="27" name="Picture 26" descr="https://d.adroll.com/cm/b/out">
          <a:extLst>
            <a:ext uri="{FF2B5EF4-FFF2-40B4-BE49-F238E27FC236}">
              <a16:creationId xmlns:a16="http://schemas.microsoft.com/office/drawing/2014/main" id="{00000000-0008-0000-0B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3</xdr:row>
      <xdr:rowOff>0</xdr:rowOff>
    </xdr:from>
    <xdr:to>
      <xdr:col>5</xdr:col>
      <xdr:colOff>66675</xdr:colOff>
      <xdr:row>3</xdr:row>
      <xdr:rowOff>9525</xdr:rowOff>
    </xdr:to>
    <xdr:pic>
      <xdr:nvPicPr>
        <xdr:cNvPr id="28" name="Picture 27" descr="https://d.adroll.com/cm/w/out">
          <a:extLst>
            <a:ext uri="{FF2B5EF4-FFF2-40B4-BE49-F238E27FC236}">
              <a16:creationId xmlns:a16="http://schemas.microsoft.com/office/drawing/2014/main" id="{00000000-0008-0000-0B00-00001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76200</xdr:colOff>
      <xdr:row>3</xdr:row>
      <xdr:rowOff>0</xdr:rowOff>
    </xdr:from>
    <xdr:to>
      <xdr:col>5</xdr:col>
      <xdr:colOff>85725</xdr:colOff>
      <xdr:row>3</xdr:row>
      <xdr:rowOff>9525</xdr:rowOff>
    </xdr:to>
    <xdr:pic>
      <xdr:nvPicPr>
        <xdr:cNvPr id="29" name="Picture 28" descr="https://d.adroll.com/cm/x/out">
          <a:extLst>
            <a:ext uri="{FF2B5EF4-FFF2-40B4-BE49-F238E27FC236}">
              <a16:creationId xmlns:a16="http://schemas.microsoft.com/office/drawing/2014/main" id="{00000000-0008-0000-0B00-00001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95250</xdr:colOff>
      <xdr:row>3</xdr:row>
      <xdr:rowOff>0</xdr:rowOff>
    </xdr:from>
    <xdr:to>
      <xdr:col>5</xdr:col>
      <xdr:colOff>104775</xdr:colOff>
      <xdr:row>3</xdr:row>
      <xdr:rowOff>9525</xdr:rowOff>
    </xdr:to>
    <xdr:pic>
      <xdr:nvPicPr>
        <xdr:cNvPr id="30" name="Picture 29" descr="https://d.adroll.com/cm/l/out">
          <a:extLst>
            <a:ext uri="{FF2B5EF4-FFF2-40B4-BE49-F238E27FC236}">
              <a16:creationId xmlns:a16="http://schemas.microsoft.com/office/drawing/2014/main" id="{00000000-0008-0000-0B00-00001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114300</xdr:colOff>
      <xdr:row>3</xdr:row>
      <xdr:rowOff>0</xdr:rowOff>
    </xdr:from>
    <xdr:to>
      <xdr:col>5</xdr:col>
      <xdr:colOff>123825</xdr:colOff>
      <xdr:row>3</xdr:row>
      <xdr:rowOff>9525</xdr:rowOff>
    </xdr:to>
    <xdr:pic>
      <xdr:nvPicPr>
        <xdr:cNvPr id="31" name="Picture 30" descr="https://d.adroll.com/cm/o/out">
          <a:extLst>
            <a:ext uri="{FF2B5EF4-FFF2-40B4-BE49-F238E27FC236}">
              <a16:creationId xmlns:a16="http://schemas.microsoft.com/office/drawing/2014/main" id="{00000000-0008-0000-0B00-00001F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133350</xdr:colOff>
      <xdr:row>3</xdr:row>
      <xdr:rowOff>0</xdr:rowOff>
    </xdr:from>
    <xdr:to>
      <xdr:col>5</xdr:col>
      <xdr:colOff>142875</xdr:colOff>
      <xdr:row>3</xdr:row>
      <xdr:rowOff>9525</xdr:rowOff>
    </xdr:to>
    <xdr:pic>
      <xdr:nvPicPr>
        <xdr:cNvPr id="32" name="Picture 31" descr="https://d.adroll.com/cm/g/out?google_nid=adroll4">
          <a:extLst>
            <a:ext uri="{FF2B5EF4-FFF2-40B4-BE49-F238E27FC236}">
              <a16:creationId xmlns:a16="http://schemas.microsoft.com/office/drawing/2014/main" id="{00000000-0008-0000-0B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19050</xdr:colOff>
      <xdr:row>4</xdr:row>
      <xdr:rowOff>0</xdr:rowOff>
    </xdr:from>
    <xdr:ext cx="9525" cy="9525"/>
    <xdr:pic>
      <xdr:nvPicPr>
        <xdr:cNvPr id="33" name="Picture 32" descr="https://d.adroll.com/cm/f/out">
          <a:extLst>
            <a:ext uri="{FF2B5EF4-FFF2-40B4-BE49-F238E27FC236}">
              <a16:creationId xmlns:a16="http://schemas.microsoft.com/office/drawing/2014/main" id="{00000000-0008-0000-0B00-00002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38100</xdr:colOff>
      <xdr:row>4</xdr:row>
      <xdr:rowOff>0</xdr:rowOff>
    </xdr:from>
    <xdr:ext cx="9525" cy="9525"/>
    <xdr:pic>
      <xdr:nvPicPr>
        <xdr:cNvPr id="34" name="Picture 33" descr="https://d.adroll.com/cm/b/out">
          <a:extLst>
            <a:ext uri="{FF2B5EF4-FFF2-40B4-BE49-F238E27FC236}">
              <a16:creationId xmlns:a16="http://schemas.microsoft.com/office/drawing/2014/main" id="{00000000-0008-0000-0B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57150</xdr:colOff>
      <xdr:row>4</xdr:row>
      <xdr:rowOff>0</xdr:rowOff>
    </xdr:from>
    <xdr:ext cx="9525" cy="9525"/>
    <xdr:pic>
      <xdr:nvPicPr>
        <xdr:cNvPr id="35" name="Picture 34" descr="https://d.adroll.com/cm/w/out">
          <a:extLst>
            <a:ext uri="{FF2B5EF4-FFF2-40B4-BE49-F238E27FC236}">
              <a16:creationId xmlns:a16="http://schemas.microsoft.com/office/drawing/2014/main" id="{00000000-0008-0000-0B00-00002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76200</xdr:colOff>
      <xdr:row>4</xdr:row>
      <xdr:rowOff>0</xdr:rowOff>
    </xdr:from>
    <xdr:ext cx="9525" cy="9525"/>
    <xdr:pic>
      <xdr:nvPicPr>
        <xdr:cNvPr id="36" name="Picture 35" descr="https://d.adroll.com/cm/x/out">
          <a:extLst>
            <a:ext uri="{FF2B5EF4-FFF2-40B4-BE49-F238E27FC236}">
              <a16:creationId xmlns:a16="http://schemas.microsoft.com/office/drawing/2014/main" id="{00000000-0008-0000-0B00-00002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95250</xdr:colOff>
      <xdr:row>4</xdr:row>
      <xdr:rowOff>0</xdr:rowOff>
    </xdr:from>
    <xdr:ext cx="9525" cy="9525"/>
    <xdr:pic>
      <xdr:nvPicPr>
        <xdr:cNvPr id="37" name="Picture 36" descr="https://d.adroll.com/cm/l/out">
          <a:extLst>
            <a:ext uri="{FF2B5EF4-FFF2-40B4-BE49-F238E27FC236}">
              <a16:creationId xmlns:a16="http://schemas.microsoft.com/office/drawing/2014/main" id="{00000000-0008-0000-0B00-00002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114300</xdr:colOff>
      <xdr:row>4</xdr:row>
      <xdr:rowOff>0</xdr:rowOff>
    </xdr:from>
    <xdr:ext cx="9525" cy="9525"/>
    <xdr:pic>
      <xdr:nvPicPr>
        <xdr:cNvPr id="38" name="Picture 37" descr="https://d.adroll.com/cm/o/out">
          <a:extLst>
            <a:ext uri="{FF2B5EF4-FFF2-40B4-BE49-F238E27FC236}">
              <a16:creationId xmlns:a16="http://schemas.microsoft.com/office/drawing/2014/main" id="{00000000-0008-0000-0B00-00002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133350</xdr:colOff>
      <xdr:row>4</xdr:row>
      <xdr:rowOff>0</xdr:rowOff>
    </xdr:from>
    <xdr:ext cx="9525" cy="9525"/>
    <xdr:pic>
      <xdr:nvPicPr>
        <xdr:cNvPr id="39" name="Picture 38" descr="https://d.adroll.com/cm/g/out?google_nid=adroll4">
          <a:extLst>
            <a:ext uri="{FF2B5EF4-FFF2-40B4-BE49-F238E27FC236}">
              <a16:creationId xmlns:a16="http://schemas.microsoft.com/office/drawing/2014/main" id="{00000000-0008-0000-0B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19050</xdr:colOff>
      <xdr:row>2</xdr:row>
      <xdr:rowOff>0</xdr:rowOff>
    </xdr:from>
    <xdr:ext cx="9525" cy="9525"/>
    <xdr:pic>
      <xdr:nvPicPr>
        <xdr:cNvPr id="40" name="Picture 39" descr="https://d.adroll.com/cm/f/out">
          <a:extLst>
            <a:ext uri="{FF2B5EF4-FFF2-40B4-BE49-F238E27FC236}">
              <a16:creationId xmlns:a16="http://schemas.microsoft.com/office/drawing/2014/main" id="{00000000-0008-0000-0B00-00002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38100</xdr:colOff>
      <xdr:row>2</xdr:row>
      <xdr:rowOff>0</xdr:rowOff>
    </xdr:from>
    <xdr:ext cx="9525" cy="9525"/>
    <xdr:pic>
      <xdr:nvPicPr>
        <xdr:cNvPr id="41" name="Picture 40" descr="https://d.adroll.com/cm/b/out">
          <a:extLst>
            <a:ext uri="{FF2B5EF4-FFF2-40B4-BE49-F238E27FC236}">
              <a16:creationId xmlns:a16="http://schemas.microsoft.com/office/drawing/2014/main" id="{00000000-0008-0000-0B00-00002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57150</xdr:colOff>
      <xdr:row>2</xdr:row>
      <xdr:rowOff>0</xdr:rowOff>
    </xdr:from>
    <xdr:ext cx="9525" cy="9525"/>
    <xdr:pic>
      <xdr:nvPicPr>
        <xdr:cNvPr id="42" name="Picture 41" descr="https://d.adroll.com/cm/w/out">
          <a:extLst>
            <a:ext uri="{FF2B5EF4-FFF2-40B4-BE49-F238E27FC236}">
              <a16:creationId xmlns:a16="http://schemas.microsoft.com/office/drawing/2014/main" id="{00000000-0008-0000-0B00-00002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76200</xdr:colOff>
      <xdr:row>2</xdr:row>
      <xdr:rowOff>0</xdr:rowOff>
    </xdr:from>
    <xdr:ext cx="9525" cy="9525"/>
    <xdr:pic>
      <xdr:nvPicPr>
        <xdr:cNvPr id="43" name="Picture 42" descr="https://d.adroll.com/cm/x/out">
          <a:extLst>
            <a:ext uri="{FF2B5EF4-FFF2-40B4-BE49-F238E27FC236}">
              <a16:creationId xmlns:a16="http://schemas.microsoft.com/office/drawing/2014/main" id="{00000000-0008-0000-0B00-00002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95250</xdr:colOff>
      <xdr:row>2</xdr:row>
      <xdr:rowOff>0</xdr:rowOff>
    </xdr:from>
    <xdr:ext cx="9525" cy="9525"/>
    <xdr:pic>
      <xdr:nvPicPr>
        <xdr:cNvPr id="44" name="Picture 43" descr="https://d.adroll.com/cm/l/out">
          <a:extLst>
            <a:ext uri="{FF2B5EF4-FFF2-40B4-BE49-F238E27FC236}">
              <a16:creationId xmlns:a16="http://schemas.microsoft.com/office/drawing/2014/main" id="{00000000-0008-0000-0B00-00002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114300</xdr:colOff>
      <xdr:row>2</xdr:row>
      <xdr:rowOff>0</xdr:rowOff>
    </xdr:from>
    <xdr:ext cx="9525" cy="9525"/>
    <xdr:pic>
      <xdr:nvPicPr>
        <xdr:cNvPr id="45" name="Picture 44" descr="https://d.adroll.com/cm/o/out">
          <a:extLst>
            <a:ext uri="{FF2B5EF4-FFF2-40B4-BE49-F238E27FC236}">
              <a16:creationId xmlns:a16="http://schemas.microsoft.com/office/drawing/2014/main" id="{00000000-0008-0000-0B00-00002D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133350</xdr:colOff>
      <xdr:row>2</xdr:row>
      <xdr:rowOff>0</xdr:rowOff>
    </xdr:from>
    <xdr:ext cx="9525" cy="9525"/>
    <xdr:pic>
      <xdr:nvPicPr>
        <xdr:cNvPr id="46" name="Picture 45" descr="https://d.adroll.com/cm/g/out?google_nid=adroll4">
          <a:extLst>
            <a:ext uri="{FF2B5EF4-FFF2-40B4-BE49-F238E27FC236}">
              <a16:creationId xmlns:a16="http://schemas.microsoft.com/office/drawing/2014/main" id="{00000000-0008-0000-0B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325917/Documents/_Solution%20Architect/Georgia/CostItemsExportFile-20161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ni13/Desktop/Desktop%203/USF%20Contract%20Final%20Draft/PE%20USF%20ALL%20Lease%20and%20Purchase%20Menu%2002072018%20-%20v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C"/>
      <sheetName val="Do Not Edit - Sheet2"/>
      <sheetName val="Do Not Edit - Sheet3"/>
      <sheetName val="Do Not Edit - Sheet4"/>
      <sheetName val="Instructions"/>
    </sheetNames>
    <sheetDataSet>
      <sheetData sheetId="0"/>
      <sheetData sheetId="1">
        <row r="1">
          <cell r="C1" t="str">
            <v>--</v>
          </cell>
          <cell r="D1" t="str">
            <v>--</v>
          </cell>
        </row>
        <row r="2">
          <cell r="C2" t="str">
            <v>?</v>
          </cell>
          <cell r="D2" t="str">
            <v>?</v>
          </cell>
        </row>
        <row r="3">
          <cell r="C3" t="str">
            <v>10 Squared</v>
          </cell>
          <cell r="D3" t="str">
            <v>10 Squared</v>
          </cell>
        </row>
        <row r="4">
          <cell r="C4" t="str">
            <v>3M</v>
          </cell>
          <cell r="D4" t="str">
            <v>3M</v>
          </cell>
        </row>
        <row r="5">
          <cell r="C5" t="str">
            <v>3Plex</v>
          </cell>
          <cell r="D5" t="str">
            <v>3Plex</v>
          </cell>
        </row>
        <row r="6">
          <cell r="C6" t="str">
            <v>A3 Design</v>
          </cell>
          <cell r="D6" t="str">
            <v>A3 Design</v>
          </cell>
        </row>
        <row r="7">
          <cell r="C7" t="str">
            <v>AB Dick</v>
          </cell>
          <cell r="D7" t="str">
            <v>AB Dick</v>
          </cell>
        </row>
        <row r="8">
          <cell r="C8" t="str">
            <v>ABLE Systems</v>
          </cell>
          <cell r="D8" t="str">
            <v>ABLE Systems</v>
          </cell>
        </row>
        <row r="9">
          <cell r="C9" t="str">
            <v>ACC</v>
          </cell>
          <cell r="D9" t="str">
            <v>ACC</v>
          </cell>
        </row>
        <row r="10">
          <cell r="C10" t="str">
            <v>Accent</v>
          </cell>
          <cell r="D10" t="str">
            <v>Accent</v>
          </cell>
        </row>
        <row r="11">
          <cell r="C11" t="str">
            <v>ACCUFAST</v>
          </cell>
          <cell r="D11" t="str">
            <v>ACCUFAST</v>
          </cell>
        </row>
        <row r="12">
          <cell r="C12" t="str">
            <v>Accu-Sort</v>
          </cell>
          <cell r="D12" t="str">
            <v>Accu-Sort</v>
          </cell>
        </row>
        <row r="13">
          <cell r="C13" t="str">
            <v>Acer</v>
          </cell>
          <cell r="D13" t="str">
            <v>Acer</v>
          </cell>
        </row>
        <row r="14">
          <cell r="C14" t="str">
            <v>ACOM</v>
          </cell>
          <cell r="D14" t="str">
            <v>ACOM</v>
          </cell>
        </row>
        <row r="15">
          <cell r="C15" t="str">
            <v>Acroprint</v>
          </cell>
          <cell r="D15" t="str">
            <v>Acroprint</v>
          </cell>
        </row>
        <row r="16">
          <cell r="C16" t="str">
            <v>ADACOM Station Interconnectivity Ltd.</v>
          </cell>
          <cell r="D16" t="str">
            <v>ADACOM Station Interconnectivity Ltd.</v>
          </cell>
        </row>
        <row r="17">
          <cell r="C17" t="str">
            <v>Adapcom  Inc.</v>
          </cell>
          <cell r="D17" t="str">
            <v>Adapcom  Inc.</v>
          </cell>
        </row>
        <row r="18">
          <cell r="C18" t="str">
            <v>Adaptive Computer Development Corp.</v>
          </cell>
          <cell r="D18" t="str">
            <v>Adaptive Computer Development Corp.</v>
          </cell>
        </row>
        <row r="19">
          <cell r="C19" t="str">
            <v>Adast Dominant</v>
          </cell>
          <cell r="D19" t="str">
            <v>Adast Dominant</v>
          </cell>
        </row>
        <row r="20">
          <cell r="C20" t="str">
            <v>Addmaster</v>
          </cell>
          <cell r="D20" t="str">
            <v>Addmaster</v>
          </cell>
        </row>
        <row r="21">
          <cell r="C21" t="str">
            <v>Adobe</v>
          </cell>
          <cell r="D21" t="str">
            <v>Adobe</v>
          </cell>
        </row>
        <row r="22">
          <cell r="C22" t="str">
            <v>ADP</v>
          </cell>
          <cell r="D22" t="str">
            <v>ADP</v>
          </cell>
        </row>
        <row r="23">
          <cell r="C23" t="str">
            <v>Advanced Hi Tech</v>
          </cell>
          <cell r="D23" t="str">
            <v>Advanced Hi Tech</v>
          </cell>
        </row>
        <row r="24">
          <cell r="C24" t="str">
            <v>Advanced MICR</v>
          </cell>
          <cell r="D24" t="str">
            <v>Advanced MICR</v>
          </cell>
        </row>
        <row r="25">
          <cell r="C25" t="str">
            <v>Advanced Technologies</v>
          </cell>
          <cell r="D25" t="str">
            <v>Advanced Technologies</v>
          </cell>
        </row>
        <row r="26">
          <cell r="C26" t="str">
            <v>Advice Netbusiness Ltda</v>
          </cell>
          <cell r="D26" t="str">
            <v>Advice Netbusiness Ltda</v>
          </cell>
        </row>
        <row r="27">
          <cell r="C27" t="str">
            <v>Agencja Uslug InformatycznychARTCOMP</v>
          </cell>
          <cell r="D27" t="str">
            <v>Agencja Uslug InformatycznychARTCOMP</v>
          </cell>
        </row>
        <row r="28">
          <cell r="C28" t="str">
            <v>Agfa</v>
          </cell>
          <cell r="D28" t="str">
            <v>Agfa</v>
          </cell>
        </row>
        <row r="29">
          <cell r="C29" t="str">
            <v>Agoris</v>
          </cell>
          <cell r="D29" t="str">
            <v>Agoris</v>
          </cell>
        </row>
        <row r="30">
          <cell r="C30" t="str">
            <v>Alcatel</v>
          </cell>
          <cell r="D30" t="str">
            <v>Alcatel</v>
          </cell>
        </row>
        <row r="31">
          <cell r="C31" t="str">
            <v>Aldiscon</v>
          </cell>
          <cell r="D31" t="str">
            <v>Aldiscon</v>
          </cell>
        </row>
        <row r="32">
          <cell r="C32" t="str">
            <v>Allen-Bradely Company</v>
          </cell>
          <cell r="D32" t="str">
            <v>Allen-Bradely Company</v>
          </cell>
        </row>
        <row r="33">
          <cell r="C33" t="str">
            <v>Alpha Merics</v>
          </cell>
          <cell r="D33" t="str">
            <v>Alpha Merics</v>
          </cell>
        </row>
        <row r="34">
          <cell r="C34" t="str">
            <v>Alps</v>
          </cell>
          <cell r="D34" t="str">
            <v>Alps</v>
          </cell>
        </row>
        <row r="35">
          <cell r="C35" t="str">
            <v>AM Multigraphics</v>
          </cell>
          <cell r="D35" t="str">
            <v>AM Multigraphics</v>
          </cell>
        </row>
        <row r="36">
          <cell r="C36" t="str">
            <v>AM Multilith Eagle</v>
          </cell>
          <cell r="D36" t="str">
            <v>AM Multilith Eagle</v>
          </cell>
        </row>
        <row r="37">
          <cell r="C37" t="str">
            <v>Amano</v>
          </cell>
          <cell r="D37" t="str">
            <v>Amano</v>
          </cell>
        </row>
        <row r="38">
          <cell r="C38" t="str">
            <v>American Ink Jet</v>
          </cell>
          <cell r="D38" t="str">
            <v>American Ink Jet</v>
          </cell>
        </row>
        <row r="39">
          <cell r="C39" t="str">
            <v>American International</v>
          </cell>
          <cell r="D39" t="str">
            <v>American International</v>
          </cell>
        </row>
        <row r="40">
          <cell r="C40" t="str">
            <v>American Power Conversion Corp.</v>
          </cell>
          <cell r="D40" t="str">
            <v>American Power Conversion Corp.</v>
          </cell>
        </row>
        <row r="41">
          <cell r="C41" t="str">
            <v>AMT Datasouth</v>
          </cell>
          <cell r="D41" t="str">
            <v>AMT Datasouth</v>
          </cell>
        </row>
        <row r="42">
          <cell r="C42" t="str">
            <v>Analog</v>
          </cell>
          <cell r="D42" t="str">
            <v>Analog</v>
          </cell>
        </row>
        <row r="43">
          <cell r="C43" t="str">
            <v>Anzac</v>
          </cell>
          <cell r="D43" t="str">
            <v>Anzac</v>
          </cell>
        </row>
        <row r="44">
          <cell r="C44" t="str">
            <v>Apollo</v>
          </cell>
          <cell r="D44" t="str">
            <v>Apollo</v>
          </cell>
        </row>
        <row r="45">
          <cell r="C45" t="str">
            <v>Apple</v>
          </cell>
          <cell r="D45" t="str">
            <v>Apple</v>
          </cell>
        </row>
        <row r="46">
          <cell r="C46" t="str">
            <v>AQC</v>
          </cell>
          <cell r="D46" t="str">
            <v>AQC</v>
          </cell>
        </row>
        <row r="47">
          <cell r="C47" t="str">
            <v>Armon Networking Ltd.</v>
          </cell>
          <cell r="D47" t="str">
            <v>Armon Networking Ltd.</v>
          </cell>
        </row>
        <row r="48">
          <cell r="C48" t="str">
            <v>ARRIS</v>
          </cell>
          <cell r="D48" t="str">
            <v>ARRIS</v>
          </cell>
        </row>
        <row r="49">
          <cell r="C49" t="str">
            <v>Artel</v>
          </cell>
          <cell r="D49" t="str">
            <v>Artel</v>
          </cell>
        </row>
        <row r="50">
          <cell r="C50" t="str">
            <v>Artix</v>
          </cell>
          <cell r="D50" t="str">
            <v>Artix</v>
          </cell>
        </row>
        <row r="51">
          <cell r="C51" t="str">
            <v>Aspen</v>
          </cell>
          <cell r="D51" t="str">
            <v>Aspen</v>
          </cell>
        </row>
        <row r="52">
          <cell r="C52" t="str">
            <v>Astra</v>
          </cell>
          <cell r="D52" t="str">
            <v>Astra</v>
          </cell>
        </row>
        <row r="53">
          <cell r="C53" t="str">
            <v>Astro-Med</v>
          </cell>
          <cell r="D53" t="str">
            <v>Astro-Med</v>
          </cell>
        </row>
        <row r="54">
          <cell r="C54" t="str">
            <v>AT&amp;T</v>
          </cell>
          <cell r="D54" t="str">
            <v>AT&amp;T</v>
          </cell>
        </row>
        <row r="55">
          <cell r="C55" t="str">
            <v>ATI</v>
          </cell>
          <cell r="D55" t="str">
            <v>ATI</v>
          </cell>
        </row>
        <row r="56">
          <cell r="C56" t="str">
            <v>Atlantek</v>
          </cell>
          <cell r="D56" t="str">
            <v>Atlantek</v>
          </cell>
        </row>
        <row r="57">
          <cell r="C57" t="str">
            <v>Aurora</v>
          </cell>
          <cell r="D57" t="str">
            <v>Aurora</v>
          </cell>
        </row>
        <row r="58">
          <cell r="C58" t="str">
            <v>Autologic</v>
          </cell>
          <cell r="D58" t="str">
            <v>Autologic</v>
          </cell>
        </row>
        <row r="59">
          <cell r="C59" t="str">
            <v>Avery Dennison</v>
          </cell>
          <cell r="D59" t="str">
            <v>Avery Dennison</v>
          </cell>
        </row>
        <row r="60">
          <cell r="C60" t="str">
            <v>Avision</v>
          </cell>
          <cell r="D60" t="str">
            <v>Avision</v>
          </cell>
        </row>
        <row r="61">
          <cell r="C61" t="str">
            <v>Avocent Corporation</v>
          </cell>
          <cell r="D61" t="str">
            <v>Avocent Corporation</v>
          </cell>
        </row>
        <row r="62">
          <cell r="C62" t="str">
            <v>Axiohm</v>
          </cell>
          <cell r="D62" t="str">
            <v>Axiohm</v>
          </cell>
        </row>
        <row r="63">
          <cell r="C63" t="str">
            <v>Axis</v>
          </cell>
          <cell r="D63" t="str">
            <v>Axis</v>
          </cell>
        </row>
        <row r="64">
          <cell r="C64" t="str">
            <v>Baylor College of Medicine</v>
          </cell>
          <cell r="D64" t="str">
            <v>Baylor College of Medicine</v>
          </cell>
        </row>
        <row r="65">
          <cell r="C65" t="str">
            <v>BBN Technologies</v>
          </cell>
          <cell r="D65" t="str">
            <v>BBN Technologies</v>
          </cell>
        </row>
        <row r="66">
          <cell r="C66" t="str">
            <v>BDT</v>
          </cell>
          <cell r="D66" t="str">
            <v>BDT</v>
          </cell>
        </row>
        <row r="67">
          <cell r="C67" t="str">
            <v>Beijing Telecable Network System Ltd.</v>
          </cell>
          <cell r="D67" t="str">
            <v>Beijing Telecable Network System Ltd.</v>
          </cell>
        </row>
        <row r="68">
          <cell r="C68" t="str">
            <v>Belgacom</v>
          </cell>
          <cell r="D68" t="str">
            <v>Belgacom</v>
          </cell>
        </row>
        <row r="69">
          <cell r="C69" t="str">
            <v>Bell &amp; Howell</v>
          </cell>
          <cell r="D69" t="str">
            <v>Bell &amp; Howell</v>
          </cell>
        </row>
        <row r="70">
          <cell r="C70" t="str">
            <v>Bematech</v>
          </cell>
          <cell r="D70" t="str">
            <v>Bematech</v>
          </cell>
        </row>
        <row r="71">
          <cell r="C71" t="str">
            <v>BenQ</v>
          </cell>
          <cell r="D71" t="str">
            <v>BenQ</v>
          </cell>
        </row>
        <row r="72">
          <cell r="C72" t="str">
            <v>Bezier</v>
          </cell>
          <cell r="D72" t="str">
            <v>Bezier</v>
          </cell>
        </row>
        <row r="73">
          <cell r="C73" t="str">
            <v>BGL</v>
          </cell>
          <cell r="D73" t="str">
            <v>BGL</v>
          </cell>
        </row>
        <row r="74">
          <cell r="C74" t="str">
            <v>Birmy Graphics</v>
          </cell>
          <cell r="D74" t="str">
            <v>Birmy Graphics</v>
          </cell>
        </row>
        <row r="75">
          <cell r="C75" t="str">
            <v>BLASTER ADVANTAGE</v>
          </cell>
          <cell r="D75" t="str">
            <v>BLASTER ADVANTAGE</v>
          </cell>
        </row>
        <row r="76">
          <cell r="C76" t="str">
            <v>BN</v>
          </cell>
          <cell r="D76" t="str">
            <v>BN</v>
          </cell>
        </row>
        <row r="77">
          <cell r="C77" t="str">
            <v>Bosch</v>
          </cell>
          <cell r="D77" t="str">
            <v>Bosch</v>
          </cell>
        </row>
        <row r="78">
          <cell r="C78" t="str">
            <v>Bottomline Technologies</v>
          </cell>
          <cell r="D78" t="str">
            <v>Bottomline Technologies</v>
          </cell>
        </row>
        <row r="79">
          <cell r="C79" t="str">
            <v>Bowe Bell &amp; Howell</v>
          </cell>
          <cell r="D79" t="str">
            <v>Bowe Bell &amp; Howell</v>
          </cell>
        </row>
        <row r="80">
          <cell r="C80" t="str">
            <v>Brady</v>
          </cell>
          <cell r="D80" t="str">
            <v>Brady</v>
          </cell>
        </row>
        <row r="81">
          <cell r="C81" t="str">
            <v>British Telecom</v>
          </cell>
          <cell r="D81" t="str">
            <v>British Telecom</v>
          </cell>
        </row>
        <row r="82">
          <cell r="C82" t="str">
            <v>Brother</v>
          </cell>
          <cell r="D82" t="str">
            <v>Brother</v>
          </cell>
        </row>
        <row r="83">
          <cell r="C83" t="str">
            <v>Bryce</v>
          </cell>
          <cell r="D83" t="str">
            <v>Bryce</v>
          </cell>
        </row>
        <row r="84">
          <cell r="C84" t="str">
            <v>Bstpromark</v>
          </cell>
          <cell r="D84" t="str">
            <v>Bstpromark</v>
          </cell>
        </row>
        <row r="85">
          <cell r="C85" t="str">
            <v>BullDog</v>
          </cell>
          <cell r="D85" t="str">
            <v>BullDog</v>
          </cell>
        </row>
        <row r="86">
          <cell r="C86" t="str">
            <v>Busby Software</v>
          </cell>
          <cell r="D86" t="str">
            <v>Busby Software</v>
          </cell>
        </row>
        <row r="87">
          <cell r="C87" t="str">
            <v>BusinessBuilder Technologies Inc.</v>
          </cell>
          <cell r="D87" t="str">
            <v>BusinessBuilder Technologies Inc.</v>
          </cell>
        </row>
        <row r="88">
          <cell r="C88" t="str">
            <v>cab</v>
          </cell>
          <cell r="D88" t="str">
            <v>cab</v>
          </cell>
        </row>
        <row r="89">
          <cell r="C89" t="str">
            <v>Caja de Ahorros del Mediterraneo</v>
          </cell>
          <cell r="D89" t="str">
            <v>Caja de Ahorros del Mediterraneo</v>
          </cell>
        </row>
        <row r="90">
          <cell r="C90" t="str">
            <v>Calcomp</v>
          </cell>
          <cell r="D90" t="str">
            <v>Calcomp</v>
          </cell>
        </row>
        <row r="91">
          <cell r="C91" t="str">
            <v>Canon</v>
          </cell>
          <cell r="D91" t="str">
            <v>Canon</v>
          </cell>
        </row>
        <row r="92">
          <cell r="C92" t="str">
            <v>Canstar</v>
          </cell>
          <cell r="D92" t="str">
            <v>Canstar</v>
          </cell>
        </row>
        <row r="93">
          <cell r="C93" t="str">
            <v>CARL-VALENTIN</v>
          </cell>
          <cell r="D93" t="str">
            <v>CARL-VALENTIN</v>
          </cell>
        </row>
        <row r="94">
          <cell r="C94" t="str">
            <v>Carnegie Mellon</v>
          </cell>
          <cell r="D94" t="str">
            <v>Carnegie Mellon</v>
          </cell>
        </row>
        <row r="95">
          <cell r="C95" t="str">
            <v>Casio</v>
          </cell>
          <cell r="D95" t="str">
            <v>Casio</v>
          </cell>
        </row>
        <row r="96">
          <cell r="C96" t="str">
            <v>Casio Computer Co.  Ltd.</v>
          </cell>
          <cell r="D96" t="str">
            <v>Casio Computer Co.  Ltd.</v>
          </cell>
        </row>
        <row r="97">
          <cell r="C97" t="str">
            <v>CBM America</v>
          </cell>
          <cell r="D97" t="str">
            <v>CBM America</v>
          </cell>
        </row>
        <row r="98">
          <cell r="C98" t="str">
            <v>CGI</v>
          </cell>
          <cell r="D98" t="str">
            <v>CGI</v>
          </cell>
        </row>
        <row r="99">
          <cell r="C99" t="str">
            <v>Challenge</v>
          </cell>
          <cell r="D99" t="str">
            <v>Challenge</v>
          </cell>
        </row>
        <row r="100">
          <cell r="C100" t="str">
            <v>Challenge Machinery</v>
          </cell>
          <cell r="D100" t="str">
            <v>Challenge Machinery</v>
          </cell>
        </row>
        <row r="101">
          <cell r="C101" t="str">
            <v>Champion</v>
          </cell>
          <cell r="D101" t="str">
            <v>Champion</v>
          </cell>
        </row>
        <row r="102">
          <cell r="C102" t="str">
            <v>Chief</v>
          </cell>
          <cell r="D102" t="str">
            <v>Chief</v>
          </cell>
        </row>
        <row r="103">
          <cell r="C103" t="str">
            <v>Chippcom</v>
          </cell>
          <cell r="D103" t="str">
            <v>Chippcom</v>
          </cell>
        </row>
        <row r="104">
          <cell r="C104" t="str">
            <v>Cinnabar Networks Inc.</v>
          </cell>
          <cell r="D104" t="str">
            <v>Cinnabar Networks Inc.</v>
          </cell>
        </row>
        <row r="105">
          <cell r="C105" t="str">
            <v>Cirrato</v>
          </cell>
          <cell r="D105" t="str">
            <v>Cirrato</v>
          </cell>
        </row>
        <row r="106">
          <cell r="C106" t="str">
            <v>cisco</v>
          </cell>
          <cell r="D106" t="str">
            <v>cisco</v>
          </cell>
        </row>
        <row r="107">
          <cell r="C107" t="str">
            <v>Citizen</v>
          </cell>
          <cell r="D107" t="str">
            <v>Citizen</v>
          </cell>
        </row>
        <row r="108">
          <cell r="C108" t="str">
            <v>CleverCode</v>
          </cell>
          <cell r="D108" t="str">
            <v>CleverCode</v>
          </cell>
        </row>
        <row r="109">
          <cell r="C109" t="str">
            <v>Clover</v>
          </cell>
          <cell r="D109" t="str">
            <v>Clover</v>
          </cell>
        </row>
        <row r="110">
          <cell r="C110" t="str">
            <v>CNUT Archetype Ltd</v>
          </cell>
          <cell r="D110" t="str">
            <v>CNUT Archetype Ltd</v>
          </cell>
        </row>
        <row r="111">
          <cell r="C111" t="str">
            <v>Coates</v>
          </cell>
          <cell r="D111" t="str">
            <v>Coates</v>
          </cell>
        </row>
        <row r="112">
          <cell r="C112" t="str">
            <v>Codonics  Inc.</v>
          </cell>
          <cell r="D112" t="str">
            <v>Codonics  Inc.</v>
          </cell>
        </row>
        <row r="113">
          <cell r="C113" t="str">
            <v>Cognitive Solutions</v>
          </cell>
          <cell r="D113" t="str">
            <v>Cognitive Solutions</v>
          </cell>
        </row>
        <row r="114">
          <cell r="C114" t="str">
            <v>Colorbus</v>
          </cell>
          <cell r="D114" t="str">
            <v>Colorbus</v>
          </cell>
        </row>
        <row r="115">
          <cell r="C115" t="str">
            <v>ColorSpan</v>
          </cell>
          <cell r="D115" t="str">
            <v>ColorSpan</v>
          </cell>
        </row>
        <row r="116">
          <cell r="C116" t="str">
            <v>ColorTrac</v>
          </cell>
          <cell r="D116" t="str">
            <v>ColorTrac</v>
          </cell>
        </row>
        <row r="117">
          <cell r="C117" t="str">
            <v>Colossal Graphics</v>
          </cell>
          <cell r="D117" t="str">
            <v>Colossal Graphics</v>
          </cell>
        </row>
        <row r="118">
          <cell r="C118" t="str">
            <v>Compaq</v>
          </cell>
          <cell r="D118" t="str">
            <v>Compaq</v>
          </cell>
        </row>
        <row r="119">
          <cell r="C119" t="str">
            <v>Compuprint</v>
          </cell>
          <cell r="D119" t="str">
            <v>Compuprint</v>
          </cell>
        </row>
        <row r="120">
          <cell r="C120" t="str">
            <v>Compuprint S.P.A</v>
          </cell>
          <cell r="D120" t="str">
            <v>Compuprint S.P.A</v>
          </cell>
        </row>
        <row r="121">
          <cell r="C121" t="str">
            <v>Computer Communications Specialists  Inc.</v>
          </cell>
          <cell r="D121" t="str">
            <v>Computer Communications Specialists  Inc.</v>
          </cell>
        </row>
        <row r="122">
          <cell r="C122" t="str">
            <v>Computone</v>
          </cell>
          <cell r="D122" t="str">
            <v>Computone</v>
          </cell>
        </row>
        <row r="123">
          <cell r="C123" t="str">
            <v>Concept Webcd Services Pvt. Ltd.</v>
          </cell>
          <cell r="D123" t="str">
            <v>Concept Webcd Services Pvt. Ltd.</v>
          </cell>
        </row>
        <row r="124">
          <cell r="C124" t="str">
            <v>Conde Systems</v>
          </cell>
          <cell r="D124" t="str">
            <v>Conde Systems</v>
          </cell>
        </row>
        <row r="125">
          <cell r="C125" t="str">
            <v>CONSUL Risk ManagementDirk Wisse  Koos Lodewijkx</v>
          </cell>
          <cell r="D125" t="str">
            <v>CONSUL Risk ManagementDirk Wisse  Koos Lodewijkx</v>
          </cell>
        </row>
        <row r="126">
          <cell r="C126" t="str">
            <v>Contex</v>
          </cell>
          <cell r="D126" t="str">
            <v>Contex</v>
          </cell>
        </row>
        <row r="127">
          <cell r="C127" t="str">
            <v>Copitrak</v>
          </cell>
          <cell r="D127" t="str">
            <v>Copitrak</v>
          </cell>
        </row>
        <row r="128">
          <cell r="C128" t="str">
            <v>Copymaster</v>
          </cell>
          <cell r="D128" t="str">
            <v>Copymaster</v>
          </cell>
        </row>
        <row r="129">
          <cell r="C129" t="str">
            <v>Copystar</v>
          </cell>
          <cell r="D129" t="str">
            <v>Copystar</v>
          </cell>
        </row>
        <row r="130">
          <cell r="C130" t="str">
            <v>corega K.K.</v>
          </cell>
          <cell r="D130" t="str">
            <v>corega K.K.</v>
          </cell>
        </row>
        <row r="131">
          <cell r="C131" t="str">
            <v>Cornerstone Software</v>
          </cell>
          <cell r="D131" t="str">
            <v>Cornerstone Software</v>
          </cell>
        </row>
        <row r="132">
          <cell r="C132" t="str">
            <v>CoStar</v>
          </cell>
          <cell r="D132" t="str">
            <v>CoStar</v>
          </cell>
        </row>
        <row r="133">
          <cell r="C133" t="str">
            <v>CPS Technology Group</v>
          </cell>
          <cell r="D133" t="str">
            <v>CPS Technology Group</v>
          </cell>
        </row>
        <row r="134">
          <cell r="C134" t="str">
            <v>C-Tech C.Itoh</v>
          </cell>
          <cell r="D134" t="str">
            <v>C-Tech C.Itoh</v>
          </cell>
        </row>
        <row r="135">
          <cell r="C135" t="str">
            <v>CTM</v>
          </cell>
          <cell r="D135" t="str">
            <v>CTM</v>
          </cell>
        </row>
        <row r="136">
          <cell r="C136" t="str">
            <v>Curtis-Young</v>
          </cell>
          <cell r="D136" t="str">
            <v>Curtis-Young</v>
          </cell>
        </row>
        <row r="137">
          <cell r="C137" t="str">
            <v>Cycomm</v>
          </cell>
          <cell r="D137" t="str">
            <v>Cycomm</v>
          </cell>
        </row>
        <row r="138">
          <cell r="C138" t="str">
            <v>Cymbolic Sciences</v>
          </cell>
          <cell r="D138" t="str">
            <v>Cymbolic Sciences</v>
          </cell>
        </row>
        <row r="139">
          <cell r="C139" t="str">
            <v>Danka</v>
          </cell>
          <cell r="D139" t="str">
            <v>Danka</v>
          </cell>
        </row>
        <row r="140">
          <cell r="C140" t="str">
            <v>Danka/Kodak</v>
          </cell>
          <cell r="D140" t="str">
            <v>Danka/Kodak</v>
          </cell>
        </row>
        <row r="141">
          <cell r="C141" t="str">
            <v>Danka/Omnifax</v>
          </cell>
          <cell r="D141" t="str">
            <v>Danka/Omnifax</v>
          </cell>
        </row>
        <row r="142">
          <cell r="C142" t="str">
            <v>Darius Technology</v>
          </cell>
          <cell r="D142" t="str">
            <v>Darius Technology</v>
          </cell>
        </row>
        <row r="143">
          <cell r="C143" t="str">
            <v>Dartmouth College</v>
          </cell>
          <cell r="D143" t="str">
            <v>Dartmouth College</v>
          </cell>
        </row>
        <row r="144">
          <cell r="C144" t="str">
            <v>Data General</v>
          </cell>
          <cell r="D144" t="str">
            <v>Data General</v>
          </cell>
        </row>
        <row r="145">
          <cell r="C145" t="str">
            <v>Data Tech</v>
          </cell>
          <cell r="D145" t="str">
            <v>Data Tech</v>
          </cell>
        </row>
        <row r="146">
          <cell r="C146" t="str">
            <v>Datacard</v>
          </cell>
          <cell r="D146" t="str">
            <v>Datacard</v>
          </cell>
        </row>
        <row r="147">
          <cell r="C147" t="str">
            <v>Dataco DeRex</v>
          </cell>
          <cell r="D147" t="str">
            <v>Dataco DeRex</v>
          </cell>
        </row>
        <row r="148">
          <cell r="C148" t="str">
            <v>Datamax Corporation</v>
          </cell>
          <cell r="D148" t="str">
            <v>Datamax Corporation</v>
          </cell>
        </row>
        <row r="149">
          <cell r="C149" t="str">
            <v>Datamax Prodigy</v>
          </cell>
          <cell r="D149" t="str">
            <v>Datamax Prodigy</v>
          </cell>
        </row>
        <row r="150">
          <cell r="C150" t="str">
            <v>Datamax-ONeil</v>
          </cell>
          <cell r="D150" t="str">
            <v>Datamax-ONeil</v>
          </cell>
        </row>
        <row r="151">
          <cell r="C151" t="str">
            <v>Datametrics</v>
          </cell>
          <cell r="D151" t="str">
            <v>Datametrics</v>
          </cell>
        </row>
        <row r="152">
          <cell r="C152" t="str">
            <v>Dataproducts</v>
          </cell>
          <cell r="D152" t="str">
            <v>Dataproducts</v>
          </cell>
        </row>
        <row r="153">
          <cell r="C153" t="str">
            <v>Datasouth</v>
          </cell>
          <cell r="D153" t="str">
            <v>Datasouth</v>
          </cell>
        </row>
        <row r="154">
          <cell r="C154" t="str">
            <v>Datatech</v>
          </cell>
          <cell r="D154" t="str">
            <v>Datatech</v>
          </cell>
        </row>
        <row r="155">
          <cell r="C155" t="str">
            <v>Datawatch</v>
          </cell>
          <cell r="D155" t="str">
            <v>Datawatch</v>
          </cell>
        </row>
        <row r="156">
          <cell r="C156" t="str">
            <v>Decision Data</v>
          </cell>
          <cell r="D156" t="str">
            <v>Decision Data</v>
          </cell>
        </row>
        <row r="157">
          <cell r="C157" t="str">
            <v>Dell</v>
          </cell>
          <cell r="D157" t="str">
            <v>Dell</v>
          </cell>
        </row>
        <row r="158">
          <cell r="C158" t="str">
            <v>Delmarva Power</v>
          </cell>
          <cell r="D158" t="str">
            <v>Delmarva Power</v>
          </cell>
        </row>
        <row r="159">
          <cell r="C159" t="str">
            <v>Descartes Systems Group Inc.</v>
          </cell>
          <cell r="D159" t="str">
            <v>Descartes Systems Group Inc.</v>
          </cell>
        </row>
        <row r="160">
          <cell r="C160" t="str">
            <v>DeskTalk Systems  Inc.</v>
          </cell>
          <cell r="D160" t="str">
            <v>DeskTalk Systems  Inc.</v>
          </cell>
        </row>
        <row r="161">
          <cell r="C161" t="str">
            <v>Detewe</v>
          </cell>
          <cell r="D161" t="str">
            <v>Detewe</v>
          </cell>
        </row>
        <row r="162">
          <cell r="C162" t="str">
            <v>Develop</v>
          </cell>
          <cell r="D162" t="str">
            <v>Develop</v>
          </cell>
        </row>
        <row r="163">
          <cell r="C163" t="str">
            <v>Dex</v>
          </cell>
          <cell r="D163" t="str">
            <v>Dex</v>
          </cell>
        </row>
        <row r="164">
          <cell r="C164" t="str">
            <v>Dex Business Systems</v>
          </cell>
          <cell r="D164" t="str">
            <v>Dex Business Systems</v>
          </cell>
        </row>
        <row r="165">
          <cell r="C165" t="str">
            <v>DH Technology</v>
          </cell>
          <cell r="D165" t="str">
            <v>DH Technology</v>
          </cell>
        </row>
        <row r="166">
          <cell r="C166" t="str">
            <v>Diagraph</v>
          </cell>
          <cell r="D166" t="str">
            <v>Diagraph</v>
          </cell>
        </row>
        <row r="167">
          <cell r="C167" t="str">
            <v>Digismart</v>
          </cell>
          <cell r="D167" t="str">
            <v>Digismart</v>
          </cell>
        </row>
        <row r="168">
          <cell r="C168" t="str">
            <v>Digital Analysis Corporation</v>
          </cell>
          <cell r="D168" t="str">
            <v>Digital Analysis Corporation</v>
          </cell>
        </row>
        <row r="169">
          <cell r="C169" t="str">
            <v>Digital Design</v>
          </cell>
          <cell r="D169" t="str">
            <v>Digital Design</v>
          </cell>
        </row>
        <row r="170">
          <cell r="C170" t="str">
            <v>Digital Equipment</v>
          </cell>
          <cell r="D170" t="str">
            <v>Digital Equipment</v>
          </cell>
        </row>
        <row r="171">
          <cell r="C171" t="str">
            <v>Digital Products</v>
          </cell>
          <cell r="D171" t="str">
            <v>Digital Products</v>
          </cell>
        </row>
        <row r="172">
          <cell r="C172" t="str">
            <v>DigitalCopier</v>
          </cell>
          <cell r="D172" t="str">
            <v>DigitalCopier</v>
          </cell>
        </row>
        <row r="173">
          <cell r="C173" t="str">
            <v>D-Link</v>
          </cell>
          <cell r="D173" t="str">
            <v>D-Link</v>
          </cell>
        </row>
        <row r="174">
          <cell r="C174" t="str">
            <v>DLR - Deutsche Forschungsanstalt fuer Luft- und Ra</v>
          </cell>
          <cell r="D174" t="str">
            <v>DLR - Deutsche Forschungsanstalt fuer Luft- und Ra</v>
          </cell>
        </row>
        <row r="175">
          <cell r="C175" t="str">
            <v>DLR - Deutsche Forschungsanstalt fuer Luft- und Raumfahrt e.V.</v>
          </cell>
          <cell r="D175" t="str">
            <v>DLR - Deutsche Forschungsanstalt fuer Luft- und Raumfahrt e.V.</v>
          </cell>
        </row>
        <row r="176">
          <cell r="C176" t="str">
            <v>DO NOT USE</v>
          </cell>
          <cell r="D176" t="str">
            <v>DO NOT USE</v>
          </cell>
        </row>
        <row r="177">
          <cell r="C177" t="str">
            <v>Duplo</v>
          </cell>
          <cell r="D177" t="str">
            <v>Duplo</v>
          </cell>
        </row>
        <row r="178">
          <cell r="C178" t="str">
            <v>Durst</v>
          </cell>
          <cell r="D178" t="str">
            <v>Durst</v>
          </cell>
        </row>
        <row r="179">
          <cell r="C179" t="str">
            <v>Dymo</v>
          </cell>
          <cell r="D179" t="str">
            <v>Dymo</v>
          </cell>
        </row>
        <row r="180">
          <cell r="C180" t="str">
            <v>Dymo-CoStar</v>
          </cell>
          <cell r="D180" t="str">
            <v>Dymo-CoStar</v>
          </cell>
        </row>
        <row r="181">
          <cell r="C181" t="str">
            <v>EBAR</v>
          </cell>
          <cell r="D181" t="str">
            <v>EBAR</v>
          </cell>
        </row>
        <row r="182">
          <cell r="C182" t="str">
            <v>Eclipse veriphone</v>
          </cell>
          <cell r="D182" t="str">
            <v>Eclipse veriphone</v>
          </cell>
        </row>
        <row r="183">
          <cell r="C183" t="str">
            <v>Edgewater Networks  Inc.</v>
          </cell>
          <cell r="D183" t="str">
            <v>Edgewater Networks  Inc.</v>
          </cell>
        </row>
        <row r="184">
          <cell r="C184" t="str">
            <v>EFI</v>
          </cell>
          <cell r="D184" t="str">
            <v>EFI</v>
          </cell>
        </row>
        <row r="185">
          <cell r="C185" t="str">
            <v>egnite Software GmbH</v>
          </cell>
          <cell r="D185" t="str">
            <v>egnite Software GmbH</v>
          </cell>
        </row>
        <row r="186">
          <cell r="C186" t="str">
            <v>eHelp</v>
          </cell>
          <cell r="D186" t="str">
            <v>eHelp</v>
          </cell>
        </row>
        <row r="187">
          <cell r="C187" t="str">
            <v>Elitech Information Technology Co. Ltd.</v>
          </cell>
          <cell r="D187" t="str">
            <v>Elitech Information Technology Co. Ltd.</v>
          </cell>
        </row>
        <row r="188">
          <cell r="C188" t="str">
            <v>Eltron</v>
          </cell>
          <cell r="D188" t="str">
            <v>Eltron</v>
          </cell>
        </row>
        <row r="189">
          <cell r="C189" t="str">
            <v>Emstar</v>
          </cell>
          <cell r="D189" t="str">
            <v>Emstar</v>
          </cell>
        </row>
        <row r="190">
          <cell r="C190" t="str">
            <v>Emulex</v>
          </cell>
          <cell r="D190" t="str">
            <v>Emulex</v>
          </cell>
        </row>
        <row r="191">
          <cell r="C191" t="str">
            <v>Encad</v>
          </cell>
          <cell r="D191" t="str">
            <v>Encad</v>
          </cell>
        </row>
        <row r="192">
          <cell r="C192" t="str">
            <v>ENVOY Corporation</v>
          </cell>
          <cell r="D192" t="str">
            <v>ENVOY Corporation</v>
          </cell>
        </row>
        <row r="193">
          <cell r="C193" t="str">
            <v>Epilog</v>
          </cell>
          <cell r="D193" t="str">
            <v>Epilog</v>
          </cell>
        </row>
        <row r="194">
          <cell r="C194" t="str">
            <v>Epilogue</v>
          </cell>
          <cell r="D194" t="str">
            <v>Epilogue</v>
          </cell>
        </row>
        <row r="195">
          <cell r="C195" t="str">
            <v>Epson</v>
          </cell>
          <cell r="D195" t="str">
            <v>Epson</v>
          </cell>
        </row>
        <row r="196">
          <cell r="C196" t="str">
            <v>Epson Research Center</v>
          </cell>
          <cell r="D196" t="str">
            <v>Epson Research Center</v>
          </cell>
        </row>
        <row r="197">
          <cell r="C197" t="str">
            <v>Equifax Inc.</v>
          </cell>
          <cell r="D197" t="str">
            <v>Equifax Inc.</v>
          </cell>
        </row>
        <row r="198">
          <cell r="C198" t="str">
            <v>Equitrac</v>
          </cell>
          <cell r="D198" t="str">
            <v>Equitrac</v>
          </cell>
        </row>
        <row r="199">
          <cell r="C199" t="str">
            <v>Esix Systems Inc.</v>
          </cell>
          <cell r="D199" t="str">
            <v>Esix Systems Inc.</v>
          </cell>
        </row>
        <row r="200">
          <cell r="C200" t="str">
            <v>Esselte Meto</v>
          </cell>
          <cell r="D200" t="str">
            <v>Esselte Meto</v>
          </cell>
        </row>
        <row r="201">
          <cell r="C201" t="str">
            <v>Estudios y Proyectos de Telecomunicacion  S.A.</v>
          </cell>
          <cell r="D201" t="str">
            <v>Estudios y Proyectos de Telecomunicacion  S.A.</v>
          </cell>
        </row>
        <row r="202">
          <cell r="C202" t="str">
            <v>EtherCom Corp</v>
          </cell>
          <cell r="D202" t="str">
            <v>EtherCom Corp</v>
          </cell>
        </row>
        <row r="203">
          <cell r="C203" t="str">
            <v>Ethernet  Solucoes Informaticas  lda</v>
          </cell>
          <cell r="D203" t="str">
            <v>Ethernet  Solucoes Informaticas  lda</v>
          </cell>
        </row>
        <row r="204">
          <cell r="C204" t="str">
            <v>EVERelite  Co.  Ltd.</v>
          </cell>
          <cell r="D204" t="str">
            <v>EVERelite  Co.  Ltd.</v>
          </cell>
        </row>
        <row r="205">
          <cell r="C205" t="str">
            <v>Evolis</v>
          </cell>
          <cell r="D205" t="str">
            <v>Evolis</v>
          </cell>
        </row>
        <row r="206">
          <cell r="C206" t="str">
            <v>Exbit TechnologyA/S</v>
          </cell>
          <cell r="D206" t="str">
            <v>Exbit TechnologyA/S</v>
          </cell>
        </row>
        <row r="207">
          <cell r="C207" t="str">
            <v>Extended Systems</v>
          </cell>
          <cell r="D207" t="str">
            <v>Extended Systems</v>
          </cell>
        </row>
        <row r="208">
          <cell r="C208" t="str">
            <v>f3pu5.net</v>
          </cell>
          <cell r="D208" t="str">
            <v>f3pu5.net</v>
          </cell>
        </row>
        <row r="209">
          <cell r="C209" t="str">
            <v>Facit</v>
          </cell>
          <cell r="D209" t="str">
            <v>Facit</v>
          </cell>
        </row>
        <row r="210">
          <cell r="C210" t="str">
            <v>Fargo</v>
          </cell>
          <cell r="D210" t="str">
            <v>Fargo</v>
          </cell>
        </row>
        <row r="211">
          <cell r="C211" t="str">
            <v>Fibronics</v>
          </cell>
          <cell r="D211" t="str">
            <v>Fibronics</v>
          </cell>
        </row>
        <row r="212">
          <cell r="C212" t="str">
            <v>France Telecom</v>
          </cell>
          <cell r="D212" t="str">
            <v>France Telecom</v>
          </cell>
        </row>
        <row r="213">
          <cell r="C213" t="str">
            <v>Francotyp-Postalia</v>
          </cell>
          <cell r="D213" t="str">
            <v>Francotyp-Postalia</v>
          </cell>
        </row>
        <row r="214">
          <cell r="C214" t="str">
            <v>Frontier Software Development</v>
          </cell>
          <cell r="D214" t="str">
            <v>Frontier Software Development</v>
          </cell>
        </row>
        <row r="215">
          <cell r="C215" t="str">
            <v>FSSC-London</v>
          </cell>
          <cell r="D215" t="str">
            <v>FSSC-London</v>
          </cell>
        </row>
        <row r="216">
          <cell r="C216" t="str">
            <v>Fuji</v>
          </cell>
          <cell r="D216" t="str">
            <v>Fuji</v>
          </cell>
        </row>
        <row r="217">
          <cell r="C217" t="str">
            <v>Fuji Xerox</v>
          </cell>
          <cell r="D217" t="str">
            <v>Fuji Xerox</v>
          </cell>
        </row>
        <row r="218">
          <cell r="C218" t="str">
            <v>Fujifilm</v>
          </cell>
          <cell r="D218" t="str">
            <v>Fujifilm</v>
          </cell>
        </row>
        <row r="219">
          <cell r="C219" t="str">
            <v>Fujitsu</v>
          </cell>
          <cell r="D219" t="str">
            <v>Fujitsu</v>
          </cell>
        </row>
        <row r="220">
          <cell r="C220" t="str">
            <v>Fujitsu Siemens</v>
          </cell>
          <cell r="D220" t="str">
            <v>Fujitsu Siemens</v>
          </cell>
        </row>
        <row r="221">
          <cell r="C221" t="str">
            <v>Furukawa Electoric Co. Ltd.</v>
          </cell>
          <cell r="D221" t="str">
            <v>Furukawa Electoric Co. Ltd.</v>
          </cell>
        </row>
        <row r="222">
          <cell r="C222" t="str">
            <v>Future Graphics</v>
          </cell>
          <cell r="D222" t="str">
            <v>Future Graphics</v>
          </cell>
        </row>
        <row r="223">
          <cell r="C223" t="str">
            <v>GAINSCHA</v>
          </cell>
          <cell r="D223" t="str">
            <v>GAINSCHA</v>
          </cell>
        </row>
        <row r="224">
          <cell r="C224" t="str">
            <v>Ganson Engineering</v>
          </cell>
          <cell r="D224" t="str">
            <v>Ganson Engineering</v>
          </cell>
        </row>
        <row r="225">
          <cell r="C225" t="str">
            <v>GBC</v>
          </cell>
          <cell r="D225" t="str">
            <v>GBC</v>
          </cell>
        </row>
        <row r="226">
          <cell r="C226" t="str">
            <v>GCC</v>
          </cell>
          <cell r="D226" t="str">
            <v>GCC</v>
          </cell>
        </row>
        <row r="227">
          <cell r="C227" t="str">
            <v>Geha</v>
          </cell>
          <cell r="D227" t="str">
            <v>Geha</v>
          </cell>
        </row>
        <row r="228">
          <cell r="C228" t="str">
            <v>Generic Telecom Ltd.</v>
          </cell>
          <cell r="D228" t="str">
            <v>Generic Telecom Ltd.</v>
          </cell>
        </row>
        <row r="229">
          <cell r="C229" t="str">
            <v>Genicom</v>
          </cell>
          <cell r="D229" t="str">
            <v>Genicom</v>
          </cell>
        </row>
        <row r="230">
          <cell r="C230" t="str">
            <v>Genius</v>
          </cell>
          <cell r="D230" t="str">
            <v>Genius</v>
          </cell>
        </row>
        <row r="231">
          <cell r="C231" t="str">
            <v>Gerber Scientific</v>
          </cell>
          <cell r="D231" t="str">
            <v>Gerber Scientific</v>
          </cell>
        </row>
        <row r="232">
          <cell r="C232" t="str">
            <v>Gestetner</v>
          </cell>
          <cell r="D232" t="str">
            <v>Gestetner</v>
          </cell>
        </row>
        <row r="233">
          <cell r="C233" t="str">
            <v>GISE mbHVolkmar Brisse / Hans-Jurgen Laub</v>
          </cell>
          <cell r="D233" t="str">
            <v>GISE mbHVolkmar Brisse / Hans-Jurgen Laub</v>
          </cell>
        </row>
        <row r="234">
          <cell r="C234" t="str">
            <v>Global Maintech Corporation</v>
          </cell>
          <cell r="D234" t="str">
            <v>Global Maintech Corporation</v>
          </cell>
        </row>
        <row r="235">
          <cell r="C235" t="str">
            <v>Golden Imaging</v>
          </cell>
          <cell r="D235" t="str">
            <v>Golden Imaging</v>
          </cell>
        </row>
        <row r="236">
          <cell r="C236" t="str">
            <v>Goldman  Sachs Company</v>
          </cell>
          <cell r="D236" t="str">
            <v>Goldman  Sachs Company</v>
          </cell>
        </row>
        <row r="237">
          <cell r="C237" t="str">
            <v>GPRINTER</v>
          </cell>
          <cell r="D237" t="str">
            <v>GPRINTER</v>
          </cell>
        </row>
        <row r="238">
          <cell r="C238" t="str">
            <v>GrafxLab  Inc.</v>
          </cell>
          <cell r="D238" t="str">
            <v>GrafxLab  Inc.</v>
          </cell>
        </row>
        <row r="239">
          <cell r="C239" t="str">
            <v>Graphtec</v>
          </cell>
          <cell r="D239" t="str">
            <v>Graphtec</v>
          </cell>
        </row>
        <row r="240">
          <cell r="C240" t="str">
            <v>Grayson Business Computers</v>
          </cell>
          <cell r="D240" t="str">
            <v>Grayson Business Computers</v>
          </cell>
        </row>
        <row r="241">
          <cell r="C241" t="str">
            <v>GRC</v>
          </cell>
          <cell r="D241" t="str">
            <v>GRC</v>
          </cell>
        </row>
        <row r="242">
          <cell r="C242" t="str">
            <v>Gretag Imaging</v>
          </cell>
          <cell r="D242" t="str">
            <v>Gretag Imaging</v>
          </cell>
        </row>
        <row r="243">
          <cell r="C243" t="str">
            <v>H.Bollmann Manufacturers Ltd (HBM)</v>
          </cell>
          <cell r="D243" t="str">
            <v>H.Bollmann Manufacturers Ltd (HBM)</v>
          </cell>
        </row>
        <row r="244">
          <cell r="C244" t="str">
            <v>Harris</v>
          </cell>
          <cell r="D244" t="str">
            <v>Harris</v>
          </cell>
        </row>
        <row r="245">
          <cell r="C245" t="str">
            <v>HASI</v>
          </cell>
          <cell r="D245" t="str">
            <v>HASI</v>
          </cell>
        </row>
        <row r="246">
          <cell r="C246" t="str">
            <v>Hasler</v>
          </cell>
          <cell r="D246" t="str">
            <v>Hasler</v>
          </cell>
        </row>
        <row r="247">
          <cell r="C247" t="str">
            <v>Heidelberg</v>
          </cell>
          <cell r="D247" t="str">
            <v>Heidelberg</v>
          </cell>
        </row>
        <row r="248">
          <cell r="C248" t="str">
            <v>Hewlett-Packard</v>
          </cell>
          <cell r="D248" t="str">
            <v>Hewlett-Packard</v>
          </cell>
        </row>
        <row r="249">
          <cell r="C249" t="str">
            <v>HID</v>
          </cell>
          <cell r="D249" t="str">
            <v>HID</v>
          </cell>
        </row>
        <row r="250">
          <cell r="C250" t="str">
            <v>Hitachi</v>
          </cell>
          <cell r="D250" t="str">
            <v>Hitachi</v>
          </cell>
        </row>
        <row r="251">
          <cell r="C251" t="str">
            <v>HL-2700CN[Certified]</v>
          </cell>
          <cell r="D251" t="str">
            <v>HL-2700CN[Certified]</v>
          </cell>
        </row>
        <row r="252">
          <cell r="C252" t="str">
            <v>homeloandotcom</v>
          </cell>
          <cell r="D252" t="str">
            <v>homeloandotcom</v>
          </cell>
        </row>
        <row r="253">
          <cell r="C253" t="str">
            <v>Honeywell</v>
          </cell>
          <cell r="D253" t="str">
            <v>Honeywell</v>
          </cell>
        </row>
        <row r="254">
          <cell r="C254" t="str">
            <v>Honeywell Bull</v>
          </cell>
          <cell r="D254" t="str">
            <v>Honeywell Bull</v>
          </cell>
        </row>
        <row r="255">
          <cell r="C255" t="str">
            <v>Horizon</v>
          </cell>
          <cell r="D255" t="str">
            <v>Horizon</v>
          </cell>
        </row>
        <row r="256">
          <cell r="C256" t="str">
            <v>Hudson Technology</v>
          </cell>
          <cell r="D256" t="str">
            <v>Hudson Technology</v>
          </cell>
        </row>
        <row r="257">
          <cell r="C257" t="str">
            <v>Hunt Digital Imaging</v>
          </cell>
          <cell r="D257" t="str">
            <v>Hunt Digital Imaging</v>
          </cell>
        </row>
        <row r="258">
          <cell r="C258" t="str">
            <v>Hyland</v>
          </cell>
          <cell r="D258" t="str">
            <v>Hyland</v>
          </cell>
        </row>
        <row r="259">
          <cell r="C259" t="str">
            <v>Hypercom</v>
          </cell>
          <cell r="D259" t="str">
            <v>Hypercom</v>
          </cell>
        </row>
        <row r="260">
          <cell r="C260" t="str">
            <v>IBM</v>
          </cell>
          <cell r="D260" t="str">
            <v>IBM</v>
          </cell>
        </row>
        <row r="261">
          <cell r="C261" t="str">
            <v>i-data international a-s Morten Jagd</v>
          </cell>
          <cell r="D261" t="str">
            <v>i-data international a-s Morten Jagd</v>
          </cell>
        </row>
        <row r="262">
          <cell r="C262" t="str">
            <v>Idea Courier</v>
          </cell>
          <cell r="D262" t="str">
            <v>Idea Courier</v>
          </cell>
        </row>
        <row r="263">
          <cell r="C263" t="str">
            <v>IDEAL</v>
          </cell>
          <cell r="D263" t="str">
            <v>IDEAL</v>
          </cell>
        </row>
        <row r="264">
          <cell r="C264" t="str">
            <v>IDP</v>
          </cell>
          <cell r="D264" t="str">
            <v>IDP</v>
          </cell>
        </row>
        <row r="265">
          <cell r="C265" t="str">
            <v>IIMAK</v>
          </cell>
          <cell r="D265" t="str">
            <v>IIMAK</v>
          </cell>
        </row>
        <row r="266">
          <cell r="C266" t="str">
            <v>IJ Technologies</v>
          </cell>
          <cell r="D266" t="str">
            <v>IJ Technologies</v>
          </cell>
        </row>
        <row r="267">
          <cell r="C267" t="str">
            <v>Ikon</v>
          </cell>
          <cell r="D267" t="str">
            <v>Ikon</v>
          </cell>
        </row>
        <row r="268">
          <cell r="C268" t="str">
            <v>Image Sciences  Inc.</v>
          </cell>
          <cell r="D268" t="str">
            <v>Image Sciences  Inc.</v>
          </cell>
        </row>
        <row r="269">
          <cell r="C269" t="str">
            <v>Image TC</v>
          </cell>
          <cell r="D269" t="str">
            <v>Image TC</v>
          </cell>
        </row>
        <row r="270">
          <cell r="C270" t="str">
            <v>Imagistics</v>
          </cell>
          <cell r="D270" t="str">
            <v>Imagistics</v>
          </cell>
        </row>
        <row r="271">
          <cell r="C271" t="str">
            <v>IMPACT</v>
          </cell>
          <cell r="D271" t="str">
            <v>IMPACT</v>
          </cell>
        </row>
        <row r="272">
          <cell r="C272" t="str">
            <v>InfoPrint Solutions Company</v>
          </cell>
          <cell r="D272" t="str">
            <v>InfoPrint Solutions Company</v>
          </cell>
        </row>
        <row r="273">
          <cell r="C273" t="str">
            <v>Infosquare Corp.</v>
          </cell>
          <cell r="D273" t="str">
            <v>Infosquare Corp.</v>
          </cell>
        </row>
        <row r="274">
          <cell r="C274" t="str">
            <v>Infotec</v>
          </cell>
          <cell r="D274" t="str">
            <v>Infotec</v>
          </cell>
        </row>
        <row r="275">
          <cell r="C275" t="str">
            <v>Institute of Telematics  University of Karlsruhe</v>
          </cell>
          <cell r="D275" t="str">
            <v>Institute of Telematics  University of Karlsruhe</v>
          </cell>
        </row>
        <row r="276">
          <cell r="C276" t="str">
            <v>Intec</v>
          </cell>
          <cell r="D276" t="str">
            <v>Intec</v>
          </cell>
        </row>
        <row r="277">
          <cell r="C277" t="str">
            <v>Intecom</v>
          </cell>
          <cell r="D277" t="str">
            <v>Intecom</v>
          </cell>
        </row>
        <row r="278">
          <cell r="C278" t="str">
            <v>Integrex</v>
          </cell>
          <cell r="D278" t="str">
            <v>Integrex</v>
          </cell>
        </row>
        <row r="279">
          <cell r="C279" t="str">
            <v>Intel Corporation</v>
          </cell>
          <cell r="D279" t="str">
            <v>Intel Corporation</v>
          </cell>
        </row>
        <row r="280">
          <cell r="C280" t="str">
            <v>INTELLICODE</v>
          </cell>
          <cell r="D280" t="str">
            <v>INTELLICODE</v>
          </cell>
        </row>
        <row r="281">
          <cell r="C281" t="str">
            <v>Interface Systems</v>
          </cell>
          <cell r="D281" t="str">
            <v>Interface Systems</v>
          </cell>
        </row>
        <row r="282">
          <cell r="C282" t="str">
            <v>Intergraph</v>
          </cell>
          <cell r="D282" t="str">
            <v>Intergraph</v>
          </cell>
        </row>
        <row r="283">
          <cell r="C283" t="str">
            <v>Intermec</v>
          </cell>
          <cell r="D283" t="str">
            <v>Intermec</v>
          </cell>
        </row>
        <row r="284">
          <cell r="C284" t="str">
            <v>Intermec Technologies Corp.</v>
          </cell>
          <cell r="D284" t="str">
            <v>Intermec Technologies Corp.</v>
          </cell>
        </row>
        <row r="285">
          <cell r="C285" t="str">
            <v>Intermedium A/S</v>
          </cell>
          <cell r="D285" t="str">
            <v>Intermedium A/S</v>
          </cell>
        </row>
        <row r="286">
          <cell r="C286" t="str">
            <v>IPTC Universitaet of Tuebingen</v>
          </cell>
          <cell r="D286" t="str">
            <v>IPTC Universitaet of Tuebingen</v>
          </cell>
        </row>
        <row r="287">
          <cell r="C287" t="str">
            <v>ITEC</v>
          </cell>
          <cell r="D287" t="str">
            <v>ITEC</v>
          </cell>
        </row>
        <row r="288">
          <cell r="C288" t="str">
            <v>iXware</v>
          </cell>
          <cell r="D288" t="str">
            <v>iXware</v>
          </cell>
        </row>
        <row r="289">
          <cell r="C289" t="str">
            <v>J. Stainsbury PLC</v>
          </cell>
          <cell r="D289" t="str">
            <v>J. Stainsbury PLC</v>
          </cell>
        </row>
        <row r="290">
          <cell r="C290" t="str">
            <v>Japan Computer Industry Inc.</v>
          </cell>
          <cell r="D290" t="str">
            <v>Japan Computer Industry Inc.</v>
          </cell>
        </row>
        <row r="291">
          <cell r="C291" t="str">
            <v>JCPenney Co.  Inc.</v>
          </cell>
          <cell r="D291" t="str">
            <v>JCPenney Co.  Inc.</v>
          </cell>
        </row>
        <row r="292">
          <cell r="C292" t="str">
            <v>JDL</v>
          </cell>
          <cell r="D292" t="str">
            <v>JDL</v>
          </cell>
        </row>
        <row r="293">
          <cell r="C293" t="str">
            <v>Jet Tec</v>
          </cell>
          <cell r="D293" t="str">
            <v>Jet Tec</v>
          </cell>
        </row>
        <row r="294">
          <cell r="C294" t="str">
            <v>JetFax, Inc.</v>
          </cell>
          <cell r="D294" t="str">
            <v>JetFax, Inc.</v>
          </cell>
        </row>
        <row r="295">
          <cell r="C295" t="str">
            <v>JetFill</v>
          </cell>
          <cell r="D295" t="str">
            <v>JetFill</v>
          </cell>
        </row>
        <row r="296">
          <cell r="C296" t="str">
            <v>Jewsih Community of Bosnia and Herzegovina</v>
          </cell>
          <cell r="D296" t="str">
            <v>Jewsih Community of Bosnia and Herzegovina</v>
          </cell>
        </row>
        <row r="297">
          <cell r="C297" t="str">
            <v>jobpilot AG</v>
          </cell>
          <cell r="D297" t="str">
            <v>jobpilot AG</v>
          </cell>
        </row>
        <row r="298">
          <cell r="C298" t="str">
            <v>JRL Systems</v>
          </cell>
          <cell r="D298" t="str">
            <v>JRL Systems</v>
          </cell>
        </row>
        <row r="299">
          <cell r="C299" t="str">
            <v>Juliet</v>
          </cell>
          <cell r="D299" t="str">
            <v>Juliet</v>
          </cell>
        </row>
        <row r="300">
          <cell r="C300" t="str">
            <v>Kalpana  Inc.</v>
          </cell>
          <cell r="D300" t="str">
            <v>Kalpana  Inc.</v>
          </cell>
        </row>
        <row r="301">
          <cell r="C301" t="str">
            <v>KapJet</v>
          </cell>
          <cell r="D301" t="str">
            <v>KapJet</v>
          </cell>
        </row>
        <row r="302">
          <cell r="C302" t="str">
            <v>Kapsch AG.</v>
          </cell>
          <cell r="D302" t="str">
            <v>Kapsch AG.</v>
          </cell>
        </row>
        <row r="303">
          <cell r="C303" t="str">
            <v>KardGard</v>
          </cell>
          <cell r="D303" t="str">
            <v>KardGard</v>
          </cell>
        </row>
        <row r="304">
          <cell r="C304" t="str">
            <v>KBA</v>
          </cell>
          <cell r="D304" t="str">
            <v>KBA</v>
          </cell>
        </row>
        <row r="305">
          <cell r="C305" t="str">
            <v>kbox</v>
          </cell>
          <cell r="D305" t="str">
            <v>kbox</v>
          </cell>
        </row>
        <row r="306">
          <cell r="C306" t="str">
            <v>Kentek</v>
          </cell>
          <cell r="D306" t="str">
            <v>Kentek</v>
          </cell>
        </row>
        <row r="307">
          <cell r="C307" t="str">
            <v>Kernel</v>
          </cell>
          <cell r="D307" t="str">
            <v>Kernel</v>
          </cell>
        </row>
        <row r="308">
          <cell r="C308" t="str">
            <v>Keycode Style Ltd.</v>
          </cell>
          <cell r="D308" t="str">
            <v>Keycode Style Ltd.</v>
          </cell>
        </row>
        <row r="309">
          <cell r="C309" t="str">
            <v>KIP America</v>
          </cell>
          <cell r="D309" t="str">
            <v>KIP America</v>
          </cell>
        </row>
        <row r="310">
          <cell r="C310" t="str">
            <v>Klee</v>
          </cell>
          <cell r="D310" t="str">
            <v>Klee</v>
          </cell>
        </row>
        <row r="311">
          <cell r="C311" t="str">
            <v>Kodak</v>
          </cell>
          <cell r="D311" t="str">
            <v>Kodak</v>
          </cell>
        </row>
        <row r="312">
          <cell r="C312" t="str">
            <v>Konica</v>
          </cell>
          <cell r="D312" t="str">
            <v>Konica</v>
          </cell>
        </row>
        <row r="313">
          <cell r="C313" t="str">
            <v>Konica Minolta</v>
          </cell>
          <cell r="D313" t="str">
            <v>Konica Minolta</v>
          </cell>
        </row>
        <row r="314">
          <cell r="C314" t="str">
            <v>Kopikat</v>
          </cell>
          <cell r="D314" t="str">
            <v>Kopikat</v>
          </cell>
        </row>
        <row r="315">
          <cell r="C315" t="str">
            <v>KSUN</v>
          </cell>
          <cell r="D315" t="str">
            <v>KSUN</v>
          </cell>
        </row>
        <row r="316">
          <cell r="C316" t="str">
            <v>Kyocera</v>
          </cell>
          <cell r="D316" t="str">
            <v>Kyocera</v>
          </cell>
        </row>
        <row r="317">
          <cell r="C317" t="str">
            <v>Kyocera Mita</v>
          </cell>
          <cell r="D317" t="str">
            <v>Kyocera Mita</v>
          </cell>
        </row>
        <row r="318">
          <cell r="C318" t="str">
            <v>KyoceraMita</v>
          </cell>
          <cell r="D318" t="str">
            <v>KyoceraMita</v>
          </cell>
        </row>
        <row r="319">
          <cell r="C319" t="str">
            <v>LabelStation</v>
          </cell>
          <cell r="D319" t="str">
            <v>LabelStation</v>
          </cell>
        </row>
        <row r="320">
          <cell r="C320" t="str">
            <v>LaCie</v>
          </cell>
          <cell r="D320" t="str">
            <v>LaCie</v>
          </cell>
        </row>
        <row r="321">
          <cell r="C321" t="str">
            <v>Lakeside Software  Inc.</v>
          </cell>
          <cell r="D321" t="str">
            <v>Lakeside Software  Inc.</v>
          </cell>
        </row>
        <row r="322">
          <cell r="C322" t="str">
            <v>Lanier</v>
          </cell>
          <cell r="D322" t="str">
            <v>Lanier</v>
          </cell>
        </row>
        <row r="323">
          <cell r="C323" t="str">
            <v>Lannet Company</v>
          </cell>
          <cell r="D323" t="str">
            <v>Lannet Company</v>
          </cell>
        </row>
        <row r="324">
          <cell r="C324" t="str">
            <v>Laser Imaging International</v>
          </cell>
          <cell r="D324" t="str">
            <v>Laser Imaging International</v>
          </cell>
        </row>
        <row r="325">
          <cell r="C325" t="str">
            <v>Laser Master</v>
          </cell>
          <cell r="D325" t="str">
            <v>Laser Master</v>
          </cell>
        </row>
        <row r="326">
          <cell r="C326" t="str">
            <v>Laser Recharge</v>
          </cell>
          <cell r="D326" t="str">
            <v>Laser Recharge</v>
          </cell>
        </row>
        <row r="327">
          <cell r="C327" t="str">
            <v>Laserbit Communications Corporation</v>
          </cell>
          <cell r="D327" t="str">
            <v>Laserbit Communications Corporation</v>
          </cell>
        </row>
        <row r="328">
          <cell r="C328" t="str">
            <v>Lasertone</v>
          </cell>
          <cell r="D328" t="str">
            <v>Lasertone</v>
          </cell>
        </row>
        <row r="329">
          <cell r="C329" t="str">
            <v>Lenovo</v>
          </cell>
          <cell r="D329" t="str">
            <v>Lenovo</v>
          </cell>
        </row>
        <row r="330">
          <cell r="C330" t="str">
            <v>Lexi Computer</v>
          </cell>
          <cell r="D330" t="str">
            <v>Lexi Computer</v>
          </cell>
        </row>
        <row r="331">
          <cell r="C331" t="str">
            <v>Lexmark</v>
          </cell>
          <cell r="D331" t="str">
            <v>Lexmark</v>
          </cell>
        </row>
        <row r="332">
          <cell r="C332" t="str">
            <v>Liebregts</v>
          </cell>
          <cell r="D332" t="str">
            <v>Liebregts</v>
          </cell>
        </row>
        <row r="333">
          <cell r="C333" t="str">
            <v>LightStream Corp.</v>
          </cell>
          <cell r="D333" t="str">
            <v>LightStream Corp.</v>
          </cell>
        </row>
        <row r="334">
          <cell r="C334" t="str">
            <v>Linksys</v>
          </cell>
          <cell r="D334" t="str">
            <v>Linksys</v>
          </cell>
        </row>
        <row r="335">
          <cell r="C335" t="str">
            <v>Linotype</v>
          </cell>
          <cell r="D335" t="str">
            <v>Linotype</v>
          </cell>
        </row>
        <row r="336">
          <cell r="C336" t="str">
            <v>Lloyd Internetworking</v>
          </cell>
          <cell r="D336" t="str">
            <v>Lloyd Internetworking</v>
          </cell>
        </row>
        <row r="337">
          <cell r="C337" t="str">
            <v>LOGITECH</v>
          </cell>
          <cell r="D337" t="str">
            <v>LOGITECH</v>
          </cell>
        </row>
        <row r="338">
          <cell r="C338" t="str">
            <v>Longhai Yongchuan Foods Co.  Ltd.</v>
          </cell>
          <cell r="D338" t="str">
            <v>Longhai Yongchuan Foods Co.  Ltd.</v>
          </cell>
        </row>
        <row r="339">
          <cell r="C339" t="str">
            <v>LPM Online</v>
          </cell>
          <cell r="D339" t="str">
            <v>LPM Online</v>
          </cell>
        </row>
        <row r="340">
          <cell r="C340" t="str">
            <v>LXE  Inc.</v>
          </cell>
          <cell r="D340" t="str">
            <v>LXE  Inc.</v>
          </cell>
        </row>
        <row r="341">
          <cell r="C341" t="str">
            <v>Managed Services</v>
          </cell>
          <cell r="D341" t="str">
            <v>Managed Services</v>
          </cell>
        </row>
        <row r="342">
          <cell r="C342" t="str">
            <v>Mannesmann</v>
          </cell>
          <cell r="D342" t="str">
            <v>Mannesmann</v>
          </cell>
        </row>
        <row r="343">
          <cell r="C343" t="str">
            <v>Mannesmann Tally</v>
          </cell>
          <cell r="D343" t="str">
            <v>Mannesmann Tally</v>
          </cell>
        </row>
        <row r="344">
          <cell r="C344" t="str">
            <v>Mariposa Technology  Inc.</v>
          </cell>
          <cell r="D344" t="str">
            <v>Mariposa Technology  Inc.</v>
          </cell>
        </row>
        <row r="345">
          <cell r="C345" t="str">
            <v>MARKEM IMAJE</v>
          </cell>
          <cell r="D345" t="str">
            <v>MARKEM IMAJE</v>
          </cell>
        </row>
        <row r="346">
          <cell r="C346" t="str">
            <v>Matica</v>
          </cell>
          <cell r="D346" t="str">
            <v>Matica</v>
          </cell>
        </row>
        <row r="347">
          <cell r="C347" t="str">
            <v>Matica System</v>
          </cell>
          <cell r="D347" t="str">
            <v>Matica System</v>
          </cell>
        </row>
        <row r="348">
          <cell r="C348" t="str">
            <v>MatrixOne  Inc.</v>
          </cell>
          <cell r="D348" t="str">
            <v>MatrixOne  Inc.</v>
          </cell>
        </row>
        <row r="349">
          <cell r="C349" t="str">
            <v>Matsushita Electric Industrial Co.  Ltd.</v>
          </cell>
          <cell r="D349" t="str">
            <v>Matsushita Electric Industrial Co.  Ltd.</v>
          </cell>
        </row>
        <row r="350">
          <cell r="C350" t="str">
            <v>MB</v>
          </cell>
          <cell r="D350" t="str">
            <v>MB</v>
          </cell>
        </row>
        <row r="351">
          <cell r="C351" t="str">
            <v>MBC Europe  B.V.</v>
          </cell>
          <cell r="D351" t="str">
            <v>MBC Europe  B.V.</v>
          </cell>
        </row>
        <row r="352">
          <cell r="C352" t="str">
            <v>MBM</v>
          </cell>
          <cell r="D352" t="str">
            <v>MBM</v>
          </cell>
        </row>
        <row r="353">
          <cell r="C353" t="str">
            <v>Media Sciences</v>
          </cell>
          <cell r="D353" t="str">
            <v>Media Sciences</v>
          </cell>
        </row>
        <row r="354">
          <cell r="C354" t="str">
            <v>Medion</v>
          </cell>
          <cell r="D354" t="str">
            <v>Medion</v>
          </cell>
        </row>
        <row r="355">
          <cell r="C355" t="str">
            <v>MEDPLUS</v>
          </cell>
          <cell r="D355" t="str">
            <v>MEDPLUS</v>
          </cell>
        </row>
        <row r="356">
          <cell r="C356" t="str">
            <v>Megadata Pty Ltd.</v>
          </cell>
          <cell r="D356" t="str">
            <v>Megadata Pty Ltd.</v>
          </cell>
        </row>
        <row r="357">
          <cell r="C357" t="str">
            <v>MELCO Inc.</v>
          </cell>
          <cell r="D357" t="str">
            <v>MELCO Inc.</v>
          </cell>
        </row>
        <row r="358">
          <cell r="C358" t="str">
            <v>Memorex</v>
          </cell>
          <cell r="D358" t="str">
            <v>Memorex</v>
          </cell>
        </row>
        <row r="359">
          <cell r="C359" t="str">
            <v>Memorex Telex</v>
          </cell>
          <cell r="D359" t="str">
            <v>Memorex Telex</v>
          </cell>
        </row>
        <row r="360">
          <cell r="C360" t="str">
            <v>Meto USA</v>
          </cell>
          <cell r="D360" t="str">
            <v>Meto USA</v>
          </cell>
        </row>
        <row r="361">
          <cell r="C361" t="str">
            <v>MFS Communications Company</v>
          </cell>
          <cell r="D361" t="str">
            <v>MFS Communications Company</v>
          </cell>
        </row>
        <row r="362">
          <cell r="C362" t="str">
            <v>Michael A. Okulski Inc.</v>
          </cell>
          <cell r="D362" t="str">
            <v>Michael A. Okulski Inc.</v>
          </cell>
        </row>
        <row r="363">
          <cell r="C363" t="str">
            <v>michaeljcrawford.com</v>
          </cell>
          <cell r="D363" t="str">
            <v>michaeljcrawford.com</v>
          </cell>
        </row>
        <row r="364">
          <cell r="C364" t="str">
            <v>Microline</v>
          </cell>
          <cell r="D364" t="str">
            <v>Microline</v>
          </cell>
        </row>
        <row r="365">
          <cell r="C365" t="str">
            <v>Microplex</v>
          </cell>
          <cell r="D365" t="str">
            <v>Microplex</v>
          </cell>
        </row>
        <row r="366">
          <cell r="C366" t="str">
            <v>Microplex Systems Ltd.</v>
          </cell>
          <cell r="D366" t="str">
            <v>Microplex Systems Ltd.</v>
          </cell>
        </row>
        <row r="367">
          <cell r="C367" t="str">
            <v>Microsoft</v>
          </cell>
          <cell r="D367" t="str">
            <v>Microsoft</v>
          </cell>
        </row>
        <row r="368">
          <cell r="C368" t="str">
            <v>Microtek</v>
          </cell>
          <cell r="D368" t="str">
            <v>Microtek</v>
          </cell>
        </row>
        <row r="369">
          <cell r="C369" t="str">
            <v>Mikkelsen</v>
          </cell>
          <cell r="D369" t="str">
            <v>Mikkelsen</v>
          </cell>
        </row>
        <row r="370">
          <cell r="C370" t="str">
            <v>MiLAN Technology Corp.</v>
          </cell>
          <cell r="D370" t="str">
            <v>MiLAN Technology Corp.</v>
          </cell>
        </row>
        <row r="371">
          <cell r="C371" t="str">
            <v>Mimaki</v>
          </cell>
          <cell r="D371" t="str">
            <v>Mimaki</v>
          </cell>
        </row>
        <row r="372">
          <cell r="C372" t="str">
            <v>Minolta</v>
          </cell>
          <cell r="D372" t="str">
            <v>Minolta</v>
          </cell>
        </row>
        <row r="373">
          <cell r="C373" t="str">
            <v>Minolta-QMS</v>
          </cell>
          <cell r="D373" t="str">
            <v>Minolta-QMS</v>
          </cell>
        </row>
        <row r="374">
          <cell r="C374" t="str">
            <v>MIT</v>
          </cell>
          <cell r="D374" t="str">
            <v>MIT</v>
          </cell>
        </row>
        <row r="375">
          <cell r="C375" t="str">
            <v>Mita</v>
          </cell>
          <cell r="D375" t="str">
            <v>Mita</v>
          </cell>
        </row>
        <row r="376">
          <cell r="C376" t="str">
            <v>Mitsubishi Electronics</v>
          </cell>
          <cell r="D376" t="str">
            <v>Mitsubishi Electronics</v>
          </cell>
        </row>
        <row r="377">
          <cell r="C377" t="str">
            <v>Mlink Internet Inc.</v>
          </cell>
          <cell r="D377" t="str">
            <v>Mlink Internet Inc.</v>
          </cell>
        </row>
        <row r="378">
          <cell r="C378" t="str">
            <v>MLM5000</v>
          </cell>
          <cell r="D378" t="str">
            <v>MLM5000</v>
          </cell>
        </row>
        <row r="379">
          <cell r="C379" t="str">
            <v>Monarch Marking</v>
          </cell>
          <cell r="D379" t="str">
            <v>Monarch Marking</v>
          </cell>
        </row>
        <row r="380">
          <cell r="C380" t="str">
            <v>Monroe</v>
          </cell>
          <cell r="D380" t="str">
            <v>Monroe</v>
          </cell>
        </row>
        <row r="381">
          <cell r="C381" t="str">
            <v>Moore</v>
          </cell>
          <cell r="D381" t="str">
            <v>Moore</v>
          </cell>
        </row>
        <row r="382">
          <cell r="C382" t="str">
            <v>Motorola</v>
          </cell>
          <cell r="D382" t="str">
            <v>Motorola</v>
          </cell>
        </row>
        <row r="383">
          <cell r="C383" t="str">
            <v>MPR Teltech Ltd</v>
          </cell>
          <cell r="D383" t="str">
            <v>MPR Teltech Ltd</v>
          </cell>
        </row>
        <row r="384">
          <cell r="C384" t="str">
            <v>mst</v>
          </cell>
          <cell r="D384" t="str">
            <v>mst</v>
          </cell>
        </row>
        <row r="385">
          <cell r="C385" t="str">
            <v>Multi Union Trading</v>
          </cell>
          <cell r="D385" t="str">
            <v>Multi Union Trading</v>
          </cell>
        </row>
        <row r="386">
          <cell r="C386" t="str">
            <v>Murata</v>
          </cell>
          <cell r="D386" t="str">
            <v>Murata</v>
          </cell>
        </row>
        <row r="387">
          <cell r="C387" t="str">
            <v>Muratec</v>
          </cell>
          <cell r="D387" t="str">
            <v>Muratec</v>
          </cell>
        </row>
        <row r="388">
          <cell r="C388" t="str">
            <v>Mustek</v>
          </cell>
          <cell r="D388" t="str">
            <v>Mustek</v>
          </cell>
        </row>
        <row r="389">
          <cell r="C389" t="str">
            <v>Nashuatec</v>
          </cell>
          <cell r="D389" t="str">
            <v>Nashuatec</v>
          </cell>
        </row>
        <row r="390">
          <cell r="C390" t="str">
            <v>NBASE Switch Communication</v>
          </cell>
          <cell r="D390" t="str">
            <v>NBASE Switch Communication</v>
          </cell>
        </row>
        <row r="391">
          <cell r="C391" t="str">
            <v>nc</v>
          </cell>
          <cell r="D391" t="str">
            <v>nc</v>
          </cell>
        </row>
        <row r="392">
          <cell r="C392" t="str">
            <v>NCB</v>
          </cell>
          <cell r="D392" t="str">
            <v>NCB</v>
          </cell>
        </row>
        <row r="393">
          <cell r="C393" t="str">
            <v>NCR</v>
          </cell>
          <cell r="D393" t="str">
            <v>NCR</v>
          </cell>
        </row>
        <row r="394">
          <cell r="C394" t="str">
            <v>NCS</v>
          </cell>
          <cell r="D394" t="str">
            <v>NCS</v>
          </cell>
        </row>
        <row r="395">
          <cell r="C395" t="str">
            <v>Neat</v>
          </cell>
          <cell r="D395" t="str">
            <v>Neat</v>
          </cell>
        </row>
        <row r="396">
          <cell r="C396" t="str">
            <v>NEC</v>
          </cell>
          <cell r="D396" t="str">
            <v>NEC</v>
          </cell>
        </row>
        <row r="397">
          <cell r="C397" t="str">
            <v>Nectron</v>
          </cell>
          <cell r="D397" t="str">
            <v>Nectron</v>
          </cell>
        </row>
        <row r="398">
          <cell r="C398" t="str">
            <v>Neopost</v>
          </cell>
          <cell r="D398" t="str">
            <v>Neopost</v>
          </cell>
        </row>
        <row r="399">
          <cell r="C399" t="str">
            <v>Neopost, Inc.</v>
          </cell>
          <cell r="D399" t="str">
            <v>Neopost, Inc.</v>
          </cell>
        </row>
        <row r="400">
          <cell r="C400" t="str">
            <v>NER Data Products, Inc.</v>
          </cell>
          <cell r="D400" t="str">
            <v>NER Data Products, Inc.</v>
          </cell>
        </row>
        <row r="401">
          <cell r="C401" t="str">
            <v>NetBotz</v>
          </cell>
          <cell r="D401" t="str">
            <v>NetBotz</v>
          </cell>
        </row>
        <row r="402">
          <cell r="C402" t="str">
            <v>Netexp Research</v>
          </cell>
          <cell r="D402" t="str">
            <v>Netexp Research</v>
          </cell>
        </row>
        <row r="403">
          <cell r="C403" t="str">
            <v>NetManage  Inc.</v>
          </cell>
          <cell r="D403" t="str">
            <v>NetManage  Inc.</v>
          </cell>
        </row>
        <row r="404">
          <cell r="C404" t="str">
            <v>net-snmp</v>
          </cell>
          <cell r="D404" t="str">
            <v>net-snmp</v>
          </cell>
        </row>
        <row r="405">
          <cell r="C405" t="str">
            <v>Network Resources Corporation</v>
          </cell>
          <cell r="D405" t="str">
            <v>Network Resources Corporation</v>
          </cell>
        </row>
        <row r="406">
          <cell r="C406" t="str">
            <v>NewGen</v>
          </cell>
          <cell r="D406" t="str">
            <v>NewGen</v>
          </cell>
        </row>
        <row r="407">
          <cell r="C407" t="str">
            <v>Newport Systems Solutions  Inc.</v>
          </cell>
          <cell r="D407" t="str">
            <v>Newport Systems Solutions  Inc.</v>
          </cell>
        </row>
        <row r="408">
          <cell r="C408" t="str">
            <v>newproductshowroom.com</v>
          </cell>
          <cell r="D408" t="str">
            <v>newproductshowroom.com</v>
          </cell>
        </row>
        <row r="409">
          <cell r="C409" t="str">
            <v>Nexans Deutschland Industries</v>
          </cell>
          <cell r="D409" t="str">
            <v>Nexans Deutschland Industries</v>
          </cell>
        </row>
        <row r="410">
          <cell r="C410" t="str">
            <v>Next</v>
          </cell>
          <cell r="D410" t="str">
            <v>Next</v>
          </cell>
        </row>
        <row r="411">
          <cell r="C411" t="str">
            <v>NIC</v>
          </cell>
          <cell r="D411" t="str">
            <v>NIC</v>
          </cell>
        </row>
        <row r="412">
          <cell r="C412" t="str">
            <v>Niksun Inc.</v>
          </cell>
          <cell r="D412" t="str">
            <v>Niksun Inc.</v>
          </cell>
        </row>
        <row r="413">
          <cell r="C413" t="str">
            <v>Nitro PDF</v>
          </cell>
          <cell r="D413" t="str">
            <v>Nitro PDF</v>
          </cell>
        </row>
        <row r="414">
          <cell r="C414" t="str">
            <v>Nokia</v>
          </cell>
          <cell r="D414" t="str">
            <v>Nokia</v>
          </cell>
        </row>
        <row r="415">
          <cell r="C415" t="str">
            <v>Norand Corporation</v>
          </cell>
          <cell r="D415" t="str">
            <v>Norand Corporation</v>
          </cell>
        </row>
        <row r="416">
          <cell r="C416" t="str">
            <v>Not Specified</v>
          </cell>
          <cell r="D416" t="str">
            <v>Not Specified</v>
          </cell>
        </row>
        <row r="417">
          <cell r="C417" t="str">
            <v>Novell</v>
          </cell>
          <cell r="D417" t="str">
            <v>Novell</v>
          </cell>
        </row>
        <row r="418">
          <cell r="C418" t="str">
            <v>NRG</v>
          </cell>
          <cell r="D418" t="str">
            <v>NRG</v>
          </cell>
        </row>
        <row r="419">
          <cell r="C419" t="str">
            <v>Nu-kote</v>
          </cell>
          <cell r="D419" t="str">
            <v>Nu-kote</v>
          </cell>
        </row>
        <row r="420">
          <cell r="C420" t="str">
            <v>Nur</v>
          </cell>
          <cell r="D420" t="str">
            <v>Nur</v>
          </cell>
        </row>
        <row r="421">
          <cell r="C421" t="str">
            <v>NuTek 2000  Inc.</v>
          </cell>
          <cell r="D421" t="str">
            <v>NuTek 2000  Inc.</v>
          </cell>
        </row>
        <row r="422">
          <cell r="C422" t="str">
            <v>NxNetworks</v>
          </cell>
          <cell r="D422" t="str">
            <v>NxNetworks</v>
          </cell>
        </row>
        <row r="423">
          <cell r="C423" t="str">
            <v>Oce</v>
          </cell>
          <cell r="D423" t="str">
            <v>Oce</v>
          </cell>
        </row>
        <row r="424">
          <cell r="C424" t="str">
            <v>OCTuS</v>
          </cell>
          <cell r="D424" t="str">
            <v>OCTuS</v>
          </cell>
        </row>
        <row r="425">
          <cell r="C425" t="str">
            <v>Offset Info Service srl</v>
          </cell>
          <cell r="D425" t="str">
            <v>Offset Info Service srl</v>
          </cell>
        </row>
        <row r="426">
          <cell r="C426" t="str">
            <v>Oki Data</v>
          </cell>
          <cell r="D426" t="str">
            <v>Oki Data</v>
          </cell>
        </row>
        <row r="427">
          <cell r="C427" t="str">
            <v>Olivetti</v>
          </cell>
          <cell r="D427" t="str">
            <v>Olivetti</v>
          </cell>
        </row>
        <row r="428">
          <cell r="C428" t="str">
            <v>Olympus</v>
          </cell>
          <cell r="D428" t="str">
            <v>Olympus</v>
          </cell>
        </row>
        <row r="429">
          <cell r="C429" t="str">
            <v>OMNIFAX</v>
          </cell>
          <cell r="D429" t="str">
            <v>OMNIFAX</v>
          </cell>
        </row>
        <row r="430">
          <cell r="C430" t="str">
            <v>Open Port TechnologyJeffrey Nowland</v>
          </cell>
          <cell r="D430" t="str">
            <v>Open Port TechnologyJeffrey Nowland</v>
          </cell>
        </row>
        <row r="431">
          <cell r="C431" t="str">
            <v>OPEX</v>
          </cell>
          <cell r="D431" t="str">
            <v>OPEX</v>
          </cell>
        </row>
        <row r="432">
          <cell r="C432" t="str">
            <v>Oracle</v>
          </cell>
          <cell r="D432" t="str">
            <v>Oracle</v>
          </cell>
        </row>
        <row r="433">
          <cell r="C433" t="str">
            <v>Output Technology</v>
          </cell>
          <cell r="D433" t="str">
            <v>Output Technology</v>
          </cell>
        </row>
        <row r="434">
          <cell r="C434" t="str">
            <v>Overland Data  Inc.</v>
          </cell>
          <cell r="D434" t="str">
            <v>Overland Data  Inc.</v>
          </cell>
        </row>
        <row r="435">
          <cell r="C435" t="str">
            <v>Panafax</v>
          </cell>
          <cell r="D435" t="str">
            <v>Panafax</v>
          </cell>
        </row>
        <row r="436">
          <cell r="C436" t="str">
            <v>Panasonic</v>
          </cell>
          <cell r="D436" t="str">
            <v>Panasonic</v>
          </cell>
        </row>
        <row r="437">
          <cell r="C437" t="str">
            <v>Panasonic OWL</v>
          </cell>
          <cell r="D437" t="str">
            <v>Panasonic OWL</v>
          </cell>
        </row>
        <row r="438">
          <cell r="C438" t="str">
            <v>Pantax - Portable Printer</v>
          </cell>
          <cell r="D438" t="str">
            <v>Pantax - Portable Printer</v>
          </cell>
        </row>
        <row r="439">
          <cell r="C439" t="str">
            <v>Pantum</v>
          </cell>
          <cell r="D439" t="str">
            <v>Pantum</v>
          </cell>
        </row>
        <row r="440">
          <cell r="C440" t="str">
            <v>Parallel Ltd.</v>
          </cell>
          <cell r="D440" t="str">
            <v>Parallel Ltd.</v>
          </cell>
        </row>
        <row r="441">
          <cell r="C441" t="str">
            <v>Parana</v>
          </cell>
          <cell r="D441" t="str">
            <v>Parana</v>
          </cell>
        </row>
        <row r="442">
          <cell r="C442" t="str">
            <v>Parapsco Designs Ltd.</v>
          </cell>
          <cell r="D442" t="str">
            <v>Parapsco Designs Ltd.</v>
          </cell>
        </row>
        <row r="443">
          <cell r="C443" t="str">
            <v>Paris</v>
          </cell>
          <cell r="D443" t="str">
            <v>Paris</v>
          </cell>
        </row>
        <row r="444">
          <cell r="C444" t="str">
            <v>Peach</v>
          </cell>
          <cell r="D444" t="str">
            <v>Peach</v>
          </cell>
        </row>
        <row r="445">
          <cell r="C445" t="str">
            <v>Pearson/NCS</v>
          </cell>
          <cell r="D445" t="str">
            <v>Pearson/NCS</v>
          </cell>
        </row>
        <row r="446">
          <cell r="C446" t="str">
            <v>Pentax</v>
          </cell>
          <cell r="D446" t="str">
            <v>Pentax</v>
          </cell>
        </row>
        <row r="447">
          <cell r="C447" t="str">
            <v>Percpetics Corporation</v>
          </cell>
          <cell r="D447" t="str">
            <v>Percpetics Corporation</v>
          </cell>
        </row>
        <row r="448">
          <cell r="C448" t="str">
            <v>Philips</v>
          </cell>
          <cell r="D448" t="str">
            <v>Philips</v>
          </cell>
        </row>
        <row r="449">
          <cell r="C449" t="str">
            <v>Pirelli Focom Ltd.</v>
          </cell>
          <cell r="D449" t="str">
            <v>Pirelli Focom Ltd.</v>
          </cell>
        </row>
        <row r="450">
          <cell r="C450" t="str">
            <v>Pitney Bowers</v>
          </cell>
          <cell r="D450" t="str">
            <v>Pitney Bowers</v>
          </cell>
        </row>
        <row r="451">
          <cell r="C451" t="str">
            <v>Pitney Bowes</v>
          </cell>
          <cell r="D451" t="str">
            <v>Pitney Bowes</v>
          </cell>
        </row>
        <row r="452">
          <cell r="C452" t="str">
            <v>PitneyBowes</v>
          </cell>
          <cell r="D452" t="str">
            <v>PitneyBowes</v>
          </cell>
        </row>
        <row r="453">
          <cell r="C453" t="str">
            <v>PitneyBowes/Imagistics</v>
          </cell>
          <cell r="D453" t="str">
            <v>PitneyBowes/Imagistics</v>
          </cell>
        </row>
        <row r="454">
          <cell r="C454" t="str">
            <v>Plustek</v>
          </cell>
          <cell r="D454" t="str">
            <v>Plustek</v>
          </cell>
        </row>
        <row r="455">
          <cell r="C455" t="str">
            <v>Plustek Optic</v>
          </cell>
          <cell r="D455" t="str">
            <v>Plustek Optic</v>
          </cell>
        </row>
        <row r="456">
          <cell r="C456" t="str">
            <v>PlustekOptic</v>
          </cell>
          <cell r="D456" t="str">
            <v>PlustekOptic</v>
          </cell>
        </row>
        <row r="457">
          <cell r="C457" t="str">
            <v>Polaroid</v>
          </cell>
          <cell r="D457" t="str">
            <v>Polaroid</v>
          </cell>
        </row>
        <row r="458">
          <cell r="C458" t="str">
            <v>Potomac Scheduling Communications Company</v>
          </cell>
          <cell r="D458" t="str">
            <v>Potomac Scheduling Communications Company</v>
          </cell>
        </row>
        <row r="459">
          <cell r="C459" t="str">
            <v>Precision Systems  Inc.(PSI)</v>
          </cell>
          <cell r="D459" t="str">
            <v>Precision Systems  Inc.(PSI)</v>
          </cell>
        </row>
        <row r="460">
          <cell r="C460" t="str">
            <v>Presstek</v>
          </cell>
          <cell r="D460" t="str">
            <v>Presstek</v>
          </cell>
        </row>
        <row r="461">
          <cell r="C461" t="str">
            <v>Prime Computer</v>
          </cell>
          <cell r="D461" t="str">
            <v>Prime Computer</v>
          </cell>
        </row>
        <row r="462">
          <cell r="C462" t="str">
            <v>Primera</v>
          </cell>
          <cell r="D462" t="str">
            <v>Primera</v>
          </cell>
        </row>
        <row r="463">
          <cell r="C463" t="str">
            <v>Printek</v>
          </cell>
          <cell r="D463" t="str">
            <v>Printek</v>
          </cell>
        </row>
        <row r="464">
          <cell r="C464" t="str">
            <v>Printer Systems Corp.</v>
          </cell>
          <cell r="D464" t="str">
            <v>Printer Systems Corp.</v>
          </cell>
        </row>
        <row r="465">
          <cell r="C465" t="str">
            <v>Printer Systems International</v>
          </cell>
          <cell r="D465" t="str">
            <v>Printer Systems International</v>
          </cell>
        </row>
        <row r="466">
          <cell r="C466" t="str">
            <v>Printer Works</v>
          </cell>
          <cell r="D466" t="str">
            <v>Printer Works</v>
          </cell>
        </row>
        <row r="467">
          <cell r="C467" t="str">
            <v>Printers Plus</v>
          </cell>
          <cell r="D467" t="str">
            <v>Printers Plus</v>
          </cell>
        </row>
        <row r="468">
          <cell r="C468" t="str">
            <v>Printronix</v>
          </cell>
          <cell r="D468" t="str">
            <v>Printronix</v>
          </cell>
        </row>
        <row r="469">
          <cell r="C469" t="str">
            <v>Printware</v>
          </cell>
          <cell r="D469" t="str">
            <v>Printware</v>
          </cell>
        </row>
        <row r="470">
          <cell r="C470" t="str">
            <v>Prodigy Services Co.</v>
          </cell>
          <cell r="D470" t="str">
            <v>Prodigy Services Co.</v>
          </cell>
        </row>
        <row r="471">
          <cell r="C471" t="str">
            <v>Promark</v>
          </cell>
          <cell r="D471" t="str">
            <v>Promark</v>
          </cell>
        </row>
        <row r="472">
          <cell r="C472" t="str">
            <v>PSC-ITSolutions.NET</v>
          </cell>
          <cell r="D472" t="str">
            <v>PSC-ITSolutions.NET</v>
          </cell>
        </row>
        <row r="473">
          <cell r="C473" t="str">
            <v>PSI</v>
          </cell>
          <cell r="D473" t="str">
            <v>PSI</v>
          </cell>
        </row>
        <row r="474">
          <cell r="C474" t="str">
            <v>Q-Imaging</v>
          </cell>
          <cell r="D474" t="str">
            <v>Q-Imaging</v>
          </cell>
        </row>
        <row r="475">
          <cell r="C475" t="str">
            <v>QMS</v>
          </cell>
          <cell r="D475" t="str">
            <v>QMS</v>
          </cell>
        </row>
        <row r="476">
          <cell r="C476" t="str">
            <v>Quato</v>
          </cell>
          <cell r="D476" t="str">
            <v>Quato</v>
          </cell>
        </row>
        <row r="477">
          <cell r="C477" t="str">
            <v>Radian</v>
          </cell>
          <cell r="D477" t="str">
            <v>Radian</v>
          </cell>
        </row>
        <row r="478">
          <cell r="C478" t="str">
            <v>Raster Graphics</v>
          </cell>
          <cell r="D478" t="str">
            <v>Raster Graphics</v>
          </cell>
        </row>
        <row r="479">
          <cell r="C479" t="str">
            <v>RCMS Ltd</v>
          </cell>
          <cell r="D479" t="str">
            <v>RCMS Ltd</v>
          </cell>
        </row>
        <row r="480">
          <cell r="C480" t="str">
            <v>Regma</v>
          </cell>
          <cell r="D480" t="str">
            <v>Regma</v>
          </cell>
        </row>
        <row r="481">
          <cell r="C481" t="str">
            <v>Remote Sense</v>
          </cell>
          <cell r="D481" t="str">
            <v>Remote Sense</v>
          </cell>
        </row>
        <row r="482">
          <cell r="C482" t="str">
            <v>Renewable Resources</v>
          </cell>
          <cell r="D482" t="str">
            <v>Renewable Resources</v>
          </cell>
        </row>
        <row r="483">
          <cell r="C483" t="str">
            <v>Repeat-O-Type</v>
          </cell>
          <cell r="D483" t="str">
            <v>Repeat-O-Type</v>
          </cell>
        </row>
        <row r="484">
          <cell r="C484" t="str">
            <v>Rex Rotary</v>
          </cell>
          <cell r="D484" t="str">
            <v>Rex Rotary</v>
          </cell>
        </row>
        <row r="485">
          <cell r="C485" t="str">
            <v>Rexel</v>
          </cell>
          <cell r="D485" t="str">
            <v>Rexel</v>
          </cell>
        </row>
        <row r="486">
          <cell r="C486" t="str">
            <v>Rhinotek</v>
          </cell>
          <cell r="D486" t="str">
            <v>Rhinotek</v>
          </cell>
        </row>
        <row r="487">
          <cell r="C487" t="str">
            <v>Ricoh</v>
          </cell>
          <cell r="D487" t="str">
            <v>Ricoh</v>
          </cell>
        </row>
        <row r="488">
          <cell r="C488" t="str">
            <v>Rimage</v>
          </cell>
          <cell r="D488" t="str">
            <v>Rimage</v>
          </cell>
        </row>
        <row r="489">
          <cell r="C489" t="str">
            <v>RISO</v>
          </cell>
          <cell r="D489" t="str">
            <v>RISO</v>
          </cell>
        </row>
        <row r="490">
          <cell r="C490" t="str">
            <v>Roland</v>
          </cell>
          <cell r="D490" t="str">
            <v>Roland</v>
          </cell>
        </row>
        <row r="491">
          <cell r="C491" t="str">
            <v>Rosback</v>
          </cell>
          <cell r="D491" t="str">
            <v>Rosback</v>
          </cell>
        </row>
        <row r="492">
          <cell r="C492" t="str">
            <v>Rosetta</v>
          </cell>
          <cell r="D492" t="str">
            <v>Rosetta</v>
          </cell>
        </row>
        <row r="493">
          <cell r="C493" t="str">
            <v>Royal Copystar</v>
          </cell>
          <cell r="D493" t="str">
            <v>Royal Copystar</v>
          </cell>
        </row>
        <row r="494">
          <cell r="C494" t="str">
            <v>Royalblue Technologies plc Trevor Goff</v>
          </cell>
          <cell r="D494" t="str">
            <v>Royalblue Technologies plc Trevor Goff</v>
          </cell>
        </row>
        <row r="495">
          <cell r="C495" t="str">
            <v>Ryobi</v>
          </cell>
          <cell r="D495" t="str">
            <v>Ryobi</v>
          </cell>
        </row>
        <row r="496">
          <cell r="C496" t="str">
            <v>Sagem</v>
          </cell>
          <cell r="D496" t="str">
            <v>Sagem</v>
          </cell>
        </row>
        <row r="497">
          <cell r="C497" t="str">
            <v>Sagemcom</v>
          </cell>
          <cell r="D497" t="str">
            <v>Sagemcom</v>
          </cell>
        </row>
        <row r="498">
          <cell r="C498" t="str">
            <v>Samsung</v>
          </cell>
          <cell r="D498" t="str">
            <v>Samsung</v>
          </cell>
        </row>
        <row r="499">
          <cell r="C499" t="str">
            <v>Santa Cruz Operation</v>
          </cell>
          <cell r="D499" t="str">
            <v>Santa Cruz Operation</v>
          </cell>
        </row>
        <row r="500">
          <cell r="C500" t="str">
            <v>Sanyo</v>
          </cell>
          <cell r="D500" t="str">
            <v>Sanyo</v>
          </cell>
        </row>
        <row r="501">
          <cell r="C501" t="str">
            <v>SAT</v>
          </cell>
          <cell r="D501" t="str">
            <v>SAT</v>
          </cell>
        </row>
        <row r="502">
          <cell r="C502" t="str">
            <v>Sato</v>
          </cell>
          <cell r="D502" t="str">
            <v>Sato</v>
          </cell>
        </row>
        <row r="503">
          <cell r="C503" t="str">
            <v>Savin</v>
          </cell>
          <cell r="D503" t="str">
            <v>Savin</v>
          </cell>
        </row>
        <row r="504">
          <cell r="C504" t="str">
            <v>Sawgrass</v>
          </cell>
          <cell r="D504" t="str">
            <v>Sawgrass</v>
          </cell>
        </row>
        <row r="505">
          <cell r="C505" t="str">
            <v>SBE  Inc.</v>
          </cell>
          <cell r="D505" t="str">
            <v>SBE  Inc.</v>
          </cell>
        </row>
        <row r="506">
          <cell r="C506" t="str">
            <v>Scan Graphics</v>
          </cell>
          <cell r="D506" t="str">
            <v>Scan Graphics</v>
          </cell>
        </row>
        <row r="507">
          <cell r="C507" t="str">
            <v>Scan snap</v>
          </cell>
          <cell r="D507" t="str">
            <v>Scan snap</v>
          </cell>
        </row>
        <row r="508">
          <cell r="C508" t="str">
            <v>Scantron</v>
          </cell>
          <cell r="D508" t="str">
            <v>Scantron</v>
          </cell>
        </row>
        <row r="509">
          <cell r="C509" t="str">
            <v>Scitex</v>
          </cell>
          <cell r="D509" t="str">
            <v>Scitex</v>
          </cell>
        </row>
        <row r="510">
          <cell r="C510" t="str">
            <v>SDS Ltd.</v>
          </cell>
          <cell r="D510" t="str">
            <v>SDS Ltd.</v>
          </cell>
        </row>
        <row r="511">
          <cell r="C511" t="str">
            <v>Secap</v>
          </cell>
          <cell r="D511" t="str">
            <v>Secap</v>
          </cell>
        </row>
        <row r="512">
          <cell r="C512" t="str">
            <v>SEH Computertechnik Gm Rainer Ellerbrake</v>
          </cell>
          <cell r="D512" t="str">
            <v>SEH Computertechnik Gm Rainer Ellerbrake</v>
          </cell>
        </row>
        <row r="513">
          <cell r="C513" t="str">
            <v>Seiko Instruments</v>
          </cell>
          <cell r="D513" t="str">
            <v>Seiko Instruments</v>
          </cell>
        </row>
        <row r="514">
          <cell r="C514" t="str">
            <v>Seikosha</v>
          </cell>
          <cell r="D514" t="str">
            <v>Seikosha</v>
          </cell>
        </row>
        <row r="515">
          <cell r="C515" t="str">
            <v>Selex</v>
          </cell>
          <cell r="D515" t="str">
            <v>Selex</v>
          </cell>
        </row>
        <row r="516">
          <cell r="C516" t="str">
            <v>shanghai radio communication equipment manufacture</v>
          </cell>
          <cell r="D516" t="str">
            <v>shanghai radio communication equipment manufacture</v>
          </cell>
        </row>
        <row r="517">
          <cell r="C517" t="str">
            <v>ShangHai WaiGaoQiao Free Trade Zone network develo</v>
          </cell>
          <cell r="D517" t="str">
            <v>ShangHai WaiGaoQiao Free Trade Zone network develo</v>
          </cell>
        </row>
        <row r="518">
          <cell r="C518" t="str">
            <v>Sharp</v>
          </cell>
          <cell r="D518" t="str">
            <v>Sharp</v>
          </cell>
        </row>
        <row r="519">
          <cell r="C519" t="str">
            <v>Shinko</v>
          </cell>
          <cell r="D519" t="str">
            <v>Shinko</v>
          </cell>
        </row>
        <row r="520">
          <cell r="C520" t="str">
            <v>Siemens</v>
          </cell>
          <cell r="D520" t="str">
            <v>Siemens</v>
          </cell>
        </row>
        <row r="521">
          <cell r="C521" t="str">
            <v>Sihl</v>
          </cell>
          <cell r="D521" t="str">
            <v>Sihl</v>
          </cell>
        </row>
        <row r="522">
          <cell r="C522" t="str">
            <v>Sindo Ricoh</v>
          </cell>
          <cell r="D522" t="str">
            <v>Sindo Ricoh</v>
          </cell>
        </row>
        <row r="523">
          <cell r="C523" t="str">
            <v>Sindoricoh Co. Ltd.</v>
          </cell>
          <cell r="D523" t="str">
            <v>Sindoricoh Co. Ltd.</v>
          </cell>
        </row>
        <row r="524">
          <cell r="C524" t="str">
            <v>SMC</v>
          </cell>
          <cell r="D524" t="str">
            <v>SMC</v>
          </cell>
        </row>
        <row r="525">
          <cell r="C525" t="str">
            <v>SMP</v>
          </cell>
          <cell r="D525" t="str">
            <v>SMP</v>
          </cell>
        </row>
        <row r="526">
          <cell r="C526" t="str">
            <v>Sony</v>
          </cell>
          <cell r="D526" t="str">
            <v>Sony</v>
          </cell>
        </row>
        <row r="527">
          <cell r="C527" t="str">
            <v>Sony (SCCA)</v>
          </cell>
          <cell r="D527" t="str">
            <v>Sony (SCCA)</v>
          </cell>
        </row>
        <row r="528">
          <cell r="C528" t="str">
            <v>Source Technologies</v>
          </cell>
          <cell r="D528" t="str">
            <v>Source Technologies</v>
          </cell>
        </row>
        <row r="529">
          <cell r="C529" t="str">
            <v>SourceTechnologies</v>
          </cell>
          <cell r="D529" t="str">
            <v>SourceTechnologies</v>
          </cell>
        </row>
        <row r="530">
          <cell r="C530" t="str">
            <v>SP</v>
          </cell>
          <cell r="D530" t="str">
            <v>SP</v>
          </cell>
        </row>
        <row r="531">
          <cell r="C531" t="str">
            <v>Spider Systems</v>
          </cell>
          <cell r="D531" t="str">
            <v>Spider Systems</v>
          </cell>
        </row>
        <row r="532">
          <cell r="C532" t="str">
            <v>Spring Point</v>
          </cell>
          <cell r="D532" t="str">
            <v>Spring Point</v>
          </cell>
        </row>
        <row r="533">
          <cell r="C533" t="str">
            <v>Sprint</v>
          </cell>
          <cell r="D533" t="str">
            <v>Sprint</v>
          </cell>
        </row>
        <row r="534">
          <cell r="C534" t="str">
            <v>SRP</v>
          </cell>
          <cell r="D534" t="str">
            <v>SRP</v>
          </cell>
        </row>
        <row r="535">
          <cell r="C535" t="str">
            <v>Staedtler</v>
          </cell>
          <cell r="D535" t="str">
            <v>Staedtler</v>
          </cell>
        </row>
        <row r="536">
          <cell r="C536" t="str">
            <v>Standard</v>
          </cell>
          <cell r="D536" t="str">
            <v>Standard</v>
          </cell>
        </row>
        <row r="537">
          <cell r="C537" t="str">
            <v>Standard Register</v>
          </cell>
          <cell r="D537" t="str">
            <v>Standard Register</v>
          </cell>
        </row>
        <row r="538">
          <cell r="C538" t="str">
            <v>StaNDARD REGISTER DOCUMENT SYSTEMS</v>
          </cell>
          <cell r="D538" t="str">
            <v>StaNDARD REGISTER DOCUMENT SYSTEMS</v>
          </cell>
        </row>
        <row r="539">
          <cell r="C539" t="str">
            <v>Star</v>
          </cell>
          <cell r="D539" t="str">
            <v>Star</v>
          </cell>
        </row>
        <row r="540">
          <cell r="C540" t="str">
            <v>Star Micronics</v>
          </cell>
          <cell r="D540" t="str">
            <v>Star Micronics</v>
          </cell>
        </row>
        <row r="541">
          <cell r="C541" t="str">
            <v>Star-Tek  Inc.</v>
          </cell>
          <cell r="D541" t="str">
            <v>Star-Tek  Inc.</v>
          </cell>
        </row>
        <row r="542">
          <cell r="C542" t="str">
            <v>Static Control Components</v>
          </cell>
          <cell r="D542" t="str">
            <v>Static Control Components</v>
          </cell>
        </row>
        <row r="543">
          <cell r="C543" t="str">
            <v>StstandardRegister</v>
          </cell>
          <cell r="D543" t="str">
            <v>StstandardRegister</v>
          </cell>
        </row>
        <row r="544">
          <cell r="C544" t="str">
            <v>Summagraphics</v>
          </cell>
          <cell r="D544" t="str">
            <v>Summagraphics</v>
          </cell>
        </row>
        <row r="545">
          <cell r="C545" t="str">
            <v>Sun Microsystems</v>
          </cell>
          <cell r="D545" t="str">
            <v>Sun Microsystems</v>
          </cell>
        </row>
        <row r="546">
          <cell r="C546" t="str">
            <v>Superfax</v>
          </cell>
          <cell r="D546" t="str">
            <v>Superfax</v>
          </cell>
        </row>
        <row r="547">
          <cell r="C547" t="str">
            <v>Superscrip</v>
          </cell>
          <cell r="D547" t="str">
            <v>Superscrip</v>
          </cell>
        </row>
        <row r="548">
          <cell r="C548" t="str">
            <v>sweway</v>
          </cell>
          <cell r="D548" t="str">
            <v>sweway</v>
          </cell>
        </row>
        <row r="549">
          <cell r="C549" t="str">
            <v>Swintec</v>
          </cell>
          <cell r="D549" t="str">
            <v>Swintec</v>
          </cell>
        </row>
        <row r="550">
          <cell r="C550" t="str">
            <v>Synergystex</v>
          </cell>
          <cell r="D550" t="str">
            <v>Synergystex</v>
          </cell>
        </row>
        <row r="551">
          <cell r="C551" t="str">
            <v>T/R Systems</v>
          </cell>
          <cell r="D551" t="str">
            <v>T/R Systems</v>
          </cell>
        </row>
        <row r="552">
          <cell r="C552" t="str">
            <v>Talaris</v>
          </cell>
          <cell r="D552" t="str">
            <v>Talaris</v>
          </cell>
        </row>
        <row r="553">
          <cell r="C553" t="str">
            <v>Tally</v>
          </cell>
          <cell r="D553" t="str">
            <v>Tally</v>
          </cell>
        </row>
        <row r="554">
          <cell r="C554" t="str">
            <v>TallyGenicom</v>
          </cell>
          <cell r="D554" t="str">
            <v>TallyGenicom</v>
          </cell>
        </row>
        <row r="555">
          <cell r="C555" t="str">
            <v>Tandem</v>
          </cell>
          <cell r="D555" t="str">
            <v>Tandem</v>
          </cell>
        </row>
        <row r="556">
          <cell r="C556" t="str">
            <v>Tandem Computers</v>
          </cell>
          <cell r="D556" t="str">
            <v>Tandem Computers</v>
          </cell>
        </row>
        <row r="557">
          <cell r="C557" t="str">
            <v>Tandy</v>
          </cell>
          <cell r="D557" t="str">
            <v>Tandy</v>
          </cell>
        </row>
        <row r="558">
          <cell r="C558" t="str">
            <v>TEC</v>
          </cell>
          <cell r="D558" t="str">
            <v>TEC</v>
          </cell>
        </row>
        <row r="559">
          <cell r="C559" t="str">
            <v>Tec Corporation</v>
          </cell>
          <cell r="D559" t="str">
            <v>Tec Corporation</v>
          </cell>
        </row>
        <row r="560">
          <cell r="C560" t="str">
            <v>Technology Rendezvous Inc.</v>
          </cell>
          <cell r="D560" t="str">
            <v>Technology Rendezvous Inc.</v>
          </cell>
        </row>
        <row r="561">
          <cell r="C561" t="str">
            <v>Teckn-O-Laser</v>
          </cell>
          <cell r="D561" t="str">
            <v>Teckn-O-Laser</v>
          </cell>
        </row>
        <row r="562">
          <cell r="C562" t="str">
            <v>Tektronix</v>
          </cell>
          <cell r="D562" t="str">
            <v>Tektronix</v>
          </cell>
        </row>
        <row r="563">
          <cell r="C563" t="str">
            <v>Tele1024 Denmark</v>
          </cell>
          <cell r="D563" t="str">
            <v>Tele1024 Denmark</v>
          </cell>
        </row>
        <row r="564">
          <cell r="C564" t="str">
            <v>Telekom</v>
          </cell>
          <cell r="D564" t="str">
            <v>Telekom</v>
          </cell>
        </row>
        <row r="565">
          <cell r="C565" t="str">
            <v>Telenet GmbH Kommunikationssysteme</v>
          </cell>
          <cell r="D565" t="str">
            <v>Telenet GmbH Kommunikationssysteme</v>
          </cell>
        </row>
        <row r="566">
          <cell r="C566" t="str">
            <v>Telesend Inc.</v>
          </cell>
          <cell r="D566" t="str">
            <v>Telesend Inc.</v>
          </cell>
        </row>
        <row r="567">
          <cell r="C567" t="str">
            <v>Telex</v>
          </cell>
          <cell r="D567" t="str">
            <v>Telex</v>
          </cell>
        </row>
        <row r="568">
          <cell r="C568" t="str">
            <v>Telpar Inc</v>
          </cell>
          <cell r="D568" t="str">
            <v>Telpar Inc</v>
          </cell>
        </row>
        <row r="569">
          <cell r="C569" t="str">
            <v>Telxon Corporation</v>
          </cell>
          <cell r="D569" t="str">
            <v>Telxon Corporation</v>
          </cell>
        </row>
        <row r="570">
          <cell r="C570" t="str">
            <v>Tenovis</v>
          </cell>
          <cell r="D570" t="str">
            <v>Tenovis</v>
          </cell>
        </row>
        <row r="571">
          <cell r="C571" t="str">
            <v>Texas Instruments</v>
          </cell>
          <cell r="D571" t="str">
            <v>Texas Instruments</v>
          </cell>
        </row>
        <row r="572">
          <cell r="C572" t="str">
            <v>Texet</v>
          </cell>
          <cell r="D572" t="str">
            <v>Texet</v>
          </cell>
        </row>
        <row r="573">
          <cell r="C573" t="str">
            <v>Tharo Systems, Inc.</v>
          </cell>
          <cell r="D573" t="str">
            <v>Tharo Systems, Inc.</v>
          </cell>
        </row>
        <row r="574">
          <cell r="C574" t="str">
            <v>Timeplex</v>
          </cell>
          <cell r="D574" t="str">
            <v>Timeplex</v>
          </cell>
        </row>
        <row r="575">
          <cell r="C575" t="str">
            <v>TKO</v>
          </cell>
          <cell r="D575" t="str">
            <v>TKO</v>
          </cell>
        </row>
        <row r="576">
          <cell r="C576" t="str">
            <v>Tohoku Ricoh Co.  Ltd.</v>
          </cell>
          <cell r="D576" t="str">
            <v>Tohoku Ricoh Co.  Ltd.</v>
          </cell>
        </row>
        <row r="577">
          <cell r="C577" t="str">
            <v>Toppan</v>
          </cell>
          <cell r="D577" t="str">
            <v>Toppan</v>
          </cell>
        </row>
        <row r="578">
          <cell r="C578" t="str">
            <v>Toshiba</v>
          </cell>
          <cell r="D578" t="str">
            <v>Toshiba</v>
          </cell>
        </row>
        <row r="579">
          <cell r="C579" t="str">
            <v>Touch</v>
          </cell>
          <cell r="D579" t="str">
            <v>Touch</v>
          </cell>
        </row>
        <row r="580">
          <cell r="C580" t="str">
            <v>Transition Engineering Inc.</v>
          </cell>
          <cell r="D580" t="str">
            <v>Transition Engineering Inc.</v>
          </cell>
        </row>
        <row r="581">
          <cell r="C581" t="str">
            <v>Trisol Technologies</v>
          </cell>
          <cell r="D581" t="str">
            <v>Trisol Technologies</v>
          </cell>
        </row>
        <row r="582">
          <cell r="C582" t="str">
            <v>Triumph Adler</v>
          </cell>
          <cell r="D582" t="str">
            <v>Triumph Adler</v>
          </cell>
        </row>
        <row r="583">
          <cell r="C583" t="str">
            <v>TROY</v>
          </cell>
          <cell r="D583" t="str">
            <v>TROY</v>
          </cell>
        </row>
        <row r="584">
          <cell r="C584" t="str">
            <v>TSC</v>
          </cell>
          <cell r="D584" t="str">
            <v>TSC</v>
          </cell>
        </row>
        <row r="585">
          <cell r="C585" t="str">
            <v>Tumsan Oy</v>
          </cell>
          <cell r="D585" t="str">
            <v>Tumsan Oy</v>
          </cell>
        </row>
        <row r="586">
          <cell r="C586" t="str">
            <v>TVS</v>
          </cell>
          <cell r="D586" t="str">
            <v>TVS</v>
          </cell>
        </row>
        <row r="587">
          <cell r="C587" t="str">
            <v>Tyco</v>
          </cell>
          <cell r="D587" t="str">
            <v>Tyco</v>
          </cell>
        </row>
        <row r="588">
          <cell r="C588" t="str">
            <v>Type &amp; Graphics Pty Limited</v>
          </cell>
          <cell r="D588" t="str">
            <v>Type &amp; Graphics Pty Limited</v>
          </cell>
        </row>
        <row r="589">
          <cell r="C589" t="str">
            <v>Ultra Electronics</v>
          </cell>
          <cell r="D589" t="str">
            <v>Ultra Electronics</v>
          </cell>
        </row>
        <row r="590">
          <cell r="C590" t="str">
            <v>UMAX</v>
          </cell>
          <cell r="D590" t="str">
            <v>UMAX</v>
          </cell>
        </row>
        <row r="591">
          <cell r="C591" t="str">
            <v>Unimax Systems Corporation</v>
          </cell>
          <cell r="D591" t="str">
            <v>Unimax Systems Corporation</v>
          </cell>
        </row>
        <row r="592">
          <cell r="C592" t="str">
            <v>Unison-Tymlabs</v>
          </cell>
          <cell r="D592" t="str">
            <v>Unison-Tymlabs</v>
          </cell>
        </row>
        <row r="593">
          <cell r="C593" t="str">
            <v>Unisys</v>
          </cell>
          <cell r="D593" t="str">
            <v>Unisys</v>
          </cell>
        </row>
        <row r="594">
          <cell r="C594" t="str">
            <v>University of British Columbia</v>
          </cell>
          <cell r="D594" t="str">
            <v>University of British Columbia</v>
          </cell>
        </row>
        <row r="595">
          <cell r="C595" t="str">
            <v>University of Stellenbosch</v>
          </cell>
          <cell r="D595" t="str">
            <v>University of Stellenbosch</v>
          </cell>
        </row>
        <row r="596">
          <cell r="C596" t="str">
            <v>University of Washington</v>
          </cell>
          <cell r="D596" t="str">
            <v>University of Washington</v>
          </cell>
        </row>
        <row r="597">
          <cell r="C597" t="str">
            <v>Unknown</v>
          </cell>
          <cell r="D597" t="str">
            <v>Unknown</v>
          </cell>
        </row>
        <row r="598">
          <cell r="C598" t="str">
            <v>UNKNOWN_MANUFACTURER</v>
          </cell>
          <cell r="D598" t="str">
            <v>UNKNOWN_MANUFACTURER</v>
          </cell>
        </row>
        <row r="599">
          <cell r="C599" t="str">
            <v>UTAX</v>
          </cell>
          <cell r="D599" t="str">
            <v>UTAX</v>
          </cell>
        </row>
        <row r="600">
          <cell r="C600" t="str">
            <v>VARITRONICS</v>
          </cell>
          <cell r="D600" t="str">
            <v>VARITRONICS</v>
          </cell>
        </row>
        <row r="601">
          <cell r="C601" t="str">
            <v>Veenman</v>
          </cell>
          <cell r="D601" t="str">
            <v>Veenman</v>
          </cell>
        </row>
        <row r="602">
          <cell r="C602" t="str">
            <v>Verbatim</v>
          </cell>
          <cell r="D602" t="str">
            <v>Verbatim</v>
          </cell>
        </row>
        <row r="603">
          <cell r="C603" t="str">
            <v>Versalynx Corp.</v>
          </cell>
          <cell r="D603" t="str">
            <v>Versalynx Corp.</v>
          </cell>
        </row>
        <row r="604">
          <cell r="C604" t="str">
            <v>Viacast</v>
          </cell>
          <cell r="D604" t="str">
            <v>Viacast</v>
          </cell>
        </row>
        <row r="605">
          <cell r="C605" t="str">
            <v>ViaVideo Communications  Inc.</v>
          </cell>
          <cell r="D605" t="str">
            <v>ViaVideo Communications  Inc.</v>
          </cell>
        </row>
        <row r="606">
          <cell r="C606" t="str">
            <v>Vidar</v>
          </cell>
          <cell r="D606" t="str">
            <v>Vidar</v>
          </cell>
        </row>
        <row r="607">
          <cell r="C607" t="str">
            <v>Visa</v>
          </cell>
          <cell r="D607" t="str">
            <v>Visa</v>
          </cell>
        </row>
        <row r="608">
          <cell r="C608" t="str">
            <v>VISION</v>
          </cell>
          <cell r="D608" t="str">
            <v>VISION</v>
          </cell>
        </row>
        <row r="609">
          <cell r="C609" t="str">
            <v>Visioneer</v>
          </cell>
          <cell r="D609" t="str">
            <v>Visioneer</v>
          </cell>
        </row>
        <row r="610">
          <cell r="C610" t="str">
            <v>Vivid Image</v>
          </cell>
          <cell r="D610" t="str">
            <v>Vivid Image</v>
          </cell>
        </row>
        <row r="611">
          <cell r="C611" t="str">
            <v>vox2vox Communications  Inc.</v>
          </cell>
          <cell r="D611" t="str">
            <v>vox2vox Communications  Inc.</v>
          </cell>
        </row>
        <row r="612">
          <cell r="C612" t="str">
            <v>Walgreens Company</v>
          </cell>
          <cell r="D612" t="str">
            <v>Walgreens Company</v>
          </cell>
        </row>
        <row r="613">
          <cell r="C613" t="str">
            <v>Wang</v>
          </cell>
          <cell r="D613" t="str">
            <v>Wang</v>
          </cell>
        </row>
        <row r="614">
          <cell r="C614" t="str">
            <v>Warwick University Computing Services</v>
          </cell>
          <cell r="D614" t="str">
            <v>Warwick University Computing Services</v>
          </cell>
        </row>
        <row r="615">
          <cell r="C615" t="str">
            <v>WDV</v>
          </cell>
          <cell r="D615" t="str">
            <v>WDV</v>
          </cell>
        </row>
        <row r="616">
          <cell r="C616" t="str">
            <v>Wellfleet</v>
          </cell>
          <cell r="D616" t="str">
            <v>Wellfleet</v>
          </cell>
        </row>
        <row r="617">
          <cell r="C617" t="str">
            <v>WENGER</v>
          </cell>
          <cell r="D617" t="str">
            <v>WENGER</v>
          </cell>
        </row>
        <row r="618">
          <cell r="C618" t="str">
            <v>WestComp</v>
          </cell>
          <cell r="D618" t="str">
            <v>WestComp</v>
          </cell>
        </row>
        <row r="619">
          <cell r="C619" t="str">
            <v>Whittier</v>
          </cell>
          <cell r="D619" t="str">
            <v>Whittier</v>
          </cell>
        </row>
        <row r="620">
          <cell r="C620" t="str">
            <v>WIPRO</v>
          </cell>
          <cell r="D620" t="str">
            <v>WIPRO</v>
          </cell>
        </row>
        <row r="621">
          <cell r="C621" t="str">
            <v>Woods Hole Oceanographic Institution</v>
          </cell>
          <cell r="D621" t="str">
            <v>Woods Hole Oceanographic Institution</v>
          </cell>
        </row>
        <row r="622">
          <cell r="C622" t="str">
            <v>Woodwind Communications Systems Inc.</v>
          </cell>
          <cell r="D622" t="str">
            <v>Woodwind Communications Systems Inc.</v>
          </cell>
        </row>
        <row r="623">
          <cell r="C623" t="str">
            <v>Wordlink  Inc.</v>
          </cell>
          <cell r="D623" t="str">
            <v>Wordlink  Inc.</v>
          </cell>
        </row>
        <row r="624">
          <cell r="C624" t="str">
            <v>Xact  Inc</v>
          </cell>
          <cell r="D624" t="str">
            <v>Xact  Inc</v>
          </cell>
        </row>
        <row r="625">
          <cell r="C625" t="str">
            <v>Xante</v>
          </cell>
          <cell r="D625" t="str">
            <v>Xante</v>
          </cell>
        </row>
        <row r="626">
          <cell r="C626" t="str">
            <v>XCD  Incorporated</v>
          </cell>
          <cell r="D626" t="str">
            <v>XCD  Incorporated</v>
          </cell>
        </row>
        <row r="627">
          <cell r="C627" t="str">
            <v>Xeikon</v>
          </cell>
          <cell r="D627" t="str">
            <v>Xeikon</v>
          </cell>
        </row>
        <row r="628">
          <cell r="C628" t="str">
            <v>Xerox</v>
          </cell>
          <cell r="D628" t="str">
            <v>Xerox</v>
          </cell>
        </row>
        <row r="629">
          <cell r="C629" t="str">
            <v>Xerox Europe</v>
          </cell>
          <cell r="D629" t="str">
            <v>Xerox Europe</v>
          </cell>
        </row>
        <row r="630">
          <cell r="C630" t="str">
            <v>Xitron</v>
          </cell>
          <cell r="D630" t="str">
            <v>Xitron</v>
          </cell>
        </row>
        <row r="631">
          <cell r="C631" t="str">
            <v>Xylogics  Inc.</v>
          </cell>
          <cell r="D631" t="str">
            <v>Xylogics  Inc.</v>
          </cell>
        </row>
        <row r="632">
          <cell r="C632" t="str">
            <v>YSoft</v>
          </cell>
          <cell r="D632" t="str">
            <v>YSoft</v>
          </cell>
        </row>
        <row r="633">
          <cell r="C633" t="str">
            <v>Zebra</v>
          </cell>
          <cell r="D633" t="str">
            <v>Zebra</v>
          </cell>
        </row>
        <row r="634">
          <cell r="C634" t="str">
            <v>ZeroNine</v>
          </cell>
          <cell r="D634" t="str">
            <v>ZeroNine</v>
          </cell>
        </row>
        <row r="635">
          <cell r="C635" t="str">
            <v>Zhongxing Telecom Co. ltd. (abbr. ZTE)</v>
          </cell>
          <cell r="D635" t="str">
            <v>Zhongxing Telecom Co. ltd. (abbr. ZTE)</v>
          </cell>
        </row>
        <row r="636">
          <cell r="C636" t="str">
            <v>Znyx Advanced Systems Division  Inc.</v>
          </cell>
          <cell r="D636" t="str">
            <v>Znyx Advanced Systems Division  Inc.</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Data"/>
      <sheetName val="UserDisplay"/>
      <sheetName val="VBACode"/>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row r="1">
          <cell r="A1" t="str">
            <v>Major Account Lease Pricing Exhibit</v>
          </cell>
          <cell r="C1" t="str">
            <v xml:space="preserve">USF </v>
          </cell>
          <cell r="D1" t="str">
            <v>USF MV Menu All</v>
          </cell>
        </row>
      </sheetData>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xerox.com/support" TargetMode="Externa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3"/>
  <sheetViews>
    <sheetView tabSelected="1" zoomScale="85" zoomScaleNormal="85" workbookViewId="0"/>
  </sheetViews>
  <sheetFormatPr defaultColWidth="9.26953125" defaultRowHeight="13"/>
  <cols>
    <col min="1" max="16384" width="9.26953125" style="315"/>
  </cols>
  <sheetData>
    <row r="2" spans="2:15">
      <c r="B2" s="316" t="s">
        <v>2693</v>
      </c>
    </row>
    <row r="3" spans="2:15">
      <c r="B3" s="315" t="s">
        <v>2702</v>
      </c>
    </row>
    <row r="4" spans="2:15">
      <c r="B4" s="315" t="s">
        <v>2704</v>
      </c>
    </row>
    <row r="5" spans="2:15">
      <c r="B5" s="315" t="s">
        <v>2705</v>
      </c>
    </row>
    <row r="7" spans="2:15">
      <c r="B7" s="316" t="s">
        <v>2694</v>
      </c>
    </row>
    <row r="8" spans="2:15">
      <c r="B8" s="315" t="s">
        <v>2703</v>
      </c>
    </row>
    <row r="10" spans="2:15">
      <c r="B10" s="317" t="s">
        <v>2647</v>
      </c>
    </row>
    <row r="11" spans="2:15" ht="52.4" customHeight="1">
      <c r="B11" s="446" t="s">
        <v>3213</v>
      </c>
      <c r="C11" s="446"/>
      <c r="D11" s="446"/>
      <c r="E11" s="446"/>
      <c r="F11" s="446"/>
      <c r="G11" s="446"/>
      <c r="H11" s="446"/>
      <c r="I11" s="446"/>
      <c r="J11" s="446"/>
      <c r="K11" s="446"/>
      <c r="L11" s="446"/>
      <c r="M11" s="446"/>
      <c r="N11" s="446"/>
      <c r="O11" s="446"/>
    </row>
    <row r="12" spans="2:15" ht="15.5" customHeight="1"/>
    <row r="13" spans="2:15" ht="146.15" customHeight="1">
      <c r="B13" s="446" t="s">
        <v>2696</v>
      </c>
      <c r="C13" s="446"/>
      <c r="D13" s="446"/>
      <c r="E13" s="446"/>
      <c r="F13" s="446"/>
      <c r="G13" s="446"/>
      <c r="H13" s="446"/>
      <c r="I13" s="446"/>
      <c r="J13" s="446"/>
      <c r="K13" s="446"/>
      <c r="L13" s="446"/>
      <c r="M13" s="446"/>
      <c r="N13" s="446"/>
    </row>
    <row r="14" spans="2:15" ht="12" customHeight="1">
      <c r="B14" s="319"/>
      <c r="C14" s="319"/>
      <c r="D14" s="319"/>
      <c r="E14" s="319"/>
      <c r="F14" s="319"/>
      <c r="G14" s="319"/>
      <c r="H14" s="319"/>
      <c r="I14" s="319"/>
      <c r="J14" s="319"/>
      <c r="K14" s="319"/>
      <c r="L14" s="319"/>
      <c r="M14" s="319"/>
      <c r="N14" s="319"/>
    </row>
    <row r="15" spans="2:15" ht="106.75" customHeight="1">
      <c r="B15" s="445" t="s">
        <v>2697</v>
      </c>
      <c r="C15" s="447"/>
      <c r="D15" s="447"/>
      <c r="E15" s="447"/>
      <c r="F15" s="447"/>
      <c r="G15" s="447"/>
      <c r="H15" s="447"/>
      <c r="I15" s="447"/>
      <c r="J15" s="447"/>
      <c r="K15" s="447"/>
      <c r="L15" s="447"/>
      <c r="M15" s="447"/>
      <c r="N15" s="447"/>
    </row>
    <row r="17" spans="2:15">
      <c r="B17" s="317" t="s">
        <v>2695</v>
      </c>
    </row>
    <row r="18" spans="2:15" ht="103.75" customHeight="1">
      <c r="B18" s="446" t="s">
        <v>2698</v>
      </c>
      <c r="C18" s="446"/>
      <c r="D18" s="446"/>
      <c r="E18" s="446"/>
      <c r="F18" s="446"/>
      <c r="G18" s="446"/>
      <c r="H18" s="446"/>
      <c r="I18" s="446"/>
      <c r="J18" s="446"/>
      <c r="K18" s="446"/>
      <c r="L18" s="446"/>
      <c r="M18" s="446"/>
      <c r="N18" s="446"/>
      <c r="O18" s="446"/>
    </row>
    <row r="19" spans="2:15" ht="21" customHeight="1">
      <c r="B19" s="318"/>
      <c r="C19" s="318"/>
      <c r="D19" s="318"/>
      <c r="E19" s="318"/>
      <c r="F19" s="318"/>
      <c r="G19" s="318"/>
      <c r="H19" s="318"/>
      <c r="I19" s="318"/>
      <c r="J19" s="318"/>
      <c r="K19" s="318"/>
      <c r="L19" s="318"/>
      <c r="M19" s="318"/>
      <c r="N19" s="318"/>
      <c r="O19" s="318"/>
    </row>
    <row r="20" spans="2:15" ht="48" customHeight="1">
      <c r="B20" s="445" t="s">
        <v>2699</v>
      </c>
      <c r="C20" s="445"/>
      <c r="D20" s="445"/>
      <c r="E20" s="445"/>
      <c r="F20" s="445"/>
      <c r="G20" s="445"/>
      <c r="H20" s="445"/>
      <c r="I20" s="445"/>
      <c r="J20" s="445"/>
      <c r="K20" s="445"/>
      <c r="L20" s="445"/>
      <c r="M20" s="445"/>
      <c r="N20" s="445"/>
      <c r="O20" s="445"/>
    </row>
    <row r="21" spans="2:15">
      <c r="B21" s="317"/>
    </row>
    <row r="22" spans="2:15" ht="52" customHeight="1">
      <c r="B22" s="445" t="s">
        <v>2700</v>
      </c>
      <c r="C22" s="445"/>
      <c r="D22" s="445"/>
      <c r="E22" s="445"/>
      <c r="F22" s="445"/>
      <c r="G22" s="445"/>
      <c r="H22" s="445"/>
      <c r="I22" s="445"/>
      <c r="J22" s="445"/>
      <c r="K22" s="445"/>
      <c r="L22" s="445"/>
      <c r="M22" s="445"/>
      <c r="N22" s="445"/>
      <c r="O22" s="445"/>
    </row>
    <row r="23" spans="2:15">
      <c r="B23" s="317"/>
    </row>
  </sheetData>
  <mergeCells count="6">
    <mergeCell ref="B22:O22"/>
    <mergeCell ref="B11:O11"/>
    <mergeCell ref="B13:N13"/>
    <mergeCell ref="B15:N15"/>
    <mergeCell ref="B18:O18"/>
    <mergeCell ref="B20:O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8"/>
  <sheetViews>
    <sheetView workbookViewId="0">
      <selection activeCell="B11" sqref="B11"/>
    </sheetView>
  </sheetViews>
  <sheetFormatPr defaultColWidth="9.1796875" defaultRowHeight="12.5"/>
  <cols>
    <col min="1" max="1" width="45.7265625" style="20" customWidth="1"/>
    <col min="2" max="5" width="17.7265625" style="18" customWidth="1"/>
    <col min="6" max="6" width="45.7265625" style="18" customWidth="1"/>
    <col min="7" max="7" width="9.1796875" style="194"/>
    <col min="8" max="8" width="13" style="18" customWidth="1"/>
    <col min="9" max="16384" width="9.1796875" style="18"/>
  </cols>
  <sheetData>
    <row r="1" spans="1:8" ht="26">
      <c r="A1" s="11" t="s">
        <v>2359</v>
      </c>
      <c r="B1" s="12" t="s">
        <v>738</v>
      </c>
      <c r="C1" s="12" t="s">
        <v>854</v>
      </c>
      <c r="D1" s="12" t="s">
        <v>1472</v>
      </c>
      <c r="E1" s="13" t="s">
        <v>865</v>
      </c>
      <c r="F1" s="12" t="s">
        <v>67</v>
      </c>
      <c r="G1" s="190" t="s">
        <v>2520</v>
      </c>
      <c r="H1" s="12" t="s">
        <v>2521</v>
      </c>
    </row>
    <row r="2" spans="1:8" ht="46.5" customHeight="1">
      <c r="A2" s="15" t="s">
        <v>2586</v>
      </c>
      <c r="B2" s="467" t="s">
        <v>820</v>
      </c>
      <c r="C2" s="467"/>
      <c r="D2" s="467"/>
      <c r="E2" s="467"/>
      <c r="F2" s="467"/>
      <c r="G2" s="199"/>
      <c r="H2" s="198"/>
    </row>
    <row r="3" spans="1:8" ht="13">
      <c r="A3" s="23" t="s">
        <v>847</v>
      </c>
      <c r="B3" s="15"/>
      <c r="C3" s="17"/>
      <c r="D3" s="17"/>
      <c r="E3" s="15"/>
      <c r="F3" s="15"/>
      <c r="G3" s="200"/>
      <c r="H3" s="15"/>
    </row>
    <row r="4" spans="1:8" ht="13">
      <c r="A4" s="29" t="s">
        <v>837</v>
      </c>
      <c r="B4" s="30"/>
      <c r="C4" s="69"/>
      <c r="D4" s="69"/>
      <c r="E4" s="30"/>
      <c r="F4" s="30"/>
      <c r="G4" s="193"/>
      <c r="H4" s="30"/>
    </row>
    <row r="5" spans="1:8" ht="13">
      <c r="A5" s="237" t="s">
        <v>956</v>
      </c>
      <c r="B5" s="238"/>
      <c r="C5" s="239"/>
      <c r="D5" s="239"/>
      <c r="E5" s="234"/>
      <c r="F5" s="234"/>
      <c r="G5" s="235"/>
      <c r="H5" s="234"/>
    </row>
    <row r="6" spans="1:8" ht="25">
      <c r="A6" s="56" t="s">
        <v>996</v>
      </c>
      <c r="B6" s="57" t="s">
        <v>848</v>
      </c>
      <c r="C6" s="58">
        <v>796</v>
      </c>
      <c r="D6" s="58">
        <f>Summary!B22</f>
        <v>10</v>
      </c>
      <c r="E6" s="58">
        <f>SUM(C6-(C6*(D6/100)))</f>
        <v>716.4</v>
      </c>
      <c r="F6" s="55"/>
      <c r="G6" s="201"/>
      <c r="H6" s="180">
        <f>E6*G6</f>
        <v>0</v>
      </c>
    </row>
    <row r="7" spans="1:8" ht="25">
      <c r="A7" s="56" t="s">
        <v>997</v>
      </c>
      <c r="B7" s="57" t="s">
        <v>941</v>
      </c>
      <c r="C7" s="58">
        <v>796</v>
      </c>
      <c r="D7" s="58">
        <f>Summary!B22</f>
        <v>10</v>
      </c>
      <c r="E7" s="58">
        <f t="shared" ref="E7:E35" si="0">SUM(C7-(C7*(D7/100)))</f>
        <v>716.4</v>
      </c>
      <c r="F7" s="55"/>
      <c r="G7" s="201"/>
      <c r="H7" s="180">
        <f t="shared" ref="H7:H70" si="1">E7*G7</f>
        <v>0</v>
      </c>
    </row>
    <row r="8" spans="1:8" ht="25">
      <c r="A8" s="56" t="s">
        <v>998</v>
      </c>
      <c r="B8" s="57" t="s">
        <v>942</v>
      </c>
      <c r="C8" s="58">
        <v>796</v>
      </c>
      <c r="D8" s="58">
        <f>Summary!B22</f>
        <v>10</v>
      </c>
      <c r="E8" s="58">
        <f t="shared" si="0"/>
        <v>716.4</v>
      </c>
      <c r="F8" s="55"/>
      <c r="G8" s="201"/>
      <c r="H8" s="180">
        <f t="shared" si="1"/>
        <v>0</v>
      </c>
    </row>
    <row r="9" spans="1:8" ht="25">
      <c r="A9" s="56" t="s">
        <v>999</v>
      </c>
      <c r="B9" s="57" t="s">
        <v>943</v>
      </c>
      <c r="C9" s="58">
        <v>796</v>
      </c>
      <c r="D9" s="58">
        <f>Summary!B22</f>
        <v>10</v>
      </c>
      <c r="E9" s="58">
        <f t="shared" si="0"/>
        <v>716.4</v>
      </c>
      <c r="F9" s="55"/>
      <c r="G9" s="201"/>
      <c r="H9" s="180">
        <f t="shared" si="1"/>
        <v>0</v>
      </c>
    </row>
    <row r="10" spans="1:8" ht="13">
      <c r="A10" s="237" t="s">
        <v>957</v>
      </c>
      <c r="B10" s="233"/>
      <c r="C10" s="107"/>
      <c r="D10" s="107"/>
      <c r="E10" s="107"/>
      <c r="F10" s="234"/>
      <c r="G10" s="235"/>
      <c r="H10" s="236"/>
    </row>
    <row r="11" spans="1:8" ht="25">
      <c r="A11" s="56" t="s">
        <v>1000</v>
      </c>
      <c r="B11" s="57" t="s">
        <v>944</v>
      </c>
      <c r="C11" s="58">
        <v>864</v>
      </c>
      <c r="D11" s="58">
        <f>Summary!B22</f>
        <v>10</v>
      </c>
      <c r="E11" s="58">
        <f t="shared" si="0"/>
        <v>777.6</v>
      </c>
      <c r="F11" s="55"/>
      <c r="G11" s="201"/>
      <c r="H11" s="180">
        <f t="shared" si="1"/>
        <v>0</v>
      </c>
    </row>
    <row r="12" spans="1:8" ht="25">
      <c r="A12" s="56" t="s">
        <v>1001</v>
      </c>
      <c r="B12" s="57" t="s">
        <v>945</v>
      </c>
      <c r="C12" s="58">
        <v>864</v>
      </c>
      <c r="D12" s="58">
        <f>Summary!B22</f>
        <v>10</v>
      </c>
      <c r="E12" s="58">
        <f t="shared" si="0"/>
        <v>777.6</v>
      </c>
      <c r="F12" s="55"/>
      <c r="G12" s="201"/>
      <c r="H12" s="180">
        <f t="shared" si="1"/>
        <v>0</v>
      </c>
    </row>
    <row r="13" spans="1:8" ht="25">
      <c r="A13" s="56" t="s">
        <v>1002</v>
      </c>
      <c r="B13" s="57" t="s">
        <v>946</v>
      </c>
      <c r="C13" s="58">
        <v>864</v>
      </c>
      <c r="D13" s="58">
        <f>Summary!B22</f>
        <v>10</v>
      </c>
      <c r="E13" s="58">
        <f t="shared" si="0"/>
        <v>777.6</v>
      </c>
      <c r="F13" s="55"/>
      <c r="G13" s="201"/>
      <c r="H13" s="180">
        <f t="shared" si="1"/>
        <v>0</v>
      </c>
    </row>
    <row r="14" spans="1:8" ht="39">
      <c r="A14" s="54" t="s">
        <v>1003</v>
      </c>
      <c r="B14" s="57"/>
      <c r="C14" s="58"/>
      <c r="D14" s="58"/>
      <c r="E14" s="58"/>
      <c r="F14" s="55"/>
      <c r="G14" s="201"/>
      <c r="H14" s="179"/>
    </row>
    <row r="15" spans="1:8" ht="25">
      <c r="A15" s="56" t="s">
        <v>1004</v>
      </c>
      <c r="B15" s="57" t="s">
        <v>936</v>
      </c>
      <c r="C15" s="58">
        <v>387</v>
      </c>
      <c r="D15" s="58">
        <f>Summary!B22</f>
        <v>10</v>
      </c>
      <c r="E15" s="58">
        <f t="shared" si="0"/>
        <v>348.3</v>
      </c>
      <c r="F15" s="55"/>
      <c r="G15" s="201"/>
      <c r="H15" s="180">
        <f t="shared" si="1"/>
        <v>0</v>
      </c>
    </row>
    <row r="16" spans="1:8" ht="25">
      <c r="A16" s="56" t="s">
        <v>1005</v>
      </c>
      <c r="B16" s="57" t="s">
        <v>947</v>
      </c>
      <c r="C16" s="58">
        <v>387</v>
      </c>
      <c r="D16" s="58">
        <f>Summary!B22</f>
        <v>10</v>
      </c>
      <c r="E16" s="58">
        <f t="shared" si="0"/>
        <v>348.3</v>
      </c>
      <c r="F16" s="55"/>
      <c r="G16" s="201"/>
      <c r="H16" s="180">
        <f t="shared" si="1"/>
        <v>0</v>
      </c>
    </row>
    <row r="17" spans="1:8" ht="25">
      <c r="A17" s="56" t="s">
        <v>1006</v>
      </c>
      <c r="B17" s="57" t="s">
        <v>948</v>
      </c>
      <c r="C17" s="58">
        <v>387</v>
      </c>
      <c r="D17" s="58">
        <f>Summary!B22</f>
        <v>10</v>
      </c>
      <c r="E17" s="58">
        <f t="shared" si="0"/>
        <v>348.3</v>
      </c>
      <c r="F17" s="55"/>
      <c r="G17" s="201"/>
      <c r="H17" s="180">
        <f t="shared" si="1"/>
        <v>0</v>
      </c>
    </row>
    <row r="18" spans="1:8" ht="39">
      <c r="A18" s="54" t="s">
        <v>1007</v>
      </c>
      <c r="B18" s="57"/>
      <c r="C18" s="58"/>
      <c r="D18" s="58"/>
      <c r="E18" s="58"/>
      <c r="F18" s="55"/>
      <c r="G18" s="201"/>
      <c r="H18" s="179"/>
    </row>
    <row r="19" spans="1:8" ht="25">
      <c r="A19" s="56" t="s">
        <v>1008</v>
      </c>
      <c r="B19" s="57" t="s">
        <v>949</v>
      </c>
      <c r="C19" s="58">
        <v>466</v>
      </c>
      <c r="D19" s="58">
        <f>Summary!B22</f>
        <v>10</v>
      </c>
      <c r="E19" s="58">
        <f t="shared" si="0"/>
        <v>419.4</v>
      </c>
      <c r="F19" s="55"/>
      <c r="G19" s="201"/>
      <c r="H19" s="180">
        <f t="shared" si="1"/>
        <v>0</v>
      </c>
    </row>
    <row r="20" spans="1:8" ht="25">
      <c r="A20" s="56" t="s">
        <v>1009</v>
      </c>
      <c r="B20" s="57" t="s">
        <v>950</v>
      </c>
      <c r="C20" s="58">
        <v>466</v>
      </c>
      <c r="D20" s="58">
        <f>Summary!B22</f>
        <v>10</v>
      </c>
      <c r="E20" s="58">
        <f t="shared" si="0"/>
        <v>419.4</v>
      </c>
      <c r="F20" s="55"/>
      <c r="G20" s="201"/>
      <c r="H20" s="180">
        <f t="shared" si="1"/>
        <v>0</v>
      </c>
    </row>
    <row r="21" spans="1:8" ht="25">
      <c r="A21" s="56" t="s">
        <v>1010</v>
      </c>
      <c r="B21" s="57" t="s">
        <v>951</v>
      </c>
      <c r="C21" s="58">
        <v>466</v>
      </c>
      <c r="D21" s="58">
        <f>Summary!B22</f>
        <v>10</v>
      </c>
      <c r="E21" s="58">
        <f t="shared" si="0"/>
        <v>419.4</v>
      </c>
      <c r="F21" s="55"/>
      <c r="G21" s="201"/>
      <c r="H21" s="180">
        <f t="shared" si="1"/>
        <v>0</v>
      </c>
    </row>
    <row r="22" spans="1:8" ht="26">
      <c r="A22" s="54" t="s">
        <v>916</v>
      </c>
      <c r="B22" s="57"/>
      <c r="C22" s="58"/>
      <c r="D22" s="58"/>
      <c r="E22" s="58"/>
      <c r="F22" s="55"/>
      <c r="G22" s="201"/>
      <c r="H22" s="179"/>
    </row>
    <row r="23" spans="1:8">
      <c r="A23" s="56" t="s">
        <v>1011</v>
      </c>
      <c r="B23" s="57" t="s">
        <v>851</v>
      </c>
      <c r="C23" s="58">
        <v>155</v>
      </c>
      <c r="D23" s="58">
        <f>Summary!B22</f>
        <v>10</v>
      </c>
      <c r="E23" s="58">
        <f t="shared" si="0"/>
        <v>139.5</v>
      </c>
      <c r="F23" s="55"/>
      <c r="G23" s="201"/>
      <c r="H23" s="180">
        <f t="shared" si="1"/>
        <v>0</v>
      </c>
    </row>
    <row r="24" spans="1:8">
      <c r="A24" s="56" t="s">
        <v>1012</v>
      </c>
      <c r="B24" s="57" t="s">
        <v>952</v>
      </c>
      <c r="C24" s="58">
        <v>155</v>
      </c>
      <c r="D24" s="58">
        <f>Summary!B22</f>
        <v>10</v>
      </c>
      <c r="E24" s="58">
        <f t="shared" si="0"/>
        <v>139.5</v>
      </c>
      <c r="F24" s="55"/>
      <c r="G24" s="201"/>
      <c r="H24" s="180">
        <f t="shared" si="1"/>
        <v>0</v>
      </c>
    </row>
    <row r="25" spans="1:8" ht="26">
      <c r="A25" s="54" t="s">
        <v>919</v>
      </c>
      <c r="B25" s="57"/>
      <c r="C25" s="58"/>
      <c r="D25" s="58"/>
      <c r="E25" s="58"/>
      <c r="F25" s="59"/>
      <c r="G25" s="201"/>
      <c r="H25" s="179"/>
    </row>
    <row r="26" spans="1:8" ht="25">
      <c r="A26" s="56" t="s">
        <v>1013</v>
      </c>
      <c r="B26" s="57" t="s">
        <v>852</v>
      </c>
      <c r="C26" s="58">
        <v>248</v>
      </c>
      <c r="D26" s="58">
        <f>Summary!B22</f>
        <v>10</v>
      </c>
      <c r="E26" s="58">
        <f t="shared" si="0"/>
        <v>223.2</v>
      </c>
      <c r="F26" s="59"/>
      <c r="G26" s="201"/>
      <c r="H26" s="180">
        <f t="shared" si="1"/>
        <v>0</v>
      </c>
    </row>
    <row r="27" spans="1:8" ht="13">
      <c r="A27" s="54" t="s">
        <v>958</v>
      </c>
      <c r="B27" s="57"/>
      <c r="C27" s="58"/>
      <c r="D27" s="58"/>
      <c r="E27" s="58"/>
      <c r="F27" s="59"/>
      <c r="G27" s="201"/>
      <c r="H27" s="179"/>
    </row>
    <row r="28" spans="1:8">
      <c r="A28" s="56" t="s">
        <v>1014</v>
      </c>
      <c r="B28" s="57" t="s">
        <v>850</v>
      </c>
      <c r="C28" s="58">
        <v>2</v>
      </c>
      <c r="D28" s="58">
        <f>Summary!B22</f>
        <v>10</v>
      </c>
      <c r="E28" s="58">
        <f t="shared" si="0"/>
        <v>1.8</v>
      </c>
      <c r="F28" s="59"/>
      <c r="G28" s="201"/>
      <c r="H28" s="180">
        <f t="shared" si="1"/>
        <v>0</v>
      </c>
    </row>
    <row r="29" spans="1:8">
      <c r="A29" s="56" t="s">
        <v>937</v>
      </c>
      <c r="B29" s="57" t="s">
        <v>953</v>
      </c>
      <c r="C29" s="58">
        <v>20</v>
      </c>
      <c r="D29" s="58">
        <f>Summary!B22</f>
        <v>10</v>
      </c>
      <c r="E29" s="58">
        <f t="shared" si="0"/>
        <v>18</v>
      </c>
      <c r="F29" s="59"/>
      <c r="G29" s="201"/>
      <c r="H29" s="180">
        <f t="shared" si="1"/>
        <v>0</v>
      </c>
    </row>
    <row r="30" spans="1:8">
      <c r="A30" s="56" t="s">
        <v>938</v>
      </c>
      <c r="B30" s="57" t="s">
        <v>954</v>
      </c>
      <c r="C30" s="58">
        <v>20</v>
      </c>
      <c r="D30" s="58">
        <f>Summary!B22</f>
        <v>10</v>
      </c>
      <c r="E30" s="58">
        <f t="shared" si="0"/>
        <v>18</v>
      </c>
      <c r="F30" s="59"/>
      <c r="G30" s="201"/>
      <c r="H30" s="180">
        <f t="shared" si="1"/>
        <v>0</v>
      </c>
    </row>
    <row r="31" spans="1:8" ht="26">
      <c r="A31" s="54" t="s">
        <v>959</v>
      </c>
      <c r="B31" s="57"/>
      <c r="C31" s="58"/>
      <c r="D31" s="58"/>
      <c r="E31" s="58"/>
      <c r="F31" s="60"/>
      <c r="G31" s="201"/>
      <c r="H31" s="179">
        <f t="shared" si="1"/>
        <v>0</v>
      </c>
    </row>
    <row r="32" spans="1:8">
      <c r="A32" s="56" t="s">
        <v>939</v>
      </c>
      <c r="B32" s="57" t="s">
        <v>853</v>
      </c>
      <c r="C32" s="58">
        <v>33</v>
      </c>
      <c r="D32" s="58">
        <f>Summary!B22</f>
        <v>10</v>
      </c>
      <c r="E32" s="58">
        <f t="shared" si="0"/>
        <v>29.7</v>
      </c>
      <c r="F32" s="59"/>
      <c r="G32" s="201"/>
      <c r="H32" s="180">
        <f t="shared" si="1"/>
        <v>0</v>
      </c>
    </row>
    <row r="33" spans="1:8">
      <c r="A33" s="56" t="s">
        <v>940</v>
      </c>
      <c r="B33" s="57" t="s">
        <v>955</v>
      </c>
      <c r="C33" s="58">
        <v>33</v>
      </c>
      <c r="D33" s="58">
        <f>Summary!B22</f>
        <v>10</v>
      </c>
      <c r="E33" s="58">
        <f t="shared" si="0"/>
        <v>29.7</v>
      </c>
      <c r="F33" s="59"/>
      <c r="G33" s="201"/>
      <c r="H33" s="180">
        <f t="shared" si="1"/>
        <v>0</v>
      </c>
    </row>
    <row r="34" spans="1:8" ht="13">
      <c r="A34" s="54" t="s">
        <v>849</v>
      </c>
      <c r="B34" s="57"/>
      <c r="C34" s="58"/>
      <c r="D34" s="58"/>
      <c r="E34" s="58"/>
      <c r="F34" s="59"/>
      <c r="G34" s="201"/>
      <c r="H34" s="179">
        <f t="shared" si="1"/>
        <v>0</v>
      </c>
    </row>
    <row r="35" spans="1:8">
      <c r="A35" s="56" t="s">
        <v>935</v>
      </c>
      <c r="B35" s="57" t="s">
        <v>840</v>
      </c>
      <c r="C35" s="58">
        <v>70</v>
      </c>
      <c r="D35" s="58">
        <f>Summary!B22</f>
        <v>10</v>
      </c>
      <c r="E35" s="58">
        <f t="shared" si="0"/>
        <v>63</v>
      </c>
      <c r="F35" s="59"/>
      <c r="G35" s="201"/>
      <c r="H35" s="180">
        <f t="shared" si="1"/>
        <v>0</v>
      </c>
    </row>
    <row r="36" spans="1:8" ht="13">
      <c r="A36" s="29" t="s">
        <v>841</v>
      </c>
      <c r="B36" s="32"/>
      <c r="C36" s="67"/>
      <c r="D36" s="67"/>
      <c r="E36" s="68"/>
      <c r="F36" s="34"/>
      <c r="G36" s="202"/>
      <c r="H36" s="34"/>
    </row>
    <row r="37" spans="1:8" ht="26">
      <c r="A37" s="54" t="s">
        <v>855</v>
      </c>
      <c r="B37" s="61"/>
      <c r="C37" s="62"/>
      <c r="D37" s="62"/>
      <c r="E37" s="61"/>
      <c r="F37" s="55"/>
      <c r="G37" s="201"/>
      <c r="H37" s="179"/>
    </row>
    <row r="38" spans="1:8" ht="25">
      <c r="A38" s="56" t="s">
        <v>1015</v>
      </c>
      <c r="B38" s="57" t="s">
        <v>857</v>
      </c>
      <c r="C38" s="63">
        <v>284</v>
      </c>
      <c r="D38" s="58">
        <f>Summary!B23</f>
        <v>10</v>
      </c>
      <c r="E38" s="58">
        <f t="shared" ref="E38:E45" si="2">SUM(C38-(C38*(D38/100)))</f>
        <v>255.6</v>
      </c>
      <c r="F38" s="64" t="s">
        <v>856</v>
      </c>
      <c r="G38" s="201"/>
      <c r="H38" s="180">
        <f t="shared" si="1"/>
        <v>0</v>
      </c>
    </row>
    <row r="39" spans="1:8" ht="25">
      <c r="A39" s="56" t="s">
        <v>1016</v>
      </c>
      <c r="B39" s="57" t="s">
        <v>866</v>
      </c>
      <c r="C39" s="63">
        <v>57</v>
      </c>
      <c r="D39" s="58">
        <f>Summary!B23</f>
        <v>10</v>
      </c>
      <c r="E39" s="58">
        <f t="shared" si="2"/>
        <v>51.3</v>
      </c>
      <c r="F39" s="55"/>
      <c r="G39" s="201"/>
      <c r="H39" s="180">
        <f t="shared" si="1"/>
        <v>0</v>
      </c>
    </row>
    <row r="40" spans="1:8" ht="25">
      <c r="A40" s="56" t="s">
        <v>1017</v>
      </c>
      <c r="B40" s="57" t="s">
        <v>867</v>
      </c>
      <c r="C40" s="63">
        <v>57</v>
      </c>
      <c r="D40" s="58">
        <f>Summary!B23</f>
        <v>10</v>
      </c>
      <c r="E40" s="58">
        <f t="shared" si="2"/>
        <v>51.3</v>
      </c>
      <c r="F40" s="55"/>
      <c r="G40" s="201"/>
      <c r="H40" s="180">
        <f t="shared" si="1"/>
        <v>0</v>
      </c>
    </row>
    <row r="41" spans="1:8" ht="25">
      <c r="A41" s="56" t="s">
        <v>1018</v>
      </c>
      <c r="B41" s="57" t="s">
        <v>868</v>
      </c>
      <c r="C41" s="63">
        <v>57</v>
      </c>
      <c r="D41" s="58">
        <f>Summary!B23</f>
        <v>10</v>
      </c>
      <c r="E41" s="58">
        <f t="shared" si="2"/>
        <v>51.3</v>
      </c>
      <c r="F41" s="55"/>
      <c r="G41" s="201"/>
      <c r="H41" s="180">
        <f t="shared" si="1"/>
        <v>0</v>
      </c>
    </row>
    <row r="42" spans="1:8" ht="25">
      <c r="A42" s="56" t="s">
        <v>1019</v>
      </c>
      <c r="B42" s="57" t="s">
        <v>869</v>
      </c>
      <c r="C42" s="63">
        <v>87</v>
      </c>
      <c r="D42" s="58">
        <f>Summary!B23</f>
        <v>10</v>
      </c>
      <c r="E42" s="58">
        <f t="shared" si="2"/>
        <v>78.3</v>
      </c>
      <c r="F42" s="55"/>
      <c r="G42" s="201"/>
      <c r="H42" s="180">
        <f t="shared" si="1"/>
        <v>0</v>
      </c>
    </row>
    <row r="43" spans="1:8" ht="25">
      <c r="A43" s="56" t="s">
        <v>2514</v>
      </c>
      <c r="B43" s="57" t="s">
        <v>870</v>
      </c>
      <c r="C43" s="63">
        <v>87</v>
      </c>
      <c r="D43" s="58">
        <f>Summary!B23</f>
        <v>10</v>
      </c>
      <c r="E43" s="58">
        <f t="shared" si="2"/>
        <v>78.3</v>
      </c>
      <c r="F43" s="55"/>
      <c r="G43" s="201"/>
      <c r="H43" s="180">
        <f t="shared" si="1"/>
        <v>0</v>
      </c>
    </row>
    <row r="44" spans="1:8" ht="25">
      <c r="A44" s="56" t="s">
        <v>1020</v>
      </c>
      <c r="B44" s="57" t="s">
        <v>871</v>
      </c>
      <c r="C44" s="63">
        <v>87</v>
      </c>
      <c r="D44" s="58">
        <f>Summary!B23</f>
        <v>10</v>
      </c>
      <c r="E44" s="58">
        <f t="shared" si="2"/>
        <v>78.3</v>
      </c>
      <c r="F44" s="55"/>
      <c r="G44" s="201"/>
      <c r="H44" s="180">
        <f t="shared" si="1"/>
        <v>0</v>
      </c>
    </row>
    <row r="45" spans="1:8">
      <c r="A45" s="56" t="s">
        <v>1021</v>
      </c>
      <c r="B45" s="57" t="s">
        <v>872</v>
      </c>
      <c r="C45" s="63">
        <v>87</v>
      </c>
      <c r="D45" s="58">
        <f>Summary!B23</f>
        <v>10</v>
      </c>
      <c r="E45" s="58">
        <f t="shared" si="2"/>
        <v>78.3</v>
      </c>
      <c r="F45" s="55"/>
      <c r="G45" s="201"/>
      <c r="H45" s="180">
        <f t="shared" si="1"/>
        <v>0</v>
      </c>
    </row>
    <row r="46" spans="1:8" ht="26">
      <c r="A46" s="65" t="s">
        <v>858</v>
      </c>
      <c r="B46" s="61"/>
      <c r="C46" s="63"/>
      <c r="D46" s="63"/>
      <c r="E46" s="58"/>
      <c r="F46" s="55"/>
      <c r="G46" s="201"/>
      <c r="H46" s="179"/>
    </row>
    <row r="47" spans="1:8" ht="25">
      <c r="A47" s="56" t="s">
        <v>2515</v>
      </c>
      <c r="B47" s="57" t="s">
        <v>873</v>
      </c>
      <c r="C47" s="63">
        <v>284</v>
      </c>
      <c r="D47" s="58">
        <f>Summary!B23</f>
        <v>10</v>
      </c>
      <c r="E47" s="58">
        <f t="shared" ref="E47:E54" si="3">SUM(C47-(C47*(D47/100)))</f>
        <v>255.6</v>
      </c>
      <c r="F47" s="55"/>
      <c r="G47" s="201"/>
      <c r="H47" s="180">
        <f t="shared" si="1"/>
        <v>0</v>
      </c>
    </row>
    <row r="48" spans="1:8" ht="25">
      <c r="A48" s="56" t="s">
        <v>1022</v>
      </c>
      <c r="B48" s="57" t="s">
        <v>874</v>
      </c>
      <c r="C48" s="63">
        <v>57</v>
      </c>
      <c r="D48" s="58">
        <f>Summary!B23</f>
        <v>10</v>
      </c>
      <c r="E48" s="58">
        <f t="shared" si="3"/>
        <v>51.3</v>
      </c>
      <c r="F48" s="55"/>
      <c r="G48" s="201"/>
      <c r="H48" s="180">
        <f t="shared" si="1"/>
        <v>0</v>
      </c>
    </row>
    <row r="49" spans="1:8" ht="25">
      <c r="A49" s="56" t="s">
        <v>2516</v>
      </c>
      <c r="B49" s="57" t="s">
        <v>875</v>
      </c>
      <c r="C49" s="63">
        <v>57</v>
      </c>
      <c r="D49" s="58">
        <f>Summary!B23</f>
        <v>10</v>
      </c>
      <c r="E49" s="58">
        <f t="shared" si="3"/>
        <v>51.3</v>
      </c>
      <c r="F49" s="55"/>
      <c r="G49" s="201"/>
      <c r="H49" s="180">
        <f t="shared" si="1"/>
        <v>0</v>
      </c>
    </row>
    <row r="50" spans="1:8" ht="25">
      <c r="A50" s="56" t="s">
        <v>1023</v>
      </c>
      <c r="B50" s="57" t="s">
        <v>876</v>
      </c>
      <c r="C50" s="63">
        <v>57</v>
      </c>
      <c r="D50" s="58">
        <f>Summary!B23</f>
        <v>10</v>
      </c>
      <c r="E50" s="58">
        <f t="shared" si="3"/>
        <v>51.3</v>
      </c>
      <c r="F50" s="55"/>
      <c r="G50" s="201"/>
      <c r="H50" s="180">
        <f t="shared" si="1"/>
        <v>0</v>
      </c>
    </row>
    <row r="51" spans="1:8" ht="25">
      <c r="A51" s="56" t="s">
        <v>1024</v>
      </c>
      <c r="B51" s="57" t="s">
        <v>877</v>
      </c>
      <c r="C51" s="63">
        <v>87</v>
      </c>
      <c r="D51" s="58">
        <f>Summary!B23</f>
        <v>10</v>
      </c>
      <c r="E51" s="58">
        <f t="shared" si="3"/>
        <v>78.3</v>
      </c>
      <c r="F51" s="55"/>
      <c r="G51" s="201"/>
      <c r="H51" s="180">
        <f t="shared" si="1"/>
        <v>0</v>
      </c>
    </row>
    <row r="52" spans="1:8" ht="25">
      <c r="A52" s="56" t="s">
        <v>2517</v>
      </c>
      <c r="B52" s="57" t="s">
        <v>878</v>
      </c>
      <c r="C52" s="63">
        <v>87</v>
      </c>
      <c r="D52" s="58">
        <f>Summary!B23</f>
        <v>10</v>
      </c>
      <c r="E52" s="58">
        <f t="shared" si="3"/>
        <v>78.3</v>
      </c>
      <c r="F52" s="55"/>
      <c r="G52" s="201"/>
      <c r="H52" s="180">
        <f t="shared" si="1"/>
        <v>0</v>
      </c>
    </row>
    <row r="53" spans="1:8" ht="25">
      <c r="A53" s="56" t="s">
        <v>1025</v>
      </c>
      <c r="B53" s="57" t="s">
        <v>879</v>
      </c>
      <c r="C53" s="63">
        <v>87</v>
      </c>
      <c r="D53" s="58">
        <f>Summary!B23</f>
        <v>10</v>
      </c>
      <c r="E53" s="58">
        <f t="shared" si="3"/>
        <v>78.3</v>
      </c>
      <c r="F53" s="55"/>
      <c r="G53" s="201"/>
      <c r="H53" s="180">
        <f t="shared" si="1"/>
        <v>0</v>
      </c>
    </row>
    <row r="54" spans="1:8" ht="25">
      <c r="A54" s="56" t="s">
        <v>1026</v>
      </c>
      <c r="B54" s="57" t="s">
        <v>880</v>
      </c>
      <c r="C54" s="63">
        <v>87</v>
      </c>
      <c r="D54" s="58">
        <f>Summary!B23</f>
        <v>10</v>
      </c>
      <c r="E54" s="58">
        <f t="shared" si="3"/>
        <v>78.3</v>
      </c>
      <c r="F54" s="55"/>
      <c r="G54" s="201"/>
      <c r="H54" s="180">
        <f t="shared" si="1"/>
        <v>0</v>
      </c>
    </row>
    <row r="55" spans="1:8" ht="26">
      <c r="A55" s="65" t="s">
        <v>881</v>
      </c>
      <c r="B55" s="61"/>
      <c r="C55" s="63"/>
      <c r="D55" s="63"/>
      <c r="E55" s="58"/>
      <c r="F55" s="55"/>
      <c r="G55" s="201"/>
      <c r="H55" s="179"/>
    </row>
    <row r="56" spans="1:8" ht="25">
      <c r="A56" s="56" t="s">
        <v>1027</v>
      </c>
      <c r="B56" s="57" t="s">
        <v>882</v>
      </c>
      <c r="C56" s="63">
        <v>122</v>
      </c>
      <c r="D56" s="58">
        <f>Summary!B23</f>
        <v>10</v>
      </c>
      <c r="E56" s="58">
        <f t="shared" ref="E56:E63" si="4">SUM(C56-(C56*(D56/100)))</f>
        <v>109.8</v>
      </c>
      <c r="F56" s="55"/>
      <c r="G56" s="201"/>
      <c r="H56" s="180">
        <f t="shared" si="1"/>
        <v>0</v>
      </c>
    </row>
    <row r="57" spans="1:8" ht="25">
      <c r="A57" s="56" t="s">
        <v>1028</v>
      </c>
      <c r="B57" s="57" t="s">
        <v>883</v>
      </c>
      <c r="C57" s="63">
        <v>25</v>
      </c>
      <c r="D57" s="58">
        <f>Summary!B23</f>
        <v>10</v>
      </c>
      <c r="E57" s="58">
        <f t="shared" si="4"/>
        <v>22.5</v>
      </c>
      <c r="F57" s="55"/>
      <c r="G57" s="201"/>
      <c r="H57" s="180">
        <f t="shared" si="1"/>
        <v>0</v>
      </c>
    </row>
    <row r="58" spans="1:8" ht="25">
      <c r="A58" s="56" t="s">
        <v>1029</v>
      </c>
      <c r="B58" s="57" t="s">
        <v>884</v>
      </c>
      <c r="C58" s="63">
        <v>25</v>
      </c>
      <c r="D58" s="58">
        <f>Summary!B23</f>
        <v>10</v>
      </c>
      <c r="E58" s="58">
        <f t="shared" si="4"/>
        <v>22.5</v>
      </c>
      <c r="F58" s="55"/>
      <c r="G58" s="201"/>
      <c r="H58" s="180">
        <f t="shared" si="1"/>
        <v>0</v>
      </c>
    </row>
    <row r="59" spans="1:8" ht="25">
      <c r="A59" s="56" t="s">
        <v>1030</v>
      </c>
      <c r="B59" s="57" t="s">
        <v>885</v>
      </c>
      <c r="C59" s="63">
        <v>25</v>
      </c>
      <c r="D59" s="58">
        <f>Summary!B23</f>
        <v>10</v>
      </c>
      <c r="E59" s="58">
        <f t="shared" si="4"/>
        <v>22.5</v>
      </c>
      <c r="F59" s="55"/>
      <c r="G59" s="201"/>
      <c r="H59" s="180">
        <f t="shared" si="1"/>
        <v>0</v>
      </c>
    </row>
    <row r="60" spans="1:8" ht="25">
      <c r="A60" s="56" t="s">
        <v>1031</v>
      </c>
      <c r="B60" s="57" t="s">
        <v>886</v>
      </c>
      <c r="C60" s="63">
        <v>37</v>
      </c>
      <c r="D60" s="58">
        <f>Summary!B23</f>
        <v>10</v>
      </c>
      <c r="E60" s="58">
        <f t="shared" si="4"/>
        <v>33.299999999999997</v>
      </c>
      <c r="F60" s="55"/>
      <c r="G60" s="201"/>
      <c r="H60" s="180">
        <f t="shared" si="1"/>
        <v>0</v>
      </c>
    </row>
    <row r="61" spans="1:8" ht="25">
      <c r="A61" s="56" t="s">
        <v>1032</v>
      </c>
      <c r="B61" s="57" t="s">
        <v>887</v>
      </c>
      <c r="C61" s="63">
        <v>37</v>
      </c>
      <c r="D61" s="58">
        <f>Summary!B23</f>
        <v>10</v>
      </c>
      <c r="E61" s="58">
        <f t="shared" si="4"/>
        <v>33.299999999999997</v>
      </c>
      <c r="F61" s="55"/>
      <c r="G61" s="201"/>
      <c r="H61" s="180">
        <f t="shared" si="1"/>
        <v>0</v>
      </c>
    </row>
    <row r="62" spans="1:8" ht="25">
      <c r="A62" s="56" t="s">
        <v>1033</v>
      </c>
      <c r="B62" s="57" t="s">
        <v>888</v>
      </c>
      <c r="C62" s="63">
        <v>37</v>
      </c>
      <c r="D62" s="58">
        <f>Summary!B23</f>
        <v>10</v>
      </c>
      <c r="E62" s="58">
        <f t="shared" si="4"/>
        <v>33.299999999999997</v>
      </c>
      <c r="F62" s="55"/>
      <c r="G62" s="201"/>
      <c r="H62" s="180">
        <f t="shared" si="1"/>
        <v>0</v>
      </c>
    </row>
    <row r="63" spans="1:8" ht="25">
      <c r="A63" s="56" t="s">
        <v>1034</v>
      </c>
      <c r="B63" s="57" t="s">
        <v>889</v>
      </c>
      <c r="C63" s="63">
        <v>37</v>
      </c>
      <c r="D63" s="58">
        <f>Summary!B23</f>
        <v>10</v>
      </c>
      <c r="E63" s="58">
        <f t="shared" si="4"/>
        <v>33.299999999999997</v>
      </c>
      <c r="F63" s="55"/>
      <c r="G63" s="201"/>
      <c r="H63" s="180">
        <f t="shared" si="1"/>
        <v>0</v>
      </c>
    </row>
    <row r="64" spans="1:8" ht="26">
      <c r="A64" s="65" t="s">
        <v>863</v>
      </c>
      <c r="B64" s="61"/>
      <c r="C64" s="63"/>
      <c r="D64" s="63"/>
      <c r="E64" s="58"/>
      <c r="F64" s="55"/>
      <c r="G64" s="201"/>
      <c r="H64" s="179"/>
    </row>
    <row r="65" spans="1:8" ht="25">
      <c r="A65" s="56" t="s">
        <v>1035</v>
      </c>
      <c r="B65" s="57" t="s">
        <v>890</v>
      </c>
      <c r="C65" s="63">
        <v>59</v>
      </c>
      <c r="D65" s="58">
        <f>Summary!B23</f>
        <v>10</v>
      </c>
      <c r="E65" s="58">
        <f t="shared" ref="E65:E74" si="5">SUM(C65-(C65*(D65/100)))</f>
        <v>53.1</v>
      </c>
      <c r="F65" s="55"/>
      <c r="G65" s="201"/>
      <c r="H65" s="180">
        <f t="shared" si="1"/>
        <v>0</v>
      </c>
    </row>
    <row r="66" spans="1:8" ht="25">
      <c r="A66" s="56" t="s">
        <v>1036</v>
      </c>
      <c r="B66" s="57" t="s">
        <v>891</v>
      </c>
      <c r="C66" s="63">
        <v>12</v>
      </c>
      <c r="D66" s="58">
        <f>Summary!B23</f>
        <v>10</v>
      </c>
      <c r="E66" s="58">
        <f t="shared" si="5"/>
        <v>10.8</v>
      </c>
      <c r="F66" s="55"/>
      <c r="G66" s="201"/>
      <c r="H66" s="180">
        <f t="shared" si="1"/>
        <v>0</v>
      </c>
    </row>
    <row r="67" spans="1:8" ht="25">
      <c r="A67" s="56" t="s">
        <v>1037</v>
      </c>
      <c r="B67" s="57" t="s">
        <v>892</v>
      </c>
      <c r="C67" s="63">
        <v>12</v>
      </c>
      <c r="D67" s="58">
        <f>Summary!B23</f>
        <v>10</v>
      </c>
      <c r="E67" s="58">
        <f t="shared" si="5"/>
        <v>10.8</v>
      </c>
      <c r="F67" s="55"/>
      <c r="G67" s="201"/>
      <c r="H67" s="180">
        <f t="shared" si="1"/>
        <v>0</v>
      </c>
    </row>
    <row r="68" spans="1:8" ht="25">
      <c r="A68" s="56" t="s">
        <v>1038</v>
      </c>
      <c r="B68" s="57" t="s">
        <v>893</v>
      </c>
      <c r="C68" s="63">
        <v>12</v>
      </c>
      <c r="D68" s="58">
        <f>Summary!B23</f>
        <v>10</v>
      </c>
      <c r="E68" s="58">
        <f t="shared" si="5"/>
        <v>10.8</v>
      </c>
      <c r="F68" s="55"/>
      <c r="G68" s="201"/>
      <c r="H68" s="180">
        <f t="shared" si="1"/>
        <v>0</v>
      </c>
    </row>
    <row r="69" spans="1:8" ht="25">
      <c r="A69" s="56" t="s">
        <v>1039</v>
      </c>
      <c r="B69" s="57" t="s">
        <v>894</v>
      </c>
      <c r="C69" s="63">
        <v>18</v>
      </c>
      <c r="D69" s="58">
        <f>Summary!B23</f>
        <v>10</v>
      </c>
      <c r="E69" s="58">
        <f t="shared" si="5"/>
        <v>16.2</v>
      </c>
      <c r="F69" s="55"/>
      <c r="G69" s="201"/>
      <c r="H69" s="180">
        <f t="shared" si="1"/>
        <v>0</v>
      </c>
    </row>
    <row r="70" spans="1:8" ht="25">
      <c r="A70" s="56" t="s">
        <v>1040</v>
      </c>
      <c r="B70" s="57" t="s">
        <v>895</v>
      </c>
      <c r="C70" s="63">
        <v>18</v>
      </c>
      <c r="D70" s="58">
        <f>Summary!B23</f>
        <v>10</v>
      </c>
      <c r="E70" s="58">
        <f t="shared" si="5"/>
        <v>16.2</v>
      </c>
      <c r="F70" s="55"/>
      <c r="G70" s="201"/>
      <c r="H70" s="180">
        <f t="shared" si="1"/>
        <v>0</v>
      </c>
    </row>
    <row r="71" spans="1:8" ht="25">
      <c r="A71" s="56" t="s">
        <v>1041</v>
      </c>
      <c r="B71" s="57" t="s">
        <v>896</v>
      </c>
      <c r="C71" s="63">
        <v>18</v>
      </c>
      <c r="D71" s="58">
        <f>Summary!B23</f>
        <v>10</v>
      </c>
      <c r="E71" s="58">
        <f t="shared" si="5"/>
        <v>16.2</v>
      </c>
      <c r="F71" s="55"/>
      <c r="G71" s="201"/>
      <c r="H71" s="180">
        <f t="shared" ref="H71:H134" si="6">E71*G71</f>
        <v>0</v>
      </c>
    </row>
    <row r="72" spans="1:8" ht="25">
      <c r="A72" s="56" t="s">
        <v>1042</v>
      </c>
      <c r="B72" s="57" t="s">
        <v>897</v>
      </c>
      <c r="C72" s="63">
        <v>18</v>
      </c>
      <c r="D72" s="58">
        <f>Summary!B23</f>
        <v>10</v>
      </c>
      <c r="E72" s="58">
        <f t="shared" si="5"/>
        <v>16.2</v>
      </c>
      <c r="F72" s="55"/>
      <c r="G72" s="201"/>
      <c r="H72" s="180">
        <f t="shared" si="6"/>
        <v>0</v>
      </c>
    </row>
    <row r="73" spans="1:8" ht="25">
      <c r="A73" s="56" t="s">
        <v>1043</v>
      </c>
      <c r="B73" s="57" t="s">
        <v>898</v>
      </c>
      <c r="C73" s="63">
        <v>6</v>
      </c>
      <c r="D73" s="58">
        <f>Summary!B23</f>
        <v>10</v>
      </c>
      <c r="E73" s="58">
        <f t="shared" si="5"/>
        <v>5.4</v>
      </c>
      <c r="F73" s="55"/>
      <c r="G73" s="201"/>
      <c r="H73" s="180">
        <f t="shared" si="6"/>
        <v>0</v>
      </c>
    </row>
    <row r="74" spans="1:8" ht="25">
      <c r="A74" s="56" t="s">
        <v>1044</v>
      </c>
      <c r="B74" s="57" t="s">
        <v>899</v>
      </c>
      <c r="C74" s="63">
        <v>27</v>
      </c>
      <c r="D74" s="58">
        <f>Summary!B23</f>
        <v>10</v>
      </c>
      <c r="E74" s="58">
        <f t="shared" si="5"/>
        <v>24.3</v>
      </c>
      <c r="F74" s="55"/>
      <c r="G74" s="201"/>
      <c r="H74" s="180">
        <f t="shared" si="6"/>
        <v>0</v>
      </c>
    </row>
    <row r="75" spans="1:8" ht="13">
      <c r="A75" s="66" t="s">
        <v>862</v>
      </c>
      <c r="B75" s="61"/>
      <c r="C75" s="63"/>
      <c r="D75" s="63"/>
      <c r="E75" s="58"/>
      <c r="F75" s="55"/>
      <c r="G75" s="201"/>
      <c r="H75" s="179"/>
    </row>
    <row r="76" spans="1:8" ht="25">
      <c r="A76" s="56" t="s">
        <v>2518</v>
      </c>
      <c r="B76" s="57" t="s">
        <v>900</v>
      </c>
      <c r="C76" s="63">
        <v>0.5</v>
      </c>
      <c r="D76" s="58">
        <f>Summary!B23</f>
        <v>10</v>
      </c>
      <c r="E76" s="58">
        <f t="shared" ref="E76:E81" si="7">SUM(C76-(C76*(D76/100)))</f>
        <v>0.45</v>
      </c>
      <c r="F76" s="55"/>
      <c r="G76" s="201"/>
      <c r="H76" s="180">
        <f t="shared" si="6"/>
        <v>0</v>
      </c>
    </row>
    <row r="77" spans="1:8" ht="25">
      <c r="A77" s="56" t="s">
        <v>992</v>
      </c>
      <c r="B77" s="57" t="s">
        <v>901</v>
      </c>
      <c r="C77" s="63">
        <v>2.25</v>
      </c>
      <c r="D77" s="58">
        <f>Summary!B23</f>
        <v>10</v>
      </c>
      <c r="E77" s="58">
        <f t="shared" si="7"/>
        <v>2.0249999999999999</v>
      </c>
      <c r="F77" s="55"/>
      <c r="G77" s="201"/>
      <c r="H77" s="180">
        <f t="shared" si="6"/>
        <v>0</v>
      </c>
    </row>
    <row r="78" spans="1:8" ht="25">
      <c r="A78" s="56" t="s">
        <v>922</v>
      </c>
      <c r="B78" s="57" t="s">
        <v>902</v>
      </c>
      <c r="C78" s="63">
        <v>1.0902000000000001</v>
      </c>
      <c r="D78" s="58">
        <f>Summary!B23</f>
        <v>10</v>
      </c>
      <c r="E78" s="58">
        <f t="shared" si="7"/>
        <v>0.98118000000000005</v>
      </c>
      <c r="F78" s="55"/>
      <c r="G78" s="201"/>
      <c r="H78" s="180">
        <f t="shared" si="6"/>
        <v>0</v>
      </c>
    </row>
    <row r="79" spans="1:8" ht="25">
      <c r="A79" s="56" t="s">
        <v>923</v>
      </c>
      <c r="B79" s="57" t="s">
        <v>843</v>
      </c>
      <c r="C79" s="63">
        <v>2.0424000000000002</v>
      </c>
      <c r="D79" s="58">
        <f>Summary!B23</f>
        <v>10</v>
      </c>
      <c r="E79" s="58">
        <f t="shared" si="7"/>
        <v>1.8381600000000002</v>
      </c>
      <c r="F79" s="55"/>
      <c r="G79" s="201"/>
      <c r="H79" s="180">
        <f t="shared" si="6"/>
        <v>0</v>
      </c>
    </row>
    <row r="80" spans="1:8" ht="25">
      <c r="A80" s="56" t="s">
        <v>859</v>
      </c>
      <c r="B80" s="57" t="s">
        <v>903</v>
      </c>
      <c r="C80" s="63">
        <v>3.4224000000000001</v>
      </c>
      <c r="D80" s="58">
        <f>Summary!B23</f>
        <v>10</v>
      </c>
      <c r="E80" s="58">
        <f t="shared" si="7"/>
        <v>3.0801600000000002</v>
      </c>
      <c r="F80" s="55"/>
      <c r="G80" s="201"/>
      <c r="H80" s="180">
        <f t="shared" si="6"/>
        <v>0</v>
      </c>
    </row>
    <row r="81" spans="1:8">
      <c r="A81" s="56" t="s">
        <v>924</v>
      </c>
      <c r="B81" s="57" t="s">
        <v>904</v>
      </c>
      <c r="C81" s="63">
        <v>0.65</v>
      </c>
      <c r="D81" s="58">
        <f>Summary!B23</f>
        <v>10</v>
      </c>
      <c r="E81" s="58">
        <f t="shared" si="7"/>
        <v>0.58499999999999996</v>
      </c>
      <c r="F81" s="55"/>
      <c r="G81" s="201"/>
      <c r="H81" s="180">
        <f t="shared" si="6"/>
        <v>0</v>
      </c>
    </row>
    <row r="82" spans="1:8" ht="13">
      <c r="A82" s="70" t="s">
        <v>861</v>
      </c>
      <c r="B82" s="32"/>
      <c r="C82" s="67"/>
      <c r="D82" s="67"/>
      <c r="E82" s="68"/>
      <c r="F82" s="30"/>
      <c r="G82" s="193"/>
      <c r="H82" s="30"/>
    </row>
    <row r="83" spans="1:8">
      <c r="A83" s="56" t="s">
        <v>925</v>
      </c>
      <c r="B83" s="57" t="s">
        <v>844</v>
      </c>
      <c r="C83" s="63">
        <v>1728</v>
      </c>
      <c r="D83" s="58">
        <f>Summary!B24</f>
        <v>10</v>
      </c>
      <c r="E83" s="58">
        <f t="shared" ref="E83:E89" si="8">SUM(C83-(C83*(D83/100)))</f>
        <v>1555.2</v>
      </c>
      <c r="F83" s="55"/>
      <c r="G83" s="201"/>
      <c r="H83" s="180">
        <f t="shared" si="6"/>
        <v>0</v>
      </c>
    </row>
    <row r="84" spans="1:8">
      <c r="A84" s="56" t="s">
        <v>926</v>
      </c>
      <c r="B84" s="57" t="s">
        <v>905</v>
      </c>
      <c r="C84" s="63">
        <v>269</v>
      </c>
      <c r="D84" s="58">
        <f>Summary!B24</f>
        <v>10</v>
      </c>
      <c r="E84" s="58">
        <f t="shared" si="8"/>
        <v>242.1</v>
      </c>
      <c r="F84" s="55"/>
      <c r="G84" s="201"/>
      <c r="H84" s="180">
        <f t="shared" si="6"/>
        <v>0</v>
      </c>
    </row>
    <row r="85" spans="1:8">
      <c r="A85" s="56" t="s">
        <v>927</v>
      </c>
      <c r="B85" s="57" t="s">
        <v>906</v>
      </c>
      <c r="C85" s="63">
        <v>2578</v>
      </c>
      <c r="D85" s="58">
        <f>Summary!B24</f>
        <v>10</v>
      </c>
      <c r="E85" s="58">
        <f t="shared" si="8"/>
        <v>2320.1999999999998</v>
      </c>
      <c r="F85" s="55"/>
      <c r="G85" s="201"/>
      <c r="H85" s="180">
        <f t="shared" si="6"/>
        <v>0</v>
      </c>
    </row>
    <row r="86" spans="1:8">
      <c r="A86" s="56" t="s">
        <v>928</v>
      </c>
      <c r="B86" s="57" t="s">
        <v>845</v>
      </c>
      <c r="C86" s="63">
        <v>32</v>
      </c>
      <c r="D86" s="58">
        <f>Summary!B24</f>
        <v>10</v>
      </c>
      <c r="E86" s="58">
        <f t="shared" si="8"/>
        <v>28.8</v>
      </c>
      <c r="F86" s="55"/>
      <c r="G86" s="201"/>
      <c r="H86" s="180">
        <f t="shared" si="6"/>
        <v>0</v>
      </c>
    </row>
    <row r="87" spans="1:8">
      <c r="A87" s="56" t="s">
        <v>929</v>
      </c>
      <c r="B87" s="57" t="s">
        <v>846</v>
      </c>
      <c r="C87" s="63">
        <v>28</v>
      </c>
      <c r="D87" s="58">
        <f>Summary!B24</f>
        <v>10</v>
      </c>
      <c r="E87" s="58">
        <f t="shared" si="8"/>
        <v>25.2</v>
      </c>
      <c r="F87" s="55"/>
      <c r="G87" s="201"/>
      <c r="H87" s="180">
        <f t="shared" si="6"/>
        <v>0</v>
      </c>
    </row>
    <row r="88" spans="1:8">
      <c r="A88" s="56" t="s">
        <v>1045</v>
      </c>
      <c r="B88" s="57" t="s">
        <v>907</v>
      </c>
      <c r="C88" s="63">
        <v>9</v>
      </c>
      <c r="D88" s="58">
        <f>Summary!B24</f>
        <v>10</v>
      </c>
      <c r="E88" s="58">
        <f t="shared" si="8"/>
        <v>8.1</v>
      </c>
      <c r="F88" s="55"/>
      <c r="G88" s="201"/>
      <c r="H88" s="180">
        <f t="shared" si="6"/>
        <v>0</v>
      </c>
    </row>
    <row r="89" spans="1:8">
      <c r="A89" s="56" t="s">
        <v>930</v>
      </c>
      <c r="B89" s="57" t="s">
        <v>908</v>
      </c>
      <c r="C89" s="63">
        <v>44</v>
      </c>
      <c r="D89" s="58">
        <f>Summary!B24</f>
        <v>10</v>
      </c>
      <c r="E89" s="58">
        <f t="shared" si="8"/>
        <v>39.6</v>
      </c>
      <c r="F89" s="55"/>
      <c r="G89" s="201"/>
      <c r="H89" s="180">
        <f t="shared" si="6"/>
        <v>0</v>
      </c>
    </row>
    <row r="90" spans="1:8" ht="13">
      <c r="A90" s="65" t="s">
        <v>909</v>
      </c>
      <c r="B90" s="61"/>
      <c r="C90" s="63"/>
      <c r="D90" s="63"/>
      <c r="E90" s="58"/>
      <c r="F90" s="55"/>
      <c r="G90" s="201"/>
      <c r="H90" s="179"/>
    </row>
    <row r="91" spans="1:8">
      <c r="A91" s="56" t="s">
        <v>931</v>
      </c>
      <c r="B91" s="57" t="s">
        <v>910</v>
      </c>
      <c r="C91" s="63">
        <v>1216</v>
      </c>
      <c r="D91" s="58">
        <f>Summary!B24</f>
        <v>10</v>
      </c>
      <c r="E91" s="58">
        <f t="shared" ref="E91:E92" si="9">SUM(C91-(C91*(D91/100)))</f>
        <v>1094.4000000000001</v>
      </c>
      <c r="F91" s="55"/>
      <c r="G91" s="201"/>
      <c r="H91" s="180">
        <f t="shared" si="6"/>
        <v>0</v>
      </c>
    </row>
    <row r="92" spans="1:8">
      <c r="A92" s="56" t="s">
        <v>932</v>
      </c>
      <c r="B92" s="57" t="s">
        <v>911</v>
      </c>
      <c r="C92" s="63">
        <v>522</v>
      </c>
      <c r="D92" s="58">
        <f>Summary!B24</f>
        <v>10</v>
      </c>
      <c r="E92" s="58">
        <f t="shared" si="9"/>
        <v>469.8</v>
      </c>
      <c r="F92" s="55"/>
      <c r="G92" s="201"/>
      <c r="H92" s="180">
        <f t="shared" si="6"/>
        <v>0</v>
      </c>
    </row>
    <row r="93" spans="1:8" ht="13">
      <c r="A93" s="65" t="s">
        <v>912</v>
      </c>
      <c r="B93" s="61"/>
      <c r="C93" s="63"/>
      <c r="D93" s="63"/>
      <c r="E93" s="58"/>
      <c r="F93" s="55"/>
      <c r="G93" s="201"/>
      <c r="H93" s="179"/>
    </row>
    <row r="94" spans="1:8">
      <c r="A94" s="56" t="s">
        <v>933</v>
      </c>
      <c r="B94" s="57" t="s">
        <v>913</v>
      </c>
      <c r="C94" s="63">
        <v>172.5</v>
      </c>
      <c r="D94" s="58">
        <f>Summary!B24</f>
        <v>10</v>
      </c>
      <c r="E94" s="58">
        <f t="shared" ref="E94:E96" si="10">SUM(C94-(C94*(D94/100)))</f>
        <v>155.25</v>
      </c>
      <c r="F94" s="55"/>
      <c r="G94" s="201"/>
      <c r="H94" s="180">
        <f t="shared" si="6"/>
        <v>0</v>
      </c>
    </row>
    <row r="95" spans="1:8" ht="25">
      <c r="A95" s="56" t="s">
        <v>934</v>
      </c>
      <c r="B95" s="57" t="s">
        <v>914</v>
      </c>
      <c r="C95" s="63">
        <v>379.5</v>
      </c>
      <c r="D95" s="58">
        <f>Summary!B24</f>
        <v>10</v>
      </c>
      <c r="E95" s="58">
        <f t="shared" si="10"/>
        <v>341.55</v>
      </c>
      <c r="F95" s="55"/>
      <c r="G95" s="201"/>
      <c r="H95" s="180">
        <f t="shared" si="6"/>
        <v>0</v>
      </c>
    </row>
    <row r="96" spans="1:8" ht="25">
      <c r="A96" s="56" t="s">
        <v>860</v>
      </c>
      <c r="B96" s="57" t="s">
        <v>915</v>
      </c>
      <c r="C96" s="63">
        <v>44.16</v>
      </c>
      <c r="D96" s="58">
        <f>Summary!B24</f>
        <v>10</v>
      </c>
      <c r="E96" s="58">
        <f t="shared" si="10"/>
        <v>39.744</v>
      </c>
      <c r="F96" s="55"/>
      <c r="G96" s="201"/>
      <c r="H96" s="180">
        <f t="shared" si="6"/>
        <v>0</v>
      </c>
    </row>
    <row r="97" spans="1:8" ht="13">
      <c r="A97" s="70" t="s">
        <v>864</v>
      </c>
      <c r="B97" s="32"/>
      <c r="C97" s="67"/>
      <c r="D97" s="67"/>
      <c r="E97" s="68"/>
      <c r="F97" s="30"/>
      <c r="G97" s="193"/>
      <c r="H97" s="30"/>
    </row>
    <row r="98" spans="1:8" ht="26">
      <c r="A98" s="65" t="s">
        <v>916</v>
      </c>
      <c r="B98" s="61"/>
      <c r="C98" s="63"/>
      <c r="D98" s="63"/>
      <c r="E98" s="58"/>
      <c r="F98" s="55"/>
      <c r="G98" s="201"/>
      <c r="H98" s="179"/>
    </row>
    <row r="99" spans="1:8">
      <c r="A99" s="56" t="s">
        <v>2519</v>
      </c>
      <c r="B99" s="57" t="s">
        <v>917</v>
      </c>
      <c r="C99" s="63">
        <v>155</v>
      </c>
      <c r="D99" s="58">
        <f>Summary!B25</f>
        <v>10</v>
      </c>
      <c r="E99" s="58">
        <f t="shared" ref="E99:E100" si="11">SUM(C99-(C99*(D99/100)))</f>
        <v>139.5</v>
      </c>
      <c r="F99" s="55"/>
      <c r="G99" s="201"/>
      <c r="H99" s="180">
        <f t="shared" si="6"/>
        <v>0</v>
      </c>
    </row>
    <row r="100" spans="1:8">
      <c r="A100" s="56" t="s">
        <v>1047</v>
      </c>
      <c r="B100" s="57" t="s">
        <v>918</v>
      </c>
      <c r="C100" s="63">
        <v>155</v>
      </c>
      <c r="D100" s="58">
        <f>Summary!B25</f>
        <v>10</v>
      </c>
      <c r="E100" s="58">
        <f t="shared" si="11"/>
        <v>139.5</v>
      </c>
      <c r="F100" s="55"/>
      <c r="G100" s="201"/>
      <c r="H100" s="180">
        <f t="shared" si="6"/>
        <v>0</v>
      </c>
    </row>
    <row r="101" spans="1:8" ht="26">
      <c r="A101" s="65" t="s">
        <v>919</v>
      </c>
      <c r="B101" s="61"/>
      <c r="C101" s="63"/>
      <c r="D101" s="63"/>
      <c r="E101" s="58"/>
      <c r="F101" s="55"/>
      <c r="G101" s="201"/>
      <c r="H101" s="179"/>
    </row>
    <row r="102" spans="1:8">
      <c r="A102" s="56" t="s">
        <v>1048</v>
      </c>
      <c r="B102" s="57" t="s">
        <v>920</v>
      </c>
      <c r="C102" s="63">
        <v>248</v>
      </c>
      <c r="D102" s="58">
        <f>Summary!B25</f>
        <v>10</v>
      </c>
      <c r="E102" s="58">
        <f t="shared" ref="E102:E103" si="12">SUM(C102-(C102*(D102/100)))</f>
        <v>223.2</v>
      </c>
      <c r="F102" s="55"/>
      <c r="G102" s="201"/>
      <c r="H102" s="180">
        <f t="shared" si="6"/>
        <v>0</v>
      </c>
    </row>
    <row r="103" spans="1:8">
      <c r="A103" s="56" t="s">
        <v>1049</v>
      </c>
      <c r="B103" s="57" t="s">
        <v>921</v>
      </c>
      <c r="C103" s="63">
        <v>248</v>
      </c>
      <c r="D103" s="58">
        <f>Summary!B25</f>
        <v>10</v>
      </c>
      <c r="E103" s="58">
        <f t="shared" si="12"/>
        <v>223.2</v>
      </c>
      <c r="F103" s="55"/>
      <c r="G103" s="201"/>
      <c r="H103" s="180">
        <f t="shared" si="6"/>
        <v>0</v>
      </c>
    </row>
    <row r="104" spans="1:8" ht="13">
      <c r="A104" s="65" t="s">
        <v>849</v>
      </c>
      <c r="B104" s="61"/>
      <c r="C104" s="63"/>
      <c r="D104" s="63"/>
      <c r="E104" s="58"/>
      <c r="F104" s="55"/>
      <c r="G104" s="201"/>
      <c r="H104" s="179"/>
    </row>
    <row r="105" spans="1:8">
      <c r="A105" s="56" t="s">
        <v>935</v>
      </c>
      <c r="B105" s="57" t="s">
        <v>840</v>
      </c>
      <c r="C105" s="63">
        <v>70</v>
      </c>
      <c r="D105" s="58">
        <f>Summary!B26</f>
        <v>10</v>
      </c>
      <c r="E105" s="58">
        <f t="shared" ref="E105" si="13">SUM(C105-(C105*(D105/100)))</f>
        <v>63</v>
      </c>
      <c r="F105" s="55"/>
      <c r="G105" s="201"/>
      <c r="H105" s="180">
        <f t="shared" si="6"/>
        <v>0</v>
      </c>
    </row>
    <row r="106" spans="1:8">
      <c r="A106" s="72"/>
      <c r="B106" s="24"/>
      <c r="C106" s="73"/>
      <c r="D106" s="73"/>
      <c r="E106" s="74"/>
      <c r="F106" s="49"/>
      <c r="G106" s="203"/>
      <c r="H106" s="49"/>
    </row>
    <row r="107" spans="1:8" ht="13">
      <c r="A107" s="26" t="s">
        <v>960</v>
      </c>
      <c r="C107" s="19"/>
      <c r="D107" s="19"/>
    </row>
    <row r="108" spans="1:8" ht="13">
      <c r="A108" s="70" t="s">
        <v>837</v>
      </c>
      <c r="B108" s="30"/>
      <c r="C108" s="69"/>
      <c r="D108" s="69"/>
      <c r="E108" s="30"/>
      <c r="F108" s="30"/>
      <c r="G108" s="193"/>
      <c r="H108" s="30"/>
    </row>
    <row r="109" spans="1:8" ht="13">
      <c r="A109" s="65" t="s">
        <v>967</v>
      </c>
      <c r="B109" s="71"/>
      <c r="C109" s="75"/>
      <c r="D109" s="75"/>
      <c r="E109" s="55"/>
      <c r="F109" s="55"/>
      <c r="G109" s="201"/>
      <c r="H109" s="179"/>
    </row>
    <row r="110" spans="1:8">
      <c r="A110" s="56" t="s">
        <v>1050</v>
      </c>
      <c r="B110" s="57" t="s">
        <v>838</v>
      </c>
      <c r="C110" s="63">
        <v>5.03</v>
      </c>
      <c r="D110" s="58">
        <f>Summary!B28</f>
        <v>10</v>
      </c>
      <c r="E110" s="58">
        <f t="shared" ref="E110:E112" si="14">SUM(C110-(C110*(D110/100)))</f>
        <v>4.5270000000000001</v>
      </c>
      <c r="F110" s="55"/>
      <c r="G110" s="201"/>
      <c r="H110" s="180">
        <f t="shared" si="6"/>
        <v>0</v>
      </c>
    </row>
    <row r="111" spans="1:8">
      <c r="A111" s="56" t="s">
        <v>1051</v>
      </c>
      <c r="B111" s="57" t="s">
        <v>968</v>
      </c>
      <c r="C111" s="63">
        <v>5.03</v>
      </c>
      <c r="D111" s="58">
        <f>Summary!B28</f>
        <v>10</v>
      </c>
      <c r="E111" s="58">
        <f t="shared" si="14"/>
        <v>4.5270000000000001</v>
      </c>
      <c r="F111" s="55"/>
      <c r="G111" s="201"/>
      <c r="H111" s="180">
        <f t="shared" si="6"/>
        <v>0</v>
      </c>
    </row>
    <row r="112" spans="1:8" ht="25">
      <c r="A112" s="56" t="s">
        <v>990</v>
      </c>
      <c r="B112" s="57" t="s">
        <v>839</v>
      </c>
      <c r="C112" s="63">
        <v>1.1100000000000001</v>
      </c>
      <c r="D112" s="58">
        <f>Summary!B28</f>
        <v>10</v>
      </c>
      <c r="E112" s="58">
        <f t="shared" si="14"/>
        <v>0.99900000000000011</v>
      </c>
      <c r="F112" s="55"/>
      <c r="G112" s="201"/>
      <c r="H112" s="180">
        <f t="shared" si="6"/>
        <v>0</v>
      </c>
    </row>
    <row r="113" spans="1:8" ht="13">
      <c r="A113" s="65" t="s">
        <v>969</v>
      </c>
      <c r="B113" s="57"/>
      <c r="C113" s="63"/>
      <c r="D113" s="63"/>
      <c r="E113" s="55"/>
      <c r="F113" s="55"/>
      <c r="G113" s="201"/>
      <c r="H113" s="179"/>
    </row>
    <row r="114" spans="1:8">
      <c r="A114" s="56" t="s">
        <v>1052</v>
      </c>
      <c r="B114" s="57" t="s">
        <v>970</v>
      </c>
      <c r="C114" s="63">
        <v>8.36</v>
      </c>
      <c r="D114" s="58">
        <f>Summary!B28</f>
        <v>10</v>
      </c>
      <c r="E114" s="58">
        <f t="shared" ref="E114:E116" si="15">SUM(C114-(C114*(D114/100)))</f>
        <v>7.5239999999999991</v>
      </c>
      <c r="F114" s="55"/>
      <c r="G114" s="201"/>
      <c r="H114" s="180">
        <f t="shared" si="6"/>
        <v>0</v>
      </c>
    </row>
    <row r="115" spans="1:8" ht="25">
      <c r="A115" s="56" t="s">
        <v>1068</v>
      </c>
      <c r="B115" s="57" t="s">
        <v>971</v>
      </c>
      <c r="C115" s="63">
        <v>8.36</v>
      </c>
      <c r="D115" s="58">
        <f>Summary!B28</f>
        <v>10</v>
      </c>
      <c r="E115" s="58">
        <f t="shared" si="15"/>
        <v>7.5239999999999991</v>
      </c>
      <c r="F115" s="55"/>
      <c r="G115" s="201"/>
      <c r="H115" s="180">
        <f t="shared" si="6"/>
        <v>0</v>
      </c>
    </row>
    <row r="116" spans="1:8" ht="25">
      <c r="A116" s="56" t="s">
        <v>1067</v>
      </c>
      <c r="B116" s="57" t="s">
        <v>972</v>
      </c>
      <c r="C116" s="63">
        <v>2.2200000000000002</v>
      </c>
      <c r="D116" s="58">
        <f>Summary!B28</f>
        <v>10</v>
      </c>
      <c r="E116" s="58">
        <f t="shared" si="15"/>
        <v>1.9980000000000002</v>
      </c>
      <c r="F116" s="55"/>
      <c r="G116" s="201"/>
      <c r="H116" s="180">
        <f t="shared" si="6"/>
        <v>0</v>
      </c>
    </row>
    <row r="117" spans="1:8" ht="13">
      <c r="A117" s="65" t="s">
        <v>849</v>
      </c>
      <c r="B117" s="57"/>
      <c r="C117" s="63"/>
      <c r="D117" s="63"/>
      <c r="E117" s="55"/>
      <c r="F117" s="55"/>
      <c r="G117" s="201"/>
      <c r="H117" s="179"/>
    </row>
    <row r="118" spans="1:8" ht="25">
      <c r="A118" s="56" t="s">
        <v>961</v>
      </c>
      <c r="B118" s="57" t="s">
        <v>840</v>
      </c>
      <c r="C118" s="63">
        <v>70</v>
      </c>
      <c r="D118" s="58">
        <f>Summary!B28</f>
        <v>10</v>
      </c>
      <c r="E118" s="58">
        <f t="shared" ref="E118" si="16">SUM(C118-(C118*(D118/100)))</f>
        <v>63</v>
      </c>
      <c r="F118" s="55"/>
      <c r="G118" s="201"/>
      <c r="H118" s="180">
        <f t="shared" si="6"/>
        <v>0</v>
      </c>
    </row>
    <row r="119" spans="1:8" ht="13">
      <c r="A119" s="35" t="s">
        <v>841</v>
      </c>
      <c r="B119" s="76"/>
      <c r="C119" s="67"/>
      <c r="D119" s="67"/>
      <c r="E119" s="30"/>
      <c r="F119" s="30"/>
      <c r="G119" s="193"/>
      <c r="H119" s="30"/>
    </row>
    <row r="120" spans="1:8" ht="13">
      <c r="A120" s="65" t="s">
        <v>973</v>
      </c>
      <c r="B120" s="57"/>
      <c r="C120" s="63"/>
      <c r="D120" s="63"/>
      <c r="E120" s="55"/>
      <c r="F120" s="55"/>
      <c r="G120" s="201"/>
      <c r="H120" s="179"/>
    </row>
    <row r="121" spans="1:8" ht="25">
      <c r="A121" s="56" t="s">
        <v>1053</v>
      </c>
      <c r="B121" s="57" t="s">
        <v>974</v>
      </c>
      <c r="C121" s="63">
        <v>13.55</v>
      </c>
      <c r="D121" s="58">
        <f>Summary!B29</f>
        <v>10</v>
      </c>
      <c r="E121" s="58">
        <f t="shared" ref="E121:E128" si="17">SUM(C121-(C121*(D121/100)))</f>
        <v>12.195</v>
      </c>
      <c r="F121" s="55"/>
      <c r="G121" s="201"/>
      <c r="H121" s="180">
        <f t="shared" si="6"/>
        <v>0</v>
      </c>
    </row>
    <row r="122" spans="1:8" ht="25">
      <c r="A122" s="56" t="s">
        <v>1054</v>
      </c>
      <c r="B122" s="57" t="s">
        <v>975</v>
      </c>
      <c r="C122" s="63">
        <v>2.75</v>
      </c>
      <c r="D122" s="58">
        <f>Summary!B29</f>
        <v>10</v>
      </c>
      <c r="E122" s="58">
        <f t="shared" si="17"/>
        <v>2.4750000000000001</v>
      </c>
      <c r="F122" s="55"/>
      <c r="G122" s="201"/>
      <c r="H122" s="180">
        <f t="shared" si="6"/>
        <v>0</v>
      </c>
    </row>
    <row r="123" spans="1:8" ht="25">
      <c r="A123" s="56" t="s">
        <v>1055</v>
      </c>
      <c r="B123" s="57" t="s">
        <v>976</v>
      </c>
      <c r="C123" s="63">
        <v>2.75</v>
      </c>
      <c r="D123" s="58">
        <f>Summary!B29</f>
        <v>10</v>
      </c>
      <c r="E123" s="58">
        <f t="shared" si="17"/>
        <v>2.4750000000000001</v>
      </c>
      <c r="F123" s="55"/>
      <c r="G123" s="201"/>
      <c r="H123" s="180">
        <f t="shared" si="6"/>
        <v>0</v>
      </c>
    </row>
    <row r="124" spans="1:8" ht="25">
      <c r="A124" s="56" t="s">
        <v>1056</v>
      </c>
      <c r="B124" s="57" t="s">
        <v>977</v>
      </c>
      <c r="C124" s="63">
        <v>2.75</v>
      </c>
      <c r="D124" s="58">
        <f>Summary!B29</f>
        <v>10</v>
      </c>
      <c r="E124" s="58">
        <f t="shared" si="17"/>
        <v>2.4750000000000001</v>
      </c>
      <c r="F124" s="55"/>
      <c r="G124" s="201"/>
      <c r="H124" s="180">
        <f t="shared" si="6"/>
        <v>0</v>
      </c>
    </row>
    <row r="125" spans="1:8" ht="25">
      <c r="A125" s="56" t="s">
        <v>993</v>
      </c>
      <c r="B125" s="57" t="s">
        <v>978</v>
      </c>
      <c r="C125" s="63">
        <v>4.13</v>
      </c>
      <c r="D125" s="58">
        <f>Summary!B29</f>
        <v>10</v>
      </c>
      <c r="E125" s="58">
        <f t="shared" si="17"/>
        <v>3.7169999999999996</v>
      </c>
      <c r="F125" s="55"/>
      <c r="G125" s="201"/>
      <c r="H125" s="180">
        <f t="shared" si="6"/>
        <v>0</v>
      </c>
    </row>
    <row r="126" spans="1:8">
      <c r="A126" s="56" t="s">
        <v>1057</v>
      </c>
      <c r="B126" s="57" t="s">
        <v>979</v>
      </c>
      <c r="C126" s="63">
        <v>4.13</v>
      </c>
      <c r="D126" s="58">
        <f>Summary!B29</f>
        <v>10</v>
      </c>
      <c r="E126" s="58">
        <f t="shared" si="17"/>
        <v>3.7169999999999996</v>
      </c>
      <c r="F126" s="55"/>
      <c r="G126" s="201"/>
      <c r="H126" s="180">
        <f t="shared" si="6"/>
        <v>0</v>
      </c>
    </row>
    <row r="127" spans="1:8" ht="25">
      <c r="A127" s="56" t="s">
        <v>1058</v>
      </c>
      <c r="B127" s="57" t="s">
        <v>980</v>
      </c>
      <c r="C127" s="63">
        <v>4.13</v>
      </c>
      <c r="D127" s="58">
        <f>Summary!B29</f>
        <v>10</v>
      </c>
      <c r="E127" s="58">
        <f t="shared" si="17"/>
        <v>3.7169999999999996</v>
      </c>
      <c r="F127" s="55"/>
      <c r="G127" s="201"/>
      <c r="H127" s="180">
        <f t="shared" si="6"/>
        <v>0</v>
      </c>
    </row>
    <row r="128" spans="1:8" ht="25">
      <c r="A128" s="56" t="s">
        <v>1059</v>
      </c>
      <c r="B128" s="57" t="s">
        <v>981</v>
      </c>
      <c r="C128" s="63">
        <v>4.13</v>
      </c>
      <c r="D128" s="58">
        <f>Summary!B29</f>
        <v>10</v>
      </c>
      <c r="E128" s="58">
        <f t="shared" si="17"/>
        <v>3.7169999999999996</v>
      </c>
      <c r="F128" s="55"/>
      <c r="G128" s="201"/>
      <c r="H128" s="180">
        <f t="shared" si="6"/>
        <v>0</v>
      </c>
    </row>
    <row r="129" spans="1:8" ht="13">
      <c r="A129" s="65" t="s">
        <v>982</v>
      </c>
      <c r="B129" s="57"/>
      <c r="C129" s="63"/>
      <c r="D129" s="63"/>
      <c r="E129" s="55"/>
      <c r="F129" s="55"/>
      <c r="G129" s="201"/>
      <c r="H129" s="179"/>
    </row>
    <row r="130" spans="1:8" ht="25">
      <c r="A130" s="56" t="s">
        <v>1060</v>
      </c>
      <c r="B130" s="57" t="s">
        <v>842</v>
      </c>
      <c r="C130" s="63">
        <v>13.55</v>
      </c>
      <c r="D130" s="58">
        <f>Summary!B29</f>
        <v>10</v>
      </c>
      <c r="E130" s="58">
        <f t="shared" ref="E130:E137" si="18">SUM(C130-(C130*(D130/100)))</f>
        <v>12.195</v>
      </c>
      <c r="F130" s="55"/>
      <c r="G130" s="201"/>
      <c r="H130" s="180">
        <f t="shared" si="6"/>
        <v>0</v>
      </c>
    </row>
    <row r="131" spans="1:8" ht="25">
      <c r="A131" s="56" t="s">
        <v>1061</v>
      </c>
      <c r="B131" s="57" t="s">
        <v>983</v>
      </c>
      <c r="C131" s="63">
        <v>2.75</v>
      </c>
      <c r="D131" s="58">
        <f>Summary!B29</f>
        <v>10</v>
      </c>
      <c r="E131" s="58">
        <f t="shared" si="18"/>
        <v>2.4750000000000001</v>
      </c>
      <c r="F131" s="55"/>
      <c r="G131" s="201"/>
      <c r="H131" s="180">
        <f t="shared" si="6"/>
        <v>0</v>
      </c>
    </row>
    <row r="132" spans="1:8" ht="25">
      <c r="A132" s="56" t="s">
        <v>1062</v>
      </c>
      <c r="B132" s="57" t="s">
        <v>984</v>
      </c>
      <c r="C132" s="63">
        <v>2.75</v>
      </c>
      <c r="D132" s="58">
        <f>Summary!B29</f>
        <v>10</v>
      </c>
      <c r="E132" s="58">
        <f t="shared" si="18"/>
        <v>2.4750000000000001</v>
      </c>
      <c r="F132" s="55"/>
      <c r="G132" s="201"/>
      <c r="H132" s="180">
        <f t="shared" si="6"/>
        <v>0</v>
      </c>
    </row>
    <row r="133" spans="1:8" ht="25">
      <c r="A133" s="56" t="s">
        <v>1063</v>
      </c>
      <c r="B133" s="57" t="s">
        <v>985</v>
      </c>
      <c r="C133" s="63">
        <v>2.75</v>
      </c>
      <c r="D133" s="58">
        <f>Summary!B29</f>
        <v>10</v>
      </c>
      <c r="E133" s="58">
        <f t="shared" si="18"/>
        <v>2.4750000000000001</v>
      </c>
      <c r="F133" s="55"/>
      <c r="G133" s="201"/>
      <c r="H133" s="180">
        <f t="shared" si="6"/>
        <v>0</v>
      </c>
    </row>
    <row r="134" spans="1:8" ht="25">
      <c r="A134" s="56" t="s">
        <v>994</v>
      </c>
      <c r="B134" s="57" t="s">
        <v>986</v>
      </c>
      <c r="C134" s="63">
        <v>4.13</v>
      </c>
      <c r="D134" s="58">
        <f>Summary!B29</f>
        <v>10</v>
      </c>
      <c r="E134" s="58">
        <f t="shared" si="18"/>
        <v>3.7169999999999996</v>
      </c>
      <c r="F134" s="55"/>
      <c r="G134" s="201"/>
      <c r="H134" s="180">
        <f t="shared" si="6"/>
        <v>0</v>
      </c>
    </row>
    <row r="135" spans="1:8">
      <c r="A135" s="56" t="s">
        <v>1064</v>
      </c>
      <c r="B135" s="57" t="s">
        <v>987</v>
      </c>
      <c r="C135" s="63">
        <v>4.13</v>
      </c>
      <c r="D135" s="58">
        <f>Summary!B29</f>
        <v>10</v>
      </c>
      <c r="E135" s="58">
        <f t="shared" si="18"/>
        <v>3.7169999999999996</v>
      </c>
      <c r="F135" s="55"/>
      <c r="G135" s="201"/>
      <c r="H135" s="180">
        <f t="shared" ref="H135:H168" si="19">E135*G135</f>
        <v>0</v>
      </c>
    </row>
    <row r="136" spans="1:8" ht="25">
      <c r="A136" s="56" t="s">
        <v>1065</v>
      </c>
      <c r="B136" s="57" t="s">
        <v>988</v>
      </c>
      <c r="C136" s="63">
        <v>4.13</v>
      </c>
      <c r="D136" s="58">
        <f>Summary!B29</f>
        <v>10</v>
      </c>
      <c r="E136" s="58">
        <f t="shared" si="18"/>
        <v>3.7169999999999996</v>
      </c>
      <c r="F136" s="55"/>
      <c r="G136" s="201"/>
      <c r="H136" s="180">
        <f t="shared" si="19"/>
        <v>0</v>
      </c>
    </row>
    <row r="137" spans="1:8" ht="25">
      <c r="A137" s="56" t="s">
        <v>995</v>
      </c>
      <c r="B137" s="57" t="s">
        <v>989</v>
      </c>
      <c r="C137" s="63">
        <v>4.13</v>
      </c>
      <c r="D137" s="58">
        <f>Summary!B29</f>
        <v>10</v>
      </c>
      <c r="E137" s="58">
        <f t="shared" si="18"/>
        <v>3.7169999999999996</v>
      </c>
      <c r="F137" s="55"/>
      <c r="G137" s="201"/>
      <c r="H137" s="180">
        <f t="shared" si="19"/>
        <v>0</v>
      </c>
    </row>
    <row r="138" spans="1:8" ht="13">
      <c r="A138" s="65" t="s">
        <v>862</v>
      </c>
      <c r="B138" s="57"/>
      <c r="C138" s="63"/>
      <c r="D138" s="63"/>
      <c r="E138" s="55"/>
      <c r="F138" s="55"/>
      <c r="G138" s="201"/>
      <c r="H138" s="55"/>
    </row>
    <row r="139" spans="1:8" ht="25">
      <c r="A139" s="56" t="s">
        <v>991</v>
      </c>
      <c r="B139" s="57" t="s">
        <v>900</v>
      </c>
      <c r="C139" s="63">
        <v>0.5</v>
      </c>
      <c r="D139" s="58">
        <f>Summary!B29</f>
        <v>10</v>
      </c>
      <c r="E139" s="58">
        <f t="shared" ref="E139:E144" si="20">SUM(C139-(C139*(D139/100)))</f>
        <v>0.45</v>
      </c>
      <c r="F139" s="55"/>
      <c r="G139" s="201"/>
      <c r="H139" s="180">
        <f t="shared" si="19"/>
        <v>0</v>
      </c>
    </row>
    <row r="140" spans="1:8" ht="25">
      <c r="A140" s="56" t="s">
        <v>992</v>
      </c>
      <c r="B140" s="57" t="s">
        <v>901</v>
      </c>
      <c r="C140" s="63">
        <v>2.25</v>
      </c>
      <c r="D140" s="58">
        <f>Summary!B29</f>
        <v>10</v>
      </c>
      <c r="E140" s="58">
        <f t="shared" si="20"/>
        <v>2.0249999999999999</v>
      </c>
      <c r="F140" s="55"/>
      <c r="G140" s="201"/>
      <c r="H140" s="180">
        <f t="shared" si="19"/>
        <v>0</v>
      </c>
    </row>
    <row r="141" spans="1:8" ht="25">
      <c r="A141" s="56" t="s">
        <v>922</v>
      </c>
      <c r="B141" s="57" t="s">
        <v>902</v>
      </c>
      <c r="C141" s="63">
        <v>1.0902000000000001</v>
      </c>
      <c r="D141" s="58">
        <f>Summary!B29</f>
        <v>10</v>
      </c>
      <c r="E141" s="58">
        <f t="shared" si="20"/>
        <v>0.98118000000000005</v>
      </c>
      <c r="F141" s="55"/>
      <c r="G141" s="201"/>
      <c r="H141" s="180">
        <f t="shared" si="19"/>
        <v>0</v>
      </c>
    </row>
    <row r="142" spans="1:8" ht="25">
      <c r="A142" s="56" t="s">
        <v>1326</v>
      </c>
      <c r="B142" s="57" t="s">
        <v>843</v>
      </c>
      <c r="C142" s="63">
        <v>2.0424000000000002</v>
      </c>
      <c r="D142" s="58">
        <f>Summary!B29</f>
        <v>10</v>
      </c>
      <c r="E142" s="58">
        <f t="shared" si="20"/>
        <v>1.8381600000000002</v>
      </c>
      <c r="F142" s="55"/>
      <c r="G142" s="201"/>
      <c r="H142" s="180">
        <f t="shared" si="19"/>
        <v>0</v>
      </c>
    </row>
    <row r="143" spans="1:8" ht="25">
      <c r="A143" s="56" t="s">
        <v>1327</v>
      </c>
      <c r="B143" s="57" t="s">
        <v>903</v>
      </c>
      <c r="C143" s="63">
        <v>3.4224000000000001</v>
      </c>
      <c r="D143" s="58">
        <f>Summary!B29</f>
        <v>10</v>
      </c>
      <c r="E143" s="58">
        <f t="shared" si="20"/>
        <v>3.0801600000000002</v>
      </c>
      <c r="F143" s="55"/>
      <c r="G143" s="201"/>
      <c r="H143" s="180">
        <f t="shared" si="19"/>
        <v>0</v>
      </c>
    </row>
    <row r="144" spans="1:8">
      <c r="A144" s="56" t="s">
        <v>1328</v>
      </c>
      <c r="B144" s="57" t="s">
        <v>904</v>
      </c>
      <c r="C144" s="63">
        <v>0.65</v>
      </c>
      <c r="D144" s="58">
        <f>Summary!B29</f>
        <v>10</v>
      </c>
      <c r="E144" s="58">
        <f t="shared" si="20"/>
        <v>0.58499999999999996</v>
      </c>
      <c r="F144" s="55"/>
      <c r="G144" s="201"/>
      <c r="H144" s="180">
        <f t="shared" si="19"/>
        <v>0</v>
      </c>
    </row>
    <row r="145" spans="1:8" ht="13">
      <c r="A145" s="70" t="s">
        <v>861</v>
      </c>
      <c r="B145" s="76"/>
      <c r="C145" s="67"/>
      <c r="D145" s="67"/>
      <c r="E145" s="30"/>
      <c r="F145" s="30"/>
      <c r="G145" s="193"/>
      <c r="H145" s="30"/>
    </row>
    <row r="146" spans="1:8">
      <c r="A146" s="56" t="s">
        <v>925</v>
      </c>
      <c r="B146" s="57" t="s">
        <v>844</v>
      </c>
      <c r="C146" s="63">
        <v>1728</v>
      </c>
      <c r="D146" s="58">
        <f>Summary!B30</f>
        <v>10</v>
      </c>
      <c r="E146" s="58">
        <f t="shared" ref="E146:E152" si="21">SUM(C146-(C146*(D146/100)))</f>
        <v>1555.2</v>
      </c>
      <c r="F146" s="55"/>
      <c r="G146" s="201"/>
      <c r="H146" s="180">
        <f t="shared" si="19"/>
        <v>0</v>
      </c>
    </row>
    <row r="147" spans="1:8">
      <c r="A147" s="56" t="s">
        <v>926</v>
      </c>
      <c r="B147" s="57" t="s">
        <v>905</v>
      </c>
      <c r="C147" s="63">
        <v>269</v>
      </c>
      <c r="D147" s="58">
        <f>Summary!B30</f>
        <v>10</v>
      </c>
      <c r="E147" s="58">
        <f t="shared" si="21"/>
        <v>242.1</v>
      </c>
      <c r="F147" s="55"/>
      <c r="G147" s="201"/>
      <c r="H147" s="180">
        <f t="shared" si="19"/>
        <v>0</v>
      </c>
    </row>
    <row r="148" spans="1:8">
      <c r="A148" s="56" t="s">
        <v>927</v>
      </c>
      <c r="B148" s="57" t="s">
        <v>906</v>
      </c>
      <c r="C148" s="63">
        <v>2578</v>
      </c>
      <c r="D148" s="58">
        <f>Summary!B30</f>
        <v>10</v>
      </c>
      <c r="E148" s="58">
        <f t="shared" si="21"/>
        <v>2320.1999999999998</v>
      </c>
      <c r="F148" s="55"/>
      <c r="G148" s="201"/>
      <c r="H148" s="180">
        <f t="shared" si="19"/>
        <v>0</v>
      </c>
    </row>
    <row r="149" spans="1:8">
      <c r="A149" s="56" t="s">
        <v>962</v>
      </c>
      <c r="B149" s="57" t="s">
        <v>845</v>
      </c>
      <c r="C149" s="63">
        <v>32</v>
      </c>
      <c r="D149" s="58">
        <f>Summary!B30</f>
        <v>10</v>
      </c>
      <c r="E149" s="58">
        <f t="shared" si="21"/>
        <v>28.8</v>
      </c>
      <c r="F149" s="55"/>
      <c r="G149" s="201"/>
      <c r="H149" s="180">
        <f t="shared" si="19"/>
        <v>0</v>
      </c>
    </row>
    <row r="150" spans="1:8" ht="25">
      <c r="A150" s="56" t="s">
        <v>963</v>
      </c>
      <c r="B150" s="57" t="s">
        <v>846</v>
      </c>
      <c r="C150" s="63">
        <v>28</v>
      </c>
      <c r="D150" s="58">
        <f>Summary!B30</f>
        <v>10</v>
      </c>
      <c r="E150" s="58">
        <f t="shared" si="21"/>
        <v>25.2</v>
      </c>
      <c r="F150" s="55"/>
      <c r="G150" s="201"/>
      <c r="H150" s="180">
        <f t="shared" si="19"/>
        <v>0</v>
      </c>
    </row>
    <row r="151" spans="1:8" ht="25">
      <c r="A151" s="56" t="s">
        <v>1066</v>
      </c>
      <c r="B151" s="57" t="s">
        <v>907</v>
      </c>
      <c r="C151" s="63">
        <v>9</v>
      </c>
      <c r="D151" s="58">
        <f>Summary!B30</f>
        <v>10</v>
      </c>
      <c r="E151" s="58">
        <f t="shared" si="21"/>
        <v>8.1</v>
      </c>
      <c r="F151" s="55"/>
      <c r="G151" s="201"/>
      <c r="H151" s="180">
        <f t="shared" si="19"/>
        <v>0</v>
      </c>
    </row>
    <row r="152" spans="1:8">
      <c r="A152" s="56" t="s">
        <v>930</v>
      </c>
      <c r="B152" s="57" t="s">
        <v>908</v>
      </c>
      <c r="C152" s="63">
        <v>44</v>
      </c>
      <c r="D152" s="58">
        <f>Summary!B30</f>
        <v>10</v>
      </c>
      <c r="E152" s="58">
        <f t="shared" si="21"/>
        <v>39.6</v>
      </c>
      <c r="F152" s="55"/>
      <c r="G152" s="201"/>
      <c r="H152" s="180">
        <f t="shared" si="19"/>
        <v>0</v>
      </c>
    </row>
    <row r="153" spans="1:8" ht="13">
      <c r="A153" s="65" t="s">
        <v>964</v>
      </c>
      <c r="B153" s="57"/>
      <c r="C153" s="63"/>
      <c r="D153" s="58"/>
      <c r="E153" s="55"/>
      <c r="F153" s="55"/>
      <c r="G153" s="201"/>
      <c r="H153" s="179"/>
    </row>
    <row r="154" spans="1:8">
      <c r="A154" s="56" t="s">
        <v>965</v>
      </c>
      <c r="B154" s="57" t="s">
        <v>910</v>
      </c>
      <c r="C154" s="63">
        <v>1216</v>
      </c>
      <c r="D154" s="58">
        <f>Summary!B30</f>
        <v>10</v>
      </c>
      <c r="E154" s="58">
        <f t="shared" ref="E154:E155" si="22">SUM(C154-(C154*(D154/100)))</f>
        <v>1094.4000000000001</v>
      </c>
      <c r="F154" s="55"/>
      <c r="G154" s="201"/>
      <c r="H154" s="180">
        <f t="shared" si="19"/>
        <v>0</v>
      </c>
    </row>
    <row r="155" spans="1:8">
      <c r="A155" s="56" t="s">
        <v>932</v>
      </c>
      <c r="B155" s="57" t="s">
        <v>911</v>
      </c>
      <c r="C155" s="63">
        <v>522</v>
      </c>
      <c r="D155" s="58">
        <f>Summary!B30</f>
        <v>10</v>
      </c>
      <c r="E155" s="58">
        <f t="shared" si="22"/>
        <v>469.8</v>
      </c>
      <c r="F155" s="55"/>
      <c r="G155" s="201"/>
      <c r="H155" s="180">
        <f t="shared" si="19"/>
        <v>0</v>
      </c>
    </row>
    <row r="156" spans="1:8" ht="13">
      <c r="A156" s="65" t="s">
        <v>912</v>
      </c>
      <c r="B156" s="57"/>
      <c r="C156" s="63"/>
      <c r="D156" s="58"/>
      <c r="E156" s="55"/>
      <c r="F156" s="55"/>
      <c r="G156" s="201"/>
      <c r="H156" s="179"/>
    </row>
    <row r="157" spans="1:8">
      <c r="A157" s="56" t="s">
        <v>933</v>
      </c>
      <c r="B157" s="57" t="s">
        <v>913</v>
      </c>
      <c r="C157" s="63">
        <v>172.5</v>
      </c>
      <c r="D157" s="58">
        <f>Summary!B30</f>
        <v>10</v>
      </c>
      <c r="E157" s="58">
        <f t="shared" ref="E157:E159" si="23">SUM(C157-(C157*(D157/100)))</f>
        <v>155.25</v>
      </c>
      <c r="F157" s="55"/>
      <c r="G157" s="201"/>
      <c r="H157" s="180">
        <f t="shared" si="19"/>
        <v>0</v>
      </c>
    </row>
    <row r="158" spans="1:8" ht="25">
      <c r="A158" s="56" t="s">
        <v>934</v>
      </c>
      <c r="B158" s="57" t="s">
        <v>914</v>
      </c>
      <c r="C158" s="63">
        <v>379.5</v>
      </c>
      <c r="D158" s="58">
        <f>Summary!B30</f>
        <v>10</v>
      </c>
      <c r="E158" s="58">
        <f t="shared" si="23"/>
        <v>341.55</v>
      </c>
      <c r="F158" s="55"/>
      <c r="G158" s="201"/>
      <c r="H158" s="180">
        <f t="shared" si="19"/>
        <v>0</v>
      </c>
    </row>
    <row r="159" spans="1:8" ht="25">
      <c r="A159" s="56" t="s">
        <v>966</v>
      </c>
      <c r="B159" s="57" t="s">
        <v>915</v>
      </c>
      <c r="C159" s="63">
        <v>44.16</v>
      </c>
      <c r="D159" s="58">
        <f>Summary!B30</f>
        <v>10</v>
      </c>
      <c r="E159" s="58">
        <f t="shared" si="23"/>
        <v>39.744</v>
      </c>
      <c r="F159" s="55"/>
      <c r="G159" s="201"/>
      <c r="H159" s="180">
        <f t="shared" si="19"/>
        <v>0</v>
      </c>
    </row>
    <row r="160" spans="1:8" ht="13">
      <c r="A160" s="77" t="s">
        <v>864</v>
      </c>
      <c r="B160" s="76"/>
      <c r="C160" s="67"/>
      <c r="D160" s="67"/>
      <c r="E160" s="30"/>
      <c r="F160" s="30"/>
      <c r="G160" s="193"/>
      <c r="H160" s="30"/>
    </row>
    <row r="161" spans="1:8" ht="25">
      <c r="A161" s="56" t="s">
        <v>916</v>
      </c>
      <c r="B161" s="57" t="s">
        <v>917</v>
      </c>
      <c r="C161" s="63">
        <v>155</v>
      </c>
      <c r="D161" s="58">
        <f>Summary!B31</f>
        <v>10</v>
      </c>
      <c r="E161" s="58">
        <f t="shared" ref="E161:E162" si="24">SUM(C161-(C161*(D161/100)))</f>
        <v>139.5</v>
      </c>
      <c r="F161" s="55"/>
      <c r="G161" s="201"/>
      <c r="H161" s="180">
        <f t="shared" si="19"/>
        <v>0</v>
      </c>
    </row>
    <row r="162" spans="1:8">
      <c r="A162" s="56" t="s">
        <v>1046</v>
      </c>
      <c r="B162" s="57" t="s">
        <v>918</v>
      </c>
      <c r="C162" s="63">
        <v>155</v>
      </c>
      <c r="D162" s="58">
        <f>Summary!B31</f>
        <v>10</v>
      </c>
      <c r="E162" s="58">
        <f t="shared" si="24"/>
        <v>139.5</v>
      </c>
      <c r="F162" s="55"/>
      <c r="G162" s="201"/>
      <c r="H162" s="180">
        <f t="shared" si="19"/>
        <v>0</v>
      </c>
    </row>
    <row r="163" spans="1:8" ht="26">
      <c r="A163" s="65" t="s">
        <v>1047</v>
      </c>
      <c r="B163" s="57"/>
      <c r="C163" s="63"/>
      <c r="D163" s="63"/>
      <c r="E163" s="55"/>
      <c r="F163" s="55"/>
      <c r="G163" s="201"/>
      <c r="H163" s="180"/>
    </row>
    <row r="164" spans="1:8" ht="25">
      <c r="A164" s="56" t="s">
        <v>919</v>
      </c>
      <c r="B164" s="57" t="s">
        <v>920</v>
      </c>
      <c r="C164" s="63">
        <v>248</v>
      </c>
      <c r="D164" s="58">
        <f>Summary!B31</f>
        <v>10</v>
      </c>
      <c r="E164" s="58">
        <f t="shared" ref="E164:E165" si="25">SUM(C164-(C164*(D164/100)))</f>
        <v>223.2</v>
      </c>
      <c r="F164" s="55"/>
      <c r="G164" s="201"/>
      <c r="H164" s="180">
        <f t="shared" si="19"/>
        <v>0</v>
      </c>
    </row>
    <row r="165" spans="1:8">
      <c r="A165" s="56" t="s">
        <v>1048</v>
      </c>
      <c r="B165" s="57" t="s">
        <v>921</v>
      </c>
      <c r="C165" s="63">
        <v>248</v>
      </c>
      <c r="D165" s="58">
        <f>Summary!B31</f>
        <v>10</v>
      </c>
      <c r="E165" s="58">
        <f t="shared" si="25"/>
        <v>223.2</v>
      </c>
      <c r="F165" s="55"/>
      <c r="G165" s="201"/>
      <c r="H165" s="180">
        <f t="shared" si="19"/>
        <v>0</v>
      </c>
    </row>
    <row r="166" spans="1:8" ht="26">
      <c r="A166" s="65" t="s">
        <v>1049</v>
      </c>
      <c r="B166" s="71"/>
      <c r="C166" s="63"/>
      <c r="D166" s="63"/>
      <c r="E166" s="55"/>
      <c r="F166" s="55"/>
      <c r="G166" s="201"/>
      <c r="H166" s="179"/>
    </row>
    <row r="167" spans="1:8">
      <c r="A167" s="56" t="s">
        <v>849</v>
      </c>
    </row>
    <row r="168" spans="1:8" ht="26">
      <c r="A168" s="65" t="s">
        <v>935</v>
      </c>
      <c r="B168" s="57" t="s">
        <v>840</v>
      </c>
      <c r="C168" s="63">
        <v>70</v>
      </c>
      <c r="D168" s="58">
        <f>Summary!B32</f>
        <v>10</v>
      </c>
      <c r="E168" s="58">
        <f t="shared" ref="E168" si="26">SUM(C168-(C168*(D168/100)))</f>
        <v>63</v>
      </c>
      <c r="F168" s="55"/>
      <c r="G168" s="201"/>
      <c r="H168" s="180">
        <f t="shared" si="19"/>
        <v>0</v>
      </c>
    </row>
  </sheetData>
  <mergeCells count="1">
    <mergeCell ref="B2:F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selection activeCell="A3" sqref="A3"/>
    </sheetView>
  </sheetViews>
  <sheetFormatPr defaultColWidth="9.1796875" defaultRowHeight="12.5"/>
  <cols>
    <col min="1" max="1" width="45.7265625" style="18" customWidth="1"/>
    <col min="2" max="5" width="17.7265625" style="18" customWidth="1"/>
    <col min="6" max="6" width="45.7265625" style="18" customWidth="1"/>
    <col min="7" max="7" width="9.1796875" style="194"/>
    <col min="8" max="8" width="12.54296875" style="18" customWidth="1"/>
    <col min="9" max="16384" width="9.1796875" style="18"/>
  </cols>
  <sheetData>
    <row r="1" spans="1:16" ht="26">
      <c r="A1" s="11" t="s">
        <v>2359</v>
      </c>
      <c r="B1" s="12" t="s">
        <v>738</v>
      </c>
      <c r="C1" s="12" t="s">
        <v>854</v>
      </c>
      <c r="D1" s="12" t="s">
        <v>1472</v>
      </c>
      <c r="E1" s="13" t="s">
        <v>865</v>
      </c>
      <c r="F1" s="12" t="s">
        <v>67</v>
      </c>
      <c r="G1" s="190" t="s">
        <v>2520</v>
      </c>
      <c r="H1" s="12" t="s">
        <v>2521</v>
      </c>
      <c r="I1" s="113"/>
      <c r="J1" s="113"/>
      <c r="K1" s="113"/>
      <c r="L1" s="113"/>
      <c r="M1" s="113"/>
      <c r="N1" s="113"/>
      <c r="O1" s="113"/>
      <c r="P1" s="113"/>
    </row>
    <row r="2" spans="1:16" ht="13">
      <c r="A2" s="118" t="s">
        <v>1473</v>
      </c>
      <c r="B2" s="466" t="s">
        <v>2534</v>
      </c>
      <c r="C2" s="466"/>
      <c r="D2" s="466"/>
      <c r="E2" s="466"/>
      <c r="F2" s="466"/>
      <c r="G2" s="204"/>
      <c r="H2" s="113"/>
      <c r="I2" s="113"/>
      <c r="J2" s="113"/>
      <c r="K2" s="113"/>
      <c r="L2" s="113"/>
      <c r="M2" s="113"/>
      <c r="N2" s="113"/>
      <c r="O2" s="113"/>
      <c r="P2" s="113"/>
    </row>
    <row r="3" spans="1:16">
      <c r="A3" s="64" t="s">
        <v>1474</v>
      </c>
      <c r="B3" s="61" t="s">
        <v>1476</v>
      </c>
      <c r="C3" s="58">
        <v>9500</v>
      </c>
      <c r="D3" s="58">
        <f>Summary!B33</f>
        <v>10</v>
      </c>
      <c r="E3" s="58">
        <f>SUM(C3-(C3*(D3/100)))</f>
        <v>8550</v>
      </c>
      <c r="F3" s="55"/>
      <c r="G3" s="201"/>
      <c r="H3" s="180">
        <f>E3*G3</f>
        <v>0</v>
      </c>
      <c r="I3" s="113"/>
      <c r="J3" s="113"/>
      <c r="K3" s="113"/>
      <c r="L3" s="113"/>
      <c r="M3" s="113"/>
      <c r="N3" s="113"/>
      <c r="O3" s="113"/>
      <c r="P3" s="113"/>
    </row>
    <row r="4" spans="1:16">
      <c r="A4" s="64" t="s">
        <v>1475</v>
      </c>
      <c r="B4" s="61" t="s">
        <v>1477</v>
      </c>
      <c r="C4" s="58">
        <v>1900</v>
      </c>
      <c r="D4" s="58">
        <f>Summary!B33</f>
        <v>10</v>
      </c>
      <c r="E4" s="58">
        <f t="shared" ref="E4:E8" si="0">SUM(C4-(C4*(D4/100)))</f>
        <v>1710</v>
      </c>
      <c r="F4" s="55"/>
      <c r="G4" s="201"/>
      <c r="H4" s="180">
        <f t="shared" ref="H4:H5" si="1">E4*G4</f>
        <v>0</v>
      </c>
      <c r="I4" s="113"/>
      <c r="J4" s="113"/>
      <c r="K4" s="113"/>
      <c r="L4" s="113"/>
      <c r="M4" s="113"/>
      <c r="N4" s="113"/>
      <c r="O4" s="113"/>
      <c r="P4" s="113"/>
    </row>
    <row r="5" spans="1:16">
      <c r="A5" s="64" t="s">
        <v>1478</v>
      </c>
      <c r="B5" s="61" t="s">
        <v>1483</v>
      </c>
      <c r="C5" s="58">
        <v>21000</v>
      </c>
      <c r="D5" s="58">
        <f>Summary!B33</f>
        <v>10</v>
      </c>
      <c r="E5" s="58">
        <f t="shared" si="0"/>
        <v>18900</v>
      </c>
      <c r="F5" s="55"/>
      <c r="G5" s="201"/>
      <c r="H5" s="180">
        <f t="shared" si="1"/>
        <v>0</v>
      </c>
      <c r="I5" s="113"/>
      <c r="J5" s="113"/>
      <c r="K5" s="113"/>
      <c r="L5" s="113"/>
      <c r="M5" s="113"/>
      <c r="N5" s="113"/>
      <c r="O5" s="113"/>
      <c r="P5" s="113"/>
    </row>
    <row r="6" spans="1:16">
      <c r="A6" s="64" t="s">
        <v>1479</v>
      </c>
      <c r="B6" s="61" t="s">
        <v>1484</v>
      </c>
      <c r="C6" s="58">
        <v>4200</v>
      </c>
      <c r="D6" s="58">
        <f>Summary!B33</f>
        <v>10</v>
      </c>
      <c r="E6" s="58">
        <f t="shared" si="0"/>
        <v>3780</v>
      </c>
      <c r="F6" s="55"/>
      <c r="G6" s="201"/>
      <c r="H6" s="180">
        <f t="shared" ref="H6:H8" si="2">E6*G6</f>
        <v>0</v>
      </c>
      <c r="I6" s="113"/>
      <c r="J6" s="113"/>
      <c r="K6" s="113"/>
      <c r="L6" s="113"/>
      <c r="M6" s="113"/>
      <c r="N6" s="113"/>
      <c r="O6" s="113"/>
      <c r="P6" s="113"/>
    </row>
    <row r="7" spans="1:16" ht="25">
      <c r="A7" s="64" t="s">
        <v>1480</v>
      </c>
      <c r="B7" s="61" t="s">
        <v>1485</v>
      </c>
      <c r="C7" s="58">
        <v>4200</v>
      </c>
      <c r="D7" s="58">
        <f>Summary!B33</f>
        <v>10</v>
      </c>
      <c r="E7" s="58">
        <f t="shared" si="0"/>
        <v>3780</v>
      </c>
      <c r="F7" s="55" t="s">
        <v>1481</v>
      </c>
      <c r="G7" s="201"/>
      <c r="H7" s="180">
        <f t="shared" si="2"/>
        <v>0</v>
      </c>
      <c r="I7" s="113"/>
      <c r="J7" s="113"/>
      <c r="K7" s="113"/>
      <c r="L7" s="113"/>
      <c r="M7" s="113"/>
      <c r="N7" s="113"/>
      <c r="O7" s="113"/>
      <c r="P7" s="113"/>
    </row>
    <row r="8" spans="1:16" ht="25">
      <c r="A8" s="64" t="s">
        <v>1482</v>
      </c>
      <c r="B8" s="61" t="s">
        <v>1486</v>
      </c>
      <c r="C8" s="58">
        <v>840</v>
      </c>
      <c r="D8" s="58">
        <f>Summary!B33</f>
        <v>10</v>
      </c>
      <c r="E8" s="58">
        <f t="shared" si="0"/>
        <v>756</v>
      </c>
      <c r="F8" s="55" t="s">
        <v>1481</v>
      </c>
      <c r="G8" s="201"/>
      <c r="H8" s="180">
        <f t="shared" si="2"/>
        <v>0</v>
      </c>
      <c r="I8" s="113"/>
      <c r="J8" s="113"/>
      <c r="K8" s="113"/>
      <c r="L8" s="113"/>
      <c r="M8" s="113"/>
      <c r="N8" s="113"/>
      <c r="O8" s="113"/>
      <c r="P8" s="113"/>
    </row>
    <row r="9" spans="1:16">
      <c r="G9" s="204"/>
      <c r="H9" s="113"/>
      <c r="I9" s="113"/>
      <c r="J9" s="113"/>
      <c r="K9" s="113"/>
      <c r="L9" s="113"/>
      <c r="M9" s="113"/>
      <c r="N9" s="113"/>
      <c r="O9" s="113"/>
      <c r="P9" s="113"/>
    </row>
    <row r="10" spans="1:16">
      <c r="G10" s="204"/>
      <c r="H10" s="113"/>
      <c r="I10" s="113"/>
      <c r="J10" s="113"/>
      <c r="K10" s="113"/>
      <c r="L10" s="113"/>
      <c r="M10" s="113"/>
      <c r="N10" s="113"/>
      <c r="O10" s="113"/>
      <c r="P10" s="113"/>
    </row>
  </sheetData>
  <mergeCells count="1">
    <mergeCell ref="B2:F2"/>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D19" sqref="D19"/>
    </sheetView>
  </sheetViews>
  <sheetFormatPr defaultColWidth="9.1796875" defaultRowHeight="12.5"/>
  <cols>
    <col min="1" max="1" width="47.7265625" style="18" customWidth="1"/>
    <col min="2" max="5" width="17.7265625" style="18" customWidth="1"/>
    <col min="6" max="6" width="47.7265625" style="18" customWidth="1"/>
    <col min="7" max="7" width="10.81640625" style="194" customWidth="1"/>
    <col min="8" max="8" width="12.7265625" style="18" customWidth="1"/>
    <col min="9" max="16384" width="9.1796875" style="18"/>
  </cols>
  <sheetData>
    <row r="1" spans="1:8" ht="26">
      <c r="A1" s="11" t="s">
        <v>2359</v>
      </c>
      <c r="B1" s="12" t="s">
        <v>738</v>
      </c>
      <c r="C1" s="12" t="s">
        <v>854</v>
      </c>
      <c r="D1" s="12" t="s">
        <v>1472</v>
      </c>
      <c r="E1" s="13" t="s">
        <v>865</v>
      </c>
      <c r="F1" s="12" t="s">
        <v>67</v>
      </c>
      <c r="G1" s="190" t="s">
        <v>2520</v>
      </c>
      <c r="H1" s="12" t="s">
        <v>2521</v>
      </c>
    </row>
    <row r="2" spans="1:8" ht="44.25" customHeight="1">
      <c r="A2" s="118" t="s">
        <v>1538</v>
      </c>
      <c r="B2" s="468" t="s">
        <v>1539</v>
      </c>
      <c r="C2" s="468"/>
      <c r="D2" s="468"/>
      <c r="E2" s="468"/>
      <c r="F2" s="468"/>
      <c r="G2" s="211"/>
      <c r="H2" s="53"/>
    </row>
    <row r="3" spans="1:8" ht="13">
      <c r="A3" s="114" t="s">
        <v>1489</v>
      </c>
      <c r="B3" s="115"/>
      <c r="C3" s="116"/>
      <c r="D3" s="116"/>
      <c r="E3" s="116"/>
      <c r="F3" s="117"/>
      <c r="G3" s="212"/>
      <c r="H3" s="117"/>
    </row>
    <row r="4" spans="1:8">
      <c r="A4" s="64" t="s">
        <v>1517</v>
      </c>
      <c r="B4" s="61" t="s">
        <v>1520</v>
      </c>
      <c r="C4" s="58">
        <v>188</v>
      </c>
      <c r="D4" s="58">
        <f>Summary!$B$49</f>
        <v>10</v>
      </c>
      <c r="E4" s="58">
        <f>SUM(C4-(C4*(D4/100)))</f>
        <v>169.2</v>
      </c>
      <c r="F4" s="55"/>
      <c r="G4" s="206"/>
      <c r="H4" s="180">
        <f t="shared" ref="H4" si="0">E4*G4</f>
        <v>0</v>
      </c>
    </row>
    <row r="5" spans="1:8">
      <c r="A5" s="64" t="s">
        <v>1518</v>
      </c>
      <c r="B5" s="61" t="s">
        <v>1521</v>
      </c>
      <c r="C5" s="58">
        <v>376</v>
      </c>
      <c r="D5" s="58">
        <f>Summary!$B$49</f>
        <v>10</v>
      </c>
      <c r="E5" s="58">
        <f t="shared" ref="E5:E13" si="1">SUM(C5-(C5*(D5/100)))</f>
        <v>338.4</v>
      </c>
      <c r="F5" s="55"/>
      <c r="G5" s="206"/>
      <c r="H5" s="180">
        <f t="shared" ref="H5:H35" si="2">E5*G5</f>
        <v>0</v>
      </c>
    </row>
    <row r="6" spans="1:8">
      <c r="A6" s="64" t="s">
        <v>1491</v>
      </c>
      <c r="B6" s="61" t="s">
        <v>1487</v>
      </c>
      <c r="C6" s="58">
        <v>1503</v>
      </c>
      <c r="D6" s="58">
        <f>Summary!$B$49</f>
        <v>10</v>
      </c>
      <c r="E6" s="58">
        <f t="shared" si="1"/>
        <v>1352.7</v>
      </c>
      <c r="F6" s="55"/>
      <c r="G6" s="206"/>
      <c r="H6" s="180">
        <f t="shared" si="2"/>
        <v>0</v>
      </c>
    </row>
    <row r="7" spans="1:8">
      <c r="A7" s="64" t="s">
        <v>1519</v>
      </c>
      <c r="B7" s="61" t="s">
        <v>1522</v>
      </c>
      <c r="C7" s="58">
        <v>2630</v>
      </c>
      <c r="D7" s="58">
        <f>Summary!$B$49</f>
        <v>10</v>
      </c>
      <c r="E7" s="58">
        <f t="shared" si="1"/>
        <v>2367</v>
      </c>
      <c r="F7" s="55"/>
      <c r="G7" s="206"/>
      <c r="H7" s="180">
        <f t="shared" si="2"/>
        <v>0</v>
      </c>
    </row>
    <row r="8" spans="1:8">
      <c r="A8" s="64" t="s">
        <v>1490</v>
      </c>
      <c r="B8" s="61" t="s">
        <v>1488</v>
      </c>
      <c r="C8" s="58">
        <v>4509</v>
      </c>
      <c r="D8" s="58">
        <f>Summary!$B$49</f>
        <v>10</v>
      </c>
      <c r="E8" s="58">
        <f t="shared" si="1"/>
        <v>4058.1</v>
      </c>
      <c r="F8" s="55"/>
      <c r="G8" s="206"/>
      <c r="H8" s="180">
        <f t="shared" si="2"/>
        <v>0</v>
      </c>
    </row>
    <row r="9" spans="1:8" ht="25">
      <c r="A9" s="64" t="s">
        <v>1492</v>
      </c>
      <c r="B9" s="61" t="s">
        <v>1496</v>
      </c>
      <c r="C9" s="58">
        <v>72</v>
      </c>
      <c r="D9" s="58">
        <f>Summary!$B$49</f>
        <v>10</v>
      </c>
      <c r="E9" s="58">
        <f t="shared" si="1"/>
        <v>64.8</v>
      </c>
      <c r="F9" s="55"/>
      <c r="G9" s="206"/>
      <c r="H9" s="180">
        <f t="shared" si="2"/>
        <v>0</v>
      </c>
    </row>
    <row r="10" spans="1:8">
      <c r="A10" s="64" t="s">
        <v>1501</v>
      </c>
      <c r="B10" s="61" t="s">
        <v>1497</v>
      </c>
      <c r="C10" s="58">
        <v>72</v>
      </c>
      <c r="D10" s="58">
        <f>Summary!$B$49</f>
        <v>10</v>
      </c>
      <c r="E10" s="58">
        <f t="shared" si="1"/>
        <v>64.8</v>
      </c>
      <c r="F10" s="55"/>
      <c r="G10" s="206"/>
      <c r="H10" s="180">
        <f t="shared" si="2"/>
        <v>0</v>
      </c>
    </row>
    <row r="11" spans="1:8" ht="25">
      <c r="A11" s="64" t="s">
        <v>1493</v>
      </c>
      <c r="B11" s="61" t="s">
        <v>1498</v>
      </c>
      <c r="C11" s="58">
        <v>2080</v>
      </c>
      <c r="D11" s="58">
        <f>Summary!$B$49</f>
        <v>10</v>
      </c>
      <c r="E11" s="58">
        <f t="shared" si="1"/>
        <v>1872</v>
      </c>
      <c r="F11" s="55"/>
      <c r="G11" s="206"/>
      <c r="H11" s="180">
        <f t="shared" si="2"/>
        <v>0</v>
      </c>
    </row>
    <row r="12" spans="1:8">
      <c r="A12" s="64" t="s">
        <v>1494</v>
      </c>
      <c r="B12" s="61" t="s">
        <v>1499</v>
      </c>
      <c r="C12" s="58">
        <v>1664</v>
      </c>
      <c r="D12" s="58">
        <f>Summary!$B$49</f>
        <v>10</v>
      </c>
      <c r="E12" s="58">
        <f t="shared" si="1"/>
        <v>1497.6</v>
      </c>
      <c r="F12" s="55"/>
      <c r="G12" s="206"/>
      <c r="H12" s="180">
        <f t="shared" si="2"/>
        <v>0</v>
      </c>
    </row>
    <row r="13" spans="1:8">
      <c r="A13" s="64" t="s">
        <v>1495</v>
      </c>
      <c r="B13" s="61" t="s">
        <v>1500</v>
      </c>
      <c r="C13" s="58">
        <v>0.16</v>
      </c>
      <c r="D13" s="58">
        <f>Summary!$B$49</f>
        <v>10</v>
      </c>
      <c r="E13" s="58">
        <f t="shared" si="1"/>
        <v>0.14400000000000002</v>
      </c>
      <c r="F13" s="55"/>
      <c r="G13" s="206"/>
      <c r="H13" s="180">
        <f t="shared" si="2"/>
        <v>0</v>
      </c>
    </row>
    <row r="14" spans="1:8" ht="13">
      <c r="A14" s="35" t="s">
        <v>1502</v>
      </c>
      <c r="B14" s="31"/>
      <c r="C14" s="29"/>
      <c r="D14" s="29"/>
      <c r="E14" s="29"/>
      <c r="F14" s="33"/>
      <c r="G14" s="205"/>
      <c r="H14" s="33"/>
    </row>
    <row r="15" spans="1:8">
      <c r="A15" s="64" t="s">
        <v>1509</v>
      </c>
      <c r="B15" s="61" t="s">
        <v>1507</v>
      </c>
      <c r="C15" s="58">
        <v>188</v>
      </c>
      <c r="D15" s="58">
        <f>Summary!$B$50</f>
        <v>10</v>
      </c>
      <c r="E15" s="58">
        <f t="shared" ref="E15" si="3">SUM(C15-(C15*(D15/100)))</f>
        <v>169.2</v>
      </c>
      <c r="F15" s="55"/>
      <c r="G15" s="206"/>
      <c r="H15" s="180">
        <f t="shared" si="2"/>
        <v>0</v>
      </c>
    </row>
    <row r="16" spans="1:8">
      <c r="A16" s="64" t="s">
        <v>1510</v>
      </c>
      <c r="B16" s="61" t="s">
        <v>1508</v>
      </c>
      <c r="C16" s="58">
        <v>376</v>
      </c>
      <c r="D16" s="58">
        <f>Summary!$B$50</f>
        <v>10</v>
      </c>
      <c r="E16" s="58">
        <f t="shared" ref="E16:E24" si="4">SUM(C16-(C16*(D16/100)))</f>
        <v>338.4</v>
      </c>
      <c r="F16" s="55"/>
      <c r="G16" s="206"/>
      <c r="H16" s="180">
        <f t="shared" si="2"/>
        <v>0</v>
      </c>
    </row>
    <row r="17" spans="1:8">
      <c r="A17" s="64" t="s">
        <v>1503</v>
      </c>
      <c r="B17" s="61" t="s">
        <v>1512</v>
      </c>
      <c r="C17" s="58">
        <v>1503</v>
      </c>
      <c r="D17" s="58">
        <f>Summary!$B$50</f>
        <v>10</v>
      </c>
      <c r="E17" s="58">
        <f t="shared" si="4"/>
        <v>1352.7</v>
      </c>
      <c r="F17" s="55"/>
      <c r="G17" s="206"/>
      <c r="H17" s="180">
        <f t="shared" si="2"/>
        <v>0</v>
      </c>
    </row>
    <row r="18" spans="1:8">
      <c r="A18" s="64" t="s">
        <v>1511</v>
      </c>
      <c r="B18" s="61" t="s">
        <v>1513</v>
      </c>
      <c r="C18" s="58">
        <v>2630</v>
      </c>
      <c r="D18" s="58">
        <f>Summary!$B$50</f>
        <v>10</v>
      </c>
      <c r="E18" s="58">
        <f t="shared" si="4"/>
        <v>2367</v>
      </c>
      <c r="F18" s="55"/>
      <c r="G18" s="206"/>
      <c r="H18" s="180">
        <f t="shared" si="2"/>
        <v>0</v>
      </c>
    </row>
    <row r="19" spans="1:8">
      <c r="A19" s="64" t="s">
        <v>1504</v>
      </c>
      <c r="B19" s="61" t="s">
        <v>1514</v>
      </c>
      <c r="C19" s="58">
        <v>4509</v>
      </c>
      <c r="D19" s="58">
        <f>Summary!$B$50</f>
        <v>10</v>
      </c>
      <c r="E19" s="58">
        <f t="shared" si="4"/>
        <v>4058.1</v>
      </c>
      <c r="F19" s="55"/>
      <c r="G19" s="206"/>
      <c r="H19" s="180">
        <f t="shared" si="2"/>
        <v>0</v>
      </c>
    </row>
    <row r="20" spans="1:8">
      <c r="A20" s="64" t="s">
        <v>1505</v>
      </c>
      <c r="B20" s="61" t="s">
        <v>1515</v>
      </c>
      <c r="C20" s="58">
        <v>72</v>
      </c>
      <c r="D20" s="58">
        <f>Summary!$B$50</f>
        <v>10</v>
      </c>
      <c r="E20" s="58">
        <f t="shared" si="4"/>
        <v>64.8</v>
      </c>
      <c r="F20" s="55"/>
      <c r="G20" s="206"/>
      <c r="H20" s="180">
        <f t="shared" si="2"/>
        <v>0</v>
      </c>
    </row>
    <row r="21" spans="1:8">
      <c r="A21" s="64" t="s">
        <v>1506</v>
      </c>
      <c r="B21" s="61" t="s">
        <v>1516</v>
      </c>
      <c r="C21" s="58">
        <v>72</v>
      </c>
      <c r="D21" s="58">
        <f>Summary!$B$50</f>
        <v>10</v>
      </c>
      <c r="E21" s="58">
        <f t="shared" si="4"/>
        <v>64.8</v>
      </c>
      <c r="F21" s="55"/>
      <c r="G21" s="206"/>
      <c r="H21" s="180">
        <f t="shared" si="2"/>
        <v>0</v>
      </c>
    </row>
    <row r="22" spans="1:8" ht="25">
      <c r="A22" s="64" t="s">
        <v>1493</v>
      </c>
      <c r="B22" s="61" t="s">
        <v>1498</v>
      </c>
      <c r="C22" s="58">
        <v>2080</v>
      </c>
      <c r="D22" s="58">
        <f>Summary!$B$50</f>
        <v>10</v>
      </c>
      <c r="E22" s="58">
        <f t="shared" si="4"/>
        <v>1872</v>
      </c>
      <c r="F22" s="55"/>
      <c r="G22" s="206"/>
      <c r="H22" s="180">
        <f t="shared" si="2"/>
        <v>0</v>
      </c>
    </row>
    <row r="23" spans="1:8">
      <c r="A23" s="64" t="s">
        <v>1494</v>
      </c>
      <c r="B23" s="61" t="s">
        <v>1499</v>
      </c>
      <c r="C23" s="58">
        <v>1664</v>
      </c>
      <c r="D23" s="58">
        <f>Summary!$B$50</f>
        <v>10</v>
      </c>
      <c r="E23" s="58">
        <f t="shared" si="4"/>
        <v>1497.6</v>
      </c>
      <c r="F23" s="55"/>
      <c r="G23" s="206"/>
      <c r="H23" s="180">
        <f t="shared" si="2"/>
        <v>0</v>
      </c>
    </row>
    <row r="24" spans="1:8">
      <c r="A24" s="55" t="s">
        <v>1495</v>
      </c>
      <c r="B24" s="61" t="s">
        <v>1500</v>
      </c>
      <c r="C24" s="58">
        <v>0.16</v>
      </c>
      <c r="D24" s="58">
        <f>Summary!$B$50</f>
        <v>10</v>
      </c>
      <c r="E24" s="58">
        <f t="shared" si="4"/>
        <v>0.14400000000000002</v>
      </c>
      <c r="F24" s="55"/>
      <c r="G24" s="206"/>
      <c r="H24" s="180">
        <f t="shared" si="2"/>
        <v>0</v>
      </c>
    </row>
    <row r="25" spans="1:8" ht="13">
      <c r="A25" s="35" t="s">
        <v>1523</v>
      </c>
      <c r="B25" s="31"/>
      <c r="C25" s="29"/>
      <c r="D25" s="29"/>
      <c r="E25" s="29"/>
      <c r="F25" s="33"/>
      <c r="G25" s="205"/>
      <c r="H25" s="33"/>
    </row>
    <row r="26" spans="1:8">
      <c r="A26" s="64" t="s">
        <v>1524</v>
      </c>
      <c r="B26" s="61" t="s">
        <v>1534</v>
      </c>
      <c r="C26" s="58">
        <v>188</v>
      </c>
      <c r="D26" s="58">
        <f>Summary!$B$51</f>
        <v>10</v>
      </c>
      <c r="E26" s="58">
        <f t="shared" ref="E26" si="5">SUM(C26-(C26*(D26/100)))</f>
        <v>169.2</v>
      </c>
      <c r="F26" s="55"/>
      <c r="G26" s="206"/>
      <c r="H26" s="180">
        <f t="shared" si="2"/>
        <v>0</v>
      </c>
    </row>
    <row r="27" spans="1:8">
      <c r="A27" s="64" t="s">
        <v>1525</v>
      </c>
      <c r="B27" s="61" t="s">
        <v>1531</v>
      </c>
      <c r="C27" s="58">
        <v>376</v>
      </c>
      <c r="D27" s="58">
        <f>Summary!$B$51</f>
        <v>10</v>
      </c>
      <c r="E27" s="58">
        <f t="shared" ref="E27:E35" si="6">SUM(C27-(C27*(D27/100)))</f>
        <v>338.4</v>
      </c>
      <c r="F27" s="55"/>
      <c r="G27" s="206"/>
      <c r="H27" s="180">
        <f t="shared" si="2"/>
        <v>0</v>
      </c>
    </row>
    <row r="28" spans="1:8">
      <c r="A28" s="64" t="s">
        <v>1526</v>
      </c>
      <c r="B28" s="61" t="s">
        <v>1535</v>
      </c>
      <c r="C28" s="58">
        <v>1503</v>
      </c>
      <c r="D28" s="58">
        <f>Summary!$B$51</f>
        <v>10</v>
      </c>
      <c r="E28" s="58">
        <f t="shared" si="6"/>
        <v>1352.7</v>
      </c>
      <c r="F28" s="55"/>
      <c r="G28" s="206"/>
      <c r="H28" s="180">
        <f t="shared" si="2"/>
        <v>0</v>
      </c>
    </row>
    <row r="29" spans="1:8">
      <c r="A29" s="64" t="s">
        <v>1527</v>
      </c>
      <c r="B29" s="61" t="s">
        <v>1536</v>
      </c>
      <c r="C29" s="58">
        <v>2630</v>
      </c>
      <c r="D29" s="58">
        <f>Summary!$B$51</f>
        <v>10</v>
      </c>
      <c r="E29" s="58">
        <f t="shared" si="6"/>
        <v>2367</v>
      </c>
      <c r="F29" s="55"/>
      <c r="G29" s="206"/>
      <c r="H29" s="180">
        <f t="shared" si="2"/>
        <v>0</v>
      </c>
    </row>
    <row r="30" spans="1:8">
      <c r="A30" s="64" t="s">
        <v>1528</v>
      </c>
      <c r="B30" s="61" t="s">
        <v>1537</v>
      </c>
      <c r="C30" s="58">
        <v>4509</v>
      </c>
      <c r="D30" s="58">
        <f>Summary!$B$51</f>
        <v>10</v>
      </c>
      <c r="E30" s="58">
        <f t="shared" si="6"/>
        <v>4058.1</v>
      </c>
      <c r="F30" s="55"/>
      <c r="G30" s="206"/>
      <c r="H30" s="180">
        <f t="shared" si="2"/>
        <v>0</v>
      </c>
    </row>
    <row r="31" spans="1:8">
      <c r="A31" s="64" t="s">
        <v>1529</v>
      </c>
      <c r="B31" s="61" t="s">
        <v>1532</v>
      </c>
      <c r="C31" s="58">
        <v>72</v>
      </c>
      <c r="D31" s="58">
        <f>Summary!$B$51</f>
        <v>10</v>
      </c>
      <c r="E31" s="58">
        <f t="shared" si="6"/>
        <v>64.8</v>
      </c>
      <c r="F31" s="55"/>
      <c r="G31" s="206"/>
      <c r="H31" s="180">
        <f t="shared" si="2"/>
        <v>0</v>
      </c>
    </row>
    <row r="32" spans="1:8">
      <c r="A32" s="64" t="s">
        <v>1530</v>
      </c>
      <c r="B32" s="61" t="s">
        <v>1533</v>
      </c>
      <c r="C32" s="58">
        <v>72</v>
      </c>
      <c r="D32" s="58">
        <f>Summary!$B$51</f>
        <v>10</v>
      </c>
      <c r="E32" s="58">
        <f t="shared" si="6"/>
        <v>64.8</v>
      </c>
      <c r="F32" s="55"/>
      <c r="G32" s="206"/>
      <c r="H32" s="180">
        <f t="shared" si="2"/>
        <v>0</v>
      </c>
    </row>
    <row r="33" spans="1:8" ht="25">
      <c r="A33" s="64" t="s">
        <v>1493</v>
      </c>
      <c r="B33" s="61" t="s">
        <v>1498</v>
      </c>
      <c r="C33" s="58">
        <v>2080</v>
      </c>
      <c r="D33" s="58">
        <f>Summary!$B$51</f>
        <v>10</v>
      </c>
      <c r="E33" s="58">
        <f t="shared" si="6"/>
        <v>1872</v>
      </c>
      <c r="F33" s="55"/>
      <c r="G33" s="206"/>
      <c r="H33" s="180">
        <f t="shared" si="2"/>
        <v>0</v>
      </c>
    </row>
    <row r="34" spans="1:8">
      <c r="A34" s="64" t="s">
        <v>1494</v>
      </c>
      <c r="B34" s="61" t="s">
        <v>1499</v>
      </c>
      <c r="C34" s="58">
        <v>1664</v>
      </c>
      <c r="D34" s="58">
        <f>Summary!$B$51</f>
        <v>10</v>
      </c>
      <c r="E34" s="58">
        <f t="shared" si="6"/>
        <v>1497.6</v>
      </c>
      <c r="F34" s="55"/>
      <c r="G34" s="206"/>
      <c r="H34" s="180">
        <f t="shared" si="2"/>
        <v>0</v>
      </c>
    </row>
    <row r="35" spans="1:8">
      <c r="A35" s="55" t="s">
        <v>1495</v>
      </c>
      <c r="B35" s="61" t="s">
        <v>1500</v>
      </c>
      <c r="C35" s="58">
        <v>0.16</v>
      </c>
      <c r="D35" s="58">
        <f>Summary!$B$51</f>
        <v>10</v>
      </c>
      <c r="E35" s="58">
        <f t="shared" si="6"/>
        <v>0.14400000000000002</v>
      </c>
      <c r="F35" s="55"/>
      <c r="G35" s="206"/>
      <c r="H35" s="180">
        <f t="shared" si="2"/>
        <v>0</v>
      </c>
    </row>
  </sheetData>
  <sheetProtection algorithmName="SHA-512" hashValue="j11q3W4d7oHDAMHR5NwaLTnXUByiPqhoDdipiOvgfw1qSNsbnkpROFtZxfoJAdlrvL6iYWDAo7uT2/X3BbyjXg==" saltValue="qo2MVgQ5SxQUjFs0RN2Fsg==" spinCount="100000" sheet="1" objects="1" scenarios="1"/>
  <autoFilter ref="A1:F35"/>
  <mergeCells count="1">
    <mergeCell ref="B2:F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8"/>
  <sheetViews>
    <sheetView topLeftCell="E1" workbookViewId="0">
      <selection activeCell="F19" sqref="F19"/>
    </sheetView>
  </sheetViews>
  <sheetFormatPr defaultColWidth="15" defaultRowHeight="14.5"/>
  <cols>
    <col min="1" max="1" width="62.81640625" style="386" customWidth="1"/>
    <col min="2" max="2" width="18.453125" style="386" bestFit="1" customWidth="1"/>
    <col min="3" max="3" width="24.26953125" style="406" customWidth="1"/>
    <col min="4" max="4" width="9.26953125" style="386" customWidth="1"/>
    <col min="5" max="5" width="18.26953125" style="386" customWidth="1"/>
    <col min="6" max="6" width="54.7265625" style="386" customWidth="1"/>
    <col min="7" max="7" width="11.7265625" style="386" customWidth="1"/>
    <col min="8" max="8" width="9.453125" style="386" bestFit="1" customWidth="1"/>
    <col min="9" max="9" width="10" style="386" customWidth="1"/>
    <col min="10" max="23" width="8.7265625" style="386" customWidth="1"/>
    <col min="24" max="16384" width="15" style="386"/>
  </cols>
  <sheetData>
    <row r="1" spans="1:23" s="381" customFormat="1" ht="26">
      <c r="A1" s="378" t="s">
        <v>2359</v>
      </c>
      <c r="B1" s="378" t="s">
        <v>738</v>
      </c>
      <c r="C1" s="379" t="s">
        <v>854</v>
      </c>
      <c r="D1" s="173" t="s">
        <v>1472</v>
      </c>
      <c r="E1" s="38" t="s">
        <v>865</v>
      </c>
      <c r="F1" s="380" t="s">
        <v>67</v>
      </c>
      <c r="G1" s="190" t="s">
        <v>2520</v>
      </c>
      <c r="H1" s="12" t="s">
        <v>2521</v>
      </c>
    </row>
    <row r="2" spans="1:23" ht="14.25" customHeight="1">
      <c r="A2" s="382" t="s">
        <v>3215</v>
      </c>
      <c r="B2" s="383" t="s">
        <v>3216</v>
      </c>
      <c r="C2" s="384">
        <v>700</v>
      </c>
      <c r="D2" s="366">
        <v>0.1</v>
      </c>
      <c r="E2" s="385">
        <f>C2*(1-D2)</f>
        <v>630</v>
      </c>
      <c r="F2" s="382" t="s">
        <v>3217</v>
      </c>
      <c r="H2" s="387">
        <f>G2*E2</f>
        <v>0</v>
      </c>
      <c r="I2" s="382"/>
      <c r="J2" s="382"/>
      <c r="K2" s="382"/>
      <c r="L2" s="382"/>
      <c r="M2" s="382"/>
      <c r="N2" s="382"/>
      <c r="O2" s="382"/>
      <c r="P2" s="382"/>
      <c r="Q2" s="382"/>
      <c r="R2" s="382"/>
      <c r="S2" s="382"/>
      <c r="T2" s="382"/>
      <c r="U2" s="382"/>
      <c r="V2" s="382"/>
      <c r="W2" s="382"/>
    </row>
    <row r="3" spans="1:23" ht="14.25" customHeight="1">
      <c r="A3" s="382" t="s">
        <v>3218</v>
      </c>
      <c r="B3" s="383" t="s">
        <v>3219</v>
      </c>
      <c r="C3" s="384">
        <v>898</v>
      </c>
      <c r="D3" s="388">
        <v>0.1</v>
      </c>
      <c r="E3" s="385">
        <f t="shared" ref="E3:E66" si="0">C3*(1-D3)</f>
        <v>808.2</v>
      </c>
      <c r="F3" s="382" t="s">
        <v>3220</v>
      </c>
      <c r="H3" s="387">
        <f t="shared" ref="H3:H66" si="1">G3*E3</f>
        <v>0</v>
      </c>
      <c r="I3" s="382"/>
      <c r="J3" s="382"/>
      <c r="K3" s="382"/>
      <c r="L3" s="382"/>
      <c r="M3" s="382"/>
      <c r="N3" s="382"/>
      <c r="O3" s="382"/>
      <c r="P3" s="382"/>
      <c r="Q3" s="382"/>
      <c r="R3" s="382"/>
      <c r="S3" s="382"/>
      <c r="T3" s="382"/>
      <c r="U3" s="382"/>
      <c r="V3" s="382"/>
      <c r="W3" s="382"/>
    </row>
    <row r="4" spans="1:23" ht="14.25" customHeight="1">
      <c r="A4" s="382" t="s">
        <v>3221</v>
      </c>
      <c r="B4" s="383" t="s">
        <v>3222</v>
      </c>
      <c r="C4" s="384">
        <v>1095</v>
      </c>
      <c r="D4" s="388">
        <v>0.1</v>
      </c>
      <c r="E4" s="385">
        <f t="shared" si="0"/>
        <v>985.5</v>
      </c>
      <c r="F4" s="382" t="s">
        <v>3223</v>
      </c>
      <c r="H4" s="387">
        <f t="shared" si="1"/>
        <v>0</v>
      </c>
      <c r="I4" s="382"/>
      <c r="J4" s="382"/>
      <c r="K4" s="382"/>
      <c r="L4" s="382"/>
      <c r="M4" s="382"/>
      <c r="N4" s="382"/>
      <c r="O4" s="382"/>
      <c r="P4" s="382"/>
      <c r="Q4" s="382"/>
      <c r="R4" s="382"/>
      <c r="S4" s="382"/>
      <c r="T4" s="382"/>
      <c r="U4" s="382"/>
      <c r="V4" s="382"/>
      <c r="W4" s="382"/>
    </row>
    <row r="5" spans="1:23" ht="14.25" customHeight="1">
      <c r="A5" s="382" t="s">
        <v>3224</v>
      </c>
      <c r="B5" s="383" t="s">
        <v>3225</v>
      </c>
      <c r="C5" s="384">
        <v>1299</v>
      </c>
      <c r="D5" s="388">
        <v>0.1</v>
      </c>
      <c r="E5" s="385">
        <f t="shared" si="0"/>
        <v>1169.1000000000001</v>
      </c>
      <c r="F5" s="382" t="s">
        <v>3226</v>
      </c>
      <c r="H5" s="387">
        <f t="shared" si="1"/>
        <v>0</v>
      </c>
      <c r="I5" s="382"/>
      <c r="J5" s="382"/>
      <c r="K5" s="382"/>
      <c r="L5" s="382"/>
      <c r="M5" s="382"/>
      <c r="N5" s="382"/>
      <c r="O5" s="382"/>
      <c r="P5" s="382"/>
      <c r="Q5" s="382"/>
      <c r="R5" s="382"/>
      <c r="S5" s="382"/>
      <c r="T5" s="382"/>
      <c r="U5" s="382"/>
      <c r="V5" s="382"/>
      <c r="W5" s="382"/>
    </row>
    <row r="6" spans="1:23" ht="14.25" customHeight="1">
      <c r="A6" s="382" t="s">
        <v>3227</v>
      </c>
      <c r="B6" s="383" t="s">
        <v>3228</v>
      </c>
      <c r="C6" s="384">
        <v>1496</v>
      </c>
      <c r="D6" s="388">
        <v>0.1</v>
      </c>
      <c r="E6" s="385">
        <f t="shared" si="0"/>
        <v>1346.4</v>
      </c>
      <c r="F6" s="382" t="s">
        <v>3229</v>
      </c>
      <c r="H6" s="387">
        <f t="shared" si="1"/>
        <v>0</v>
      </c>
      <c r="I6" s="382"/>
      <c r="J6" s="382"/>
      <c r="K6" s="382"/>
      <c r="L6" s="382"/>
      <c r="M6" s="382"/>
      <c r="N6" s="382"/>
      <c r="O6" s="382"/>
      <c r="P6" s="382"/>
      <c r="Q6" s="382"/>
      <c r="R6" s="382"/>
      <c r="S6" s="382"/>
      <c r="T6" s="382"/>
      <c r="U6" s="382"/>
      <c r="V6" s="382"/>
      <c r="W6" s="382"/>
    </row>
    <row r="7" spans="1:23" ht="14.25" customHeight="1">
      <c r="A7" s="382" t="s">
        <v>3230</v>
      </c>
      <c r="B7" s="389" t="s">
        <v>3231</v>
      </c>
      <c r="C7" s="390">
        <v>1700</v>
      </c>
      <c r="D7" s="388">
        <v>0.1</v>
      </c>
      <c r="E7" s="385">
        <f t="shared" si="0"/>
        <v>1530</v>
      </c>
      <c r="F7" s="391" t="s">
        <v>3232</v>
      </c>
      <c r="H7" s="387">
        <f t="shared" si="1"/>
        <v>0</v>
      </c>
      <c r="I7" s="382"/>
      <c r="J7" s="382"/>
      <c r="K7" s="382"/>
      <c r="L7" s="382"/>
      <c r="M7" s="382"/>
      <c r="N7" s="382"/>
      <c r="O7" s="382"/>
      <c r="P7" s="382"/>
      <c r="Q7" s="382"/>
      <c r="R7" s="382"/>
      <c r="S7" s="382"/>
      <c r="T7" s="382"/>
      <c r="U7" s="382"/>
      <c r="V7" s="382"/>
      <c r="W7" s="382"/>
    </row>
    <row r="8" spans="1:23" ht="14.25" customHeight="1">
      <c r="A8" s="382" t="s">
        <v>3233</v>
      </c>
      <c r="B8" s="389" t="s">
        <v>3234</v>
      </c>
      <c r="C8" s="390">
        <v>1884</v>
      </c>
      <c r="D8" s="388">
        <v>0.1</v>
      </c>
      <c r="E8" s="385">
        <f t="shared" si="0"/>
        <v>1695.6000000000001</v>
      </c>
      <c r="F8" s="391" t="s">
        <v>3235</v>
      </c>
      <c r="H8" s="387">
        <f t="shared" si="1"/>
        <v>0</v>
      </c>
      <c r="I8" s="382"/>
      <c r="J8" s="382"/>
      <c r="K8" s="382"/>
      <c r="L8" s="382"/>
      <c r="M8" s="382"/>
      <c r="N8" s="382"/>
      <c r="O8" s="382"/>
      <c r="P8" s="382"/>
      <c r="Q8" s="382"/>
      <c r="R8" s="382"/>
      <c r="S8" s="382"/>
      <c r="T8" s="382"/>
      <c r="U8" s="382"/>
      <c r="V8" s="382"/>
      <c r="W8" s="382"/>
    </row>
    <row r="9" spans="1:23" ht="14.25" customHeight="1">
      <c r="A9" s="382" t="s">
        <v>3236</v>
      </c>
      <c r="B9" s="389" t="s">
        <v>3237</v>
      </c>
      <c r="C9" s="390">
        <v>2067</v>
      </c>
      <c r="D9" s="388">
        <v>0.1</v>
      </c>
      <c r="E9" s="385">
        <f t="shared" si="0"/>
        <v>1860.3</v>
      </c>
      <c r="F9" s="391" t="s">
        <v>3238</v>
      </c>
      <c r="H9" s="387">
        <f t="shared" si="1"/>
        <v>0</v>
      </c>
      <c r="I9" s="382"/>
      <c r="J9" s="382"/>
      <c r="K9" s="382"/>
      <c r="L9" s="382"/>
      <c r="M9" s="382"/>
      <c r="N9" s="382"/>
      <c r="O9" s="382"/>
      <c r="P9" s="382"/>
      <c r="Q9" s="382"/>
      <c r="R9" s="382"/>
      <c r="S9" s="382"/>
      <c r="T9" s="382"/>
      <c r="U9" s="382"/>
      <c r="V9" s="382"/>
      <c r="W9" s="382"/>
    </row>
    <row r="10" spans="1:23" ht="14.25" customHeight="1">
      <c r="A10" s="382" t="s">
        <v>3239</v>
      </c>
      <c r="B10" s="389" t="s">
        <v>3240</v>
      </c>
      <c r="C10" s="390">
        <v>2251</v>
      </c>
      <c r="D10" s="388">
        <v>0.1</v>
      </c>
      <c r="E10" s="385">
        <f t="shared" si="0"/>
        <v>2025.9</v>
      </c>
      <c r="F10" s="391" t="s">
        <v>3241</v>
      </c>
      <c r="H10" s="387">
        <f t="shared" si="1"/>
        <v>0</v>
      </c>
      <c r="I10" s="382"/>
      <c r="J10" s="382"/>
      <c r="K10" s="382"/>
      <c r="L10" s="382"/>
      <c r="M10" s="382"/>
      <c r="N10" s="382"/>
      <c r="O10" s="382"/>
      <c r="P10" s="382"/>
      <c r="Q10" s="382"/>
      <c r="R10" s="382"/>
      <c r="S10" s="382"/>
      <c r="T10" s="382"/>
      <c r="U10" s="382"/>
      <c r="V10" s="382"/>
      <c r="W10" s="382"/>
    </row>
    <row r="11" spans="1:23" ht="14.25" customHeight="1">
      <c r="A11" s="382" t="s">
        <v>3242</v>
      </c>
      <c r="B11" s="389" t="s">
        <v>3243</v>
      </c>
      <c r="C11" s="390">
        <v>2434</v>
      </c>
      <c r="D11" s="388">
        <v>0.1</v>
      </c>
      <c r="E11" s="385">
        <f t="shared" si="0"/>
        <v>2190.6</v>
      </c>
      <c r="F11" s="391" t="s">
        <v>3244</v>
      </c>
      <c r="H11" s="387">
        <f t="shared" si="1"/>
        <v>0</v>
      </c>
      <c r="I11" s="382"/>
      <c r="J11" s="382"/>
      <c r="K11" s="382"/>
      <c r="L11" s="382"/>
      <c r="M11" s="382"/>
      <c r="N11" s="382"/>
      <c r="O11" s="382"/>
      <c r="P11" s="382"/>
      <c r="Q11" s="382"/>
      <c r="R11" s="382"/>
      <c r="S11" s="382"/>
      <c r="T11" s="382"/>
      <c r="U11" s="382"/>
      <c r="V11" s="382"/>
      <c r="W11" s="382"/>
    </row>
    <row r="12" spans="1:23" ht="14.25" customHeight="1">
      <c r="A12" s="382" t="s">
        <v>3245</v>
      </c>
      <c r="B12" s="389" t="s">
        <v>3246</v>
      </c>
      <c r="C12" s="390">
        <v>2802</v>
      </c>
      <c r="D12" s="388">
        <v>0.1</v>
      </c>
      <c r="E12" s="385">
        <f t="shared" si="0"/>
        <v>2521.8000000000002</v>
      </c>
      <c r="F12" s="391" t="s">
        <v>3247</v>
      </c>
      <c r="H12" s="387">
        <f t="shared" si="1"/>
        <v>0</v>
      </c>
      <c r="I12" s="382"/>
      <c r="J12" s="382"/>
      <c r="K12" s="382"/>
      <c r="L12" s="382"/>
      <c r="M12" s="382"/>
      <c r="N12" s="382"/>
      <c r="O12" s="382"/>
      <c r="P12" s="382"/>
      <c r="Q12" s="382"/>
      <c r="R12" s="382"/>
      <c r="S12" s="382"/>
      <c r="T12" s="382"/>
      <c r="U12" s="382"/>
      <c r="V12" s="382"/>
      <c r="W12" s="382"/>
    </row>
    <row r="13" spans="1:23" ht="14.25" customHeight="1">
      <c r="A13" s="382" t="s">
        <v>3248</v>
      </c>
      <c r="B13" s="389" t="s">
        <v>3249</v>
      </c>
      <c r="C13" s="390">
        <v>3169</v>
      </c>
      <c r="D13" s="388">
        <v>0.1</v>
      </c>
      <c r="E13" s="385">
        <f t="shared" si="0"/>
        <v>2852.1</v>
      </c>
      <c r="F13" s="391" t="s">
        <v>3250</v>
      </c>
      <c r="H13" s="387">
        <f t="shared" si="1"/>
        <v>0</v>
      </c>
      <c r="I13" s="382"/>
      <c r="J13" s="382"/>
      <c r="K13" s="382"/>
      <c r="L13" s="382"/>
      <c r="M13" s="382"/>
      <c r="N13" s="382"/>
      <c r="O13" s="382"/>
      <c r="P13" s="382"/>
      <c r="Q13" s="382"/>
      <c r="R13" s="382"/>
      <c r="S13" s="382"/>
      <c r="T13" s="382"/>
      <c r="U13" s="382"/>
      <c r="V13" s="382"/>
      <c r="W13" s="382"/>
    </row>
    <row r="14" spans="1:23" ht="14.25" customHeight="1">
      <c r="A14" s="382" t="s">
        <v>3251</v>
      </c>
      <c r="B14" s="389" t="s">
        <v>3252</v>
      </c>
      <c r="C14" s="390">
        <v>3536</v>
      </c>
      <c r="D14" s="388">
        <v>0.1</v>
      </c>
      <c r="E14" s="385">
        <f t="shared" si="0"/>
        <v>3182.4</v>
      </c>
      <c r="F14" s="391" t="s">
        <v>3253</v>
      </c>
      <c r="H14" s="387">
        <f t="shared" si="1"/>
        <v>0</v>
      </c>
      <c r="I14" s="382"/>
      <c r="J14" s="382"/>
      <c r="K14" s="382"/>
      <c r="L14" s="382"/>
      <c r="M14" s="382"/>
      <c r="N14" s="382"/>
      <c r="O14" s="382"/>
      <c r="P14" s="382"/>
      <c r="Q14" s="382"/>
      <c r="R14" s="382"/>
      <c r="S14" s="382"/>
      <c r="T14" s="382"/>
      <c r="U14" s="382"/>
      <c r="V14" s="382"/>
      <c r="W14" s="382"/>
    </row>
    <row r="15" spans="1:23" ht="14.25" customHeight="1">
      <c r="A15" s="382" t="s">
        <v>3254</v>
      </c>
      <c r="B15" s="389" t="s">
        <v>3255</v>
      </c>
      <c r="C15" s="390">
        <v>3903</v>
      </c>
      <c r="D15" s="388">
        <v>0.1</v>
      </c>
      <c r="E15" s="385">
        <f t="shared" si="0"/>
        <v>3512.7000000000003</v>
      </c>
      <c r="F15" s="391" t="s">
        <v>3256</v>
      </c>
      <c r="H15" s="387">
        <f t="shared" si="1"/>
        <v>0</v>
      </c>
      <c r="I15" s="382"/>
      <c r="J15" s="382"/>
      <c r="K15" s="382"/>
      <c r="L15" s="382"/>
      <c r="M15" s="382"/>
      <c r="N15" s="382"/>
      <c r="O15" s="382"/>
      <c r="P15" s="382"/>
      <c r="Q15" s="382"/>
      <c r="R15" s="382"/>
      <c r="S15" s="382"/>
      <c r="T15" s="382"/>
      <c r="U15" s="382"/>
      <c r="V15" s="382"/>
      <c r="W15" s="382"/>
    </row>
    <row r="16" spans="1:23" ht="14.25" customHeight="1">
      <c r="A16" s="382" t="s">
        <v>3257</v>
      </c>
      <c r="B16" s="389" t="s">
        <v>3258</v>
      </c>
      <c r="C16" s="390">
        <v>4270</v>
      </c>
      <c r="D16" s="388">
        <v>0.1</v>
      </c>
      <c r="E16" s="385">
        <f t="shared" si="0"/>
        <v>3843</v>
      </c>
      <c r="F16" s="391" t="s">
        <v>3259</v>
      </c>
      <c r="H16" s="387">
        <f t="shared" si="1"/>
        <v>0</v>
      </c>
      <c r="I16" s="382"/>
      <c r="J16" s="382"/>
      <c r="K16" s="382"/>
      <c r="L16" s="382"/>
      <c r="M16" s="382"/>
      <c r="N16" s="382"/>
      <c r="O16" s="382"/>
      <c r="P16" s="382"/>
      <c r="Q16" s="382"/>
      <c r="R16" s="382"/>
      <c r="S16" s="382"/>
      <c r="T16" s="382"/>
      <c r="U16" s="382"/>
      <c r="V16" s="382"/>
      <c r="W16" s="382"/>
    </row>
    <row r="17" spans="1:23" ht="14.25" customHeight="1">
      <c r="A17" s="382" t="s">
        <v>3260</v>
      </c>
      <c r="B17" s="389" t="s">
        <v>3261</v>
      </c>
      <c r="C17" s="390">
        <v>6106</v>
      </c>
      <c r="D17" s="388">
        <v>0.1</v>
      </c>
      <c r="E17" s="385">
        <f t="shared" si="0"/>
        <v>5495.4000000000005</v>
      </c>
      <c r="F17" s="391" t="s">
        <v>3262</v>
      </c>
      <c r="H17" s="387">
        <f t="shared" si="1"/>
        <v>0</v>
      </c>
      <c r="I17" s="382"/>
      <c r="J17" s="382"/>
      <c r="K17" s="382"/>
      <c r="L17" s="382"/>
      <c r="M17" s="382"/>
      <c r="N17" s="382"/>
      <c r="O17" s="382"/>
      <c r="P17" s="382"/>
      <c r="Q17" s="382"/>
      <c r="R17" s="382"/>
      <c r="S17" s="382"/>
      <c r="T17" s="382"/>
      <c r="U17" s="382"/>
      <c r="V17" s="382"/>
      <c r="W17" s="382"/>
    </row>
    <row r="18" spans="1:23" ht="14.25" customHeight="1">
      <c r="A18" s="382" t="s">
        <v>3263</v>
      </c>
      <c r="B18" s="389" t="s">
        <v>3264</v>
      </c>
      <c r="C18" s="390">
        <v>7942</v>
      </c>
      <c r="D18" s="388">
        <v>0.1</v>
      </c>
      <c r="E18" s="385">
        <f t="shared" si="0"/>
        <v>7147.8</v>
      </c>
      <c r="F18" s="391" t="s">
        <v>3265</v>
      </c>
      <c r="H18" s="387">
        <f t="shared" si="1"/>
        <v>0</v>
      </c>
      <c r="I18" s="382"/>
      <c r="J18" s="382"/>
      <c r="K18" s="382"/>
      <c r="L18" s="382"/>
      <c r="M18" s="382"/>
      <c r="N18" s="382"/>
      <c r="O18" s="382"/>
      <c r="P18" s="382"/>
      <c r="Q18" s="382"/>
      <c r="R18" s="382"/>
      <c r="S18" s="382"/>
      <c r="T18" s="382"/>
      <c r="U18" s="382"/>
      <c r="V18" s="382"/>
      <c r="W18" s="382"/>
    </row>
    <row r="19" spans="1:23" ht="14.25" customHeight="1">
      <c r="A19" s="382" t="s">
        <v>3266</v>
      </c>
      <c r="B19" s="383" t="s">
        <v>3267</v>
      </c>
      <c r="C19" s="384">
        <v>9778</v>
      </c>
      <c r="D19" s="388">
        <v>0.1</v>
      </c>
      <c r="E19" s="385">
        <f t="shared" si="0"/>
        <v>8800.2000000000007</v>
      </c>
      <c r="F19" s="382" t="s">
        <v>3268</v>
      </c>
      <c r="H19" s="387">
        <f t="shared" si="1"/>
        <v>0</v>
      </c>
      <c r="I19" s="382"/>
      <c r="J19" s="382"/>
      <c r="K19" s="382"/>
      <c r="L19" s="382"/>
      <c r="M19" s="382"/>
      <c r="N19" s="382"/>
      <c r="O19" s="382"/>
      <c r="P19" s="382"/>
      <c r="Q19" s="382"/>
      <c r="R19" s="382"/>
      <c r="S19" s="382"/>
      <c r="T19" s="382"/>
      <c r="U19" s="382"/>
      <c r="V19" s="382"/>
      <c r="W19" s="382"/>
    </row>
    <row r="20" spans="1:23" ht="14.25" customHeight="1">
      <c r="A20" s="382" t="s">
        <v>3269</v>
      </c>
      <c r="B20" s="383" t="s">
        <v>3270</v>
      </c>
      <c r="C20" s="384">
        <v>11614</v>
      </c>
      <c r="D20" s="388">
        <v>0.1</v>
      </c>
      <c r="E20" s="385">
        <f t="shared" si="0"/>
        <v>10452.6</v>
      </c>
      <c r="F20" s="382" t="s">
        <v>3271</v>
      </c>
      <c r="H20" s="387">
        <f t="shared" si="1"/>
        <v>0</v>
      </c>
      <c r="I20" s="382"/>
      <c r="J20" s="382"/>
      <c r="K20" s="382"/>
      <c r="L20" s="382"/>
      <c r="M20" s="382"/>
      <c r="N20" s="382"/>
      <c r="O20" s="382"/>
      <c r="P20" s="382"/>
      <c r="Q20" s="382"/>
      <c r="R20" s="382"/>
      <c r="S20" s="382"/>
      <c r="T20" s="382"/>
      <c r="U20" s="382"/>
      <c r="V20" s="382"/>
      <c r="W20" s="382"/>
    </row>
    <row r="21" spans="1:23" ht="14.25" customHeight="1">
      <c r="A21" s="382" t="s">
        <v>3272</v>
      </c>
      <c r="B21" s="383" t="s">
        <v>3273</v>
      </c>
      <c r="C21" s="384">
        <v>15286</v>
      </c>
      <c r="D21" s="388">
        <v>0.1</v>
      </c>
      <c r="E21" s="385">
        <f t="shared" si="0"/>
        <v>13757.4</v>
      </c>
      <c r="F21" s="382" t="s">
        <v>3274</v>
      </c>
      <c r="H21" s="387">
        <f t="shared" si="1"/>
        <v>0</v>
      </c>
      <c r="I21" s="382"/>
      <c r="J21" s="382"/>
      <c r="K21" s="382"/>
      <c r="L21" s="382"/>
      <c r="M21" s="382"/>
      <c r="N21" s="382"/>
      <c r="O21" s="382"/>
      <c r="P21" s="382"/>
      <c r="Q21" s="382"/>
      <c r="R21" s="382"/>
      <c r="S21" s="382"/>
      <c r="T21" s="382"/>
      <c r="U21" s="382"/>
      <c r="V21" s="382"/>
      <c r="W21" s="382"/>
    </row>
    <row r="22" spans="1:23" ht="14.25" customHeight="1">
      <c r="A22" s="382" t="s">
        <v>3275</v>
      </c>
      <c r="B22" s="383" t="s">
        <v>3276</v>
      </c>
      <c r="C22" s="384">
        <v>18958</v>
      </c>
      <c r="D22" s="388">
        <v>0.1</v>
      </c>
      <c r="E22" s="385">
        <f t="shared" si="0"/>
        <v>17062.2</v>
      </c>
      <c r="F22" s="382" t="s">
        <v>3277</v>
      </c>
      <c r="H22" s="387">
        <f t="shared" si="1"/>
        <v>0</v>
      </c>
      <c r="I22" s="382"/>
      <c r="J22" s="382"/>
      <c r="K22" s="382"/>
      <c r="L22" s="382"/>
      <c r="M22" s="382"/>
      <c r="N22" s="382"/>
      <c r="O22" s="382"/>
      <c r="P22" s="382"/>
      <c r="Q22" s="382"/>
      <c r="R22" s="382"/>
      <c r="S22" s="382"/>
      <c r="T22" s="382"/>
      <c r="U22" s="382"/>
      <c r="V22" s="382"/>
      <c r="W22" s="382"/>
    </row>
    <row r="23" spans="1:23" ht="14.25" customHeight="1">
      <c r="A23" s="382" t="s">
        <v>3278</v>
      </c>
      <c r="B23" s="383" t="s">
        <v>3279</v>
      </c>
      <c r="C23" s="384">
        <v>22630</v>
      </c>
      <c r="D23" s="388">
        <v>0.1</v>
      </c>
      <c r="E23" s="385">
        <f t="shared" si="0"/>
        <v>20367</v>
      </c>
      <c r="F23" s="382" t="s">
        <v>3280</v>
      </c>
      <c r="H23" s="387">
        <f t="shared" si="1"/>
        <v>0</v>
      </c>
      <c r="I23" s="382"/>
      <c r="J23" s="382"/>
      <c r="K23" s="382"/>
      <c r="L23" s="382"/>
      <c r="M23" s="382"/>
      <c r="N23" s="382"/>
      <c r="O23" s="382"/>
      <c r="P23" s="382"/>
      <c r="Q23" s="382"/>
      <c r="R23" s="382"/>
      <c r="S23" s="382"/>
      <c r="T23" s="382"/>
      <c r="U23" s="382"/>
      <c r="V23" s="382"/>
      <c r="W23" s="382"/>
    </row>
    <row r="24" spans="1:23" ht="14.25" customHeight="1">
      <c r="A24" s="382" t="s">
        <v>3281</v>
      </c>
      <c r="B24" s="383" t="s">
        <v>3282</v>
      </c>
      <c r="C24" s="384">
        <v>235</v>
      </c>
      <c r="D24" s="388">
        <v>0.1</v>
      </c>
      <c r="E24" s="385">
        <f t="shared" si="0"/>
        <v>211.5</v>
      </c>
      <c r="F24" s="382" t="s">
        <v>3283</v>
      </c>
      <c r="H24" s="387">
        <f t="shared" si="1"/>
        <v>0</v>
      </c>
      <c r="I24" s="382"/>
      <c r="J24" s="382"/>
      <c r="K24" s="382"/>
      <c r="L24" s="382"/>
      <c r="M24" s="382"/>
      <c r="N24" s="382"/>
      <c r="O24" s="382"/>
      <c r="P24" s="382"/>
      <c r="Q24" s="382"/>
      <c r="R24" s="382"/>
      <c r="S24" s="382"/>
      <c r="T24" s="382"/>
      <c r="U24" s="382"/>
      <c r="V24" s="382"/>
      <c r="W24" s="382"/>
    </row>
    <row r="25" spans="1:23" ht="14.25" customHeight="1">
      <c r="A25" s="382" t="s">
        <v>3284</v>
      </c>
      <c r="B25" s="383" t="s">
        <v>3285</v>
      </c>
      <c r="C25" s="384">
        <v>422</v>
      </c>
      <c r="D25" s="388">
        <v>0.1</v>
      </c>
      <c r="E25" s="385">
        <f t="shared" si="0"/>
        <v>379.8</v>
      </c>
      <c r="F25" s="382" t="s">
        <v>3286</v>
      </c>
      <c r="H25" s="387">
        <f t="shared" si="1"/>
        <v>0</v>
      </c>
      <c r="I25" s="382"/>
      <c r="J25" s="382"/>
      <c r="K25" s="382"/>
      <c r="L25" s="382"/>
      <c r="M25" s="382"/>
      <c r="N25" s="382"/>
      <c r="O25" s="382"/>
      <c r="P25" s="382"/>
      <c r="Q25" s="382"/>
      <c r="R25" s="382"/>
      <c r="S25" s="382"/>
      <c r="T25" s="382"/>
      <c r="U25" s="382"/>
      <c r="V25" s="382"/>
      <c r="W25" s="382"/>
    </row>
    <row r="26" spans="1:23" ht="14.25" customHeight="1">
      <c r="A26" s="382" t="s">
        <v>3287</v>
      </c>
      <c r="B26" s="383" t="s">
        <v>3288</v>
      </c>
      <c r="C26" s="384">
        <v>605</v>
      </c>
      <c r="D26" s="388">
        <v>0.1</v>
      </c>
      <c r="E26" s="385">
        <f t="shared" si="0"/>
        <v>544.5</v>
      </c>
      <c r="F26" s="382" t="s">
        <v>3289</v>
      </c>
      <c r="H26" s="387">
        <f t="shared" si="1"/>
        <v>0</v>
      </c>
      <c r="I26" s="382"/>
      <c r="J26" s="382"/>
      <c r="K26" s="382"/>
      <c r="L26" s="382"/>
      <c r="M26" s="382"/>
      <c r="N26" s="382"/>
      <c r="O26" s="382"/>
      <c r="P26" s="382"/>
      <c r="Q26" s="382"/>
      <c r="R26" s="382"/>
      <c r="S26" s="382"/>
      <c r="T26" s="382"/>
      <c r="U26" s="382"/>
      <c r="V26" s="382"/>
      <c r="W26" s="382"/>
    </row>
    <row r="27" spans="1:23" ht="14.25" customHeight="1">
      <c r="A27" s="382" t="s">
        <v>3290</v>
      </c>
      <c r="B27" s="383" t="s">
        <v>3291</v>
      </c>
      <c r="C27" s="384">
        <v>789</v>
      </c>
      <c r="D27" s="388">
        <v>0.1</v>
      </c>
      <c r="E27" s="385">
        <f t="shared" si="0"/>
        <v>710.1</v>
      </c>
      <c r="F27" s="382" t="s">
        <v>3292</v>
      </c>
      <c r="H27" s="387">
        <f t="shared" si="1"/>
        <v>0</v>
      </c>
      <c r="I27" s="382"/>
      <c r="J27" s="382"/>
      <c r="K27" s="382"/>
      <c r="L27" s="382"/>
      <c r="M27" s="382"/>
      <c r="N27" s="382"/>
      <c r="O27" s="382"/>
      <c r="P27" s="382"/>
      <c r="Q27" s="382"/>
      <c r="R27" s="382"/>
      <c r="S27" s="382"/>
      <c r="T27" s="382"/>
      <c r="U27" s="382"/>
      <c r="V27" s="382"/>
      <c r="W27" s="382"/>
    </row>
    <row r="28" spans="1:23" ht="14.25" customHeight="1">
      <c r="A28" s="382" t="s">
        <v>3293</v>
      </c>
      <c r="B28" s="392" t="s">
        <v>3294</v>
      </c>
      <c r="C28" s="393">
        <v>972</v>
      </c>
      <c r="D28" s="388">
        <v>0.1</v>
      </c>
      <c r="E28" s="385">
        <f t="shared" si="0"/>
        <v>874.80000000000007</v>
      </c>
      <c r="F28" s="394" t="s">
        <v>3295</v>
      </c>
      <c r="H28" s="387">
        <f t="shared" si="1"/>
        <v>0</v>
      </c>
      <c r="I28" s="382"/>
      <c r="J28" s="382"/>
      <c r="K28" s="382"/>
      <c r="L28" s="382"/>
      <c r="M28" s="382"/>
      <c r="N28" s="382"/>
      <c r="O28" s="382"/>
      <c r="P28" s="382"/>
      <c r="Q28" s="382"/>
      <c r="R28" s="382"/>
      <c r="S28" s="382"/>
      <c r="T28" s="382"/>
      <c r="U28" s="382"/>
      <c r="V28" s="382"/>
      <c r="W28" s="382"/>
    </row>
    <row r="29" spans="1:23" ht="14.25" customHeight="1">
      <c r="A29" s="382" t="s">
        <v>3296</v>
      </c>
      <c r="B29" s="383" t="s">
        <v>3297</v>
      </c>
      <c r="C29" s="384">
        <v>1156</v>
      </c>
      <c r="D29" s="388">
        <v>0.1</v>
      </c>
      <c r="E29" s="385">
        <f t="shared" si="0"/>
        <v>1040.4000000000001</v>
      </c>
      <c r="F29" s="382" t="s">
        <v>3298</v>
      </c>
      <c r="H29" s="387">
        <f t="shared" si="1"/>
        <v>0</v>
      </c>
      <c r="I29" s="382"/>
      <c r="J29" s="382"/>
      <c r="K29" s="382"/>
      <c r="L29" s="382"/>
      <c r="M29" s="382"/>
      <c r="N29" s="382"/>
      <c r="O29" s="382"/>
      <c r="P29" s="382"/>
      <c r="Q29" s="382"/>
      <c r="R29" s="382"/>
      <c r="S29" s="382"/>
      <c r="T29" s="382"/>
      <c r="U29" s="382"/>
      <c r="V29" s="382"/>
      <c r="W29" s="382"/>
    </row>
    <row r="30" spans="1:23" ht="14.25" customHeight="1">
      <c r="A30" s="382" t="s">
        <v>3299</v>
      </c>
      <c r="B30" s="392" t="s">
        <v>3300</v>
      </c>
      <c r="C30" s="393">
        <v>1340</v>
      </c>
      <c r="D30" s="388">
        <v>0.1</v>
      </c>
      <c r="E30" s="385">
        <f t="shared" si="0"/>
        <v>1206</v>
      </c>
      <c r="F30" s="394" t="s">
        <v>3301</v>
      </c>
      <c r="H30" s="387">
        <f t="shared" si="1"/>
        <v>0</v>
      </c>
      <c r="I30" s="382"/>
      <c r="J30" s="382"/>
      <c r="K30" s="382"/>
      <c r="L30" s="382"/>
      <c r="M30" s="382"/>
      <c r="N30" s="382"/>
      <c r="O30" s="382"/>
      <c r="P30" s="382"/>
      <c r="Q30" s="382"/>
      <c r="R30" s="382"/>
      <c r="S30" s="382"/>
      <c r="T30" s="382"/>
      <c r="U30" s="382"/>
      <c r="V30" s="382"/>
      <c r="W30" s="382"/>
    </row>
    <row r="31" spans="1:23" ht="14.25" customHeight="1">
      <c r="A31" s="382" t="s">
        <v>3302</v>
      </c>
      <c r="B31" s="383" t="s">
        <v>3303</v>
      </c>
      <c r="C31" s="384">
        <v>1523</v>
      </c>
      <c r="D31" s="388">
        <v>0.1</v>
      </c>
      <c r="E31" s="385">
        <f t="shared" si="0"/>
        <v>1370.7</v>
      </c>
      <c r="F31" s="382" t="s">
        <v>3304</v>
      </c>
      <c r="H31" s="387">
        <f t="shared" si="1"/>
        <v>0</v>
      </c>
      <c r="I31" s="382"/>
      <c r="J31" s="382"/>
      <c r="K31" s="382"/>
      <c r="L31" s="382"/>
      <c r="M31" s="382"/>
      <c r="N31" s="382"/>
      <c r="O31" s="382"/>
      <c r="P31" s="382"/>
      <c r="Q31" s="382"/>
      <c r="R31" s="382"/>
      <c r="S31" s="382"/>
      <c r="T31" s="382"/>
      <c r="U31" s="382"/>
      <c r="V31" s="382"/>
      <c r="W31" s="382"/>
    </row>
    <row r="32" spans="1:23" ht="14.25" customHeight="1">
      <c r="A32" s="382" t="s">
        <v>3305</v>
      </c>
      <c r="B32" s="392" t="s">
        <v>3306</v>
      </c>
      <c r="C32" s="393">
        <v>1707</v>
      </c>
      <c r="D32" s="388">
        <v>0.1</v>
      </c>
      <c r="E32" s="385">
        <f t="shared" si="0"/>
        <v>1536.3</v>
      </c>
      <c r="F32" s="394" t="s">
        <v>3307</v>
      </c>
      <c r="H32" s="387">
        <f t="shared" si="1"/>
        <v>0</v>
      </c>
      <c r="I32" s="382"/>
      <c r="J32" s="382"/>
      <c r="K32" s="382"/>
      <c r="L32" s="382"/>
      <c r="M32" s="382"/>
      <c r="N32" s="382"/>
      <c r="O32" s="382"/>
      <c r="P32" s="382"/>
      <c r="Q32" s="382"/>
      <c r="R32" s="382"/>
      <c r="S32" s="382"/>
      <c r="T32" s="382"/>
      <c r="U32" s="382"/>
      <c r="V32" s="382"/>
      <c r="W32" s="382"/>
    </row>
    <row r="33" spans="1:23" ht="14.25" customHeight="1">
      <c r="A33" s="382" t="s">
        <v>3308</v>
      </c>
      <c r="B33" s="383" t="s">
        <v>3309</v>
      </c>
      <c r="C33" s="384">
        <v>1890</v>
      </c>
      <c r="D33" s="388">
        <v>0.1</v>
      </c>
      <c r="E33" s="385">
        <f t="shared" si="0"/>
        <v>1701</v>
      </c>
      <c r="F33" s="382" t="s">
        <v>3310</v>
      </c>
      <c r="H33" s="387">
        <f t="shared" si="1"/>
        <v>0</v>
      </c>
      <c r="I33" s="382"/>
      <c r="J33" s="382"/>
      <c r="K33" s="382"/>
      <c r="L33" s="382"/>
      <c r="M33" s="382"/>
      <c r="N33" s="382"/>
      <c r="O33" s="382"/>
      <c r="P33" s="382"/>
      <c r="Q33" s="382"/>
      <c r="R33" s="382"/>
      <c r="S33" s="382"/>
      <c r="T33" s="382"/>
      <c r="U33" s="382"/>
      <c r="V33" s="382"/>
      <c r="W33" s="382"/>
    </row>
    <row r="34" spans="1:23" ht="14.25" customHeight="1">
      <c r="A34" s="382" t="s">
        <v>3311</v>
      </c>
      <c r="B34" s="392" t="s">
        <v>3312</v>
      </c>
      <c r="C34" s="393">
        <v>2074</v>
      </c>
      <c r="D34" s="388">
        <v>0.1</v>
      </c>
      <c r="E34" s="385">
        <f t="shared" si="0"/>
        <v>1866.6000000000001</v>
      </c>
      <c r="F34" s="394" t="s">
        <v>3313</v>
      </c>
      <c r="H34" s="387">
        <f t="shared" si="1"/>
        <v>0</v>
      </c>
      <c r="I34" s="382"/>
      <c r="J34" s="382"/>
      <c r="K34" s="382"/>
      <c r="L34" s="382"/>
      <c r="M34" s="382"/>
      <c r="N34" s="382"/>
      <c r="O34" s="382"/>
      <c r="P34" s="382"/>
      <c r="Q34" s="382"/>
      <c r="R34" s="382"/>
      <c r="S34" s="382"/>
      <c r="T34" s="382"/>
      <c r="U34" s="382"/>
      <c r="V34" s="382"/>
      <c r="W34" s="382"/>
    </row>
    <row r="35" spans="1:23" ht="14.25" customHeight="1">
      <c r="A35" s="382" t="s">
        <v>3314</v>
      </c>
      <c r="B35" s="383" t="s">
        <v>3315</v>
      </c>
      <c r="C35" s="384">
        <v>2258</v>
      </c>
      <c r="D35" s="388">
        <v>0.1</v>
      </c>
      <c r="E35" s="385">
        <f t="shared" si="0"/>
        <v>2032.2</v>
      </c>
      <c r="F35" s="382" t="s">
        <v>3316</v>
      </c>
      <c r="H35" s="387">
        <f t="shared" si="1"/>
        <v>0</v>
      </c>
      <c r="I35" s="382"/>
      <c r="J35" s="382"/>
      <c r="K35" s="382"/>
      <c r="L35" s="382"/>
      <c r="M35" s="382"/>
      <c r="N35" s="382"/>
      <c r="O35" s="382"/>
      <c r="P35" s="382"/>
      <c r="Q35" s="382"/>
      <c r="R35" s="382"/>
      <c r="S35" s="382"/>
      <c r="T35" s="382"/>
      <c r="U35" s="382"/>
      <c r="V35" s="382"/>
      <c r="W35" s="382"/>
    </row>
    <row r="36" spans="1:23" ht="14.25" customHeight="1">
      <c r="A36" s="382" t="s">
        <v>3317</v>
      </c>
      <c r="B36" s="392" t="s">
        <v>3318</v>
      </c>
      <c r="C36" s="393">
        <v>2441</v>
      </c>
      <c r="D36" s="388">
        <v>0.1</v>
      </c>
      <c r="E36" s="385">
        <f t="shared" si="0"/>
        <v>2196.9</v>
      </c>
      <c r="F36" s="394" t="s">
        <v>3319</v>
      </c>
      <c r="H36" s="387">
        <f t="shared" si="1"/>
        <v>0</v>
      </c>
      <c r="I36" s="382"/>
      <c r="J36" s="382"/>
      <c r="K36" s="382"/>
      <c r="L36" s="382"/>
      <c r="M36" s="382"/>
      <c r="N36" s="382"/>
      <c r="O36" s="382"/>
      <c r="P36" s="382"/>
      <c r="Q36" s="382"/>
      <c r="R36" s="382"/>
      <c r="S36" s="382"/>
      <c r="T36" s="382"/>
      <c r="U36" s="382"/>
      <c r="V36" s="382"/>
      <c r="W36" s="382"/>
    </row>
    <row r="37" spans="1:23" ht="14.25" customHeight="1">
      <c r="A37" s="382" t="s">
        <v>3320</v>
      </c>
      <c r="B37" s="383" t="s">
        <v>3321</v>
      </c>
      <c r="C37" s="384">
        <v>2625</v>
      </c>
      <c r="D37" s="388">
        <v>0.1</v>
      </c>
      <c r="E37" s="385">
        <f t="shared" si="0"/>
        <v>2362.5</v>
      </c>
      <c r="F37" s="382" t="s">
        <v>3322</v>
      </c>
      <c r="H37" s="387">
        <f t="shared" si="1"/>
        <v>0</v>
      </c>
      <c r="I37" s="382"/>
      <c r="J37" s="382"/>
      <c r="K37" s="382"/>
      <c r="L37" s="382"/>
      <c r="M37" s="382"/>
      <c r="N37" s="382"/>
      <c r="O37" s="382"/>
      <c r="P37" s="382"/>
      <c r="Q37" s="382"/>
      <c r="R37" s="382"/>
      <c r="S37" s="382"/>
      <c r="T37" s="382"/>
      <c r="U37" s="382"/>
      <c r="V37" s="382"/>
      <c r="W37" s="382"/>
    </row>
    <row r="38" spans="1:23" ht="14.25" customHeight="1">
      <c r="A38" s="382" t="s">
        <v>3323</v>
      </c>
      <c r="B38" s="392" t="s">
        <v>3324</v>
      </c>
      <c r="C38" s="393">
        <v>2808</v>
      </c>
      <c r="D38" s="388">
        <v>0.1</v>
      </c>
      <c r="E38" s="385">
        <f t="shared" si="0"/>
        <v>2527.2000000000003</v>
      </c>
      <c r="F38" s="394" t="s">
        <v>3325</v>
      </c>
      <c r="H38" s="387">
        <f t="shared" si="1"/>
        <v>0</v>
      </c>
      <c r="I38" s="382"/>
      <c r="J38" s="382"/>
      <c r="K38" s="382"/>
      <c r="L38" s="382"/>
      <c r="M38" s="382"/>
      <c r="N38" s="382"/>
      <c r="O38" s="382"/>
      <c r="P38" s="382"/>
      <c r="Q38" s="382"/>
      <c r="R38" s="382"/>
      <c r="S38" s="382"/>
      <c r="T38" s="382"/>
      <c r="U38" s="382"/>
      <c r="V38" s="382"/>
      <c r="W38" s="382"/>
    </row>
    <row r="39" spans="1:23" ht="14.25" customHeight="1">
      <c r="A39" s="382" t="s">
        <v>3326</v>
      </c>
      <c r="B39" s="383" t="s">
        <v>3327</v>
      </c>
      <c r="C39" s="384">
        <v>2992</v>
      </c>
      <c r="D39" s="388">
        <v>0.1</v>
      </c>
      <c r="E39" s="385">
        <f t="shared" si="0"/>
        <v>2692.8</v>
      </c>
      <c r="F39" s="382" t="s">
        <v>3328</v>
      </c>
      <c r="H39" s="387">
        <f t="shared" si="1"/>
        <v>0</v>
      </c>
      <c r="I39" s="382"/>
      <c r="J39" s="382"/>
      <c r="K39" s="382"/>
      <c r="L39" s="382"/>
      <c r="M39" s="382"/>
      <c r="N39" s="382"/>
      <c r="O39" s="382"/>
      <c r="P39" s="382"/>
      <c r="Q39" s="382"/>
      <c r="R39" s="382"/>
      <c r="S39" s="382"/>
      <c r="T39" s="382"/>
      <c r="U39" s="382"/>
      <c r="V39" s="382"/>
      <c r="W39" s="382"/>
    </row>
    <row r="40" spans="1:23" ht="14.25" customHeight="1">
      <c r="A40" s="382" t="s">
        <v>3329</v>
      </c>
      <c r="B40" s="392" t="s">
        <v>3330</v>
      </c>
      <c r="C40" s="393">
        <v>3176</v>
      </c>
      <c r="D40" s="388">
        <v>0.1</v>
      </c>
      <c r="E40" s="385">
        <f t="shared" si="0"/>
        <v>2858.4</v>
      </c>
      <c r="F40" s="394" t="s">
        <v>3331</v>
      </c>
      <c r="H40" s="387">
        <f t="shared" si="1"/>
        <v>0</v>
      </c>
      <c r="I40" s="382"/>
      <c r="J40" s="382"/>
      <c r="K40" s="382"/>
      <c r="L40" s="382"/>
      <c r="M40" s="382"/>
      <c r="N40" s="382"/>
      <c r="O40" s="382"/>
      <c r="P40" s="382"/>
      <c r="Q40" s="382"/>
      <c r="R40" s="382"/>
      <c r="S40" s="382"/>
      <c r="T40" s="382"/>
      <c r="U40" s="382"/>
      <c r="V40" s="382"/>
      <c r="W40" s="382"/>
    </row>
    <row r="41" spans="1:23" ht="14.25" customHeight="1">
      <c r="A41" s="382" t="s">
        <v>3332</v>
      </c>
      <c r="B41" s="392" t="s">
        <v>3333</v>
      </c>
      <c r="C41" s="393">
        <v>3359</v>
      </c>
      <c r="D41" s="388">
        <v>0.1</v>
      </c>
      <c r="E41" s="385">
        <f t="shared" si="0"/>
        <v>3023.1</v>
      </c>
      <c r="F41" s="394" t="s">
        <v>3334</v>
      </c>
      <c r="H41" s="387">
        <f t="shared" si="1"/>
        <v>0</v>
      </c>
      <c r="I41" s="382"/>
      <c r="J41" s="382"/>
      <c r="K41" s="382"/>
      <c r="L41" s="382"/>
      <c r="M41" s="382"/>
      <c r="N41" s="382"/>
      <c r="O41" s="382"/>
      <c r="P41" s="382"/>
      <c r="Q41" s="382"/>
      <c r="R41" s="382"/>
      <c r="S41" s="382"/>
      <c r="T41" s="382"/>
      <c r="U41" s="382"/>
      <c r="V41" s="382"/>
      <c r="W41" s="382"/>
    </row>
    <row r="42" spans="1:23" ht="14.25" customHeight="1">
      <c r="A42" s="382" t="s">
        <v>3335</v>
      </c>
      <c r="B42" s="392" t="s">
        <v>3336</v>
      </c>
      <c r="C42" s="393">
        <v>3543</v>
      </c>
      <c r="D42" s="388">
        <v>0.1</v>
      </c>
      <c r="E42" s="385">
        <f t="shared" si="0"/>
        <v>3188.7000000000003</v>
      </c>
      <c r="F42" s="394" t="s">
        <v>3337</v>
      </c>
      <c r="H42" s="387">
        <f t="shared" si="1"/>
        <v>0</v>
      </c>
      <c r="I42" s="382"/>
      <c r="J42" s="382"/>
      <c r="K42" s="382"/>
      <c r="L42" s="382"/>
      <c r="M42" s="382"/>
      <c r="N42" s="382"/>
      <c r="O42" s="382"/>
      <c r="P42" s="382"/>
      <c r="Q42" s="382"/>
      <c r="R42" s="382"/>
      <c r="S42" s="382"/>
      <c r="T42" s="382"/>
      <c r="U42" s="382"/>
      <c r="V42" s="382"/>
      <c r="W42" s="382"/>
    </row>
    <row r="43" spans="1:23" ht="14.25" customHeight="1">
      <c r="A43" s="382" t="s">
        <v>3338</v>
      </c>
      <c r="B43" s="392" t="s">
        <v>3339</v>
      </c>
      <c r="C43" s="393">
        <v>3726</v>
      </c>
      <c r="D43" s="388">
        <v>0.1</v>
      </c>
      <c r="E43" s="385">
        <f t="shared" si="0"/>
        <v>3353.4</v>
      </c>
      <c r="F43" s="394" t="s">
        <v>3340</v>
      </c>
      <c r="H43" s="387">
        <f t="shared" si="1"/>
        <v>0</v>
      </c>
      <c r="I43" s="382"/>
      <c r="J43" s="382"/>
      <c r="K43" s="382"/>
      <c r="L43" s="382"/>
      <c r="M43" s="382"/>
      <c r="N43" s="382"/>
      <c r="O43" s="382"/>
      <c r="P43" s="382"/>
      <c r="Q43" s="382"/>
      <c r="R43" s="382"/>
      <c r="S43" s="382"/>
      <c r="T43" s="382"/>
      <c r="U43" s="382"/>
      <c r="V43" s="382"/>
      <c r="W43" s="382"/>
    </row>
    <row r="44" spans="1:23" ht="14.25" customHeight="1">
      <c r="A44" s="382" t="s">
        <v>3341</v>
      </c>
      <c r="B44" s="383" t="s">
        <v>3342</v>
      </c>
      <c r="C44" s="384">
        <v>592</v>
      </c>
      <c r="D44" s="388">
        <v>0.1</v>
      </c>
      <c r="E44" s="385">
        <f t="shared" si="0"/>
        <v>532.80000000000007</v>
      </c>
      <c r="F44" s="382" t="s">
        <v>3343</v>
      </c>
      <c r="H44" s="387">
        <f t="shared" si="1"/>
        <v>0</v>
      </c>
      <c r="I44" s="382"/>
      <c r="J44" s="382"/>
      <c r="K44" s="382"/>
      <c r="L44" s="382"/>
      <c r="M44" s="382"/>
      <c r="N44" s="382"/>
      <c r="O44" s="382"/>
      <c r="P44" s="382"/>
      <c r="Q44" s="382"/>
      <c r="R44" s="382"/>
      <c r="S44" s="382"/>
      <c r="T44" s="382"/>
      <c r="U44" s="382"/>
      <c r="V44" s="382"/>
      <c r="W44" s="382"/>
    </row>
    <row r="45" spans="1:23" ht="14.25" customHeight="1">
      <c r="A45" s="382" t="s">
        <v>3344</v>
      </c>
      <c r="B45" s="383" t="s">
        <v>3345</v>
      </c>
      <c r="C45" s="384">
        <v>714</v>
      </c>
      <c r="D45" s="388">
        <v>0.1</v>
      </c>
      <c r="E45" s="385">
        <f t="shared" si="0"/>
        <v>642.6</v>
      </c>
      <c r="F45" s="382" t="s">
        <v>3346</v>
      </c>
      <c r="H45" s="387">
        <f t="shared" si="1"/>
        <v>0</v>
      </c>
      <c r="I45" s="382"/>
      <c r="J45" s="382"/>
      <c r="K45" s="382"/>
      <c r="L45" s="382"/>
      <c r="M45" s="382"/>
      <c r="N45" s="382"/>
      <c r="O45" s="382"/>
      <c r="P45" s="382"/>
      <c r="Q45" s="382"/>
      <c r="R45" s="382"/>
      <c r="S45" s="382"/>
      <c r="T45" s="382"/>
      <c r="U45" s="382"/>
      <c r="V45" s="382"/>
      <c r="W45" s="382"/>
    </row>
    <row r="46" spans="1:23" ht="14.25" customHeight="1">
      <c r="A46" s="382" t="s">
        <v>3347</v>
      </c>
      <c r="B46" s="383" t="s">
        <v>3348</v>
      </c>
      <c r="C46" s="384">
        <v>823</v>
      </c>
      <c r="D46" s="388">
        <v>0.1</v>
      </c>
      <c r="E46" s="385">
        <f t="shared" si="0"/>
        <v>740.7</v>
      </c>
      <c r="F46" s="382" t="s">
        <v>3349</v>
      </c>
      <c r="H46" s="387">
        <f t="shared" si="1"/>
        <v>0</v>
      </c>
      <c r="I46" s="382"/>
      <c r="J46" s="382"/>
      <c r="K46" s="382"/>
      <c r="L46" s="382"/>
      <c r="M46" s="382"/>
      <c r="N46" s="382"/>
      <c r="O46" s="382"/>
      <c r="P46" s="382"/>
      <c r="Q46" s="382"/>
      <c r="R46" s="382"/>
      <c r="S46" s="382"/>
      <c r="T46" s="382"/>
      <c r="U46" s="382"/>
      <c r="V46" s="382"/>
      <c r="W46" s="382"/>
    </row>
    <row r="47" spans="1:23" ht="14.25" customHeight="1">
      <c r="A47" s="382" t="s">
        <v>3350</v>
      </c>
      <c r="B47" s="383" t="s">
        <v>3351</v>
      </c>
      <c r="C47" s="384">
        <v>925</v>
      </c>
      <c r="D47" s="388">
        <v>0.1</v>
      </c>
      <c r="E47" s="385">
        <f t="shared" si="0"/>
        <v>832.5</v>
      </c>
      <c r="F47" s="382" t="s">
        <v>3352</v>
      </c>
      <c r="H47" s="387">
        <f t="shared" si="1"/>
        <v>0</v>
      </c>
      <c r="I47" s="382"/>
      <c r="J47" s="382"/>
      <c r="K47" s="382"/>
      <c r="L47" s="382"/>
      <c r="M47" s="382"/>
      <c r="N47" s="382"/>
      <c r="O47" s="382"/>
      <c r="P47" s="382"/>
      <c r="Q47" s="382"/>
      <c r="R47" s="382"/>
      <c r="S47" s="382"/>
      <c r="T47" s="382"/>
      <c r="U47" s="382"/>
      <c r="V47" s="382"/>
      <c r="W47" s="382"/>
    </row>
    <row r="48" spans="1:23" ht="14.25" customHeight="1">
      <c r="A48" s="382" t="s">
        <v>3353</v>
      </c>
      <c r="B48" s="383" t="s">
        <v>3354</v>
      </c>
      <c r="C48" s="384">
        <v>1142</v>
      </c>
      <c r="D48" s="388">
        <v>0.1</v>
      </c>
      <c r="E48" s="385">
        <f t="shared" si="0"/>
        <v>1027.8</v>
      </c>
      <c r="F48" s="382" t="s">
        <v>3355</v>
      </c>
      <c r="H48" s="387">
        <f t="shared" si="1"/>
        <v>0</v>
      </c>
      <c r="I48" s="382"/>
      <c r="J48" s="382"/>
      <c r="K48" s="382"/>
      <c r="L48" s="382"/>
      <c r="M48" s="382"/>
      <c r="N48" s="382"/>
      <c r="O48" s="382"/>
      <c r="P48" s="382"/>
      <c r="Q48" s="382"/>
      <c r="R48" s="382"/>
      <c r="S48" s="382"/>
      <c r="T48" s="382"/>
      <c r="U48" s="382"/>
      <c r="V48" s="382"/>
      <c r="W48" s="382"/>
    </row>
    <row r="49" spans="1:23" ht="14.25" customHeight="1">
      <c r="A49" s="382" t="s">
        <v>3356</v>
      </c>
      <c r="B49" s="383" t="s">
        <v>3357</v>
      </c>
      <c r="C49" s="384">
        <v>1248</v>
      </c>
      <c r="D49" s="388">
        <v>0.1</v>
      </c>
      <c r="E49" s="385">
        <f t="shared" si="0"/>
        <v>1123.2</v>
      </c>
      <c r="F49" s="382" t="s">
        <v>3358</v>
      </c>
      <c r="H49" s="387">
        <f t="shared" si="1"/>
        <v>0</v>
      </c>
      <c r="I49" s="382"/>
      <c r="J49" s="382"/>
      <c r="K49" s="382"/>
      <c r="L49" s="382"/>
      <c r="M49" s="382"/>
      <c r="N49" s="382"/>
      <c r="O49" s="382"/>
      <c r="P49" s="382"/>
      <c r="Q49" s="382"/>
      <c r="R49" s="382"/>
      <c r="S49" s="382"/>
      <c r="T49" s="382"/>
      <c r="U49" s="382"/>
      <c r="V49" s="382"/>
      <c r="W49" s="382"/>
    </row>
    <row r="50" spans="1:23" ht="14.25" customHeight="1">
      <c r="A50" s="382" t="s">
        <v>3359</v>
      </c>
      <c r="B50" s="383" t="s">
        <v>3360</v>
      </c>
      <c r="C50" s="384">
        <v>1353</v>
      </c>
      <c r="D50" s="388">
        <v>0.1</v>
      </c>
      <c r="E50" s="385">
        <f t="shared" si="0"/>
        <v>1217.7</v>
      </c>
      <c r="F50" s="382" t="s">
        <v>3361</v>
      </c>
      <c r="H50" s="387">
        <f t="shared" si="1"/>
        <v>0</v>
      </c>
      <c r="I50" s="382"/>
      <c r="J50" s="382"/>
      <c r="K50" s="382"/>
      <c r="L50" s="382"/>
      <c r="M50" s="382"/>
      <c r="N50" s="382"/>
      <c r="O50" s="382"/>
      <c r="P50" s="382"/>
      <c r="Q50" s="382"/>
      <c r="R50" s="382"/>
      <c r="S50" s="382"/>
      <c r="T50" s="382"/>
      <c r="U50" s="382"/>
      <c r="V50" s="382"/>
      <c r="W50" s="382"/>
    </row>
    <row r="51" spans="1:23" ht="14.25" customHeight="1">
      <c r="A51" s="382" t="s">
        <v>3362</v>
      </c>
      <c r="B51" s="389" t="s">
        <v>3363</v>
      </c>
      <c r="C51" s="390">
        <v>1459</v>
      </c>
      <c r="D51" s="388">
        <v>0.1</v>
      </c>
      <c r="E51" s="385">
        <f t="shared" si="0"/>
        <v>1313.1000000000001</v>
      </c>
      <c r="F51" s="391" t="s">
        <v>3364</v>
      </c>
      <c r="H51" s="387">
        <f t="shared" si="1"/>
        <v>0</v>
      </c>
      <c r="I51" s="382"/>
      <c r="J51" s="382"/>
      <c r="K51" s="382"/>
      <c r="L51" s="382"/>
      <c r="M51" s="382"/>
      <c r="N51" s="382"/>
      <c r="O51" s="382"/>
      <c r="P51" s="382"/>
      <c r="Q51" s="382"/>
      <c r="R51" s="382"/>
      <c r="S51" s="382"/>
      <c r="T51" s="382"/>
      <c r="U51" s="382"/>
      <c r="V51" s="382"/>
      <c r="W51" s="382"/>
    </row>
    <row r="52" spans="1:23" ht="14.25" customHeight="1">
      <c r="A52" s="382" t="s">
        <v>3365</v>
      </c>
      <c r="B52" s="389" t="s">
        <v>3366</v>
      </c>
      <c r="C52" s="390">
        <v>1564</v>
      </c>
      <c r="D52" s="388">
        <v>0.1</v>
      </c>
      <c r="E52" s="385">
        <f t="shared" si="0"/>
        <v>1407.6000000000001</v>
      </c>
      <c r="F52" s="391" t="s">
        <v>3367</v>
      </c>
      <c r="H52" s="387">
        <f t="shared" si="1"/>
        <v>0</v>
      </c>
      <c r="I52" s="382"/>
      <c r="J52" s="382"/>
      <c r="K52" s="382"/>
      <c r="L52" s="382"/>
      <c r="M52" s="382"/>
      <c r="N52" s="382"/>
      <c r="O52" s="382"/>
      <c r="P52" s="382"/>
      <c r="Q52" s="382"/>
      <c r="R52" s="382"/>
      <c r="S52" s="382"/>
      <c r="T52" s="382"/>
      <c r="U52" s="382"/>
      <c r="V52" s="382"/>
      <c r="W52" s="382"/>
    </row>
    <row r="53" spans="1:23" ht="14.25" customHeight="1">
      <c r="A53" s="382" t="s">
        <v>3368</v>
      </c>
      <c r="B53" s="389" t="s">
        <v>3369</v>
      </c>
      <c r="C53" s="390">
        <v>1670</v>
      </c>
      <c r="D53" s="388">
        <v>0.1</v>
      </c>
      <c r="E53" s="385">
        <f t="shared" si="0"/>
        <v>1503</v>
      </c>
      <c r="F53" s="391" t="s">
        <v>3370</v>
      </c>
      <c r="H53" s="387">
        <f t="shared" si="1"/>
        <v>0</v>
      </c>
      <c r="I53" s="382"/>
      <c r="J53" s="382"/>
      <c r="K53" s="382"/>
      <c r="L53" s="382"/>
      <c r="M53" s="382"/>
      <c r="N53" s="382"/>
      <c r="O53" s="382"/>
      <c r="P53" s="382"/>
      <c r="Q53" s="382"/>
      <c r="R53" s="382"/>
      <c r="S53" s="382"/>
      <c r="T53" s="382"/>
      <c r="U53" s="382"/>
      <c r="V53" s="382"/>
      <c r="W53" s="382"/>
    </row>
    <row r="54" spans="1:23" ht="14.25" customHeight="1">
      <c r="A54" s="382" t="s">
        <v>3371</v>
      </c>
      <c r="B54" s="389" t="s">
        <v>3372</v>
      </c>
      <c r="C54" s="390">
        <v>1775</v>
      </c>
      <c r="D54" s="388">
        <v>0.1</v>
      </c>
      <c r="E54" s="385">
        <f t="shared" si="0"/>
        <v>1597.5</v>
      </c>
      <c r="F54" s="391" t="s">
        <v>3373</v>
      </c>
      <c r="H54" s="387">
        <f t="shared" si="1"/>
        <v>0</v>
      </c>
      <c r="I54" s="382"/>
      <c r="J54" s="382"/>
      <c r="K54" s="382"/>
      <c r="L54" s="382"/>
      <c r="M54" s="382"/>
      <c r="N54" s="382"/>
      <c r="O54" s="382"/>
      <c r="P54" s="382"/>
      <c r="Q54" s="382"/>
      <c r="R54" s="382"/>
      <c r="S54" s="382"/>
      <c r="T54" s="382"/>
      <c r="U54" s="382"/>
      <c r="V54" s="382"/>
      <c r="W54" s="382"/>
    </row>
    <row r="55" spans="1:23" ht="14.25" customHeight="1">
      <c r="A55" s="382" t="s">
        <v>3374</v>
      </c>
      <c r="B55" s="389" t="s">
        <v>3375</v>
      </c>
      <c r="C55" s="390">
        <v>1881</v>
      </c>
      <c r="D55" s="388">
        <v>0.1</v>
      </c>
      <c r="E55" s="385">
        <f t="shared" si="0"/>
        <v>1692.9</v>
      </c>
      <c r="F55" s="391" t="s">
        <v>3217</v>
      </c>
      <c r="H55" s="387">
        <f t="shared" si="1"/>
        <v>0</v>
      </c>
      <c r="I55" s="382"/>
      <c r="J55" s="382"/>
      <c r="K55" s="382"/>
      <c r="L55" s="382"/>
      <c r="M55" s="382"/>
      <c r="N55" s="382"/>
      <c r="O55" s="382"/>
      <c r="P55" s="382"/>
      <c r="Q55" s="382"/>
      <c r="R55" s="382"/>
      <c r="S55" s="382"/>
      <c r="T55" s="382"/>
      <c r="U55" s="382"/>
      <c r="V55" s="382"/>
      <c r="W55" s="382"/>
    </row>
    <row r="56" spans="1:23" ht="14.25" customHeight="1">
      <c r="A56" s="382" t="s">
        <v>3376</v>
      </c>
      <c r="B56" s="389" t="s">
        <v>3377</v>
      </c>
      <c r="C56" s="390">
        <v>2092</v>
      </c>
      <c r="D56" s="388">
        <v>0.1</v>
      </c>
      <c r="E56" s="385">
        <f t="shared" si="0"/>
        <v>1882.8</v>
      </c>
      <c r="F56" s="391" t="s">
        <v>3378</v>
      </c>
      <c r="H56" s="387">
        <f t="shared" si="1"/>
        <v>0</v>
      </c>
      <c r="I56" s="382"/>
      <c r="J56" s="382"/>
      <c r="K56" s="382"/>
      <c r="L56" s="382"/>
      <c r="M56" s="382"/>
      <c r="N56" s="382"/>
      <c r="O56" s="382"/>
      <c r="P56" s="382"/>
      <c r="Q56" s="382"/>
      <c r="R56" s="382"/>
      <c r="S56" s="382"/>
      <c r="T56" s="382"/>
      <c r="U56" s="382"/>
      <c r="V56" s="382"/>
      <c r="W56" s="382"/>
    </row>
    <row r="57" spans="1:23" ht="14.25" customHeight="1">
      <c r="A57" s="382" t="s">
        <v>3379</v>
      </c>
      <c r="B57" s="389" t="s">
        <v>3380</v>
      </c>
      <c r="C57" s="390">
        <v>2302</v>
      </c>
      <c r="D57" s="388">
        <v>0.1</v>
      </c>
      <c r="E57" s="385">
        <f t="shared" si="0"/>
        <v>2071.8000000000002</v>
      </c>
      <c r="F57" s="391" t="s">
        <v>3381</v>
      </c>
      <c r="H57" s="387">
        <f t="shared" si="1"/>
        <v>0</v>
      </c>
      <c r="I57" s="382"/>
      <c r="J57" s="382"/>
      <c r="K57" s="382"/>
      <c r="L57" s="382"/>
      <c r="M57" s="382"/>
      <c r="N57" s="382"/>
      <c r="O57" s="382"/>
      <c r="P57" s="382"/>
      <c r="Q57" s="382"/>
      <c r="R57" s="382"/>
      <c r="S57" s="382"/>
      <c r="T57" s="382"/>
      <c r="U57" s="382"/>
      <c r="V57" s="382"/>
      <c r="W57" s="382"/>
    </row>
    <row r="58" spans="1:23" ht="14.25" customHeight="1">
      <c r="A58" s="382" t="s">
        <v>3382</v>
      </c>
      <c r="B58" s="389" t="s">
        <v>3383</v>
      </c>
      <c r="C58" s="390">
        <v>2513</v>
      </c>
      <c r="D58" s="388">
        <v>0.1</v>
      </c>
      <c r="E58" s="385">
        <f t="shared" si="0"/>
        <v>2261.7000000000003</v>
      </c>
      <c r="F58" s="391" t="s">
        <v>3384</v>
      </c>
      <c r="H58" s="387">
        <f t="shared" si="1"/>
        <v>0</v>
      </c>
      <c r="I58" s="382"/>
      <c r="J58" s="382"/>
      <c r="K58" s="382"/>
      <c r="L58" s="382"/>
      <c r="M58" s="382"/>
      <c r="N58" s="382"/>
      <c r="O58" s="382"/>
      <c r="P58" s="382"/>
      <c r="Q58" s="382"/>
      <c r="R58" s="382"/>
      <c r="S58" s="382"/>
      <c r="T58" s="382"/>
      <c r="U58" s="382"/>
      <c r="V58" s="382"/>
      <c r="W58" s="382"/>
    </row>
    <row r="59" spans="1:23" ht="14.25" customHeight="1">
      <c r="A59" s="382" t="s">
        <v>3385</v>
      </c>
      <c r="B59" s="389" t="s">
        <v>3386</v>
      </c>
      <c r="C59" s="390">
        <v>2724</v>
      </c>
      <c r="D59" s="388">
        <v>0.1</v>
      </c>
      <c r="E59" s="385">
        <f t="shared" si="0"/>
        <v>2451.6</v>
      </c>
      <c r="F59" s="391" t="s">
        <v>3387</v>
      </c>
      <c r="H59" s="387">
        <f t="shared" si="1"/>
        <v>0</v>
      </c>
      <c r="I59" s="382"/>
      <c r="J59" s="382"/>
      <c r="K59" s="382"/>
      <c r="L59" s="382"/>
      <c r="M59" s="382"/>
      <c r="N59" s="382"/>
      <c r="O59" s="382"/>
      <c r="P59" s="382"/>
      <c r="Q59" s="382"/>
      <c r="R59" s="382"/>
      <c r="S59" s="382"/>
      <c r="T59" s="382"/>
      <c r="U59" s="382"/>
      <c r="V59" s="382"/>
      <c r="W59" s="382"/>
    </row>
    <row r="60" spans="1:23" ht="14.25" customHeight="1">
      <c r="A60" s="382" t="s">
        <v>3388</v>
      </c>
      <c r="B60" s="389" t="s">
        <v>3389</v>
      </c>
      <c r="C60" s="390">
        <v>2935</v>
      </c>
      <c r="D60" s="388">
        <v>0.1</v>
      </c>
      <c r="E60" s="385">
        <f t="shared" si="0"/>
        <v>2641.5</v>
      </c>
      <c r="F60" s="391" t="s">
        <v>3220</v>
      </c>
      <c r="H60" s="387">
        <f t="shared" si="1"/>
        <v>0</v>
      </c>
      <c r="I60" s="382"/>
      <c r="J60" s="382"/>
      <c r="K60" s="382"/>
      <c r="L60" s="382"/>
      <c r="M60" s="382"/>
      <c r="N60" s="382"/>
      <c r="O60" s="382"/>
      <c r="P60" s="382"/>
      <c r="Q60" s="382"/>
      <c r="R60" s="382"/>
      <c r="S60" s="382"/>
      <c r="T60" s="382"/>
      <c r="U60" s="382"/>
      <c r="V60" s="382"/>
      <c r="W60" s="382"/>
    </row>
    <row r="61" spans="1:23" ht="14.25" customHeight="1">
      <c r="A61" s="382" t="s">
        <v>3390</v>
      </c>
      <c r="B61" s="389" t="s">
        <v>3391</v>
      </c>
      <c r="C61" s="390">
        <v>3989</v>
      </c>
      <c r="D61" s="388">
        <v>0.1</v>
      </c>
      <c r="E61" s="385">
        <f t="shared" si="0"/>
        <v>3590.1</v>
      </c>
      <c r="F61" s="391" t="s">
        <v>3392</v>
      </c>
      <c r="H61" s="387">
        <f t="shared" si="1"/>
        <v>0</v>
      </c>
      <c r="I61" s="382"/>
      <c r="J61" s="382"/>
      <c r="K61" s="382"/>
      <c r="L61" s="382"/>
      <c r="M61" s="382"/>
      <c r="N61" s="382"/>
      <c r="O61" s="382"/>
      <c r="P61" s="382"/>
      <c r="Q61" s="382"/>
      <c r="R61" s="382"/>
      <c r="S61" s="382"/>
      <c r="T61" s="382"/>
      <c r="U61" s="382"/>
      <c r="V61" s="382"/>
      <c r="W61" s="382"/>
    </row>
    <row r="62" spans="1:23" ht="14.25" customHeight="1">
      <c r="A62" s="382" t="s">
        <v>3393</v>
      </c>
      <c r="B62" s="389" t="s">
        <v>3394</v>
      </c>
      <c r="C62" s="390">
        <v>5043</v>
      </c>
      <c r="D62" s="388">
        <v>0.1</v>
      </c>
      <c r="E62" s="385">
        <f t="shared" si="0"/>
        <v>4538.7</v>
      </c>
      <c r="F62" s="391" t="s">
        <v>3395</v>
      </c>
      <c r="H62" s="387">
        <f t="shared" si="1"/>
        <v>0</v>
      </c>
      <c r="I62" s="382"/>
      <c r="J62" s="382"/>
      <c r="K62" s="382"/>
      <c r="L62" s="382"/>
      <c r="M62" s="382"/>
      <c r="N62" s="382"/>
      <c r="O62" s="382"/>
      <c r="P62" s="382"/>
      <c r="Q62" s="382"/>
      <c r="R62" s="382"/>
      <c r="S62" s="382"/>
      <c r="T62" s="382"/>
      <c r="U62" s="382"/>
      <c r="V62" s="382"/>
      <c r="W62" s="382"/>
    </row>
    <row r="63" spans="1:23" ht="14.25" customHeight="1">
      <c r="A63" s="382" t="s">
        <v>3396</v>
      </c>
      <c r="B63" s="389" t="s">
        <v>3397</v>
      </c>
      <c r="C63" s="390">
        <v>6097</v>
      </c>
      <c r="D63" s="388">
        <v>0.1</v>
      </c>
      <c r="E63" s="385">
        <f t="shared" si="0"/>
        <v>5487.3</v>
      </c>
      <c r="F63" s="391" t="s">
        <v>3398</v>
      </c>
      <c r="H63" s="387">
        <f t="shared" si="1"/>
        <v>0</v>
      </c>
      <c r="I63" s="382"/>
      <c r="J63" s="382"/>
      <c r="K63" s="382"/>
      <c r="L63" s="382"/>
      <c r="M63" s="382"/>
      <c r="N63" s="382"/>
      <c r="O63" s="382"/>
      <c r="P63" s="382"/>
      <c r="Q63" s="382"/>
      <c r="R63" s="382"/>
      <c r="S63" s="382"/>
      <c r="T63" s="382"/>
      <c r="U63" s="382"/>
      <c r="V63" s="382"/>
      <c r="W63" s="382"/>
    </row>
    <row r="64" spans="1:23" ht="14.25" customHeight="1">
      <c r="A64" s="382" t="s">
        <v>3399</v>
      </c>
      <c r="B64" s="389" t="s">
        <v>3400</v>
      </c>
      <c r="C64" s="390">
        <v>7151</v>
      </c>
      <c r="D64" s="388">
        <v>0.1</v>
      </c>
      <c r="E64" s="385">
        <f t="shared" si="0"/>
        <v>6435.9000000000005</v>
      </c>
      <c r="F64" s="391" t="s">
        <v>3401</v>
      </c>
      <c r="H64" s="387">
        <f t="shared" si="1"/>
        <v>0</v>
      </c>
      <c r="I64" s="382"/>
      <c r="J64" s="382"/>
      <c r="K64" s="382"/>
      <c r="L64" s="382"/>
      <c r="M64" s="382"/>
      <c r="N64" s="382"/>
      <c r="O64" s="382"/>
      <c r="P64" s="382"/>
      <c r="Q64" s="382"/>
      <c r="R64" s="382"/>
      <c r="S64" s="382"/>
      <c r="T64" s="382"/>
      <c r="U64" s="382"/>
      <c r="V64" s="382"/>
      <c r="W64" s="382"/>
    </row>
    <row r="65" spans="1:23" ht="14.25" customHeight="1">
      <c r="A65" s="382" t="s">
        <v>3402</v>
      </c>
      <c r="B65" s="383" t="s">
        <v>3403</v>
      </c>
      <c r="C65" s="384">
        <v>9259</v>
      </c>
      <c r="D65" s="388">
        <v>0.1</v>
      </c>
      <c r="E65" s="385">
        <f t="shared" si="0"/>
        <v>8333.1</v>
      </c>
      <c r="F65" s="382" t="s">
        <v>3404</v>
      </c>
      <c r="H65" s="387">
        <f t="shared" si="1"/>
        <v>0</v>
      </c>
      <c r="I65" s="382"/>
      <c r="J65" s="382"/>
      <c r="K65" s="382"/>
      <c r="L65" s="382"/>
      <c r="M65" s="382"/>
      <c r="N65" s="382"/>
      <c r="O65" s="382"/>
      <c r="P65" s="382"/>
      <c r="Q65" s="382"/>
      <c r="R65" s="382"/>
      <c r="S65" s="382"/>
      <c r="T65" s="382"/>
      <c r="U65" s="382"/>
      <c r="V65" s="382"/>
      <c r="W65" s="382"/>
    </row>
    <row r="66" spans="1:23" ht="14.25" customHeight="1">
      <c r="A66" s="382" t="s">
        <v>3405</v>
      </c>
      <c r="B66" s="383" t="s">
        <v>3406</v>
      </c>
      <c r="C66" s="384">
        <v>11367</v>
      </c>
      <c r="D66" s="388">
        <v>0.1</v>
      </c>
      <c r="E66" s="385">
        <f t="shared" si="0"/>
        <v>10230.300000000001</v>
      </c>
      <c r="F66" s="382" t="s">
        <v>3407</v>
      </c>
      <c r="H66" s="387">
        <f t="shared" si="1"/>
        <v>0</v>
      </c>
      <c r="I66" s="382"/>
      <c r="J66" s="382"/>
      <c r="K66" s="382"/>
      <c r="L66" s="382"/>
      <c r="M66" s="382"/>
      <c r="N66" s="382"/>
      <c r="O66" s="382"/>
      <c r="P66" s="382"/>
      <c r="Q66" s="382"/>
      <c r="R66" s="382"/>
      <c r="S66" s="382"/>
      <c r="T66" s="382"/>
      <c r="U66" s="382"/>
      <c r="V66" s="382"/>
      <c r="W66" s="382"/>
    </row>
    <row r="67" spans="1:23" ht="14.25" customHeight="1">
      <c r="A67" s="382" t="s">
        <v>3408</v>
      </c>
      <c r="B67" s="383" t="s">
        <v>3409</v>
      </c>
      <c r="C67" s="384">
        <v>13475</v>
      </c>
      <c r="D67" s="388">
        <v>0.1</v>
      </c>
      <c r="E67" s="385">
        <f t="shared" ref="E67:E130" si="2">C67*(1-D67)</f>
        <v>12127.5</v>
      </c>
      <c r="F67" s="382" t="s">
        <v>3410</v>
      </c>
      <c r="H67" s="387">
        <f t="shared" ref="H67:H130" si="3">G67*E67</f>
        <v>0</v>
      </c>
      <c r="I67" s="382"/>
      <c r="J67" s="382"/>
      <c r="K67" s="382"/>
      <c r="L67" s="382"/>
      <c r="M67" s="382"/>
      <c r="N67" s="382"/>
      <c r="O67" s="382"/>
      <c r="P67" s="382"/>
      <c r="Q67" s="382"/>
      <c r="R67" s="382"/>
      <c r="S67" s="382"/>
      <c r="T67" s="382"/>
      <c r="U67" s="382"/>
      <c r="V67" s="382"/>
      <c r="W67" s="382"/>
    </row>
    <row r="68" spans="1:23" ht="14.25" customHeight="1">
      <c r="A68" s="382" t="s">
        <v>3411</v>
      </c>
      <c r="B68" s="383" t="s">
        <v>3412</v>
      </c>
      <c r="C68" s="384">
        <v>15583</v>
      </c>
      <c r="D68" s="388">
        <v>0.1</v>
      </c>
      <c r="E68" s="385">
        <f t="shared" si="2"/>
        <v>14024.7</v>
      </c>
      <c r="F68" s="382" t="s">
        <v>3413</v>
      </c>
      <c r="H68" s="387">
        <f t="shared" si="3"/>
        <v>0</v>
      </c>
      <c r="I68" s="382"/>
      <c r="J68" s="382"/>
      <c r="K68" s="382"/>
      <c r="L68" s="382"/>
      <c r="M68" s="382"/>
      <c r="N68" s="382"/>
      <c r="O68" s="382"/>
      <c r="P68" s="382"/>
      <c r="Q68" s="382"/>
      <c r="R68" s="382"/>
      <c r="S68" s="382"/>
      <c r="T68" s="382"/>
      <c r="U68" s="382"/>
      <c r="V68" s="382"/>
      <c r="W68" s="382"/>
    </row>
    <row r="69" spans="1:23" ht="14.25" customHeight="1">
      <c r="A69" s="382" t="s">
        <v>3414</v>
      </c>
      <c r="B69" s="383" t="s">
        <v>3415</v>
      </c>
      <c r="C69" s="384">
        <v>17691</v>
      </c>
      <c r="D69" s="388">
        <v>0.1</v>
      </c>
      <c r="E69" s="385">
        <f t="shared" si="2"/>
        <v>15921.9</v>
      </c>
      <c r="F69" s="382" t="s">
        <v>3416</v>
      </c>
      <c r="H69" s="387">
        <f t="shared" si="3"/>
        <v>0</v>
      </c>
      <c r="I69" s="382"/>
      <c r="J69" s="382"/>
      <c r="K69" s="382"/>
      <c r="L69" s="382"/>
      <c r="M69" s="382"/>
      <c r="N69" s="382"/>
      <c r="O69" s="382"/>
      <c r="P69" s="382"/>
      <c r="Q69" s="382"/>
      <c r="R69" s="382"/>
      <c r="S69" s="382"/>
      <c r="T69" s="382"/>
      <c r="U69" s="382"/>
      <c r="V69" s="382"/>
      <c r="W69" s="382"/>
    </row>
    <row r="70" spans="1:23" ht="14.25" customHeight="1">
      <c r="A70" s="382" t="s">
        <v>3417</v>
      </c>
      <c r="B70" s="383" t="s">
        <v>3418</v>
      </c>
      <c r="C70" s="384">
        <v>19799</v>
      </c>
      <c r="D70" s="388">
        <v>0.1</v>
      </c>
      <c r="E70" s="385">
        <f t="shared" si="2"/>
        <v>17819.100000000002</v>
      </c>
      <c r="F70" s="382" t="s">
        <v>3419</v>
      </c>
      <c r="H70" s="387">
        <f t="shared" si="3"/>
        <v>0</v>
      </c>
      <c r="I70" s="382"/>
      <c r="J70" s="382"/>
      <c r="K70" s="382"/>
      <c r="L70" s="382"/>
      <c r="M70" s="382"/>
      <c r="N70" s="382"/>
      <c r="O70" s="382"/>
      <c r="P70" s="382"/>
      <c r="Q70" s="382"/>
      <c r="R70" s="382"/>
      <c r="S70" s="382"/>
      <c r="T70" s="382"/>
      <c r="U70" s="382"/>
      <c r="V70" s="382"/>
      <c r="W70" s="382"/>
    </row>
    <row r="71" spans="1:23" ht="14.25" customHeight="1">
      <c r="A71" s="382" t="s">
        <v>3420</v>
      </c>
      <c r="B71" s="383" t="s">
        <v>3421</v>
      </c>
      <c r="C71" s="384">
        <v>21907</v>
      </c>
      <c r="D71" s="388">
        <v>0.1</v>
      </c>
      <c r="E71" s="385">
        <f t="shared" si="2"/>
        <v>19716.3</v>
      </c>
      <c r="F71" s="382" t="s">
        <v>3422</v>
      </c>
      <c r="H71" s="387">
        <f t="shared" si="3"/>
        <v>0</v>
      </c>
      <c r="I71" s="382"/>
      <c r="J71" s="382"/>
      <c r="K71" s="382"/>
      <c r="L71" s="382"/>
      <c r="M71" s="382"/>
      <c r="N71" s="382"/>
      <c r="O71" s="382"/>
      <c r="P71" s="382"/>
      <c r="Q71" s="382"/>
      <c r="R71" s="382"/>
      <c r="S71" s="382"/>
      <c r="T71" s="382"/>
      <c r="U71" s="382"/>
      <c r="V71" s="382"/>
      <c r="W71" s="382"/>
    </row>
    <row r="72" spans="1:23" ht="14.25" customHeight="1">
      <c r="A72" s="382" t="s">
        <v>3423</v>
      </c>
      <c r="B72" s="383" t="s">
        <v>3424</v>
      </c>
      <c r="C72" s="384">
        <v>24015</v>
      </c>
      <c r="D72" s="388">
        <v>0.1</v>
      </c>
      <c r="E72" s="385">
        <f t="shared" si="2"/>
        <v>21613.5</v>
      </c>
      <c r="F72" s="382" t="s">
        <v>3425</v>
      </c>
      <c r="H72" s="387">
        <f t="shared" si="3"/>
        <v>0</v>
      </c>
      <c r="I72" s="382"/>
      <c r="J72" s="382"/>
      <c r="K72" s="382"/>
      <c r="L72" s="382"/>
      <c r="M72" s="382"/>
      <c r="N72" s="382"/>
      <c r="O72" s="382"/>
      <c r="P72" s="382"/>
      <c r="Q72" s="382"/>
      <c r="R72" s="382"/>
      <c r="S72" s="382"/>
      <c r="T72" s="382"/>
      <c r="U72" s="382"/>
      <c r="V72" s="382"/>
      <c r="W72" s="382"/>
    </row>
    <row r="73" spans="1:23" ht="14.25" customHeight="1">
      <c r="A73" s="382" t="s">
        <v>3426</v>
      </c>
      <c r="B73" s="383" t="s">
        <v>3427</v>
      </c>
      <c r="C73" s="384">
        <v>26123</v>
      </c>
      <c r="D73" s="388">
        <v>0.1</v>
      </c>
      <c r="E73" s="385">
        <f t="shared" si="2"/>
        <v>23510.7</v>
      </c>
      <c r="F73" s="382" t="s">
        <v>3428</v>
      </c>
      <c r="H73" s="387">
        <f t="shared" si="3"/>
        <v>0</v>
      </c>
      <c r="I73" s="382"/>
      <c r="J73" s="382"/>
      <c r="K73" s="382"/>
      <c r="L73" s="382"/>
      <c r="M73" s="382"/>
      <c r="N73" s="382"/>
      <c r="O73" s="382"/>
      <c r="P73" s="382"/>
      <c r="Q73" s="382"/>
      <c r="R73" s="382"/>
      <c r="S73" s="382"/>
      <c r="T73" s="382"/>
      <c r="U73" s="382"/>
      <c r="V73" s="382"/>
      <c r="W73" s="382"/>
    </row>
    <row r="74" spans="1:23" ht="14.25" customHeight="1">
      <c r="A74" s="382" t="s">
        <v>3429</v>
      </c>
      <c r="B74" s="383" t="s">
        <v>3430</v>
      </c>
      <c r="C74" s="384">
        <v>23321</v>
      </c>
      <c r="D74" s="388">
        <v>0.1</v>
      </c>
      <c r="E74" s="385">
        <f t="shared" si="2"/>
        <v>20988.9</v>
      </c>
      <c r="F74" s="382" t="s">
        <v>3431</v>
      </c>
      <c r="H74" s="387">
        <f t="shared" si="3"/>
        <v>0</v>
      </c>
      <c r="I74" s="382"/>
      <c r="J74" s="382"/>
      <c r="K74" s="382"/>
      <c r="L74" s="382"/>
      <c r="M74" s="382"/>
      <c r="N74" s="382"/>
      <c r="O74" s="382"/>
      <c r="P74" s="382"/>
      <c r="Q74" s="382"/>
      <c r="R74" s="382"/>
      <c r="S74" s="382"/>
      <c r="T74" s="382"/>
      <c r="U74" s="382"/>
      <c r="V74" s="382"/>
      <c r="W74" s="382"/>
    </row>
    <row r="75" spans="1:23" ht="14.25" customHeight="1">
      <c r="A75" s="382" t="s">
        <v>3432</v>
      </c>
      <c r="B75" s="383" t="s">
        <v>3433</v>
      </c>
      <c r="C75" s="384">
        <v>30339</v>
      </c>
      <c r="D75" s="388">
        <v>0.1</v>
      </c>
      <c r="E75" s="385">
        <f t="shared" si="2"/>
        <v>27305.100000000002</v>
      </c>
      <c r="F75" s="382" t="s">
        <v>3434</v>
      </c>
      <c r="H75" s="387">
        <f t="shared" si="3"/>
        <v>0</v>
      </c>
      <c r="I75" s="382"/>
      <c r="J75" s="382"/>
      <c r="K75" s="382"/>
      <c r="L75" s="382"/>
      <c r="M75" s="382"/>
      <c r="N75" s="382"/>
      <c r="O75" s="382"/>
      <c r="P75" s="382"/>
      <c r="Q75" s="382"/>
      <c r="R75" s="382"/>
      <c r="S75" s="382"/>
      <c r="T75" s="382"/>
      <c r="U75" s="382"/>
      <c r="V75" s="382"/>
      <c r="W75" s="382"/>
    </row>
    <row r="76" spans="1:23" ht="14.25" customHeight="1">
      <c r="A76" s="382" t="s">
        <v>3435</v>
      </c>
      <c r="B76" s="383" t="s">
        <v>3436</v>
      </c>
      <c r="C76" s="384">
        <v>32447</v>
      </c>
      <c r="D76" s="388">
        <v>0.1</v>
      </c>
      <c r="E76" s="385">
        <f t="shared" si="2"/>
        <v>29202.3</v>
      </c>
      <c r="F76" s="382" t="s">
        <v>3437</v>
      </c>
      <c r="H76" s="387">
        <f t="shared" si="3"/>
        <v>0</v>
      </c>
      <c r="I76" s="382"/>
      <c r="J76" s="382"/>
      <c r="K76" s="382"/>
      <c r="L76" s="382"/>
      <c r="M76" s="382"/>
      <c r="N76" s="382"/>
      <c r="O76" s="382"/>
      <c r="P76" s="382"/>
      <c r="Q76" s="382"/>
      <c r="R76" s="382"/>
      <c r="S76" s="382"/>
      <c r="T76" s="382"/>
      <c r="U76" s="382"/>
      <c r="V76" s="382"/>
      <c r="W76" s="382"/>
    </row>
    <row r="77" spans="1:23" ht="14.25" customHeight="1">
      <c r="A77" s="382" t="s">
        <v>3438</v>
      </c>
      <c r="B77" s="383" t="s">
        <v>3439</v>
      </c>
      <c r="C77" s="384">
        <v>34555</v>
      </c>
      <c r="D77" s="388">
        <v>0.1</v>
      </c>
      <c r="E77" s="385">
        <f t="shared" si="2"/>
        <v>31099.5</v>
      </c>
      <c r="F77" s="382" t="s">
        <v>3440</v>
      </c>
      <c r="H77" s="387">
        <f t="shared" si="3"/>
        <v>0</v>
      </c>
      <c r="I77" s="382"/>
      <c r="J77" s="382"/>
      <c r="K77" s="382"/>
      <c r="L77" s="382"/>
      <c r="M77" s="382"/>
      <c r="N77" s="382"/>
      <c r="O77" s="382"/>
      <c r="P77" s="382"/>
      <c r="Q77" s="382"/>
      <c r="R77" s="382"/>
      <c r="S77" s="382"/>
      <c r="T77" s="382"/>
      <c r="U77" s="382"/>
      <c r="V77" s="382"/>
      <c r="W77" s="382"/>
    </row>
    <row r="78" spans="1:23" ht="14.25" customHeight="1">
      <c r="A78" s="382" t="s">
        <v>3441</v>
      </c>
      <c r="B78" s="383" t="s">
        <v>3442</v>
      </c>
      <c r="C78" s="384">
        <v>36663</v>
      </c>
      <c r="D78" s="388">
        <v>0.1</v>
      </c>
      <c r="E78" s="385">
        <f t="shared" si="2"/>
        <v>32996.700000000004</v>
      </c>
      <c r="F78" s="382" t="s">
        <v>3443</v>
      </c>
      <c r="H78" s="387">
        <f t="shared" si="3"/>
        <v>0</v>
      </c>
      <c r="I78" s="382"/>
      <c r="J78" s="382"/>
      <c r="K78" s="382"/>
      <c r="L78" s="382"/>
      <c r="M78" s="382"/>
      <c r="N78" s="382"/>
      <c r="O78" s="382"/>
      <c r="P78" s="382"/>
      <c r="Q78" s="382"/>
      <c r="R78" s="382"/>
      <c r="S78" s="382"/>
      <c r="T78" s="382"/>
      <c r="U78" s="382"/>
      <c r="V78" s="382"/>
      <c r="W78" s="382"/>
    </row>
    <row r="79" spans="1:23" ht="14.25" customHeight="1">
      <c r="A79" s="382" t="s">
        <v>3444</v>
      </c>
      <c r="B79" s="383" t="s">
        <v>3445</v>
      </c>
      <c r="C79" s="384">
        <v>38771</v>
      </c>
      <c r="D79" s="388">
        <v>0.1</v>
      </c>
      <c r="E79" s="385">
        <f t="shared" si="2"/>
        <v>34893.9</v>
      </c>
      <c r="F79" s="382" t="s">
        <v>3446</v>
      </c>
      <c r="H79" s="387">
        <f t="shared" si="3"/>
        <v>0</v>
      </c>
      <c r="I79" s="382"/>
      <c r="J79" s="382"/>
      <c r="K79" s="382"/>
      <c r="L79" s="382"/>
      <c r="M79" s="382"/>
      <c r="N79" s="382"/>
      <c r="O79" s="382"/>
      <c r="P79" s="382"/>
      <c r="Q79" s="382"/>
      <c r="R79" s="382"/>
      <c r="S79" s="382"/>
      <c r="T79" s="382"/>
      <c r="U79" s="382"/>
      <c r="V79" s="382"/>
      <c r="W79" s="382"/>
    </row>
    <row r="80" spans="1:23" ht="14.25" customHeight="1">
      <c r="A80" s="382" t="s">
        <v>3447</v>
      </c>
      <c r="B80" s="383" t="s">
        <v>3448</v>
      </c>
      <c r="C80" s="384">
        <v>40879</v>
      </c>
      <c r="D80" s="388">
        <v>0.1</v>
      </c>
      <c r="E80" s="385">
        <f t="shared" si="2"/>
        <v>36791.1</v>
      </c>
      <c r="F80" s="382" t="s">
        <v>3449</v>
      </c>
      <c r="H80" s="387">
        <f t="shared" si="3"/>
        <v>0</v>
      </c>
      <c r="I80" s="382"/>
      <c r="J80" s="382"/>
      <c r="K80" s="382"/>
      <c r="L80" s="382"/>
      <c r="M80" s="382"/>
      <c r="N80" s="382"/>
      <c r="O80" s="382"/>
      <c r="P80" s="382"/>
      <c r="Q80" s="382"/>
      <c r="R80" s="382"/>
      <c r="S80" s="382"/>
      <c r="T80" s="382"/>
      <c r="U80" s="382"/>
      <c r="V80" s="382"/>
      <c r="W80" s="382"/>
    </row>
    <row r="81" spans="1:23" ht="14.25" customHeight="1">
      <c r="A81" s="382" t="s">
        <v>3450</v>
      </c>
      <c r="B81" s="383" t="s">
        <v>3451</v>
      </c>
      <c r="C81" s="384">
        <v>42987</v>
      </c>
      <c r="D81" s="388">
        <v>0.1</v>
      </c>
      <c r="E81" s="385">
        <f t="shared" si="2"/>
        <v>38688.300000000003</v>
      </c>
      <c r="F81" s="382" t="s">
        <v>3452</v>
      </c>
      <c r="H81" s="387">
        <f t="shared" si="3"/>
        <v>0</v>
      </c>
      <c r="I81" s="382"/>
      <c r="J81" s="382"/>
      <c r="K81" s="382"/>
      <c r="L81" s="382"/>
      <c r="M81" s="382"/>
      <c r="N81" s="382"/>
      <c r="O81" s="382"/>
      <c r="P81" s="382"/>
      <c r="Q81" s="382"/>
      <c r="R81" s="382"/>
      <c r="S81" s="382"/>
      <c r="T81" s="382"/>
      <c r="U81" s="382"/>
      <c r="V81" s="382"/>
      <c r="W81" s="382"/>
    </row>
    <row r="82" spans="1:23" ht="14.25" customHeight="1">
      <c r="A82" s="382" t="s">
        <v>3453</v>
      </c>
      <c r="B82" s="383" t="s">
        <v>3454</v>
      </c>
      <c r="C82" s="384">
        <v>143</v>
      </c>
      <c r="D82" s="388">
        <v>0.1</v>
      </c>
      <c r="E82" s="385">
        <f t="shared" si="2"/>
        <v>128.70000000000002</v>
      </c>
      <c r="F82" s="382" t="s">
        <v>3455</v>
      </c>
      <c r="H82" s="387">
        <f t="shared" si="3"/>
        <v>0</v>
      </c>
      <c r="I82" s="382"/>
      <c r="J82" s="382"/>
      <c r="K82" s="382"/>
      <c r="L82" s="382"/>
      <c r="M82" s="382"/>
      <c r="N82" s="382"/>
      <c r="O82" s="382"/>
      <c r="P82" s="382"/>
      <c r="Q82" s="382"/>
      <c r="R82" s="382"/>
      <c r="S82" s="382"/>
      <c r="T82" s="382"/>
      <c r="U82" s="382"/>
      <c r="V82" s="382"/>
      <c r="W82" s="382"/>
    </row>
    <row r="83" spans="1:23" ht="14.25" customHeight="1">
      <c r="A83" s="382" t="s">
        <v>3456</v>
      </c>
      <c r="B83" s="383" t="s">
        <v>3457</v>
      </c>
      <c r="C83" s="384">
        <v>250</v>
      </c>
      <c r="D83" s="388">
        <v>0.1</v>
      </c>
      <c r="E83" s="385">
        <f t="shared" si="2"/>
        <v>225</v>
      </c>
      <c r="F83" s="382" t="s">
        <v>3458</v>
      </c>
      <c r="H83" s="387">
        <f t="shared" si="3"/>
        <v>0</v>
      </c>
      <c r="I83" s="382"/>
      <c r="J83" s="382"/>
      <c r="K83" s="382"/>
      <c r="L83" s="382"/>
      <c r="M83" s="382"/>
      <c r="N83" s="382"/>
      <c r="O83" s="382"/>
      <c r="P83" s="382"/>
      <c r="Q83" s="382"/>
      <c r="R83" s="382"/>
      <c r="S83" s="382"/>
      <c r="T83" s="382"/>
      <c r="U83" s="382"/>
      <c r="V83" s="382"/>
      <c r="W83" s="382"/>
    </row>
    <row r="84" spans="1:23" ht="14.25" customHeight="1">
      <c r="A84" s="382" t="s">
        <v>3459</v>
      </c>
      <c r="B84" s="383" t="s">
        <v>3460</v>
      </c>
      <c r="C84" s="384">
        <v>462</v>
      </c>
      <c r="D84" s="388">
        <v>0.1</v>
      </c>
      <c r="E84" s="385">
        <f t="shared" si="2"/>
        <v>415.8</v>
      </c>
      <c r="F84" s="382" t="s">
        <v>3461</v>
      </c>
      <c r="H84" s="387">
        <f t="shared" si="3"/>
        <v>0</v>
      </c>
      <c r="I84" s="382"/>
      <c r="J84" s="382"/>
      <c r="K84" s="382"/>
      <c r="L84" s="382"/>
      <c r="M84" s="382"/>
      <c r="N84" s="382"/>
      <c r="O84" s="382"/>
      <c r="P84" s="382"/>
      <c r="Q84" s="382"/>
      <c r="R84" s="382"/>
      <c r="S84" s="382"/>
      <c r="T84" s="382"/>
      <c r="U84" s="382"/>
      <c r="V84" s="382"/>
      <c r="W84" s="382"/>
    </row>
    <row r="85" spans="1:23" ht="14.25" customHeight="1">
      <c r="A85" s="382" t="s">
        <v>3462</v>
      </c>
      <c r="B85" s="392" t="s">
        <v>3463</v>
      </c>
      <c r="C85" s="393">
        <v>568</v>
      </c>
      <c r="D85" s="388">
        <v>0.1</v>
      </c>
      <c r="E85" s="385">
        <f t="shared" si="2"/>
        <v>511.2</v>
      </c>
      <c r="F85" s="394" t="s">
        <v>3464</v>
      </c>
      <c r="H85" s="387">
        <f t="shared" si="3"/>
        <v>0</v>
      </c>
      <c r="I85" s="382"/>
      <c r="J85" s="382"/>
      <c r="K85" s="382"/>
      <c r="L85" s="382"/>
      <c r="M85" s="382"/>
      <c r="N85" s="382"/>
      <c r="O85" s="382"/>
      <c r="P85" s="382"/>
      <c r="Q85" s="382"/>
      <c r="R85" s="382"/>
      <c r="S85" s="382"/>
      <c r="T85" s="382"/>
      <c r="U85" s="382"/>
      <c r="V85" s="382"/>
      <c r="W85" s="382"/>
    </row>
    <row r="86" spans="1:23" ht="14.25" customHeight="1">
      <c r="A86" s="382" t="s">
        <v>3465</v>
      </c>
      <c r="B86" s="383" t="s">
        <v>3466</v>
      </c>
      <c r="C86" s="384">
        <v>673</v>
      </c>
      <c r="D86" s="388">
        <v>0.1</v>
      </c>
      <c r="E86" s="385">
        <f t="shared" si="2"/>
        <v>605.70000000000005</v>
      </c>
      <c r="F86" s="382" t="s">
        <v>3467</v>
      </c>
      <c r="H86" s="387">
        <f t="shared" si="3"/>
        <v>0</v>
      </c>
      <c r="I86" s="382"/>
      <c r="J86" s="382"/>
      <c r="K86" s="382"/>
      <c r="L86" s="382"/>
      <c r="M86" s="382"/>
      <c r="N86" s="382"/>
      <c r="O86" s="382"/>
      <c r="P86" s="382"/>
      <c r="Q86" s="382"/>
      <c r="R86" s="382"/>
      <c r="S86" s="382"/>
      <c r="T86" s="382"/>
      <c r="U86" s="382"/>
      <c r="V86" s="382"/>
      <c r="W86" s="382"/>
    </row>
    <row r="87" spans="1:23" ht="14.25" customHeight="1">
      <c r="A87" s="382" t="s">
        <v>3468</v>
      </c>
      <c r="B87" s="392" t="s">
        <v>3469</v>
      </c>
      <c r="C87" s="393">
        <v>779</v>
      </c>
      <c r="D87" s="388">
        <v>0.1</v>
      </c>
      <c r="E87" s="385">
        <f t="shared" si="2"/>
        <v>701.1</v>
      </c>
      <c r="F87" s="394" t="s">
        <v>3470</v>
      </c>
      <c r="H87" s="387">
        <f t="shared" si="3"/>
        <v>0</v>
      </c>
      <c r="I87" s="382"/>
      <c r="J87" s="382"/>
      <c r="K87" s="382"/>
      <c r="L87" s="382"/>
      <c r="M87" s="382"/>
      <c r="N87" s="382"/>
      <c r="O87" s="382"/>
      <c r="P87" s="382"/>
      <c r="Q87" s="382"/>
      <c r="R87" s="382"/>
      <c r="S87" s="382"/>
      <c r="T87" s="382"/>
      <c r="U87" s="382"/>
      <c r="V87" s="382"/>
      <c r="W87" s="382"/>
    </row>
    <row r="88" spans="1:23" ht="14.25" customHeight="1">
      <c r="A88" s="382" t="s">
        <v>3471</v>
      </c>
      <c r="B88" s="383" t="s">
        <v>3472</v>
      </c>
      <c r="C88" s="384">
        <v>884</v>
      </c>
      <c r="D88" s="388">
        <v>0.1</v>
      </c>
      <c r="E88" s="385">
        <f t="shared" si="2"/>
        <v>795.6</v>
      </c>
      <c r="F88" s="382" t="s">
        <v>3473</v>
      </c>
      <c r="H88" s="387">
        <f t="shared" si="3"/>
        <v>0</v>
      </c>
      <c r="I88" s="382"/>
      <c r="J88" s="382"/>
      <c r="K88" s="382"/>
      <c r="L88" s="382"/>
      <c r="M88" s="382"/>
      <c r="N88" s="382"/>
      <c r="O88" s="382"/>
      <c r="P88" s="382"/>
      <c r="Q88" s="382"/>
      <c r="R88" s="382"/>
      <c r="S88" s="382"/>
      <c r="T88" s="382"/>
      <c r="U88" s="382"/>
      <c r="V88" s="382"/>
      <c r="W88" s="382"/>
    </row>
    <row r="89" spans="1:23" ht="14.25" customHeight="1">
      <c r="A89" s="382" t="s">
        <v>3474</v>
      </c>
      <c r="B89" s="392" t="s">
        <v>3475</v>
      </c>
      <c r="C89" s="393">
        <v>990</v>
      </c>
      <c r="D89" s="388">
        <v>0.1</v>
      </c>
      <c r="E89" s="385">
        <f t="shared" si="2"/>
        <v>891</v>
      </c>
      <c r="F89" s="394" t="s">
        <v>3476</v>
      </c>
      <c r="H89" s="387">
        <f t="shared" si="3"/>
        <v>0</v>
      </c>
      <c r="I89" s="382"/>
      <c r="J89" s="382"/>
      <c r="K89" s="382"/>
      <c r="L89" s="382"/>
      <c r="M89" s="382"/>
      <c r="N89" s="382"/>
      <c r="O89" s="382"/>
      <c r="P89" s="382"/>
      <c r="Q89" s="382"/>
      <c r="R89" s="382"/>
      <c r="S89" s="382"/>
      <c r="T89" s="382"/>
      <c r="U89" s="382"/>
      <c r="V89" s="382"/>
      <c r="W89" s="382"/>
    </row>
    <row r="90" spans="1:23" ht="14.25" customHeight="1">
      <c r="A90" s="382" t="s">
        <v>3477</v>
      </c>
      <c r="B90" s="383" t="s">
        <v>3478</v>
      </c>
      <c r="C90" s="384">
        <v>1095</v>
      </c>
      <c r="D90" s="388">
        <v>0.1</v>
      </c>
      <c r="E90" s="385">
        <f t="shared" si="2"/>
        <v>985.5</v>
      </c>
      <c r="F90" s="382" t="s">
        <v>3479</v>
      </c>
      <c r="H90" s="387">
        <f t="shared" si="3"/>
        <v>0</v>
      </c>
      <c r="I90" s="382"/>
      <c r="J90" s="382"/>
      <c r="K90" s="382"/>
      <c r="L90" s="382"/>
      <c r="M90" s="382"/>
      <c r="N90" s="382"/>
      <c r="O90" s="382"/>
      <c r="P90" s="382"/>
      <c r="Q90" s="382"/>
      <c r="R90" s="382"/>
      <c r="S90" s="382"/>
      <c r="T90" s="382"/>
      <c r="U90" s="382"/>
      <c r="V90" s="382"/>
      <c r="W90" s="382"/>
    </row>
    <row r="91" spans="1:23" ht="14.25" customHeight="1">
      <c r="A91" s="382" t="s">
        <v>3480</v>
      </c>
      <c r="B91" s="392" t="s">
        <v>3481</v>
      </c>
      <c r="C91" s="393">
        <v>1201</v>
      </c>
      <c r="D91" s="388">
        <v>0.1</v>
      </c>
      <c r="E91" s="385">
        <f t="shared" si="2"/>
        <v>1080.9000000000001</v>
      </c>
      <c r="F91" s="394" t="s">
        <v>3482</v>
      </c>
      <c r="H91" s="387">
        <f t="shared" si="3"/>
        <v>0</v>
      </c>
      <c r="I91" s="382"/>
      <c r="J91" s="382"/>
      <c r="K91" s="382"/>
      <c r="L91" s="382"/>
      <c r="M91" s="382"/>
      <c r="N91" s="382"/>
      <c r="O91" s="382"/>
      <c r="P91" s="382"/>
      <c r="Q91" s="382"/>
      <c r="R91" s="382"/>
      <c r="S91" s="382"/>
      <c r="T91" s="382"/>
      <c r="U91" s="382"/>
      <c r="V91" s="382"/>
      <c r="W91" s="382"/>
    </row>
    <row r="92" spans="1:23" ht="14.25" customHeight="1">
      <c r="A92" s="382" t="s">
        <v>3483</v>
      </c>
      <c r="B92" s="383" t="s">
        <v>3484</v>
      </c>
      <c r="C92" s="384">
        <v>1306</v>
      </c>
      <c r="D92" s="388">
        <v>0.1</v>
      </c>
      <c r="E92" s="385">
        <f t="shared" si="2"/>
        <v>1175.4000000000001</v>
      </c>
      <c r="F92" s="382" t="s">
        <v>3283</v>
      </c>
      <c r="H92" s="387">
        <f t="shared" si="3"/>
        <v>0</v>
      </c>
      <c r="I92" s="382"/>
      <c r="J92" s="382"/>
      <c r="K92" s="382"/>
      <c r="L92" s="382"/>
      <c r="M92" s="382"/>
      <c r="N92" s="382"/>
      <c r="O92" s="382"/>
      <c r="P92" s="382"/>
      <c r="Q92" s="382"/>
      <c r="R92" s="382"/>
      <c r="S92" s="382"/>
      <c r="T92" s="382"/>
      <c r="U92" s="382"/>
      <c r="V92" s="382"/>
      <c r="W92" s="382"/>
    </row>
    <row r="93" spans="1:23" ht="14.25" customHeight="1">
      <c r="A93" s="382" t="s">
        <v>3485</v>
      </c>
      <c r="B93" s="392" t="s">
        <v>3486</v>
      </c>
      <c r="C93" s="393">
        <v>1412</v>
      </c>
      <c r="D93" s="388">
        <v>0.1</v>
      </c>
      <c r="E93" s="385">
        <f t="shared" si="2"/>
        <v>1270.8</v>
      </c>
      <c r="F93" s="394" t="s">
        <v>3487</v>
      </c>
      <c r="H93" s="387">
        <f t="shared" si="3"/>
        <v>0</v>
      </c>
      <c r="I93" s="382"/>
      <c r="J93" s="382"/>
      <c r="K93" s="382"/>
      <c r="L93" s="382"/>
      <c r="M93" s="382"/>
      <c r="N93" s="382"/>
      <c r="O93" s="382"/>
      <c r="P93" s="382"/>
      <c r="Q93" s="382"/>
      <c r="R93" s="382"/>
      <c r="S93" s="382"/>
      <c r="T93" s="382"/>
      <c r="U93" s="382"/>
      <c r="V93" s="382"/>
      <c r="W93" s="382"/>
    </row>
    <row r="94" spans="1:23" ht="14.25" customHeight="1">
      <c r="A94" s="382" t="s">
        <v>3488</v>
      </c>
      <c r="B94" s="392" t="s">
        <v>3489</v>
      </c>
      <c r="C94" s="393">
        <v>1515.9999999999998</v>
      </c>
      <c r="D94" s="388">
        <v>0.1</v>
      </c>
      <c r="E94" s="385">
        <f t="shared" si="2"/>
        <v>1364.3999999999999</v>
      </c>
      <c r="F94" s="394" t="s">
        <v>3490</v>
      </c>
      <c r="H94" s="387">
        <f t="shared" si="3"/>
        <v>0</v>
      </c>
      <c r="I94" s="382"/>
      <c r="J94" s="382"/>
      <c r="K94" s="382"/>
      <c r="L94" s="382"/>
      <c r="M94" s="382"/>
      <c r="N94" s="382"/>
      <c r="O94" s="382"/>
      <c r="P94" s="382"/>
      <c r="Q94" s="382"/>
      <c r="R94" s="382"/>
      <c r="S94" s="382"/>
      <c r="T94" s="382"/>
      <c r="U94" s="382"/>
      <c r="V94" s="382"/>
      <c r="W94" s="382"/>
    </row>
    <row r="95" spans="1:23" ht="14.25" customHeight="1">
      <c r="A95" s="382" t="s">
        <v>3491</v>
      </c>
      <c r="B95" s="392" t="s">
        <v>3492</v>
      </c>
      <c r="C95" s="393">
        <v>1622</v>
      </c>
      <c r="D95" s="388">
        <v>0.1</v>
      </c>
      <c r="E95" s="385">
        <f t="shared" si="2"/>
        <v>1459.8</v>
      </c>
      <c r="F95" s="394" t="s">
        <v>3493</v>
      </c>
      <c r="H95" s="387">
        <f t="shared" si="3"/>
        <v>0</v>
      </c>
      <c r="I95" s="382"/>
      <c r="J95" s="382"/>
      <c r="K95" s="382"/>
      <c r="L95" s="382"/>
      <c r="M95" s="382"/>
      <c r="N95" s="382"/>
      <c r="O95" s="382"/>
      <c r="P95" s="382"/>
      <c r="Q95" s="382"/>
      <c r="R95" s="382"/>
      <c r="S95" s="382"/>
      <c r="T95" s="382"/>
      <c r="U95" s="382"/>
      <c r="V95" s="382"/>
      <c r="W95" s="382"/>
    </row>
    <row r="96" spans="1:23" ht="14.25" customHeight="1">
      <c r="A96" s="382" t="s">
        <v>3494</v>
      </c>
      <c r="B96" s="392" t="s">
        <v>3495</v>
      </c>
      <c r="C96" s="393">
        <v>1727</v>
      </c>
      <c r="D96" s="388">
        <v>0.1</v>
      </c>
      <c r="E96" s="385">
        <f t="shared" si="2"/>
        <v>1554.3</v>
      </c>
      <c r="F96" s="394" t="s">
        <v>3496</v>
      </c>
      <c r="H96" s="387">
        <f t="shared" si="3"/>
        <v>0</v>
      </c>
      <c r="I96" s="382"/>
      <c r="J96" s="382"/>
      <c r="K96" s="382"/>
      <c r="L96" s="382"/>
      <c r="M96" s="382"/>
      <c r="N96" s="382"/>
      <c r="O96" s="382"/>
      <c r="P96" s="382"/>
      <c r="Q96" s="382"/>
      <c r="R96" s="382"/>
      <c r="S96" s="382"/>
      <c r="T96" s="382"/>
      <c r="U96" s="382"/>
      <c r="V96" s="382"/>
      <c r="W96" s="382"/>
    </row>
    <row r="97" spans="1:23" ht="14.25" customHeight="1">
      <c r="A97" s="382" t="s">
        <v>3497</v>
      </c>
      <c r="B97" s="392" t="s">
        <v>3498</v>
      </c>
      <c r="C97" s="393">
        <v>1833</v>
      </c>
      <c r="D97" s="388">
        <v>0.1</v>
      </c>
      <c r="E97" s="385">
        <f t="shared" si="2"/>
        <v>1649.7</v>
      </c>
      <c r="F97" s="394" t="s">
        <v>3499</v>
      </c>
      <c r="H97" s="387">
        <f t="shared" si="3"/>
        <v>0</v>
      </c>
      <c r="I97" s="382"/>
      <c r="J97" s="382"/>
      <c r="K97" s="382"/>
      <c r="L97" s="382"/>
      <c r="M97" s="382"/>
      <c r="N97" s="382"/>
      <c r="O97" s="382"/>
      <c r="P97" s="382"/>
      <c r="Q97" s="382"/>
      <c r="R97" s="382"/>
      <c r="S97" s="382"/>
      <c r="T97" s="382"/>
      <c r="U97" s="382"/>
      <c r="V97" s="382"/>
      <c r="W97" s="382"/>
    </row>
    <row r="98" spans="1:23" ht="14.25" customHeight="1">
      <c r="A98" s="382" t="s">
        <v>3500</v>
      </c>
      <c r="B98" s="392" t="s">
        <v>3501</v>
      </c>
      <c r="C98" s="393">
        <v>1938</v>
      </c>
      <c r="D98" s="388">
        <v>0.1</v>
      </c>
      <c r="E98" s="385">
        <f t="shared" si="2"/>
        <v>1744.2</v>
      </c>
      <c r="F98" s="394" t="s">
        <v>3502</v>
      </c>
      <c r="H98" s="387">
        <f t="shared" si="3"/>
        <v>0</v>
      </c>
      <c r="I98" s="382"/>
      <c r="J98" s="382"/>
      <c r="K98" s="382"/>
      <c r="L98" s="382"/>
      <c r="M98" s="382"/>
      <c r="N98" s="382"/>
      <c r="O98" s="382"/>
      <c r="P98" s="382"/>
      <c r="Q98" s="382"/>
      <c r="R98" s="382"/>
      <c r="S98" s="382"/>
      <c r="T98" s="382"/>
      <c r="U98" s="382"/>
      <c r="V98" s="382"/>
      <c r="W98" s="382"/>
    </row>
    <row r="99" spans="1:23" ht="14.25" customHeight="1">
      <c r="A99" s="382" t="s">
        <v>3503</v>
      </c>
      <c r="B99" s="392" t="s">
        <v>3504</v>
      </c>
      <c r="C99" s="393">
        <v>2044</v>
      </c>
      <c r="D99" s="388">
        <v>0.1</v>
      </c>
      <c r="E99" s="385">
        <f t="shared" si="2"/>
        <v>1839.6000000000001</v>
      </c>
      <c r="F99" s="394" t="s">
        <v>3505</v>
      </c>
      <c r="H99" s="387">
        <f t="shared" si="3"/>
        <v>0</v>
      </c>
      <c r="I99" s="382"/>
      <c r="J99" s="382"/>
      <c r="K99" s="382"/>
      <c r="L99" s="382"/>
      <c r="M99" s="382"/>
      <c r="N99" s="382"/>
      <c r="O99" s="382"/>
      <c r="P99" s="382"/>
      <c r="Q99" s="382"/>
      <c r="R99" s="382"/>
      <c r="S99" s="382"/>
      <c r="T99" s="382"/>
      <c r="U99" s="382"/>
      <c r="V99" s="382"/>
      <c r="W99" s="382"/>
    </row>
    <row r="100" spans="1:23" ht="14.25" customHeight="1">
      <c r="A100" s="382" t="s">
        <v>3506</v>
      </c>
      <c r="B100" s="392" t="s">
        <v>3507</v>
      </c>
      <c r="C100" s="393">
        <v>2149</v>
      </c>
      <c r="D100" s="388">
        <v>0.1</v>
      </c>
      <c r="E100" s="385">
        <f t="shared" si="2"/>
        <v>1934.1000000000001</v>
      </c>
      <c r="F100" s="394" t="s">
        <v>3508</v>
      </c>
      <c r="H100" s="387">
        <f t="shared" si="3"/>
        <v>0</v>
      </c>
      <c r="I100" s="382"/>
      <c r="J100" s="382"/>
      <c r="K100" s="382"/>
      <c r="L100" s="382"/>
      <c r="M100" s="382"/>
      <c r="N100" s="382"/>
      <c r="O100" s="382"/>
      <c r="P100" s="382"/>
      <c r="Q100" s="382"/>
      <c r="R100" s="382"/>
      <c r="S100" s="382"/>
      <c r="T100" s="382"/>
      <c r="U100" s="382"/>
      <c r="V100" s="382"/>
      <c r="W100" s="382"/>
    </row>
    <row r="101" spans="1:23" ht="14.25" customHeight="1">
      <c r="A101" s="382" t="s">
        <v>3509</v>
      </c>
      <c r="B101" s="392" t="s">
        <v>3510</v>
      </c>
      <c r="C101" s="393">
        <v>2255</v>
      </c>
      <c r="D101" s="388">
        <v>0.1</v>
      </c>
      <c r="E101" s="385">
        <f t="shared" si="2"/>
        <v>2029.5</v>
      </c>
      <c r="F101" s="394" t="s">
        <v>3511</v>
      </c>
      <c r="H101" s="387">
        <f t="shared" si="3"/>
        <v>0</v>
      </c>
      <c r="I101" s="382"/>
      <c r="J101" s="382"/>
      <c r="K101" s="382"/>
      <c r="L101" s="382"/>
      <c r="M101" s="382"/>
      <c r="N101" s="382"/>
      <c r="O101" s="382"/>
      <c r="P101" s="382"/>
      <c r="Q101" s="382"/>
      <c r="R101" s="382"/>
      <c r="S101" s="382"/>
      <c r="T101" s="382"/>
      <c r="U101" s="382"/>
      <c r="V101" s="382"/>
      <c r="W101" s="382"/>
    </row>
    <row r="102" spans="1:23" ht="14.25" customHeight="1">
      <c r="A102" s="382" t="s">
        <v>3512</v>
      </c>
      <c r="B102" s="383" t="s">
        <v>3513</v>
      </c>
      <c r="C102" s="384">
        <v>2360</v>
      </c>
      <c r="D102" s="388">
        <v>0.1</v>
      </c>
      <c r="E102" s="385">
        <f t="shared" si="2"/>
        <v>2124</v>
      </c>
      <c r="F102" s="382" t="s">
        <v>3286</v>
      </c>
      <c r="H102" s="387">
        <f t="shared" si="3"/>
        <v>0</v>
      </c>
      <c r="I102" s="382"/>
      <c r="J102" s="382"/>
      <c r="K102" s="382"/>
      <c r="L102" s="382"/>
      <c r="M102" s="382"/>
      <c r="N102" s="382"/>
      <c r="O102" s="382"/>
      <c r="P102" s="382"/>
      <c r="Q102" s="382"/>
      <c r="R102" s="382"/>
      <c r="S102" s="382"/>
      <c r="T102" s="382"/>
      <c r="U102" s="382"/>
      <c r="V102" s="382"/>
      <c r="W102" s="382"/>
    </row>
    <row r="103" spans="1:23" ht="14.25" customHeight="1">
      <c r="A103" s="382" t="s">
        <v>3514</v>
      </c>
      <c r="B103" s="383" t="s">
        <v>3515</v>
      </c>
      <c r="C103" s="384">
        <v>15008</v>
      </c>
      <c r="D103" s="388">
        <v>0.1</v>
      </c>
      <c r="E103" s="385">
        <f t="shared" si="2"/>
        <v>13507.2</v>
      </c>
      <c r="F103" s="382" t="s">
        <v>3322</v>
      </c>
      <c r="H103" s="387">
        <f t="shared" si="3"/>
        <v>0</v>
      </c>
      <c r="I103" s="382"/>
      <c r="J103" s="382"/>
      <c r="K103" s="382"/>
      <c r="L103" s="382"/>
      <c r="M103" s="382"/>
      <c r="N103" s="382"/>
      <c r="O103" s="382"/>
      <c r="P103" s="382"/>
      <c r="Q103" s="382"/>
      <c r="R103" s="382"/>
      <c r="S103" s="382"/>
      <c r="T103" s="382"/>
      <c r="U103" s="382"/>
      <c r="V103" s="382"/>
      <c r="W103" s="382"/>
    </row>
    <row r="104" spans="1:23" ht="14.25" customHeight="1">
      <c r="A104" s="382" t="s">
        <v>3516</v>
      </c>
      <c r="B104" s="383" t="s">
        <v>3517</v>
      </c>
      <c r="C104" s="384">
        <v>850</v>
      </c>
      <c r="D104" s="388">
        <v>0.1</v>
      </c>
      <c r="E104" s="385">
        <f t="shared" si="2"/>
        <v>765</v>
      </c>
      <c r="F104" s="382" t="s">
        <v>3343</v>
      </c>
      <c r="H104" s="387">
        <f t="shared" si="3"/>
        <v>0</v>
      </c>
      <c r="I104" s="382"/>
      <c r="J104" s="382"/>
      <c r="K104" s="382"/>
      <c r="L104" s="382"/>
      <c r="M104" s="382"/>
      <c r="N104" s="382"/>
      <c r="O104" s="382"/>
      <c r="P104" s="382"/>
      <c r="Q104" s="382"/>
      <c r="R104" s="382"/>
      <c r="S104" s="382"/>
      <c r="T104" s="382"/>
      <c r="U104" s="382"/>
      <c r="V104" s="382"/>
      <c r="W104" s="382"/>
    </row>
    <row r="105" spans="1:23" ht="14.25" customHeight="1">
      <c r="A105" s="382" t="s">
        <v>3518</v>
      </c>
      <c r="B105" s="383" t="s">
        <v>3519</v>
      </c>
      <c r="C105" s="384">
        <v>1102</v>
      </c>
      <c r="D105" s="388">
        <v>0.1</v>
      </c>
      <c r="E105" s="385">
        <f t="shared" si="2"/>
        <v>991.80000000000007</v>
      </c>
      <c r="F105" s="382" t="s">
        <v>3346</v>
      </c>
      <c r="H105" s="387">
        <f t="shared" si="3"/>
        <v>0</v>
      </c>
      <c r="I105" s="382"/>
      <c r="J105" s="382"/>
      <c r="K105" s="382"/>
      <c r="L105" s="382"/>
      <c r="M105" s="382"/>
      <c r="N105" s="382"/>
      <c r="O105" s="382"/>
      <c r="P105" s="382"/>
      <c r="Q105" s="382"/>
      <c r="R105" s="382"/>
      <c r="S105" s="382"/>
      <c r="T105" s="382"/>
      <c r="U105" s="382"/>
      <c r="V105" s="382"/>
      <c r="W105" s="382"/>
    </row>
    <row r="106" spans="1:23" ht="14.25" customHeight="1">
      <c r="A106" s="382" t="s">
        <v>3520</v>
      </c>
      <c r="B106" s="383" t="s">
        <v>3521</v>
      </c>
      <c r="C106" s="384">
        <v>1346</v>
      </c>
      <c r="D106" s="388">
        <v>0.1</v>
      </c>
      <c r="E106" s="385">
        <f t="shared" si="2"/>
        <v>1211.4000000000001</v>
      </c>
      <c r="F106" s="382" t="s">
        <v>3349</v>
      </c>
      <c r="H106" s="387">
        <f t="shared" si="3"/>
        <v>0</v>
      </c>
      <c r="I106" s="382"/>
      <c r="J106" s="382"/>
      <c r="K106" s="382"/>
      <c r="L106" s="382"/>
      <c r="M106" s="382"/>
      <c r="N106" s="382"/>
      <c r="O106" s="382"/>
      <c r="P106" s="382"/>
      <c r="Q106" s="382"/>
      <c r="R106" s="382"/>
      <c r="S106" s="382"/>
      <c r="T106" s="382"/>
      <c r="U106" s="382"/>
      <c r="V106" s="382"/>
      <c r="W106" s="382"/>
    </row>
    <row r="107" spans="1:23" ht="14.25" customHeight="1">
      <c r="A107" s="382" t="s">
        <v>3522</v>
      </c>
      <c r="B107" s="383" t="s">
        <v>3523</v>
      </c>
      <c r="C107" s="384">
        <v>1598</v>
      </c>
      <c r="D107" s="388">
        <v>0.1</v>
      </c>
      <c r="E107" s="385">
        <f t="shared" si="2"/>
        <v>1438.2</v>
      </c>
      <c r="F107" s="382" t="s">
        <v>3352</v>
      </c>
      <c r="H107" s="387">
        <f t="shared" si="3"/>
        <v>0</v>
      </c>
      <c r="I107" s="382"/>
      <c r="J107" s="382"/>
      <c r="K107" s="382"/>
      <c r="L107" s="382"/>
      <c r="M107" s="382"/>
      <c r="N107" s="382"/>
      <c r="O107" s="382"/>
      <c r="P107" s="382"/>
      <c r="Q107" s="382"/>
      <c r="R107" s="382"/>
      <c r="S107" s="382"/>
      <c r="T107" s="382"/>
      <c r="U107" s="382"/>
      <c r="V107" s="382"/>
      <c r="W107" s="382"/>
    </row>
    <row r="108" spans="1:23" ht="14.25" customHeight="1">
      <c r="A108" s="382" t="s">
        <v>3524</v>
      </c>
      <c r="B108" s="383" t="s">
        <v>3525</v>
      </c>
      <c r="C108" s="384">
        <v>2101</v>
      </c>
      <c r="D108" s="388">
        <v>0.1</v>
      </c>
      <c r="E108" s="385">
        <f t="shared" si="2"/>
        <v>1890.9</v>
      </c>
      <c r="F108" s="382" t="s">
        <v>3355</v>
      </c>
      <c r="H108" s="387">
        <f t="shared" si="3"/>
        <v>0</v>
      </c>
      <c r="I108" s="382"/>
      <c r="J108" s="382"/>
      <c r="K108" s="382"/>
      <c r="L108" s="382"/>
      <c r="M108" s="382"/>
      <c r="N108" s="382"/>
      <c r="O108" s="382"/>
      <c r="P108" s="382"/>
      <c r="Q108" s="382"/>
      <c r="R108" s="382"/>
      <c r="S108" s="382"/>
      <c r="T108" s="382"/>
      <c r="U108" s="382"/>
      <c r="V108" s="382"/>
      <c r="W108" s="382"/>
    </row>
    <row r="109" spans="1:23" ht="14.25" customHeight="1">
      <c r="A109" s="382" t="s">
        <v>3526</v>
      </c>
      <c r="B109" s="383" t="s">
        <v>3527</v>
      </c>
      <c r="C109" s="384">
        <v>2373</v>
      </c>
      <c r="D109" s="388">
        <v>0.1</v>
      </c>
      <c r="E109" s="385">
        <f t="shared" si="2"/>
        <v>2135.7000000000003</v>
      </c>
      <c r="F109" s="382" t="s">
        <v>3358</v>
      </c>
      <c r="H109" s="387">
        <f t="shared" si="3"/>
        <v>0</v>
      </c>
      <c r="I109" s="382"/>
      <c r="J109" s="382"/>
      <c r="K109" s="382"/>
      <c r="L109" s="382"/>
      <c r="M109" s="382"/>
      <c r="N109" s="382"/>
      <c r="O109" s="382"/>
      <c r="P109" s="382"/>
      <c r="Q109" s="382"/>
      <c r="R109" s="382"/>
      <c r="S109" s="382"/>
      <c r="T109" s="382"/>
      <c r="U109" s="382"/>
      <c r="V109" s="382"/>
      <c r="W109" s="382"/>
    </row>
    <row r="110" spans="1:23" ht="14.25" customHeight="1">
      <c r="A110" s="382" t="s">
        <v>3528</v>
      </c>
      <c r="B110" s="383" t="s">
        <v>3529</v>
      </c>
      <c r="C110" s="384">
        <v>2645</v>
      </c>
      <c r="D110" s="388">
        <v>0.1</v>
      </c>
      <c r="E110" s="385">
        <f t="shared" si="2"/>
        <v>2380.5</v>
      </c>
      <c r="F110" s="382" t="s">
        <v>3361</v>
      </c>
      <c r="H110" s="387">
        <f t="shared" si="3"/>
        <v>0</v>
      </c>
      <c r="I110" s="382"/>
      <c r="J110" s="382"/>
      <c r="K110" s="382"/>
      <c r="L110" s="382"/>
      <c r="M110" s="382"/>
      <c r="N110" s="382"/>
      <c r="O110" s="382"/>
      <c r="P110" s="382"/>
      <c r="Q110" s="382"/>
      <c r="R110" s="382"/>
      <c r="S110" s="382"/>
      <c r="T110" s="382"/>
      <c r="U110" s="382"/>
      <c r="V110" s="382"/>
      <c r="W110" s="382"/>
    </row>
    <row r="111" spans="1:23" ht="14.25" customHeight="1">
      <c r="A111" s="382" t="s">
        <v>3530</v>
      </c>
      <c r="B111" s="383" t="s">
        <v>3531</v>
      </c>
      <c r="C111" s="384">
        <v>2917</v>
      </c>
      <c r="D111" s="388">
        <v>0.1</v>
      </c>
      <c r="E111" s="385">
        <f t="shared" si="2"/>
        <v>2625.3</v>
      </c>
      <c r="F111" s="382" t="s">
        <v>3364</v>
      </c>
      <c r="H111" s="387">
        <f t="shared" si="3"/>
        <v>0</v>
      </c>
      <c r="I111" s="382"/>
      <c r="J111" s="382"/>
      <c r="K111" s="382"/>
      <c r="L111" s="382"/>
      <c r="M111" s="382"/>
      <c r="N111" s="382"/>
      <c r="O111" s="382"/>
      <c r="P111" s="382"/>
      <c r="Q111" s="382"/>
      <c r="R111" s="382"/>
      <c r="S111" s="382"/>
      <c r="T111" s="382"/>
      <c r="U111" s="382"/>
      <c r="V111" s="382"/>
      <c r="W111" s="382"/>
    </row>
    <row r="112" spans="1:23" ht="14.25" customHeight="1">
      <c r="A112" s="382" t="s">
        <v>3532</v>
      </c>
      <c r="B112" s="383" t="s">
        <v>3533</v>
      </c>
      <c r="C112" s="384">
        <v>3189</v>
      </c>
      <c r="D112" s="388">
        <v>0.1</v>
      </c>
      <c r="E112" s="385">
        <f t="shared" si="2"/>
        <v>2870.1</v>
      </c>
      <c r="F112" s="382" t="s">
        <v>3367</v>
      </c>
      <c r="H112" s="387">
        <f t="shared" si="3"/>
        <v>0</v>
      </c>
      <c r="I112" s="382"/>
      <c r="J112" s="382"/>
      <c r="K112" s="382"/>
      <c r="L112" s="382"/>
      <c r="M112" s="382"/>
      <c r="N112" s="382"/>
      <c r="O112" s="382"/>
      <c r="P112" s="382"/>
      <c r="Q112" s="382"/>
      <c r="R112" s="382"/>
      <c r="S112" s="382"/>
      <c r="T112" s="382"/>
      <c r="U112" s="382"/>
      <c r="V112" s="382"/>
      <c r="W112" s="382"/>
    </row>
    <row r="113" spans="1:23" ht="14.25" customHeight="1">
      <c r="A113" s="382" t="s">
        <v>3534</v>
      </c>
      <c r="B113" s="383" t="s">
        <v>3535</v>
      </c>
      <c r="C113" s="384">
        <v>3461</v>
      </c>
      <c r="D113" s="388">
        <v>0.1</v>
      </c>
      <c r="E113" s="385">
        <f t="shared" si="2"/>
        <v>3114.9</v>
      </c>
      <c r="F113" s="382" t="s">
        <v>3370</v>
      </c>
      <c r="H113" s="387">
        <f t="shared" si="3"/>
        <v>0</v>
      </c>
      <c r="I113" s="382"/>
      <c r="J113" s="382"/>
      <c r="K113" s="382"/>
      <c r="L113" s="382"/>
      <c r="M113" s="382"/>
      <c r="N113" s="382"/>
      <c r="O113" s="382"/>
      <c r="P113" s="382"/>
      <c r="Q113" s="382"/>
      <c r="R113" s="382"/>
      <c r="S113" s="382"/>
      <c r="T113" s="382"/>
      <c r="U113" s="382"/>
      <c r="V113" s="382"/>
      <c r="W113" s="382"/>
    </row>
    <row r="114" spans="1:23" ht="14.25" customHeight="1">
      <c r="A114" s="382" t="s">
        <v>3536</v>
      </c>
      <c r="B114" s="383" t="s">
        <v>3537</v>
      </c>
      <c r="C114" s="384">
        <v>3733</v>
      </c>
      <c r="D114" s="388">
        <v>0.1</v>
      </c>
      <c r="E114" s="385">
        <f t="shared" si="2"/>
        <v>3359.7000000000003</v>
      </c>
      <c r="F114" s="382" t="s">
        <v>3373</v>
      </c>
      <c r="H114" s="387">
        <f t="shared" si="3"/>
        <v>0</v>
      </c>
      <c r="I114" s="382"/>
      <c r="J114" s="382"/>
      <c r="K114" s="382"/>
      <c r="L114" s="382"/>
      <c r="M114" s="382"/>
      <c r="N114" s="382"/>
      <c r="O114" s="382"/>
      <c r="P114" s="382"/>
      <c r="Q114" s="382"/>
      <c r="R114" s="382"/>
      <c r="S114" s="382"/>
      <c r="T114" s="382"/>
      <c r="U114" s="382"/>
      <c r="V114" s="382"/>
      <c r="W114" s="382"/>
    </row>
    <row r="115" spans="1:23" ht="14.25" customHeight="1">
      <c r="A115" s="382" t="s">
        <v>3538</v>
      </c>
      <c r="B115" s="383" t="s">
        <v>3539</v>
      </c>
      <c r="C115" s="384">
        <v>4005</v>
      </c>
      <c r="D115" s="388">
        <v>0.1</v>
      </c>
      <c r="E115" s="385">
        <f t="shared" si="2"/>
        <v>3604.5</v>
      </c>
      <c r="F115" s="382" t="s">
        <v>3217</v>
      </c>
      <c r="H115" s="387">
        <f t="shared" si="3"/>
        <v>0</v>
      </c>
      <c r="I115" s="382"/>
      <c r="J115" s="382"/>
      <c r="K115" s="382"/>
      <c r="L115" s="382"/>
      <c r="M115" s="382"/>
      <c r="N115" s="382"/>
      <c r="O115" s="382"/>
      <c r="P115" s="382"/>
      <c r="Q115" s="382"/>
      <c r="R115" s="382"/>
      <c r="S115" s="382"/>
      <c r="T115" s="382"/>
      <c r="U115" s="382"/>
      <c r="V115" s="382"/>
      <c r="W115" s="382"/>
    </row>
    <row r="116" spans="1:23" ht="14.25" customHeight="1">
      <c r="A116" s="382" t="s">
        <v>3540</v>
      </c>
      <c r="B116" s="383" t="s">
        <v>3541</v>
      </c>
      <c r="C116" s="384">
        <v>6725</v>
      </c>
      <c r="D116" s="388">
        <v>0.1</v>
      </c>
      <c r="E116" s="385">
        <f t="shared" si="2"/>
        <v>6052.5</v>
      </c>
      <c r="F116" s="382" t="s">
        <v>3220</v>
      </c>
      <c r="H116" s="387">
        <f t="shared" si="3"/>
        <v>0</v>
      </c>
      <c r="I116" s="382"/>
      <c r="J116" s="382"/>
      <c r="K116" s="382"/>
      <c r="L116" s="382"/>
      <c r="M116" s="382"/>
      <c r="N116" s="382"/>
      <c r="O116" s="382"/>
      <c r="P116" s="382"/>
      <c r="Q116" s="382"/>
      <c r="R116" s="382"/>
      <c r="S116" s="382"/>
      <c r="T116" s="382"/>
      <c r="U116" s="382"/>
      <c r="V116" s="382"/>
      <c r="W116" s="382"/>
    </row>
    <row r="117" spans="1:23" ht="14.25" customHeight="1">
      <c r="A117" s="382" t="s">
        <v>3542</v>
      </c>
      <c r="B117" s="383" t="s">
        <v>3543</v>
      </c>
      <c r="C117" s="384">
        <v>9445</v>
      </c>
      <c r="D117" s="388">
        <v>0.1</v>
      </c>
      <c r="E117" s="385">
        <f t="shared" si="2"/>
        <v>8500.5</v>
      </c>
      <c r="F117" s="382" t="s">
        <v>3223</v>
      </c>
      <c r="H117" s="387">
        <f t="shared" si="3"/>
        <v>0</v>
      </c>
      <c r="I117" s="382"/>
      <c r="J117" s="382"/>
      <c r="K117" s="382"/>
      <c r="L117" s="382"/>
      <c r="M117" s="382"/>
      <c r="N117" s="382"/>
      <c r="O117" s="382"/>
      <c r="P117" s="382"/>
      <c r="Q117" s="382"/>
      <c r="R117" s="382"/>
      <c r="S117" s="382"/>
      <c r="T117" s="382"/>
      <c r="U117" s="382"/>
      <c r="V117" s="382"/>
      <c r="W117" s="382"/>
    </row>
    <row r="118" spans="1:23" ht="14.25" customHeight="1">
      <c r="A118" s="382" t="s">
        <v>3544</v>
      </c>
      <c r="B118" s="383" t="s">
        <v>3545</v>
      </c>
      <c r="C118" s="384">
        <v>12165</v>
      </c>
      <c r="D118" s="388">
        <v>0.1</v>
      </c>
      <c r="E118" s="385">
        <f t="shared" si="2"/>
        <v>10948.5</v>
      </c>
      <c r="F118" s="382" t="s">
        <v>3226</v>
      </c>
      <c r="H118" s="387">
        <f t="shared" si="3"/>
        <v>0</v>
      </c>
      <c r="I118" s="382"/>
      <c r="J118" s="382"/>
      <c r="K118" s="382"/>
      <c r="L118" s="382"/>
      <c r="M118" s="382"/>
      <c r="N118" s="382"/>
      <c r="O118" s="382"/>
      <c r="P118" s="382"/>
      <c r="Q118" s="382"/>
      <c r="R118" s="382"/>
      <c r="S118" s="382"/>
      <c r="T118" s="382"/>
      <c r="U118" s="382"/>
      <c r="V118" s="382"/>
      <c r="W118" s="382"/>
    </row>
    <row r="119" spans="1:23" ht="14.25" customHeight="1">
      <c r="A119" s="382" t="s">
        <v>3546</v>
      </c>
      <c r="B119" s="383" t="s">
        <v>3547</v>
      </c>
      <c r="C119" s="384">
        <v>14885</v>
      </c>
      <c r="D119" s="388">
        <v>0.1</v>
      </c>
      <c r="E119" s="385">
        <f t="shared" si="2"/>
        <v>13396.5</v>
      </c>
      <c r="F119" s="382" t="s">
        <v>3229</v>
      </c>
      <c r="H119" s="387">
        <f t="shared" si="3"/>
        <v>0</v>
      </c>
      <c r="I119" s="382"/>
      <c r="J119" s="382"/>
      <c r="K119" s="382"/>
      <c r="L119" s="382"/>
      <c r="M119" s="382"/>
      <c r="N119" s="382"/>
      <c r="O119" s="382"/>
      <c r="P119" s="382"/>
      <c r="Q119" s="382"/>
      <c r="R119" s="382"/>
      <c r="S119" s="382"/>
      <c r="T119" s="382"/>
      <c r="U119" s="382"/>
      <c r="V119" s="382"/>
      <c r="W119" s="382"/>
    </row>
    <row r="120" spans="1:23" ht="14.25" customHeight="1">
      <c r="A120" s="382" t="s">
        <v>3548</v>
      </c>
      <c r="B120" s="383" t="s">
        <v>3549</v>
      </c>
      <c r="C120" s="384">
        <v>135</v>
      </c>
      <c r="D120" s="388">
        <v>0.1</v>
      </c>
      <c r="E120" s="385">
        <f t="shared" si="2"/>
        <v>121.5</v>
      </c>
      <c r="F120" s="382" t="s">
        <v>3550</v>
      </c>
      <c r="H120" s="387">
        <f t="shared" si="3"/>
        <v>0</v>
      </c>
      <c r="I120" s="382"/>
      <c r="J120" s="382"/>
      <c r="K120" s="382"/>
      <c r="L120" s="382"/>
      <c r="M120" s="382"/>
      <c r="N120" s="382"/>
      <c r="O120" s="382"/>
      <c r="P120" s="382"/>
      <c r="Q120" s="382"/>
      <c r="R120" s="382"/>
      <c r="S120" s="382"/>
      <c r="T120" s="382"/>
      <c r="U120" s="382"/>
      <c r="V120" s="382"/>
      <c r="W120" s="382"/>
    </row>
    <row r="121" spans="1:23" ht="14.25" customHeight="1">
      <c r="A121" s="382" t="s">
        <v>3551</v>
      </c>
      <c r="B121" s="383" t="s">
        <v>3552</v>
      </c>
      <c r="C121" s="384">
        <v>286</v>
      </c>
      <c r="D121" s="388">
        <v>0.1</v>
      </c>
      <c r="E121" s="385">
        <f t="shared" si="2"/>
        <v>257.40000000000003</v>
      </c>
      <c r="F121" s="382" t="s">
        <v>3455</v>
      </c>
      <c r="H121" s="387">
        <f t="shared" si="3"/>
        <v>0</v>
      </c>
      <c r="I121" s="382"/>
      <c r="J121" s="382"/>
      <c r="K121" s="382"/>
      <c r="L121" s="382"/>
      <c r="M121" s="382"/>
      <c r="N121" s="382"/>
      <c r="O121" s="382"/>
      <c r="P121" s="382"/>
      <c r="Q121" s="382"/>
      <c r="R121" s="382"/>
      <c r="S121" s="382"/>
      <c r="T121" s="382"/>
      <c r="U121" s="382"/>
      <c r="V121" s="382"/>
      <c r="W121" s="382"/>
    </row>
    <row r="122" spans="1:23" ht="14.25" customHeight="1">
      <c r="A122" s="382" t="s">
        <v>3553</v>
      </c>
      <c r="B122" s="383" t="s">
        <v>3554</v>
      </c>
      <c r="C122" s="384">
        <v>536</v>
      </c>
      <c r="D122" s="388">
        <v>0.1</v>
      </c>
      <c r="E122" s="385">
        <f t="shared" si="2"/>
        <v>482.40000000000003</v>
      </c>
      <c r="F122" s="382" t="s">
        <v>3458</v>
      </c>
      <c r="H122" s="387">
        <f t="shared" si="3"/>
        <v>0</v>
      </c>
      <c r="I122" s="382"/>
      <c r="J122" s="382"/>
      <c r="K122" s="382"/>
      <c r="L122" s="382"/>
      <c r="M122" s="382"/>
      <c r="N122" s="382"/>
      <c r="O122" s="382"/>
      <c r="P122" s="382"/>
      <c r="Q122" s="382"/>
      <c r="R122" s="382"/>
      <c r="S122" s="382"/>
      <c r="T122" s="382"/>
      <c r="U122" s="382"/>
      <c r="V122" s="382"/>
      <c r="W122" s="382"/>
    </row>
    <row r="123" spans="1:23" ht="14.25" customHeight="1">
      <c r="A123" s="382" t="s">
        <v>3555</v>
      </c>
      <c r="B123" s="383" t="s">
        <v>3556</v>
      </c>
      <c r="C123" s="384">
        <v>808</v>
      </c>
      <c r="D123" s="388">
        <v>0.1</v>
      </c>
      <c r="E123" s="385">
        <f t="shared" si="2"/>
        <v>727.2</v>
      </c>
      <c r="F123" s="382" t="s">
        <v>3461</v>
      </c>
      <c r="H123" s="387">
        <f t="shared" si="3"/>
        <v>0</v>
      </c>
      <c r="I123" s="382"/>
      <c r="J123" s="382"/>
      <c r="K123" s="382"/>
      <c r="L123" s="382"/>
      <c r="M123" s="382"/>
      <c r="N123" s="382"/>
      <c r="O123" s="382"/>
      <c r="P123" s="382"/>
      <c r="Q123" s="382"/>
      <c r="R123" s="382"/>
      <c r="S123" s="382"/>
      <c r="T123" s="382"/>
      <c r="U123" s="382"/>
      <c r="V123" s="382"/>
      <c r="W123" s="382"/>
    </row>
    <row r="124" spans="1:23" ht="14.25" customHeight="1">
      <c r="A124" s="382" t="s">
        <v>3557</v>
      </c>
      <c r="B124" s="383" t="s">
        <v>3558</v>
      </c>
      <c r="C124" s="384">
        <v>1080</v>
      </c>
      <c r="D124" s="388">
        <v>0.1</v>
      </c>
      <c r="E124" s="385">
        <f t="shared" si="2"/>
        <v>972</v>
      </c>
      <c r="F124" s="382" t="s">
        <v>3559</v>
      </c>
      <c r="H124" s="387">
        <f t="shared" si="3"/>
        <v>0</v>
      </c>
      <c r="I124" s="382"/>
      <c r="J124" s="382"/>
      <c r="K124" s="382"/>
      <c r="L124" s="382"/>
      <c r="M124" s="382"/>
      <c r="N124" s="382"/>
      <c r="O124" s="382"/>
      <c r="P124" s="382"/>
      <c r="Q124" s="382"/>
      <c r="R124" s="382"/>
      <c r="S124" s="382"/>
      <c r="T124" s="382"/>
      <c r="U124" s="382"/>
      <c r="V124" s="382"/>
      <c r="W124" s="382"/>
    </row>
    <row r="125" spans="1:23" ht="14.25" customHeight="1">
      <c r="A125" s="382" t="s">
        <v>3560</v>
      </c>
      <c r="B125" s="383" t="s">
        <v>3561</v>
      </c>
      <c r="C125" s="384">
        <v>1352</v>
      </c>
      <c r="D125" s="388">
        <v>0.1</v>
      </c>
      <c r="E125" s="385">
        <f t="shared" si="2"/>
        <v>1216.8</v>
      </c>
      <c r="F125" s="382" t="s">
        <v>3467</v>
      </c>
      <c r="H125" s="387">
        <f t="shared" si="3"/>
        <v>0</v>
      </c>
      <c r="I125" s="382"/>
      <c r="J125" s="382"/>
      <c r="K125" s="382"/>
      <c r="L125" s="382"/>
      <c r="M125" s="382"/>
      <c r="N125" s="382"/>
      <c r="O125" s="382"/>
      <c r="P125" s="382"/>
      <c r="Q125" s="382"/>
      <c r="R125" s="382"/>
      <c r="S125" s="382"/>
      <c r="T125" s="382"/>
      <c r="U125" s="382"/>
      <c r="V125" s="382"/>
      <c r="W125" s="382"/>
    </row>
    <row r="126" spans="1:23" ht="14.25" customHeight="1">
      <c r="A126" s="382" t="s">
        <v>3562</v>
      </c>
      <c r="B126" s="383" t="s">
        <v>3563</v>
      </c>
      <c r="C126" s="384">
        <v>1624</v>
      </c>
      <c r="D126" s="388">
        <v>0.1</v>
      </c>
      <c r="E126" s="385">
        <f t="shared" si="2"/>
        <v>1461.6000000000001</v>
      </c>
      <c r="F126" s="382" t="s">
        <v>3564</v>
      </c>
      <c r="H126" s="387">
        <f t="shared" si="3"/>
        <v>0</v>
      </c>
      <c r="I126" s="382"/>
      <c r="J126" s="382"/>
      <c r="K126" s="382"/>
      <c r="L126" s="382"/>
      <c r="M126" s="382"/>
      <c r="N126" s="382"/>
      <c r="O126" s="382"/>
      <c r="P126" s="382"/>
      <c r="Q126" s="382"/>
      <c r="R126" s="382"/>
      <c r="S126" s="382"/>
      <c r="T126" s="382"/>
      <c r="U126" s="382"/>
      <c r="V126" s="382"/>
      <c r="W126" s="382"/>
    </row>
    <row r="127" spans="1:23" ht="14.25" customHeight="1">
      <c r="A127" s="382" t="s">
        <v>3565</v>
      </c>
      <c r="B127" s="383" t="s">
        <v>3566</v>
      </c>
      <c r="C127" s="384">
        <v>1896</v>
      </c>
      <c r="D127" s="388">
        <v>0.1</v>
      </c>
      <c r="E127" s="385">
        <f t="shared" si="2"/>
        <v>1706.4</v>
      </c>
      <c r="F127" s="382" t="s">
        <v>3473</v>
      </c>
      <c r="H127" s="387">
        <f t="shared" si="3"/>
        <v>0</v>
      </c>
      <c r="I127" s="382"/>
      <c r="J127" s="382"/>
      <c r="K127" s="382"/>
      <c r="L127" s="382"/>
      <c r="M127" s="382"/>
      <c r="N127" s="382"/>
      <c r="O127" s="382"/>
      <c r="P127" s="382"/>
      <c r="Q127" s="382"/>
      <c r="R127" s="382"/>
      <c r="S127" s="382"/>
      <c r="T127" s="382"/>
      <c r="U127" s="382"/>
      <c r="V127" s="382"/>
      <c r="W127" s="382"/>
    </row>
    <row r="128" spans="1:23" ht="14.25" customHeight="1">
      <c r="A128" s="382" t="s">
        <v>3567</v>
      </c>
      <c r="B128" s="383" t="s">
        <v>3568</v>
      </c>
      <c r="C128" s="384">
        <v>2168</v>
      </c>
      <c r="D128" s="388">
        <v>0.1</v>
      </c>
      <c r="E128" s="385">
        <f t="shared" si="2"/>
        <v>1951.2</v>
      </c>
      <c r="F128" s="382" t="s">
        <v>3569</v>
      </c>
      <c r="H128" s="387">
        <f t="shared" si="3"/>
        <v>0</v>
      </c>
      <c r="I128" s="382"/>
      <c r="J128" s="382"/>
      <c r="K128" s="382"/>
      <c r="L128" s="382"/>
      <c r="M128" s="382"/>
      <c r="N128" s="382"/>
      <c r="O128" s="382"/>
      <c r="P128" s="382"/>
      <c r="Q128" s="382"/>
      <c r="R128" s="382"/>
      <c r="S128" s="382"/>
      <c r="T128" s="382"/>
      <c r="U128" s="382"/>
      <c r="V128" s="382"/>
      <c r="W128" s="382"/>
    </row>
    <row r="129" spans="1:23" ht="14.25" customHeight="1">
      <c r="A129" s="382" t="s">
        <v>3570</v>
      </c>
      <c r="B129" s="383" t="s">
        <v>3571</v>
      </c>
      <c r="C129" s="384">
        <v>2440</v>
      </c>
      <c r="D129" s="388">
        <v>0.1</v>
      </c>
      <c r="E129" s="385">
        <f t="shared" si="2"/>
        <v>2196</v>
      </c>
      <c r="F129" s="382" t="s">
        <v>3479</v>
      </c>
      <c r="H129" s="387">
        <f t="shared" si="3"/>
        <v>0</v>
      </c>
      <c r="I129" s="382"/>
      <c r="J129" s="382"/>
      <c r="K129" s="382"/>
      <c r="L129" s="382"/>
      <c r="M129" s="382"/>
      <c r="N129" s="382"/>
      <c r="O129" s="382"/>
      <c r="P129" s="382"/>
      <c r="Q129" s="382"/>
      <c r="R129" s="382"/>
      <c r="S129" s="382"/>
      <c r="T129" s="382"/>
      <c r="U129" s="382"/>
      <c r="V129" s="382"/>
      <c r="W129" s="382"/>
    </row>
    <row r="130" spans="1:23" ht="14.25" customHeight="1">
      <c r="A130" s="382" t="s">
        <v>3572</v>
      </c>
      <c r="B130" s="392" t="s">
        <v>3573</v>
      </c>
      <c r="C130" s="393">
        <v>2711.9999999999995</v>
      </c>
      <c r="D130" s="388">
        <v>0.1</v>
      </c>
      <c r="E130" s="385">
        <f t="shared" si="2"/>
        <v>2440.7999999999997</v>
      </c>
      <c r="F130" s="394" t="s">
        <v>3482</v>
      </c>
      <c r="H130" s="387">
        <f t="shared" si="3"/>
        <v>0</v>
      </c>
      <c r="I130" s="382"/>
      <c r="J130" s="382"/>
      <c r="K130" s="382"/>
      <c r="L130" s="382"/>
      <c r="M130" s="382"/>
      <c r="N130" s="382"/>
      <c r="O130" s="382"/>
      <c r="P130" s="382"/>
      <c r="Q130" s="382"/>
      <c r="R130" s="382"/>
      <c r="S130" s="382"/>
      <c r="T130" s="382"/>
      <c r="U130" s="382"/>
      <c r="V130" s="382"/>
      <c r="W130" s="382"/>
    </row>
    <row r="131" spans="1:23" ht="14.25" customHeight="1">
      <c r="A131" s="382" t="s">
        <v>3574</v>
      </c>
      <c r="B131" s="392" t="s">
        <v>3575</v>
      </c>
      <c r="C131" s="393">
        <v>2984</v>
      </c>
      <c r="D131" s="388">
        <v>0.1</v>
      </c>
      <c r="E131" s="385">
        <f t="shared" ref="E131:E194" si="4">C131*(1-D131)</f>
        <v>2685.6</v>
      </c>
      <c r="F131" s="394" t="s">
        <v>3576</v>
      </c>
      <c r="H131" s="387">
        <f t="shared" ref="H131:H194" si="5">G131*E131</f>
        <v>0</v>
      </c>
      <c r="I131" s="382"/>
      <c r="J131" s="382"/>
      <c r="K131" s="382"/>
      <c r="L131" s="382"/>
      <c r="M131" s="382"/>
      <c r="N131" s="382"/>
      <c r="O131" s="382"/>
      <c r="P131" s="382"/>
      <c r="Q131" s="382"/>
      <c r="R131" s="382"/>
      <c r="S131" s="382"/>
      <c r="T131" s="382"/>
      <c r="U131" s="382"/>
      <c r="V131" s="382"/>
      <c r="W131" s="382"/>
    </row>
    <row r="132" spans="1:23" ht="14.25" customHeight="1">
      <c r="A132" s="382" t="s">
        <v>3577</v>
      </c>
      <c r="B132" s="383" t="s">
        <v>3578</v>
      </c>
      <c r="C132" s="384">
        <v>185</v>
      </c>
      <c r="D132" s="388">
        <v>0.1</v>
      </c>
      <c r="E132" s="385">
        <f t="shared" si="4"/>
        <v>166.5</v>
      </c>
      <c r="F132" s="382" t="s">
        <v>3579</v>
      </c>
      <c r="H132" s="387">
        <f t="shared" si="5"/>
        <v>0</v>
      </c>
      <c r="I132" s="382"/>
      <c r="J132" s="382"/>
      <c r="K132" s="382"/>
      <c r="L132" s="382"/>
      <c r="M132" s="382"/>
      <c r="N132" s="382"/>
      <c r="O132" s="382"/>
      <c r="P132" s="382"/>
      <c r="Q132" s="382"/>
      <c r="R132" s="382"/>
      <c r="S132" s="382"/>
      <c r="T132" s="382"/>
      <c r="U132" s="382"/>
      <c r="V132" s="382"/>
      <c r="W132" s="382"/>
    </row>
    <row r="133" spans="1:23" ht="14.25" customHeight="1">
      <c r="A133" s="382" t="s">
        <v>3580</v>
      </c>
      <c r="B133" s="383" t="s">
        <v>3581</v>
      </c>
      <c r="C133" s="384">
        <v>92.5</v>
      </c>
      <c r="D133" s="388">
        <v>0.1</v>
      </c>
      <c r="E133" s="385">
        <f t="shared" si="4"/>
        <v>83.25</v>
      </c>
      <c r="F133" s="382" t="s">
        <v>3582</v>
      </c>
      <c r="H133" s="387">
        <f t="shared" si="5"/>
        <v>0</v>
      </c>
      <c r="I133" s="382"/>
      <c r="J133" s="382"/>
      <c r="K133" s="382"/>
      <c r="L133" s="382"/>
      <c r="M133" s="382"/>
      <c r="N133" s="382"/>
      <c r="O133" s="382"/>
      <c r="P133" s="382"/>
      <c r="Q133" s="382"/>
      <c r="R133" s="382"/>
      <c r="S133" s="382"/>
      <c r="T133" s="382"/>
      <c r="U133" s="382"/>
      <c r="V133" s="382"/>
      <c r="W133" s="382"/>
    </row>
    <row r="134" spans="1:23" ht="14.25" customHeight="1">
      <c r="A134" s="382" t="s">
        <v>3583</v>
      </c>
      <c r="B134" s="383" t="s">
        <v>3584</v>
      </c>
      <c r="C134" s="384">
        <v>10</v>
      </c>
      <c r="D134" s="388">
        <v>0.1</v>
      </c>
      <c r="E134" s="385">
        <f t="shared" si="4"/>
        <v>9</v>
      </c>
      <c r="F134" s="382" t="s">
        <v>3585</v>
      </c>
      <c r="H134" s="387">
        <f t="shared" si="5"/>
        <v>0</v>
      </c>
      <c r="I134" s="382"/>
      <c r="J134" s="382"/>
      <c r="K134" s="382"/>
      <c r="L134" s="382"/>
      <c r="M134" s="382"/>
      <c r="N134" s="382"/>
      <c r="O134" s="382"/>
      <c r="P134" s="382"/>
      <c r="Q134" s="382"/>
      <c r="R134" s="382"/>
      <c r="S134" s="382"/>
      <c r="T134" s="382"/>
      <c r="U134" s="382"/>
      <c r="V134" s="382"/>
      <c r="W134" s="382"/>
    </row>
    <row r="135" spans="1:23" ht="14.25" customHeight="1">
      <c r="A135" s="382" t="s">
        <v>3586</v>
      </c>
      <c r="B135" s="383" t="s">
        <v>3587</v>
      </c>
      <c r="C135" s="384">
        <v>5</v>
      </c>
      <c r="D135" s="388">
        <v>0.1</v>
      </c>
      <c r="E135" s="385">
        <f t="shared" si="4"/>
        <v>4.5</v>
      </c>
      <c r="F135" s="382" t="s">
        <v>3588</v>
      </c>
      <c r="H135" s="387">
        <f t="shared" si="5"/>
        <v>0</v>
      </c>
      <c r="I135" s="382"/>
      <c r="J135" s="382"/>
      <c r="K135" s="382"/>
      <c r="L135" s="382"/>
      <c r="M135" s="382"/>
      <c r="N135" s="382"/>
      <c r="O135" s="382"/>
      <c r="P135" s="382"/>
      <c r="Q135" s="382"/>
      <c r="R135" s="382"/>
      <c r="S135" s="382"/>
      <c r="T135" s="382"/>
      <c r="U135" s="382"/>
      <c r="V135" s="382"/>
      <c r="W135" s="382"/>
    </row>
    <row r="136" spans="1:23" ht="14.25" customHeight="1">
      <c r="A136" s="382" t="s">
        <v>3589</v>
      </c>
      <c r="B136" s="383" t="s">
        <v>3590</v>
      </c>
      <c r="C136" s="384">
        <v>500</v>
      </c>
      <c r="D136" s="388">
        <v>0.1</v>
      </c>
      <c r="E136" s="385">
        <f t="shared" si="4"/>
        <v>450</v>
      </c>
      <c r="F136" s="382" t="s">
        <v>3591</v>
      </c>
      <c r="H136" s="387">
        <f t="shared" si="5"/>
        <v>0</v>
      </c>
      <c r="I136" s="382"/>
      <c r="J136" s="382"/>
      <c r="K136" s="382"/>
      <c r="L136" s="382"/>
      <c r="M136" s="382"/>
      <c r="N136" s="382"/>
      <c r="O136" s="382"/>
      <c r="P136" s="382"/>
      <c r="Q136" s="382"/>
      <c r="R136" s="382"/>
      <c r="S136" s="382"/>
      <c r="T136" s="382"/>
      <c r="U136" s="382"/>
      <c r="V136" s="382"/>
      <c r="W136" s="382"/>
    </row>
    <row r="137" spans="1:23" ht="14.25" customHeight="1">
      <c r="A137" s="382" t="s">
        <v>3592</v>
      </c>
      <c r="B137" s="383" t="s">
        <v>3593</v>
      </c>
      <c r="C137" s="384">
        <v>500</v>
      </c>
      <c r="D137" s="388">
        <v>0.1</v>
      </c>
      <c r="E137" s="385">
        <f t="shared" si="4"/>
        <v>450</v>
      </c>
      <c r="F137" s="382" t="s">
        <v>3594</v>
      </c>
      <c r="H137" s="387">
        <f t="shared" si="5"/>
        <v>0</v>
      </c>
      <c r="I137" s="382"/>
      <c r="J137" s="382"/>
      <c r="K137" s="382"/>
      <c r="L137" s="382"/>
      <c r="M137" s="382"/>
      <c r="N137" s="382"/>
      <c r="O137" s="382"/>
      <c r="P137" s="382"/>
      <c r="Q137" s="382"/>
      <c r="R137" s="382"/>
      <c r="S137" s="382"/>
      <c r="T137" s="382"/>
      <c r="U137" s="382"/>
      <c r="V137" s="382"/>
      <c r="W137" s="382"/>
    </row>
    <row r="138" spans="1:23" ht="14.25" customHeight="1">
      <c r="A138" s="382" t="s">
        <v>3595</v>
      </c>
      <c r="B138" s="383" t="s">
        <v>3596</v>
      </c>
      <c r="C138" s="384">
        <v>350</v>
      </c>
      <c r="D138" s="388">
        <v>0.1</v>
      </c>
      <c r="E138" s="385">
        <f t="shared" si="4"/>
        <v>315</v>
      </c>
      <c r="F138" s="382" t="s">
        <v>3597</v>
      </c>
      <c r="H138" s="387">
        <f t="shared" si="5"/>
        <v>0</v>
      </c>
      <c r="I138" s="382"/>
      <c r="J138" s="382"/>
      <c r="K138" s="382"/>
      <c r="L138" s="382"/>
      <c r="M138" s="382"/>
      <c r="N138" s="382"/>
      <c r="O138" s="382"/>
      <c r="P138" s="382"/>
      <c r="Q138" s="382"/>
      <c r="R138" s="382"/>
      <c r="S138" s="382"/>
      <c r="T138" s="382"/>
      <c r="U138" s="382"/>
      <c r="V138" s="382"/>
      <c r="W138" s="382"/>
    </row>
    <row r="139" spans="1:23" ht="14.25" customHeight="1">
      <c r="A139" s="382" t="s">
        <v>3598</v>
      </c>
      <c r="B139" s="389" t="s">
        <v>3599</v>
      </c>
      <c r="C139" s="390">
        <v>75</v>
      </c>
      <c r="D139" s="388">
        <v>0.1</v>
      </c>
      <c r="E139" s="385">
        <f t="shared" si="4"/>
        <v>67.5</v>
      </c>
      <c r="F139" s="391" t="s">
        <v>3600</v>
      </c>
      <c r="H139" s="387">
        <f t="shared" si="5"/>
        <v>0</v>
      </c>
      <c r="I139" s="395"/>
      <c r="J139" s="395"/>
      <c r="K139" s="395"/>
      <c r="L139" s="395"/>
      <c r="M139" s="395"/>
      <c r="N139" s="395"/>
      <c r="O139" s="395"/>
      <c r="P139" s="396"/>
      <c r="Q139" s="397"/>
      <c r="R139" s="397"/>
      <c r="S139" s="397"/>
      <c r="T139" s="397"/>
      <c r="U139" s="397"/>
      <c r="V139" s="397"/>
      <c r="W139" s="397"/>
    </row>
    <row r="140" spans="1:23" ht="14.25" customHeight="1">
      <c r="A140" s="382" t="s">
        <v>3601</v>
      </c>
      <c r="B140" s="389" t="s">
        <v>3602</v>
      </c>
      <c r="C140" s="390">
        <v>63.75</v>
      </c>
      <c r="D140" s="388">
        <v>0.1</v>
      </c>
      <c r="E140" s="385">
        <f t="shared" si="4"/>
        <v>57.375</v>
      </c>
      <c r="F140" s="391" t="s">
        <v>3603</v>
      </c>
      <c r="H140" s="387">
        <f t="shared" si="5"/>
        <v>0</v>
      </c>
      <c r="I140" s="395"/>
      <c r="J140" s="395"/>
      <c r="K140" s="395"/>
      <c r="L140" s="395"/>
      <c r="M140" s="395"/>
      <c r="N140" s="395"/>
      <c r="O140" s="395"/>
      <c r="P140" s="396"/>
      <c r="Q140" s="397"/>
      <c r="R140" s="397"/>
      <c r="S140" s="397"/>
      <c r="T140" s="397"/>
      <c r="U140" s="397"/>
      <c r="V140" s="397"/>
      <c r="W140" s="397"/>
    </row>
    <row r="141" spans="1:23" ht="14.25" customHeight="1">
      <c r="A141" s="382" t="s">
        <v>3604</v>
      </c>
      <c r="B141" s="389" t="s">
        <v>3605</v>
      </c>
      <c r="C141" s="390">
        <v>56.25</v>
      </c>
      <c r="D141" s="388">
        <v>0.1</v>
      </c>
      <c r="E141" s="385">
        <f t="shared" si="4"/>
        <v>50.625</v>
      </c>
      <c r="F141" s="391" t="s">
        <v>3606</v>
      </c>
      <c r="H141" s="387">
        <f t="shared" si="5"/>
        <v>0</v>
      </c>
      <c r="I141" s="395"/>
      <c r="J141" s="395"/>
      <c r="K141" s="395"/>
      <c r="L141" s="395"/>
      <c r="M141" s="395"/>
      <c r="N141" s="395"/>
      <c r="O141" s="395"/>
      <c r="P141" s="396"/>
      <c r="Q141" s="397"/>
      <c r="R141" s="397"/>
      <c r="S141" s="397"/>
      <c r="T141" s="397"/>
      <c r="U141" s="397"/>
      <c r="V141" s="397"/>
      <c r="W141" s="397"/>
    </row>
    <row r="142" spans="1:23" ht="14.25" customHeight="1">
      <c r="A142" s="382" t="s">
        <v>3607</v>
      </c>
      <c r="B142" s="389" t="s">
        <v>3608</v>
      </c>
      <c r="C142" s="390">
        <v>48.75</v>
      </c>
      <c r="D142" s="388">
        <v>0.1</v>
      </c>
      <c r="E142" s="385">
        <f t="shared" si="4"/>
        <v>43.875</v>
      </c>
      <c r="F142" s="391" t="s">
        <v>3609</v>
      </c>
      <c r="H142" s="387">
        <f t="shared" si="5"/>
        <v>0</v>
      </c>
      <c r="I142" s="395"/>
      <c r="J142" s="395"/>
      <c r="K142" s="395"/>
      <c r="L142" s="395"/>
      <c r="M142" s="395"/>
      <c r="N142" s="395"/>
      <c r="O142" s="395"/>
      <c r="P142" s="396"/>
      <c r="Q142" s="397"/>
      <c r="R142" s="397"/>
      <c r="S142" s="397"/>
      <c r="T142" s="397"/>
      <c r="U142" s="397"/>
      <c r="V142" s="397"/>
      <c r="W142" s="397"/>
    </row>
    <row r="143" spans="1:23" ht="14.25" customHeight="1">
      <c r="A143" s="382" t="s">
        <v>3610</v>
      </c>
      <c r="B143" s="389" t="s">
        <v>3611</v>
      </c>
      <c r="C143" s="390">
        <v>41.25</v>
      </c>
      <c r="D143" s="388">
        <v>0.1</v>
      </c>
      <c r="E143" s="385">
        <f t="shared" si="4"/>
        <v>37.125</v>
      </c>
      <c r="F143" s="391" t="s">
        <v>3612</v>
      </c>
      <c r="H143" s="387">
        <f t="shared" si="5"/>
        <v>0</v>
      </c>
      <c r="I143" s="395"/>
      <c r="J143" s="395"/>
      <c r="K143" s="395"/>
      <c r="L143" s="395"/>
      <c r="M143" s="395"/>
      <c r="N143" s="395"/>
      <c r="O143" s="395"/>
      <c r="P143" s="396"/>
      <c r="Q143" s="397"/>
      <c r="R143" s="397"/>
      <c r="S143" s="397"/>
      <c r="T143" s="397"/>
      <c r="U143" s="397"/>
      <c r="V143" s="397"/>
      <c r="W143" s="397"/>
    </row>
    <row r="144" spans="1:23" ht="14.25" customHeight="1">
      <c r="A144" s="382" t="s">
        <v>3613</v>
      </c>
      <c r="B144" s="389" t="s">
        <v>3614</v>
      </c>
      <c r="C144" s="390">
        <v>75</v>
      </c>
      <c r="D144" s="388">
        <v>0.1</v>
      </c>
      <c r="E144" s="385">
        <f t="shared" si="4"/>
        <v>67.5</v>
      </c>
      <c r="F144" s="391" t="s">
        <v>3615</v>
      </c>
      <c r="H144" s="387">
        <f t="shared" si="5"/>
        <v>0</v>
      </c>
      <c r="I144" s="395"/>
      <c r="J144" s="395"/>
      <c r="K144" s="395"/>
      <c r="L144" s="395"/>
      <c r="M144" s="395"/>
      <c r="N144" s="395"/>
      <c r="O144" s="395"/>
      <c r="P144" s="396"/>
      <c r="Q144" s="398"/>
      <c r="R144" s="398"/>
      <c r="S144" s="398"/>
      <c r="T144" s="398"/>
      <c r="U144" s="398"/>
      <c r="V144" s="398"/>
      <c r="W144" s="398"/>
    </row>
    <row r="145" spans="1:23" ht="14.25" customHeight="1">
      <c r="A145" s="382" t="s">
        <v>3616</v>
      </c>
      <c r="B145" s="389" t="s">
        <v>3617</v>
      </c>
      <c r="C145" s="390">
        <v>63.75</v>
      </c>
      <c r="D145" s="388">
        <v>0.1</v>
      </c>
      <c r="E145" s="385">
        <f t="shared" si="4"/>
        <v>57.375</v>
      </c>
      <c r="F145" s="391" t="s">
        <v>3618</v>
      </c>
      <c r="H145" s="387">
        <f t="shared" si="5"/>
        <v>0</v>
      </c>
      <c r="I145" s="395"/>
      <c r="J145" s="395"/>
      <c r="K145" s="395"/>
      <c r="L145" s="395"/>
      <c r="M145" s="395"/>
      <c r="N145" s="395"/>
      <c r="O145" s="395"/>
      <c r="P145" s="396"/>
      <c r="Q145" s="398"/>
      <c r="R145" s="398"/>
      <c r="S145" s="398"/>
      <c r="T145" s="398"/>
      <c r="U145" s="398"/>
      <c r="V145" s="398"/>
      <c r="W145" s="398"/>
    </row>
    <row r="146" spans="1:23" ht="14.25" customHeight="1">
      <c r="A146" s="382" t="s">
        <v>3619</v>
      </c>
      <c r="B146" s="389" t="s">
        <v>3620</v>
      </c>
      <c r="C146" s="390">
        <v>56.25</v>
      </c>
      <c r="D146" s="388">
        <v>0.1</v>
      </c>
      <c r="E146" s="385">
        <f t="shared" si="4"/>
        <v>50.625</v>
      </c>
      <c r="F146" s="391" t="s">
        <v>3621</v>
      </c>
      <c r="H146" s="387">
        <f t="shared" si="5"/>
        <v>0</v>
      </c>
      <c r="I146" s="395"/>
      <c r="J146" s="395"/>
      <c r="K146" s="395"/>
      <c r="L146" s="395"/>
      <c r="M146" s="395"/>
      <c r="N146" s="395"/>
      <c r="O146" s="395"/>
      <c r="P146" s="396"/>
      <c r="Q146" s="398"/>
      <c r="R146" s="398"/>
      <c r="S146" s="398"/>
      <c r="T146" s="398"/>
      <c r="U146" s="398"/>
      <c r="V146" s="398"/>
      <c r="W146" s="398"/>
    </row>
    <row r="147" spans="1:23" ht="14.25" customHeight="1">
      <c r="A147" s="382" t="s">
        <v>3622</v>
      </c>
      <c r="B147" s="389" t="s">
        <v>3623</v>
      </c>
      <c r="C147" s="390">
        <v>48.75</v>
      </c>
      <c r="D147" s="388">
        <v>0.1</v>
      </c>
      <c r="E147" s="385">
        <f t="shared" si="4"/>
        <v>43.875</v>
      </c>
      <c r="F147" s="391" t="s">
        <v>3624</v>
      </c>
      <c r="H147" s="387">
        <f t="shared" si="5"/>
        <v>0</v>
      </c>
      <c r="I147" s="395"/>
      <c r="J147" s="395"/>
      <c r="K147" s="395"/>
      <c r="L147" s="395"/>
      <c r="M147" s="395"/>
      <c r="N147" s="395"/>
      <c r="O147" s="395"/>
      <c r="P147" s="396"/>
      <c r="Q147" s="398"/>
      <c r="R147" s="398"/>
      <c r="S147" s="398"/>
      <c r="T147" s="398"/>
      <c r="U147" s="398"/>
      <c r="V147" s="398"/>
      <c r="W147" s="398"/>
    </row>
    <row r="148" spans="1:23" ht="14.25" customHeight="1">
      <c r="A148" s="382" t="s">
        <v>3625</v>
      </c>
      <c r="B148" s="389" t="s">
        <v>3626</v>
      </c>
      <c r="C148" s="390">
        <v>41.25</v>
      </c>
      <c r="D148" s="388">
        <v>0.1</v>
      </c>
      <c r="E148" s="385">
        <f t="shared" si="4"/>
        <v>37.125</v>
      </c>
      <c r="F148" s="391" t="s">
        <v>3627</v>
      </c>
      <c r="H148" s="387">
        <f t="shared" si="5"/>
        <v>0</v>
      </c>
      <c r="I148" s="395"/>
      <c r="J148" s="395"/>
      <c r="K148" s="395"/>
      <c r="L148" s="395"/>
      <c r="M148" s="395"/>
      <c r="N148" s="395"/>
      <c r="O148" s="395"/>
      <c r="P148" s="396"/>
      <c r="Q148" s="398"/>
      <c r="R148" s="398"/>
      <c r="S148" s="398"/>
      <c r="T148" s="398"/>
      <c r="U148" s="398"/>
      <c r="V148" s="398"/>
      <c r="W148" s="398"/>
    </row>
    <row r="149" spans="1:23" ht="14.25" customHeight="1">
      <c r="A149" s="382" t="s">
        <v>3628</v>
      </c>
      <c r="B149" s="389" t="s">
        <v>3629</v>
      </c>
      <c r="C149" s="390">
        <v>75</v>
      </c>
      <c r="D149" s="388">
        <v>0.1</v>
      </c>
      <c r="E149" s="385">
        <f t="shared" si="4"/>
        <v>67.5</v>
      </c>
      <c r="F149" s="391" t="s">
        <v>3630</v>
      </c>
      <c r="H149" s="387">
        <f t="shared" si="5"/>
        <v>0</v>
      </c>
      <c r="I149" s="395"/>
      <c r="J149" s="395"/>
      <c r="K149" s="395"/>
      <c r="L149" s="395"/>
      <c r="M149" s="395"/>
      <c r="N149" s="395"/>
      <c r="O149" s="395"/>
      <c r="P149" s="395"/>
      <c r="Q149" s="382"/>
      <c r="R149" s="382"/>
      <c r="S149" s="382"/>
      <c r="T149" s="382"/>
      <c r="U149" s="382"/>
      <c r="V149" s="382"/>
      <c r="W149" s="382"/>
    </row>
    <row r="150" spans="1:23" ht="14.25" customHeight="1">
      <c r="A150" s="382" t="s">
        <v>3631</v>
      </c>
      <c r="B150" s="389" t="s">
        <v>3632</v>
      </c>
      <c r="C150" s="390">
        <v>63.75</v>
      </c>
      <c r="D150" s="388">
        <v>0.1</v>
      </c>
      <c r="E150" s="385">
        <f t="shared" si="4"/>
        <v>57.375</v>
      </c>
      <c r="F150" s="391" t="s">
        <v>3633</v>
      </c>
      <c r="H150" s="387">
        <f t="shared" si="5"/>
        <v>0</v>
      </c>
      <c r="I150" s="395"/>
      <c r="J150" s="395"/>
      <c r="K150" s="395"/>
      <c r="L150" s="395"/>
      <c r="M150" s="395"/>
      <c r="N150" s="395"/>
      <c r="O150" s="395"/>
      <c r="P150" s="395"/>
      <c r="Q150" s="382"/>
      <c r="R150" s="382"/>
      <c r="S150" s="382"/>
      <c r="T150" s="382"/>
      <c r="U150" s="382"/>
      <c r="V150" s="382"/>
      <c r="W150" s="382"/>
    </row>
    <row r="151" spans="1:23" ht="14.25" customHeight="1">
      <c r="A151" s="382" t="s">
        <v>3634</v>
      </c>
      <c r="B151" s="389" t="s">
        <v>3635</v>
      </c>
      <c r="C151" s="390">
        <v>56.25</v>
      </c>
      <c r="D151" s="388">
        <v>0.1</v>
      </c>
      <c r="E151" s="385">
        <f t="shared" si="4"/>
        <v>50.625</v>
      </c>
      <c r="F151" s="391" t="s">
        <v>3636</v>
      </c>
      <c r="H151" s="387">
        <f t="shared" si="5"/>
        <v>0</v>
      </c>
      <c r="I151" s="395"/>
      <c r="J151" s="395"/>
      <c r="K151" s="395"/>
      <c r="L151" s="395"/>
      <c r="M151" s="395"/>
      <c r="N151" s="395"/>
      <c r="O151" s="395"/>
      <c r="P151" s="395"/>
      <c r="Q151" s="382"/>
      <c r="R151" s="382"/>
      <c r="S151" s="382"/>
      <c r="T151" s="382"/>
      <c r="U151" s="382"/>
      <c r="V151" s="382"/>
      <c r="W151" s="382"/>
    </row>
    <row r="152" spans="1:23" ht="14.25" customHeight="1">
      <c r="A152" s="382" t="s">
        <v>3637</v>
      </c>
      <c r="B152" s="389" t="s">
        <v>3638</v>
      </c>
      <c r="C152" s="390">
        <v>48.75</v>
      </c>
      <c r="D152" s="388">
        <v>0.1</v>
      </c>
      <c r="E152" s="385">
        <f t="shared" si="4"/>
        <v>43.875</v>
      </c>
      <c r="F152" s="391" t="s">
        <v>3639</v>
      </c>
      <c r="H152" s="387">
        <f t="shared" si="5"/>
        <v>0</v>
      </c>
      <c r="I152" s="395"/>
      <c r="J152" s="395"/>
      <c r="K152" s="395"/>
      <c r="L152" s="395"/>
      <c r="M152" s="395"/>
      <c r="N152" s="396"/>
      <c r="O152" s="396"/>
      <c r="P152" s="396"/>
      <c r="Q152" s="398"/>
      <c r="R152" s="398"/>
      <c r="S152" s="398"/>
      <c r="T152" s="398"/>
      <c r="U152" s="398"/>
      <c r="V152" s="398"/>
      <c r="W152" s="398"/>
    </row>
    <row r="153" spans="1:23" ht="14.25" customHeight="1">
      <c r="A153" s="382" t="s">
        <v>3640</v>
      </c>
      <c r="B153" s="389" t="s">
        <v>3641</v>
      </c>
      <c r="C153" s="390">
        <v>41.25</v>
      </c>
      <c r="D153" s="388">
        <v>0.1</v>
      </c>
      <c r="E153" s="385">
        <f t="shared" si="4"/>
        <v>37.125</v>
      </c>
      <c r="F153" s="391" t="s">
        <v>3642</v>
      </c>
      <c r="H153" s="387">
        <f t="shared" si="5"/>
        <v>0</v>
      </c>
      <c r="I153" s="395"/>
      <c r="J153" s="395"/>
      <c r="K153" s="395"/>
      <c r="L153" s="395"/>
      <c r="M153" s="395"/>
      <c r="N153" s="396"/>
      <c r="O153" s="396"/>
      <c r="P153" s="396"/>
      <c r="Q153" s="398"/>
      <c r="R153" s="398"/>
      <c r="S153" s="398"/>
      <c r="T153" s="398"/>
      <c r="U153" s="398"/>
      <c r="V153" s="398"/>
      <c r="W153" s="398"/>
    </row>
    <row r="154" spans="1:23" ht="14.25" customHeight="1">
      <c r="A154" s="382" t="s">
        <v>3643</v>
      </c>
      <c r="B154" s="389" t="s">
        <v>3644</v>
      </c>
      <c r="C154" s="390">
        <v>37</v>
      </c>
      <c r="D154" s="388">
        <v>0.1</v>
      </c>
      <c r="E154" s="385">
        <f t="shared" si="4"/>
        <v>33.300000000000004</v>
      </c>
      <c r="F154" s="391" t="s">
        <v>3645</v>
      </c>
      <c r="H154" s="387">
        <f t="shared" si="5"/>
        <v>0</v>
      </c>
      <c r="I154" s="395"/>
      <c r="J154" s="395"/>
      <c r="K154" s="395"/>
      <c r="L154" s="395"/>
      <c r="M154" s="395"/>
      <c r="N154" s="396"/>
      <c r="O154" s="396"/>
      <c r="P154" s="396"/>
      <c r="Q154" s="397"/>
      <c r="R154" s="397"/>
      <c r="S154" s="397"/>
      <c r="T154" s="397"/>
      <c r="U154" s="397"/>
      <c r="V154" s="397"/>
      <c r="W154" s="397"/>
    </row>
    <row r="155" spans="1:23" ht="14.25" customHeight="1">
      <c r="A155" s="382" t="s">
        <v>3646</v>
      </c>
      <c r="B155" s="389" t="s">
        <v>3647</v>
      </c>
      <c r="C155" s="390">
        <v>31.45</v>
      </c>
      <c r="D155" s="388">
        <v>0.1</v>
      </c>
      <c r="E155" s="385">
        <f t="shared" si="4"/>
        <v>28.305</v>
      </c>
      <c r="F155" s="391" t="s">
        <v>3648</v>
      </c>
      <c r="H155" s="387">
        <f t="shared" si="5"/>
        <v>0</v>
      </c>
      <c r="I155" s="395"/>
      <c r="J155" s="395"/>
      <c r="K155" s="395"/>
      <c r="L155" s="395"/>
      <c r="M155" s="395"/>
      <c r="N155" s="396"/>
      <c r="O155" s="396"/>
      <c r="P155" s="396"/>
      <c r="Q155" s="397"/>
      <c r="R155" s="397"/>
      <c r="S155" s="397"/>
      <c r="T155" s="397"/>
      <c r="U155" s="397"/>
      <c r="V155" s="397"/>
      <c r="W155" s="397"/>
    </row>
    <row r="156" spans="1:23" ht="14.25" customHeight="1">
      <c r="A156" s="382" t="s">
        <v>3649</v>
      </c>
      <c r="B156" s="389" t="s">
        <v>3650</v>
      </c>
      <c r="C156" s="390">
        <v>27.75</v>
      </c>
      <c r="D156" s="388">
        <v>0.1</v>
      </c>
      <c r="E156" s="385">
        <f t="shared" si="4"/>
        <v>24.975000000000001</v>
      </c>
      <c r="F156" s="391" t="s">
        <v>3651</v>
      </c>
      <c r="H156" s="387">
        <f t="shared" si="5"/>
        <v>0</v>
      </c>
      <c r="I156" s="395"/>
      <c r="J156" s="395"/>
      <c r="K156" s="395"/>
      <c r="L156" s="395"/>
      <c r="M156" s="395"/>
      <c r="N156" s="396"/>
      <c r="O156" s="396"/>
      <c r="P156" s="396"/>
      <c r="Q156" s="397"/>
      <c r="R156" s="397"/>
      <c r="S156" s="397"/>
      <c r="T156" s="397"/>
      <c r="U156" s="397"/>
      <c r="V156" s="397"/>
      <c r="W156" s="397"/>
    </row>
    <row r="157" spans="1:23" ht="14.25" customHeight="1">
      <c r="A157" s="382" t="s">
        <v>3652</v>
      </c>
      <c r="B157" s="389" t="s">
        <v>3653</v>
      </c>
      <c r="C157" s="390">
        <v>24.05</v>
      </c>
      <c r="D157" s="388">
        <v>0.1</v>
      </c>
      <c r="E157" s="385">
        <f t="shared" si="4"/>
        <v>21.645</v>
      </c>
      <c r="F157" s="391" t="s">
        <v>3654</v>
      </c>
      <c r="H157" s="387">
        <f t="shared" si="5"/>
        <v>0</v>
      </c>
      <c r="I157" s="395"/>
      <c r="J157" s="395"/>
      <c r="K157" s="395"/>
      <c r="L157" s="395"/>
      <c r="M157" s="395"/>
      <c r="N157" s="396"/>
      <c r="O157" s="396"/>
      <c r="P157" s="396"/>
      <c r="Q157" s="397"/>
      <c r="R157" s="397"/>
      <c r="S157" s="397"/>
      <c r="T157" s="397"/>
      <c r="U157" s="397"/>
      <c r="V157" s="397"/>
      <c r="W157" s="397"/>
    </row>
    <row r="158" spans="1:23" ht="14.25" customHeight="1">
      <c r="A158" s="382" t="s">
        <v>3655</v>
      </c>
      <c r="B158" s="389" t="s">
        <v>3656</v>
      </c>
      <c r="C158" s="390">
        <v>20.350000000000001</v>
      </c>
      <c r="D158" s="388">
        <v>0.1</v>
      </c>
      <c r="E158" s="385">
        <f t="shared" si="4"/>
        <v>18.315000000000001</v>
      </c>
      <c r="F158" s="391" t="s">
        <v>3657</v>
      </c>
      <c r="H158" s="387">
        <f t="shared" si="5"/>
        <v>0</v>
      </c>
      <c r="I158" s="395"/>
      <c r="J158" s="395"/>
      <c r="K158" s="395"/>
      <c r="L158" s="395"/>
      <c r="M158" s="395"/>
      <c r="N158" s="396"/>
      <c r="O158" s="396"/>
      <c r="P158" s="396"/>
      <c r="Q158" s="397"/>
      <c r="R158" s="397"/>
      <c r="S158" s="397"/>
      <c r="T158" s="397"/>
      <c r="U158" s="397"/>
      <c r="V158" s="397"/>
      <c r="W158" s="397"/>
    </row>
    <row r="159" spans="1:23" ht="14.25" customHeight="1">
      <c r="A159" s="382" t="s">
        <v>3658</v>
      </c>
      <c r="B159" s="389" t="s">
        <v>3659</v>
      </c>
      <c r="C159" s="390">
        <v>75</v>
      </c>
      <c r="D159" s="388">
        <v>0.1</v>
      </c>
      <c r="E159" s="385">
        <f t="shared" si="4"/>
        <v>67.5</v>
      </c>
      <c r="F159" s="391" t="s">
        <v>3660</v>
      </c>
      <c r="H159" s="387">
        <f t="shared" si="5"/>
        <v>0</v>
      </c>
      <c r="I159" s="395"/>
      <c r="J159" s="395"/>
      <c r="K159" s="395"/>
      <c r="L159" s="395"/>
      <c r="M159" s="395"/>
      <c r="N159" s="396"/>
      <c r="O159" s="396"/>
      <c r="P159" s="396"/>
      <c r="Q159" s="398"/>
      <c r="R159" s="398"/>
      <c r="S159" s="398"/>
      <c r="T159" s="398"/>
      <c r="U159" s="398"/>
      <c r="V159" s="398"/>
      <c r="W159" s="398"/>
    </row>
    <row r="160" spans="1:23" ht="14.25" customHeight="1">
      <c r="A160" s="382" t="s">
        <v>3661</v>
      </c>
      <c r="B160" s="389" t="s">
        <v>3662</v>
      </c>
      <c r="C160" s="390">
        <v>63.75</v>
      </c>
      <c r="D160" s="388">
        <v>0.1</v>
      </c>
      <c r="E160" s="385">
        <f t="shared" si="4"/>
        <v>57.375</v>
      </c>
      <c r="F160" s="391" t="s">
        <v>3663</v>
      </c>
      <c r="H160" s="387">
        <f t="shared" si="5"/>
        <v>0</v>
      </c>
      <c r="I160" s="395"/>
      <c r="J160" s="395"/>
      <c r="K160" s="395"/>
      <c r="L160" s="395"/>
      <c r="M160" s="395"/>
      <c r="N160" s="396"/>
      <c r="O160" s="396"/>
      <c r="P160" s="396"/>
      <c r="Q160" s="398"/>
      <c r="R160" s="398"/>
      <c r="S160" s="398"/>
      <c r="T160" s="398"/>
      <c r="U160" s="398"/>
      <c r="V160" s="398"/>
      <c r="W160" s="398"/>
    </row>
    <row r="161" spans="1:24" ht="14.25" customHeight="1">
      <c r="A161" s="382" t="s">
        <v>3664</v>
      </c>
      <c r="B161" s="389" t="s">
        <v>3665</v>
      </c>
      <c r="C161" s="390">
        <v>56.25</v>
      </c>
      <c r="D161" s="388">
        <v>0.1</v>
      </c>
      <c r="E161" s="385">
        <f t="shared" si="4"/>
        <v>50.625</v>
      </c>
      <c r="F161" s="391" t="s">
        <v>3666</v>
      </c>
      <c r="H161" s="387">
        <f t="shared" si="5"/>
        <v>0</v>
      </c>
      <c r="I161" s="391"/>
      <c r="J161" s="391"/>
      <c r="K161" s="391"/>
      <c r="L161" s="391"/>
      <c r="M161" s="391"/>
      <c r="N161" s="391"/>
      <c r="O161" s="391"/>
      <c r="P161" s="391"/>
      <c r="Q161" s="382"/>
      <c r="R161" s="382"/>
      <c r="S161" s="382"/>
      <c r="T161" s="382"/>
      <c r="U161" s="382"/>
      <c r="V161" s="382"/>
      <c r="W161" s="382"/>
    </row>
    <row r="162" spans="1:24" ht="14.25" customHeight="1">
      <c r="A162" s="382" t="s">
        <v>3667</v>
      </c>
      <c r="B162" s="389" t="s">
        <v>3668</v>
      </c>
      <c r="C162" s="390">
        <v>48.75</v>
      </c>
      <c r="D162" s="388">
        <v>0.1</v>
      </c>
      <c r="E162" s="385">
        <f t="shared" si="4"/>
        <v>43.875</v>
      </c>
      <c r="F162" s="391" t="s">
        <v>3669</v>
      </c>
      <c r="H162" s="387">
        <f t="shared" si="5"/>
        <v>0</v>
      </c>
      <c r="I162" s="391"/>
      <c r="J162" s="391"/>
      <c r="K162" s="391"/>
      <c r="L162" s="391"/>
      <c r="M162" s="391"/>
      <c r="N162" s="391"/>
      <c r="O162" s="391"/>
      <c r="P162" s="391"/>
      <c r="Q162" s="382"/>
      <c r="R162" s="382"/>
      <c r="S162" s="382"/>
      <c r="T162" s="382"/>
      <c r="U162" s="382"/>
      <c r="V162" s="382"/>
      <c r="W162" s="382"/>
    </row>
    <row r="163" spans="1:24" ht="14.25" customHeight="1">
      <c r="A163" s="382" t="s">
        <v>3670</v>
      </c>
      <c r="B163" s="389" t="s">
        <v>3671</v>
      </c>
      <c r="C163" s="390">
        <v>41.25</v>
      </c>
      <c r="D163" s="388">
        <v>0.1</v>
      </c>
      <c r="E163" s="385">
        <f t="shared" si="4"/>
        <v>37.125</v>
      </c>
      <c r="F163" s="391" t="s">
        <v>3672</v>
      </c>
      <c r="H163" s="387">
        <f t="shared" si="5"/>
        <v>0</v>
      </c>
      <c r="I163" s="382"/>
      <c r="J163" s="382"/>
      <c r="K163" s="382"/>
      <c r="L163" s="382"/>
      <c r="M163" s="382"/>
      <c r="N163" s="382"/>
      <c r="O163" s="382"/>
      <c r="P163" s="382"/>
      <c r="Q163" s="382"/>
      <c r="R163" s="382"/>
      <c r="S163" s="382"/>
      <c r="T163" s="382"/>
      <c r="U163" s="382"/>
      <c r="V163" s="382"/>
      <c r="W163" s="382"/>
    </row>
    <row r="164" spans="1:24" ht="14.25" customHeight="1">
      <c r="A164" s="382" t="s">
        <v>3673</v>
      </c>
      <c r="B164" s="383" t="s">
        <v>3674</v>
      </c>
      <c r="C164" s="384">
        <v>37</v>
      </c>
      <c r="D164" s="388">
        <v>0.1</v>
      </c>
      <c r="E164" s="385">
        <f t="shared" si="4"/>
        <v>33.300000000000004</v>
      </c>
      <c r="F164" s="382" t="s">
        <v>3675</v>
      </c>
      <c r="H164" s="387">
        <f t="shared" si="5"/>
        <v>0</v>
      </c>
      <c r="I164" s="382"/>
      <c r="J164" s="382"/>
      <c r="K164" s="382"/>
      <c r="L164" s="382"/>
      <c r="M164" s="382"/>
      <c r="N164" s="382"/>
      <c r="O164" s="382"/>
      <c r="P164" s="382"/>
      <c r="Q164" s="382"/>
      <c r="R164" s="382"/>
      <c r="S164" s="382"/>
      <c r="T164" s="382"/>
      <c r="U164" s="382"/>
      <c r="V164" s="382"/>
      <c r="W164" s="382"/>
    </row>
    <row r="165" spans="1:24" ht="14.25" customHeight="1">
      <c r="A165" s="382" t="s">
        <v>3676</v>
      </c>
      <c r="B165" s="383" t="s">
        <v>3677</v>
      </c>
      <c r="C165" s="384">
        <v>31.45</v>
      </c>
      <c r="D165" s="388">
        <v>0.1</v>
      </c>
      <c r="E165" s="385">
        <f t="shared" si="4"/>
        <v>28.305</v>
      </c>
      <c r="F165" s="382" t="s">
        <v>3678</v>
      </c>
      <c r="H165" s="387">
        <f t="shared" si="5"/>
        <v>0</v>
      </c>
      <c r="I165" s="382"/>
      <c r="J165" s="382"/>
      <c r="K165" s="382"/>
      <c r="L165" s="382"/>
      <c r="M165" s="382"/>
      <c r="N165" s="382"/>
      <c r="O165" s="382"/>
      <c r="P165" s="382"/>
      <c r="Q165" s="382"/>
      <c r="R165" s="382"/>
      <c r="S165" s="382"/>
      <c r="T165" s="382"/>
      <c r="U165" s="382"/>
      <c r="V165" s="382"/>
      <c r="W165" s="382"/>
    </row>
    <row r="166" spans="1:24" ht="14.25" customHeight="1">
      <c r="A166" s="382" t="s">
        <v>3679</v>
      </c>
      <c r="B166" s="383" t="s">
        <v>3680</v>
      </c>
      <c r="C166" s="384">
        <v>27.75</v>
      </c>
      <c r="D166" s="388">
        <v>0.1</v>
      </c>
      <c r="E166" s="385">
        <f t="shared" si="4"/>
        <v>24.975000000000001</v>
      </c>
      <c r="F166" s="382" t="s">
        <v>3681</v>
      </c>
      <c r="H166" s="387">
        <f t="shared" si="5"/>
        <v>0</v>
      </c>
      <c r="I166" s="382"/>
      <c r="J166" s="382"/>
      <c r="K166" s="382"/>
      <c r="L166" s="382"/>
      <c r="M166" s="382"/>
      <c r="N166" s="382"/>
      <c r="O166" s="382"/>
      <c r="P166" s="382"/>
      <c r="Q166" s="382"/>
      <c r="R166" s="382"/>
      <c r="S166" s="382"/>
      <c r="T166" s="382"/>
      <c r="U166" s="382"/>
      <c r="V166" s="382"/>
      <c r="W166" s="382"/>
    </row>
    <row r="167" spans="1:24" ht="14.25" customHeight="1">
      <c r="A167" s="382" t="s">
        <v>3682</v>
      </c>
      <c r="B167" s="383" t="s">
        <v>3683</v>
      </c>
      <c r="C167" s="384">
        <v>24.05</v>
      </c>
      <c r="D167" s="388">
        <v>0.1</v>
      </c>
      <c r="E167" s="385">
        <f t="shared" si="4"/>
        <v>21.645</v>
      </c>
      <c r="F167" s="382" t="s">
        <v>3684</v>
      </c>
      <c r="H167" s="387">
        <f t="shared" si="5"/>
        <v>0</v>
      </c>
      <c r="I167" s="382"/>
      <c r="J167" s="382"/>
      <c r="K167" s="382"/>
      <c r="L167" s="382"/>
      <c r="M167" s="382"/>
      <c r="N167" s="382"/>
      <c r="O167" s="382"/>
      <c r="P167" s="382"/>
      <c r="Q167" s="382"/>
      <c r="R167" s="382"/>
      <c r="S167" s="382"/>
      <c r="T167" s="382"/>
      <c r="U167" s="382"/>
      <c r="V167" s="382"/>
      <c r="W167" s="382"/>
    </row>
    <row r="168" spans="1:24" ht="14.25" customHeight="1">
      <c r="A168" s="382" t="s">
        <v>3685</v>
      </c>
      <c r="B168" s="383" t="s">
        <v>3686</v>
      </c>
      <c r="C168" s="384">
        <v>20.350000000000001</v>
      </c>
      <c r="D168" s="388">
        <v>0.1</v>
      </c>
      <c r="E168" s="385">
        <f t="shared" si="4"/>
        <v>18.315000000000001</v>
      </c>
      <c r="F168" s="382" t="s">
        <v>3687</v>
      </c>
      <c r="H168" s="387">
        <f t="shared" si="5"/>
        <v>0</v>
      </c>
      <c r="I168" s="382"/>
      <c r="J168" s="382"/>
      <c r="K168" s="382"/>
      <c r="L168" s="382"/>
      <c r="M168" s="382"/>
      <c r="N168" s="382"/>
      <c r="O168" s="382"/>
      <c r="P168" s="382"/>
      <c r="Q168" s="382"/>
      <c r="R168" s="382"/>
      <c r="S168" s="382"/>
      <c r="T168" s="382"/>
      <c r="U168" s="382"/>
      <c r="V168" s="382"/>
      <c r="W168" s="382"/>
    </row>
    <row r="169" spans="1:24" ht="14.25" customHeight="1">
      <c r="A169" s="382" t="s">
        <v>3688</v>
      </c>
      <c r="B169" s="383" t="s">
        <v>3689</v>
      </c>
      <c r="C169" s="384">
        <v>370</v>
      </c>
      <c r="D169" s="388">
        <v>0.1</v>
      </c>
      <c r="E169" s="385">
        <f t="shared" si="4"/>
        <v>333</v>
      </c>
      <c r="F169" s="382" t="s">
        <v>3690</v>
      </c>
      <c r="H169" s="387">
        <f t="shared" si="5"/>
        <v>0</v>
      </c>
      <c r="I169" s="382"/>
      <c r="J169" s="382"/>
      <c r="K169" s="382"/>
      <c r="L169" s="382"/>
      <c r="M169" s="382"/>
      <c r="N169" s="382"/>
      <c r="O169" s="382"/>
      <c r="P169" s="398"/>
      <c r="Q169" s="398"/>
      <c r="R169" s="398"/>
      <c r="S169" s="398"/>
      <c r="T169" s="398"/>
      <c r="U169" s="398"/>
      <c r="V169" s="398"/>
      <c r="W169" s="398"/>
      <c r="X169" s="399"/>
    </row>
    <row r="170" spans="1:24" ht="14.25" customHeight="1">
      <c r="A170" s="382" t="s">
        <v>3691</v>
      </c>
      <c r="B170" s="383" t="s">
        <v>3692</v>
      </c>
      <c r="C170" s="384">
        <v>314.5</v>
      </c>
      <c r="D170" s="388">
        <v>0.1</v>
      </c>
      <c r="E170" s="385">
        <f t="shared" si="4"/>
        <v>283.05</v>
      </c>
      <c r="F170" s="382" t="s">
        <v>3693</v>
      </c>
      <c r="H170" s="387">
        <f t="shared" si="5"/>
        <v>0</v>
      </c>
      <c r="I170" s="382"/>
      <c r="J170" s="382"/>
      <c r="K170" s="382"/>
      <c r="L170" s="382"/>
      <c r="M170" s="382"/>
      <c r="N170" s="382"/>
      <c r="O170" s="382"/>
      <c r="P170" s="398"/>
      <c r="Q170" s="398"/>
      <c r="R170" s="398"/>
      <c r="S170" s="398"/>
      <c r="T170" s="398"/>
      <c r="U170" s="398"/>
      <c r="V170" s="398"/>
      <c r="W170" s="398"/>
      <c r="X170" s="399"/>
    </row>
    <row r="171" spans="1:24" ht="14.25" customHeight="1">
      <c r="A171" s="382" t="s">
        <v>3694</v>
      </c>
      <c r="B171" s="383" t="s">
        <v>3695</v>
      </c>
      <c r="C171" s="384">
        <v>277.5</v>
      </c>
      <c r="D171" s="388">
        <v>0.1</v>
      </c>
      <c r="E171" s="385">
        <f t="shared" si="4"/>
        <v>249.75</v>
      </c>
      <c r="F171" s="382" t="s">
        <v>3696</v>
      </c>
      <c r="H171" s="387">
        <f t="shared" si="5"/>
        <v>0</v>
      </c>
      <c r="I171" s="382"/>
      <c r="J171" s="382"/>
      <c r="K171" s="382"/>
      <c r="L171" s="382"/>
      <c r="M171" s="382"/>
      <c r="N171" s="382"/>
      <c r="O171" s="382"/>
      <c r="P171" s="382"/>
      <c r="Q171" s="382"/>
      <c r="R171" s="382"/>
      <c r="S171" s="382"/>
      <c r="T171" s="382"/>
      <c r="U171" s="382"/>
      <c r="V171" s="382"/>
      <c r="W171" s="382"/>
    </row>
    <row r="172" spans="1:24" ht="14.25" customHeight="1">
      <c r="A172" s="382" t="s">
        <v>3697</v>
      </c>
      <c r="B172" s="383" t="s">
        <v>3698</v>
      </c>
      <c r="C172" s="384">
        <v>240.5</v>
      </c>
      <c r="D172" s="388">
        <v>0.1</v>
      </c>
      <c r="E172" s="385">
        <f t="shared" si="4"/>
        <v>216.45000000000002</v>
      </c>
      <c r="F172" s="382" t="s">
        <v>3699</v>
      </c>
      <c r="H172" s="387">
        <f t="shared" si="5"/>
        <v>0</v>
      </c>
      <c r="I172" s="382"/>
      <c r="J172" s="382"/>
      <c r="K172" s="382"/>
      <c r="L172" s="382"/>
      <c r="M172" s="382"/>
      <c r="N172" s="382"/>
      <c r="O172" s="382"/>
      <c r="P172" s="382"/>
      <c r="Q172" s="382"/>
      <c r="R172" s="382"/>
      <c r="S172" s="382"/>
      <c r="T172" s="382"/>
      <c r="U172" s="382"/>
      <c r="V172" s="382"/>
      <c r="W172" s="382"/>
    </row>
    <row r="173" spans="1:24" ht="14.25" customHeight="1">
      <c r="A173" s="382" t="s">
        <v>3700</v>
      </c>
      <c r="B173" s="383" t="s">
        <v>3701</v>
      </c>
      <c r="C173" s="384">
        <v>203.50000000000003</v>
      </c>
      <c r="D173" s="388">
        <v>0.1</v>
      </c>
      <c r="E173" s="385">
        <f t="shared" si="4"/>
        <v>183.15000000000003</v>
      </c>
      <c r="F173" s="382" t="s">
        <v>3702</v>
      </c>
      <c r="H173" s="387">
        <f t="shared" si="5"/>
        <v>0</v>
      </c>
      <c r="I173" s="382"/>
      <c r="J173" s="382"/>
      <c r="K173" s="382"/>
      <c r="L173" s="382"/>
      <c r="M173" s="382"/>
      <c r="N173" s="382"/>
      <c r="O173" s="382"/>
      <c r="P173" s="382"/>
      <c r="Q173" s="382"/>
      <c r="R173" s="382"/>
      <c r="S173" s="382"/>
      <c r="T173" s="382"/>
      <c r="U173" s="382"/>
      <c r="V173" s="382"/>
      <c r="W173" s="382"/>
    </row>
    <row r="174" spans="1:24" ht="14.25" customHeight="1">
      <c r="A174" s="382" t="s">
        <v>3703</v>
      </c>
      <c r="B174" s="383" t="s">
        <v>3704</v>
      </c>
      <c r="C174" s="384">
        <v>370</v>
      </c>
      <c r="D174" s="388">
        <v>0.1</v>
      </c>
      <c r="E174" s="385">
        <f t="shared" si="4"/>
        <v>333</v>
      </c>
      <c r="F174" s="382" t="s">
        <v>3705</v>
      </c>
      <c r="H174" s="387">
        <f t="shared" si="5"/>
        <v>0</v>
      </c>
      <c r="I174" s="382"/>
      <c r="J174" s="382"/>
      <c r="K174" s="382"/>
      <c r="L174" s="382"/>
      <c r="M174" s="382"/>
      <c r="N174" s="382"/>
      <c r="O174" s="382"/>
      <c r="P174" s="382"/>
      <c r="Q174" s="382"/>
      <c r="R174" s="382"/>
      <c r="S174" s="382"/>
      <c r="T174" s="382"/>
      <c r="U174" s="382"/>
      <c r="V174" s="382"/>
      <c r="W174" s="382"/>
    </row>
    <row r="175" spans="1:24" ht="14.25" customHeight="1">
      <c r="A175" s="382" t="s">
        <v>3706</v>
      </c>
      <c r="B175" s="383" t="s">
        <v>3707</v>
      </c>
      <c r="C175" s="384">
        <v>314.5</v>
      </c>
      <c r="D175" s="388">
        <v>0.1</v>
      </c>
      <c r="E175" s="385">
        <f t="shared" si="4"/>
        <v>283.05</v>
      </c>
      <c r="F175" s="382" t="s">
        <v>3708</v>
      </c>
      <c r="H175" s="387">
        <f t="shared" si="5"/>
        <v>0</v>
      </c>
      <c r="I175" s="382"/>
      <c r="J175" s="382"/>
      <c r="K175" s="382"/>
      <c r="L175" s="382"/>
      <c r="M175" s="382"/>
      <c r="N175" s="382"/>
      <c r="O175" s="382"/>
      <c r="P175" s="382"/>
      <c r="Q175" s="382"/>
      <c r="R175" s="382"/>
      <c r="S175" s="382"/>
      <c r="T175" s="382"/>
      <c r="U175" s="382"/>
      <c r="V175" s="382"/>
      <c r="W175" s="382"/>
    </row>
    <row r="176" spans="1:24" ht="14.25" customHeight="1">
      <c r="A176" s="382" t="s">
        <v>3709</v>
      </c>
      <c r="B176" s="383" t="s">
        <v>3710</v>
      </c>
      <c r="C176" s="384">
        <v>277.5</v>
      </c>
      <c r="D176" s="388">
        <v>0.1</v>
      </c>
      <c r="E176" s="385">
        <f t="shared" si="4"/>
        <v>249.75</v>
      </c>
      <c r="F176" s="382" t="s">
        <v>3711</v>
      </c>
      <c r="H176" s="387">
        <f t="shared" si="5"/>
        <v>0</v>
      </c>
      <c r="I176" s="382"/>
      <c r="J176" s="382"/>
      <c r="K176" s="382"/>
      <c r="L176" s="382"/>
      <c r="M176" s="382"/>
      <c r="N176" s="382"/>
      <c r="O176" s="382"/>
      <c r="P176" s="382"/>
      <c r="Q176" s="382"/>
      <c r="R176" s="382"/>
      <c r="S176" s="382"/>
      <c r="T176" s="382"/>
      <c r="U176" s="382"/>
      <c r="V176" s="382"/>
      <c r="W176" s="382"/>
    </row>
    <row r="177" spans="1:23" ht="14.25" customHeight="1">
      <c r="A177" s="382" t="s">
        <v>3712</v>
      </c>
      <c r="B177" s="383" t="s">
        <v>3713</v>
      </c>
      <c r="C177" s="384">
        <v>240.5</v>
      </c>
      <c r="D177" s="388">
        <v>0.1</v>
      </c>
      <c r="E177" s="385">
        <f t="shared" si="4"/>
        <v>216.45000000000002</v>
      </c>
      <c r="F177" s="382" t="s">
        <v>3714</v>
      </c>
      <c r="H177" s="387">
        <f t="shared" si="5"/>
        <v>0</v>
      </c>
      <c r="I177" s="382"/>
      <c r="J177" s="382"/>
      <c r="K177" s="382"/>
      <c r="L177" s="382"/>
      <c r="M177" s="382"/>
      <c r="N177" s="382"/>
      <c r="O177" s="382"/>
      <c r="P177" s="382"/>
      <c r="Q177" s="382"/>
      <c r="R177" s="382"/>
      <c r="S177" s="382"/>
      <c r="T177" s="382"/>
      <c r="U177" s="382"/>
      <c r="V177" s="382"/>
      <c r="W177" s="382"/>
    </row>
    <row r="178" spans="1:23" ht="14.25" customHeight="1">
      <c r="A178" s="382" t="s">
        <v>3715</v>
      </c>
      <c r="B178" s="383" t="s">
        <v>3716</v>
      </c>
      <c r="C178" s="384">
        <v>203.50000000000003</v>
      </c>
      <c r="D178" s="388">
        <v>0.1</v>
      </c>
      <c r="E178" s="385">
        <f t="shared" si="4"/>
        <v>183.15000000000003</v>
      </c>
      <c r="F178" s="382" t="s">
        <v>3717</v>
      </c>
      <c r="H178" s="387">
        <f t="shared" si="5"/>
        <v>0</v>
      </c>
      <c r="I178" s="382"/>
      <c r="J178" s="382"/>
      <c r="K178" s="382"/>
      <c r="L178" s="382"/>
      <c r="M178" s="382"/>
      <c r="N178" s="382"/>
      <c r="O178" s="382"/>
      <c r="P178" s="382"/>
      <c r="Q178" s="382"/>
      <c r="R178" s="382"/>
      <c r="S178" s="382"/>
      <c r="T178" s="382"/>
      <c r="U178" s="382"/>
      <c r="V178" s="382"/>
      <c r="W178" s="382"/>
    </row>
    <row r="179" spans="1:23" ht="14.25" customHeight="1">
      <c r="A179" s="382" t="s">
        <v>3718</v>
      </c>
      <c r="B179" s="383" t="s">
        <v>3719</v>
      </c>
      <c r="C179" s="384">
        <v>370</v>
      </c>
      <c r="D179" s="388">
        <v>0.1</v>
      </c>
      <c r="E179" s="385">
        <f t="shared" si="4"/>
        <v>333</v>
      </c>
      <c r="F179" s="382" t="s">
        <v>3720</v>
      </c>
      <c r="H179" s="387">
        <f t="shared" si="5"/>
        <v>0</v>
      </c>
      <c r="I179" s="382"/>
      <c r="J179" s="382"/>
      <c r="K179" s="382"/>
      <c r="L179" s="382"/>
      <c r="M179" s="382"/>
      <c r="N179" s="382"/>
      <c r="O179" s="382"/>
      <c r="P179" s="382"/>
      <c r="Q179" s="382"/>
      <c r="R179" s="382"/>
      <c r="S179" s="382"/>
      <c r="T179" s="382"/>
      <c r="U179" s="382"/>
      <c r="V179" s="382"/>
      <c r="W179" s="382"/>
    </row>
    <row r="180" spans="1:23" ht="14.25" customHeight="1">
      <c r="A180" s="382" t="s">
        <v>3721</v>
      </c>
      <c r="B180" s="383" t="s">
        <v>3722</v>
      </c>
      <c r="C180" s="384">
        <v>314.5</v>
      </c>
      <c r="D180" s="388">
        <v>0.1</v>
      </c>
      <c r="E180" s="385">
        <f t="shared" si="4"/>
        <v>283.05</v>
      </c>
      <c r="F180" s="382" t="s">
        <v>3723</v>
      </c>
      <c r="H180" s="387">
        <f t="shared" si="5"/>
        <v>0</v>
      </c>
      <c r="I180" s="382"/>
      <c r="J180" s="382"/>
      <c r="K180" s="382"/>
      <c r="L180" s="382"/>
      <c r="M180" s="382"/>
      <c r="N180" s="382"/>
      <c r="O180" s="382"/>
      <c r="P180" s="382"/>
      <c r="Q180" s="382"/>
      <c r="R180" s="382"/>
      <c r="S180" s="382"/>
      <c r="T180" s="382"/>
      <c r="U180" s="382"/>
      <c r="V180" s="382"/>
      <c r="W180" s="382"/>
    </row>
    <row r="181" spans="1:23" ht="14.25" customHeight="1">
      <c r="A181" s="382" t="s">
        <v>3724</v>
      </c>
      <c r="B181" s="383" t="s">
        <v>3725</v>
      </c>
      <c r="C181" s="384">
        <v>277.5</v>
      </c>
      <c r="D181" s="388">
        <v>0.1</v>
      </c>
      <c r="E181" s="385">
        <f t="shared" si="4"/>
        <v>249.75</v>
      </c>
      <c r="F181" s="382" t="s">
        <v>3726</v>
      </c>
      <c r="H181" s="387">
        <f t="shared" si="5"/>
        <v>0</v>
      </c>
      <c r="I181" s="382"/>
      <c r="J181" s="382"/>
      <c r="K181" s="382"/>
      <c r="L181" s="382"/>
      <c r="M181" s="382"/>
      <c r="N181" s="382"/>
      <c r="O181" s="382"/>
      <c r="P181" s="382"/>
      <c r="Q181" s="382"/>
      <c r="R181" s="382"/>
      <c r="S181" s="382"/>
      <c r="T181" s="382"/>
      <c r="U181" s="382"/>
      <c r="V181" s="382"/>
      <c r="W181" s="382"/>
    </row>
    <row r="182" spans="1:23" ht="14.25" customHeight="1">
      <c r="A182" s="382" t="s">
        <v>3727</v>
      </c>
      <c r="B182" s="383" t="s">
        <v>3728</v>
      </c>
      <c r="C182" s="384">
        <v>240.5</v>
      </c>
      <c r="D182" s="388">
        <v>0.1</v>
      </c>
      <c r="E182" s="385">
        <f t="shared" si="4"/>
        <v>216.45000000000002</v>
      </c>
      <c r="F182" s="382" t="s">
        <v>3729</v>
      </c>
      <c r="H182" s="387">
        <f t="shared" si="5"/>
        <v>0</v>
      </c>
      <c r="I182" s="382"/>
      <c r="J182" s="382"/>
      <c r="K182" s="382"/>
      <c r="L182" s="382"/>
      <c r="M182" s="382"/>
      <c r="N182" s="382"/>
      <c r="O182" s="382"/>
      <c r="P182" s="382"/>
      <c r="Q182" s="382"/>
      <c r="R182" s="382"/>
      <c r="S182" s="382"/>
      <c r="T182" s="382"/>
      <c r="U182" s="382"/>
      <c r="V182" s="382"/>
      <c r="W182" s="382"/>
    </row>
    <row r="183" spans="1:23" ht="14.25" customHeight="1">
      <c r="A183" s="382" t="s">
        <v>3730</v>
      </c>
      <c r="B183" s="383" t="s">
        <v>3731</v>
      </c>
      <c r="C183" s="384">
        <v>203.50000000000003</v>
      </c>
      <c r="D183" s="388">
        <v>0.1</v>
      </c>
      <c r="E183" s="385">
        <f t="shared" si="4"/>
        <v>183.15000000000003</v>
      </c>
      <c r="F183" s="382" t="s">
        <v>3732</v>
      </c>
      <c r="H183" s="387">
        <f t="shared" si="5"/>
        <v>0</v>
      </c>
      <c r="I183" s="382"/>
      <c r="J183" s="382"/>
      <c r="K183" s="382"/>
      <c r="L183" s="382"/>
      <c r="M183" s="382"/>
      <c r="N183" s="382"/>
      <c r="O183" s="382"/>
      <c r="P183" s="382"/>
      <c r="Q183" s="382"/>
      <c r="R183" s="382"/>
      <c r="S183" s="382"/>
      <c r="T183" s="382"/>
      <c r="U183" s="382"/>
      <c r="V183" s="382"/>
      <c r="W183" s="382"/>
    </row>
    <row r="184" spans="1:23" ht="14.25" customHeight="1">
      <c r="A184" s="382" t="s">
        <v>3733</v>
      </c>
      <c r="B184" s="383" t="s">
        <v>3734</v>
      </c>
      <c r="C184" s="384">
        <v>495</v>
      </c>
      <c r="D184" s="388">
        <v>0.1</v>
      </c>
      <c r="E184" s="385">
        <f t="shared" si="4"/>
        <v>445.5</v>
      </c>
      <c r="F184" s="382" t="s">
        <v>3735</v>
      </c>
      <c r="H184" s="387">
        <f t="shared" si="5"/>
        <v>0</v>
      </c>
      <c r="I184" s="382"/>
      <c r="J184" s="382"/>
      <c r="K184" s="382"/>
      <c r="L184" s="382"/>
      <c r="M184" s="382"/>
      <c r="N184" s="382"/>
      <c r="O184" s="382"/>
      <c r="P184" s="382"/>
      <c r="Q184" s="382"/>
      <c r="R184" s="382"/>
      <c r="S184" s="382"/>
      <c r="T184" s="382"/>
      <c r="U184" s="382"/>
      <c r="V184" s="382"/>
      <c r="W184" s="382"/>
    </row>
    <row r="185" spans="1:23" ht="14.25" customHeight="1">
      <c r="A185" s="382" t="s">
        <v>3736</v>
      </c>
      <c r="B185" s="383" t="s">
        <v>3737</v>
      </c>
      <c r="C185" s="384">
        <v>247.5</v>
      </c>
      <c r="D185" s="388">
        <v>0.1</v>
      </c>
      <c r="E185" s="385">
        <f t="shared" si="4"/>
        <v>222.75</v>
      </c>
      <c r="F185" s="386" t="s">
        <v>3738</v>
      </c>
      <c r="H185" s="387">
        <f t="shared" si="5"/>
        <v>0</v>
      </c>
      <c r="I185" s="382"/>
      <c r="J185" s="382"/>
      <c r="K185" s="382"/>
      <c r="L185" s="382"/>
      <c r="M185" s="382"/>
      <c r="N185" s="382"/>
      <c r="O185" s="382"/>
      <c r="P185" s="382"/>
      <c r="Q185" s="382"/>
      <c r="R185" s="382"/>
      <c r="S185" s="382"/>
      <c r="T185" s="382"/>
      <c r="U185" s="382"/>
      <c r="V185" s="382"/>
      <c r="W185" s="382"/>
    </row>
    <row r="186" spans="1:23" ht="14.25" customHeight="1">
      <c r="A186" s="382" t="s">
        <v>3739</v>
      </c>
      <c r="B186" s="383" t="s">
        <v>3740</v>
      </c>
      <c r="C186" s="384">
        <v>495</v>
      </c>
      <c r="D186" s="388">
        <v>0.1</v>
      </c>
      <c r="E186" s="385">
        <f t="shared" si="4"/>
        <v>445.5</v>
      </c>
      <c r="F186" s="382" t="s">
        <v>3741</v>
      </c>
      <c r="H186" s="387">
        <f t="shared" si="5"/>
        <v>0</v>
      </c>
      <c r="I186" s="382"/>
      <c r="J186" s="382"/>
      <c r="K186" s="382"/>
      <c r="L186" s="382"/>
      <c r="M186" s="382"/>
      <c r="N186" s="382"/>
      <c r="O186" s="382"/>
      <c r="P186" s="382"/>
      <c r="Q186" s="382"/>
      <c r="R186" s="382"/>
      <c r="S186" s="382"/>
      <c r="T186" s="382"/>
      <c r="U186" s="382"/>
      <c r="V186" s="382"/>
      <c r="W186" s="382"/>
    </row>
    <row r="187" spans="1:23" ht="14.25" customHeight="1">
      <c r="A187" s="382" t="s">
        <v>3742</v>
      </c>
      <c r="B187" s="383" t="s">
        <v>3743</v>
      </c>
      <c r="C187" s="384">
        <v>247.5</v>
      </c>
      <c r="D187" s="388">
        <v>0.1</v>
      </c>
      <c r="E187" s="385">
        <f t="shared" si="4"/>
        <v>222.75</v>
      </c>
      <c r="F187" s="386" t="s">
        <v>3744</v>
      </c>
      <c r="H187" s="387">
        <f t="shared" si="5"/>
        <v>0</v>
      </c>
      <c r="I187" s="382"/>
      <c r="J187" s="382"/>
      <c r="K187" s="382"/>
      <c r="L187" s="382"/>
      <c r="M187" s="382"/>
      <c r="N187" s="382"/>
      <c r="O187" s="382"/>
      <c r="P187" s="382"/>
      <c r="Q187" s="382"/>
      <c r="R187" s="382"/>
      <c r="S187" s="382"/>
      <c r="T187" s="382"/>
      <c r="U187" s="382"/>
      <c r="V187" s="382"/>
      <c r="W187" s="382"/>
    </row>
    <row r="188" spans="1:23" ht="14.25" customHeight="1">
      <c r="A188" s="382" t="s">
        <v>3745</v>
      </c>
      <c r="B188" s="383" t="s">
        <v>3746</v>
      </c>
      <c r="C188" s="384">
        <v>495</v>
      </c>
      <c r="D188" s="388">
        <v>0.1</v>
      </c>
      <c r="E188" s="385">
        <f t="shared" si="4"/>
        <v>445.5</v>
      </c>
      <c r="F188" s="382" t="s">
        <v>3747</v>
      </c>
      <c r="H188" s="387">
        <f t="shared" si="5"/>
        <v>0</v>
      </c>
      <c r="I188" s="382"/>
      <c r="J188" s="382"/>
      <c r="K188" s="382"/>
      <c r="L188" s="382"/>
      <c r="M188" s="382"/>
      <c r="N188" s="382"/>
      <c r="O188" s="382"/>
      <c r="P188" s="382"/>
      <c r="Q188" s="382"/>
      <c r="R188" s="382"/>
      <c r="S188" s="382"/>
      <c r="T188" s="382"/>
      <c r="U188" s="382"/>
      <c r="V188" s="382"/>
      <c r="W188" s="382"/>
    </row>
    <row r="189" spans="1:23" ht="14.25" customHeight="1">
      <c r="A189" s="382" t="s">
        <v>3748</v>
      </c>
      <c r="B189" s="383" t="s">
        <v>3749</v>
      </c>
      <c r="C189" s="384">
        <v>247.5</v>
      </c>
      <c r="D189" s="388">
        <v>0.1</v>
      </c>
      <c r="E189" s="385">
        <f t="shared" si="4"/>
        <v>222.75</v>
      </c>
      <c r="F189" s="386" t="s">
        <v>3750</v>
      </c>
      <c r="H189" s="387">
        <f t="shared" si="5"/>
        <v>0</v>
      </c>
      <c r="I189" s="382"/>
      <c r="J189" s="382"/>
      <c r="K189" s="382"/>
      <c r="L189" s="382"/>
      <c r="M189" s="382"/>
      <c r="N189" s="382"/>
      <c r="O189" s="382"/>
      <c r="P189" s="382"/>
      <c r="Q189" s="382"/>
      <c r="R189" s="382"/>
      <c r="S189" s="382"/>
      <c r="T189" s="382"/>
      <c r="U189" s="382"/>
      <c r="V189" s="382"/>
      <c r="W189" s="382"/>
    </row>
    <row r="190" spans="1:23" ht="14.25" customHeight="1">
      <c r="A190" s="382" t="s">
        <v>3751</v>
      </c>
      <c r="B190" s="383" t="s">
        <v>3752</v>
      </c>
      <c r="C190" s="384">
        <v>495</v>
      </c>
      <c r="D190" s="388">
        <v>0.1</v>
      </c>
      <c r="E190" s="385">
        <f t="shared" si="4"/>
        <v>445.5</v>
      </c>
      <c r="F190" s="382" t="s">
        <v>3753</v>
      </c>
      <c r="H190" s="387">
        <f t="shared" si="5"/>
        <v>0</v>
      </c>
      <c r="I190" s="382"/>
      <c r="J190" s="382"/>
      <c r="K190" s="382"/>
      <c r="L190" s="382"/>
      <c r="M190" s="382"/>
      <c r="N190" s="382"/>
      <c r="O190" s="382"/>
      <c r="P190" s="382"/>
      <c r="Q190" s="382"/>
      <c r="R190" s="382"/>
      <c r="S190" s="382"/>
      <c r="T190" s="382"/>
      <c r="U190" s="382"/>
      <c r="V190" s="382"/>
      <c r="W190" s="382"/>
    </row>
    <row r="191" spans="1:23" ht="14.25" customHeight="1">
      <c r="A191" s="382" t="s">
        <v>3754</v>
      </c>
      <c r="B191" s="383" t="s">
        <v>3755</v>
      </c>
      <c r="C191" s="384">
        <v>247</v>
      </c>
      <c r="D191" s="388">
        <v>0.1</v>
      </c>
      <c r="E191" s="385">
        <f t="shared" si="4"/>
        <v>222.3</v>
      </c>
      <c r="F191" s="386" t="s">
        <v>3756</v>
      </c>
      <c r="H191" s="387">
        <f t="shared" si="5"/>
        <v>0</v>
      </c>
      <c r="I191" s="382"/>
      <c r="J191" s="382"/>
      <c r="K191" s="382"/>
      <c r="L191" s="382"/>
      <c r="M191" s="382"/>
      <c r="N191" s="382"/>
      <c r="O191" s="382"/>
      <c r="P191" s="382"/>
      <c r="Q191" s="382"/>
      <c r="R191" s="382"/>
      <c r="S191" s="382"/>
      <c r="T191" s="382"/>
      <c r="U191" s="382"/>
      <c r="V191" s="382"/>
      <c r="W191" s="382"/>
    </row>
    <row r="192" spans="1:23" ht="14.25" customHeight="1">
      <c r="A192" s="382" t="s">
        <v>3757</v>
      </c>
      <c r="B192" s="383" t="s">
        <v>3758</v>
      </c>
      <c r="C192" s="384">
        <v>495</v>
      </c>
      <c r="D192" s="388">
        <v>0.1</v>
      </c>
      <c r="E192" s="385">
        <f t="shared" si="4"/>
        <v>445.5</v>
      </c>
      <c r="F192" s="382" t="s">
        <v>3759</v>
      </c>
      <c r="H192" s="387">
        <f t="shared" si="5"/>
        <v>0</v>
      </c>
      <c r="I192" s="382"/>
      <c r="J192" s="382"/>
      <c r="K192" s="382"/>
      <c r="L192" s="382"/>
      <c r="M192" s="382"/>
      <c r="N192" s="382"/>
      <c r="O192" s="382"/>
      <c r="P192" s="382"/>
      <c r="Q192" s="382"/>
      <c r="R192" s="382"/>
      <c r="S192" s="382"/>
      <c r="T192" s="382"/>
      <c r="U192" s="382"/>
      <c r="V192" s="382"/>
      <c r="W192" s="382"/>
    </row>
    <row r="193" spans="1:23" ht="14.25" customHeight="1">
      <c r="A193" s="382" t="s">
        <v>3760</v>
      </c>
      <c r="B193" s="383" t="s">
        <v>3761</v>
      </c>
      <c r="C193" s="384">
        <v>495</v>
      </c>
      <c r="D193" s="388">
        <v>0.1</v>
      </c>
      <c r="E193" s="385">
        <f t="shared" si="4"/>
        <v>445.5</v>
      </c>
      <c r="F193" s="382" t="s">
        <v>3762</v>
      </c>
      <c r="H193" s="387">
        <f t="shared" si="5"/>
        <v>0</v>
      </c>
      <c r="I193" s="382"/>
      <c r="J193" s="382"/>
      <c r="K193" s="382"/>
      <c r="L193" s="382"/>
      <c r="M193" s="382"/>
      <c r="N193" s="382"/>
      <c r="O193" s="382"/>
      <c r="P193" s="382"/>
      <c r="Q193" s="382"/>
      <c r="R193" s="382"/>
      <c r="S193" s="382"/>
      <c r="T193" s="382"/>
      <c r="U193" s="382"/>
      <c r="V193" s="382"/>
      <c r="W193" s="382"/>
    </row>
    <row r="194" spans="1:23" ht="14.25" customHeight="1">
      <c r="A194" s="382" t="s">
        <v>3763</v>
      </c>
      <c r="B194" s="383" t="s">
        <v>3764</v>
      </c>
      <c r="C194" s="384">
        <v>495</v>
      </c>
      <c r="D194" s="388">
        <v>0.1</v>
      </c>
      <c r="E194" s="385">
        <f t="shared" si="4"/>
        <v>445.5</v>
      </c>
      <c r="F194" s="382" t="s">
        <v>3765</v>
      </c>
      <c r="H194" s="387">
        <f t="shared" si="5"/>
        <v>0</v>
      </c>
      <c r="I194" s="382"/>
      <c r="J194" s="382"/>
      <c r="K194" s="382"/>
      <c r="L194" s="382"/>
      <c r="M194" s="382"/>
      <c r="N194" s="382"/>
      <c r="O194" s="382"/>
      <c r="P194" s="382"/>
      <c r="Q194" s="382"/>
      <c r="R194" s="382"/>
      <c r="S194" s="382"/>
      <c r="T194" s="382"/>
      <c r="U194" s="382"/>
      <c r="V194" s="382"/>
      <c r="W194" s="382"/>
    </row>
    <row r="195" spans="1:23" ht="14.25" customHeight="1">
      <c r="A195" s="382" t="s">
        <v>3766</v>
      </c>
      <c r="B195" s="383" t="s">
        <v>3767</v>
      </c>
      <c r="C195" s="384">
        <v>750</v>
      </c>
      <c r="D195" s="388">
        <v>0.1</v>
      </c>
      <c r="E195" s="385">
        <f t="shared" ref="E195:E258" si="6">C195*(1-D195)</f>
        <v>675</v>
      </c>
      <c r="F195" s="382" t="s">
        <v>3768</v>
      </c>
      <c r="H195" s="387">
        <f t="shared" ref="H195:H258" si="7">G195*E195</f>
        <v>0</v>
      </c>
      <c r="I195" s="382"/>
      <c r="J195" s="382"/>
      <c r="K195" s="382"/>
      <c r="L195" s="382"/>
      <c r="M195" s="382"/>
      <c r="N195" s="382"/>
      <c r="O195" s="382"/>
      <c r="P195" s="382"/>
      <c r="Q195" s="382"/>
      <c r="R195" s="382"/>
      <c r="S195" s="382"/>
      <c r="T195" s="382"/>
      <c r="U195" s="382"/>
      <c r="V195" s="382"/>
      <c r="W195" s="382"/>
    </row>
    <row r="196" spans="1:23" ht="14.25" customHeight="1">
      <c r="A196" s="382" t="s">
        <v>3769</v>
      </c>
      <c r="B196" s="383" t="s">
        <v>3770</v>
      </c>
      <c r="C196" s="384">
        <v>5000</v>
      </c>
      <c r="D196" s="388">
        <v>0.1</v>
      </c>
      <c r="E196" s="385">
        <f t="shared" si="6"/>
        <v>4500</v>
      </c>
      <c r="F196" s="382" t="s">
        <v>3771</v>
      </c>
      <c r="H196" s="387">
        <f t="shared" si="7"/>
        <v>0</v>
      </c>
      <c r="I196" s="382"/>
      <c r="J196" s="382"/>
      <c r="K196" s="382"/>
      <c r="L196" s="382"/>
      <c r="M196" s="382"/>
      <c r="N196" s="382"/>
      <c r="O196" s="382"/>
      <c r="P196" s="382"/>
      <c r="Q196" s="382"/>
      <c r="R196" s="382"/>
      <c r="S196" s="382"/>
      <c r="T196" s="382"/>
      <c r="U196" s="382"/>
      <c r="V196" s="382"/>
      <c r="W196" s="382"/>
    </row>
    <row r="197" spans="1:23" ht="14.25" customHeight="1">
      <c r="A197" s="382" t="s">
        <v>3772</v>
      </c>
      <c r="B197" s="383" t="s">
        <v>3773</v>
      </c>
      <c r="C197" s="384">
        <v>3000</v>
      </c>
      <c r="D197" s="388">
        <v>0.1</v>
      </c>
      <c r="E197" s="385">
        <f t="shared" si="6"/>
        <v>2700</v>
      </c>
      <c r="F197" s="382" t="s">
        <v>3774</v>
      </c>
      <c r="H197" s="387">
        <f t="shared" si="7"/>
        <v>0</v>
      </c>
      <c r="I197" s="382"/>
      <c r="J197" s="382"/>
      <c r="K197" s="382"/>
      <c r="L197" s="382"/>
      <c r="M197" s="382"/>
      <c r="N197" s="382"/>
      <c r="O197" s="382"/>
      <c r="P197" s="382"/>
      <c r="Q197" s="382"/>
      <c r="R197" s="382"/>
      <c r="S197" s="382"/>
      <c r="T197" s="382"/>
      <c r="U197" s="382"/>
      <c r="V197" s="382"/>
      <c r="W197" s="382"/>
    </row>
    <row r="198" spans="1:23" ht="14.25" customHeight="1">
      <c r="A198" s="382" t="s">
        <v>3775</v>
      </c>
      <c r="B198" s="383" t="s">
        <v>3776</v>
      </c>
      <c r="C198" s="384">
        <v>1000</v>
      </c>
      <c r="D198" s="388">
        <v>0.1</v>
      </c>
      <c r="E198" s="385">
        <f t="shared" si="6"/>
        <v>900</v>
      </c>
      <c r="F198" s="382" t="s">
        <v>3777</v>
      </c>
      <c r="H198" s="387">
        <f t="shared" si="7"/>
        <v>0</v>
      </c>
      <c r="I198" s="382"/>
      <c r="J198" s="382"/>
      <c r="K198" s="382"/>
      <c r="L198" s="382"/>
      <c r="M198" s="382"/>
      <c r="N198" s="382"/>
      <c r="O198" s="382"/>
      <c r="P198" s="382"/>
      <c r="Q198" s="382"/>
      <c r="R198" s="382"/>
      <c r="S198" s="382"/>
      <c r="T198" s="382"/>
      <c r="U198" s="382"/>
      <c r="V198" s="382"/>
      <c r="W198" s="382"/>
    </row>
    <row r="199" spans="1:23" ht="14.25" customHeight="1">
      <c r="A199" s="382" t="s">
        <v>3778</v>
      </c>
      <c r="B199" s="383" t="s">
        <v>3779</v>
      </c>
      <c r="C199" s="384">
        <v>5000</v>
      </c>
      <c r="D199" s="388">
        <v>0.1</v>
      </c>
      <c r="E199" s="385">
        <f t="shared" si="6"/>
        <v>4500</v>
      </c>
      <c r="F199" s="382" t="s">
        <v>3780</v>
      </c>
      <c r="H199" s="387">
        <f t="shared" si="7"/>
        <v>0</v>
      </c>
      <c r="I199" s="382"/>
      <c r="J199" s="382"/>
      <c r="K199" s="382"/>
      <c r="L199" s="382"/>
      <c r="M199" s="382"/>
      <c r="N199" s="382"/>
      <c r="O199" s="382"/>
      <c r="P199" s="382"/>
      <c r="Q199" s="382"/>
      <c r="R199" s="382"/>
      <c r="S199" s="382"/>
      <c r="T199" s="382"/>
      <c r="U199" s="382"/>
      <c r="V199" s="382"/>
      <c r="W199" s="382"/>
    </row>
    <row r="200" spans="1:23" ht="14.25" customHeight="1">
      <c r="A200" s="382" t="s">
        <v>3781</v>
      </c>
      <c r="B200" s="383" t="s">
        <v>3782</v>
      </c>
      <c r="C200" s="384">
        <v>5000</v>
      </c>
      <c r="D200" s="388">
        <v>0.1</v>
      </c>
      <c r="E200" s="385">
        <f t="shared" si="6"/>
        <v>4500</v>
      </c>
      <c r="F200" s="382" t="s">
        <v>3783</v>
      </c>
      <c r="H200" s="387">
        <f t="shared" si="7"/>
        <v>0</v>
      </c>
      <c r="I200" s="382"/>
      <c r="J200" s="382"/>
      <c r="K200" s="382"/>
      <c r="L200" s="382"/>
      <c r="M200" s="382"/>
      <c r="N200" s="382"/>
      <c r="O200" s="382"/>
      <c r="P200" s="382"/>
      <c r="Q200" s="382"/>
      <c r="R200" s="382"/>
      <c r="S200" s="382"/>
      <c r="T200" s="382"/>
      <c r="U200" s="382"/>
      <c r="V200" s="382"/>
      <c r="W200" s="382"/>
    </row>
    <row r="201" spans="1:23" ht="14.25" customHeight="1">
      <c r="A201" s="382" t="s">
        <v>3784</v>
      </c>
      <c r="B201" s="383" t="s">
        <v>3785</v>
      </c>
      <c r="C201" s="384">
        <v>750</v>
      </c>
      <c r="D201" s="388">
        <v>0.1</v>
      </c>
      <c r="E201" s="385">
        <f t="shared" si="6"/>
        <v>675</v>
      </c>
      <c r="F201" s="382" t="s">
        <v>3786</v>
      </c>
      <c r="H201" s="387">
        <f t="shared" si="7"/>
        <v>0</v>
      </c>
      <c r="I201" s="382"/>
      <c r="J201" s="382"/>
      <c r="K201" s="382"/>
      <c r="L201" s="382"/>
      <c r="M201" s="382"/>
      <c r="N201" s="382"/>
      <c r="O201" s="382"/>
      <c r="P201" s="382"/>
      <c r="Q201" s="382"/>
      <c r="R201" s="382"/>
      <c r="S201" s="382"/>
      <c r="T201" s="382"/>
      <c r="U201" s="382"/>
      <c r="V201" s="382"/>
      <c r="W201" s="382"/>
    </row>
    <row r="202" spans="1:23" ht="14.25" customHeight="1">
      <c r="A202" s="382" t="s">
        <v>3787</v>
      </c>
      <c r="B202" s="383" t="s">
        <v>3788</v>
      </c>
      <c r="C202" s="384">
        <v>750</v>
      </c>
      <c r="D202" s="388">
        <v>0.1</v>
      </c>
      <c r="E202" s="385">
        <f t="shared" si="6"/>
        <v>675</v>
      </c>
      <c r="F202" s="382" t="s">
        <v>3789</v>
      </c>
      <c r="H202" s="387">
        <f t="shared" si="7"/>
        <v>0</v>
      </c>
      <c r="I202" s="382"/>
      <c r="J202" s="382"/>
      <c r="K202" s="382"/>
      <c r="L202" s="382"/>
      <c r="M202" s="382"/>
      <c r="N202" s="382"/>
      <c r="O202" s="382"/>
      <c r="P202" s="382"/>
      <c r="Q202" s="382"/>
      <c r="R202" s="382"/>
      <c r="S202" s="382"/>
      <c r="T202" s="382"/>
      <c r="U202" s="382"/>
      <c r="V202" s="382"/>
      <c r="W202" s="382"/>
    </row>
    <row r="203" spans="1:23" ht="14.25" customHeight="1">
      <c r="A203" s="382" t="s">
        <v>3790</v>
      </c>
      <c r="B203" s="383" t="s">
        <v>3791</v>
      </c>
      <c r="C203" s="384">
        <v>3000</v>
      </c>
      <c r="D203" s="388">
        <v>0.1</v>
      </c>
      <c r="E203" s="385">
        <f t="shared" si="6"/>
        <v>2700</v>
      </c>
      <c r="F203" s="382" t="s">
        <v>3792</v>
      </c>
      <c r="H203" s="387">
        <f t="shared" si="7"/>
        <v>0</v>
      </c>
      <c r="I203" s="382"/>
      <c r="J203" s="382"/>
      <c r="K203" s="382"/>
      <c r="L203" s="382"/>
      <c r="M203" s="382"/>
      <c r="N203" s="382"/>
      <c r="O203" s="382"/>
      <c r="P203" s="382"/>
      <c r="Q203" s="382"/>
      <c r="R203" s="382"/>
      <c r="S203" s="382"/>
      <c r="T203" s="382"/>
      <c r="U203" s="382"/>
      <c r="V203" s="382"/>
      <c r="W203" s="382"/>
    </row>
    <row r="204" spans="1:23" ht="14.25" customHeight="1">
      <c r="A204" s="382" t="s">
        <v>3793</v>
      </c>
      <c r="B204" s="383" t="s">
        <v>3794</v>
      </c>
      <c r="C204" s="384">
        <v>750</v>
      </c>
      <c r="D204" s="388">
        <v>0.1</v>
      </c>
      <c r="E204" s="385">
        <f t="shared" si="6"/>
        <v>675</v>
      </c>
      <c r="F204" s="382" t="s">
        <v>3795</v>
      </c>
      <c r="H204" s="387">
        <f t="shared" si="7"/>
        <v>0</v>
      </c>
      <c r="I204" s="382"/>
      <c r="J204" s="382"/>
      <c r="K204" s="382"/>
      <c r="L204" s="382"/>
      <c r="M204" s="382"/>
      <c r="N204" s="382"/>
      <c r="O204" s="382"/>
      <c r="P204" s="382"/>
      <c r="Q204" s="382"/>
      <c r="R204" s="382"/>
      <c r="S204" s="382"/>
      <c r="T204" s="382"/>
      <c r="U204" s="382"/>
      <c r="V204" s="382"/>
      <c r="W204" s="382"/>
    </row>
    <row r="205" spans="1:23" ht="14.25" customHeight="1">
      <c r="A205" s="382" t="s">
        <v>3796</v>
      </c>
      <c r="B205" s="383" t="s">
        <v>3797</v>
      </c>
      <c r="C205" s="384">
        <v>495</v>
      </c>
      <c r="D205" s="388">
        <v>0.1</v>
      </c>
      <c r="E205" s="385">
        <f t="shared" si="6"/>
        <v>445.5</v>
      </c>
      <c r="F205" s="382" t="s">
        <v>3798</v>
      </c>
      <c r="H205" s="387">
        <f t="shared" si="7"/>
        <v>0</v>
      </c>
      <c r="I205" s="382"/>
      <c r="J205" s="382"/>
      <c r="K205" s="382"/>
      <c r="L205" s="382"/>
      <c r="M205" s="382"/>
      <c r="N205" s="382"/>
      <c r="O205" s="382"/>
      <c r="P205" s="382"/>
      <c r="Q205" s="382"/>
      <c r="R205" s="382"/>
      <c r="S205" s="382"/>
      <c r="T205" s="382"/>
      <c r="U205" s="382"/>
      <c r="V205" s="382"/>
      <c r="W205" s="382"/>
    </row>
    <row r="206" spans="1:23" ht="14.25" customHeight="1">
      <c r="A206" s="382" t="s">
        <v>3799</v>
      </c>
      <c r="B206" s="383" t="s">
        <v>3800</v>
      </c>
      <c r="C206" s="384">
        <v>750</v>
      </c>
      <c r="D206" s="388">
        <v>0.1</v>
      </c>
      <c r="E206" s="385">
        <f t="shared" si="6"/>
        <v>675</v>
      </c>
      <c r="F206" s="382" t="s">
        <v>3801</v>
      </c>
      <c r="H206" s="387">
        <f t="shared" si="7"/>
        <v>0</v>
      </c>
      <c r="I206" s="382"/>
      <c r="J206" s="382"/>
      <c r="K206" s="382"/>
      <c r="L206" s="382"/>
      <c r="M206" s="382"/>
      <c r="N206" s="382"/>
      <c r="O206" s="382"/>
      <c r="P206" s="382"/>
      <c r="Q206" s="382"/>
      <c r="R206" s="382"/>
      <c r="S206" s="382"/>
      <c r="T206" s="382"/>
      <c r="U206" s="382"/>
      <c r="V206" s="382"/>
      <c r="W206" s="382"/>
    </row>
    <row r="207" spans="1:23" ht="14.25" customHeight="1">
      <c r="A207" s="382" t="s">
        <v>3802</v>
      </c>
      <c r="B207" s="383" t="s">
        <v>3803</v>
      </c>
      <c r="C207" s="384">
        <v>1000</v>
      </c>
      <c r="D207" s="388">
        <v>0.1</v>
      </c>
      <c r="E207" s="385">
        <f t="shared" si="6"/>
        <v>900</v>
      </c>
      <c r="F207" s="382" t="s">
        <v>3804</v>
      </c>
      <c r="H207" s="387">
        <f t="shared" si="7"/>
        <v>0</v>
      </c>
      <c r="I207" s="382"/>
      <c r="J207" s="382"/>
      <c r="K207" s="382"/>
      <c r="L207" s="382"/>
      <c r="M207" s="382"/>
      <c r="N207" s="382"/>
      <c r="O207" s="382"/>
      <c r="P207" s="382"/>
      <c r="Q207" s="382"/>
      <c r="R207" s="382"/>
      <c r="S207" s="382"/>
      <c r="T207" s="382"/>
      <c r="U207" s="382"/>
      <c r="V207" s="382"/>
      <c r="W207" s="382"/>
    </row>
    <row r="208" spans="1:23" ht="14.25" customHeight="1">
      <c r="A208" s="382" t="s">
        <v>3805</v>
      </c>
      <c r="B208" s="383" t="s">
        <v>3806</v>
      </c>
      <c r="C208" s="384">
        <v>750</v>
      </c>
      <c r="D208" s="388">
        <v>0.1</v>
      </c>
      <c r="E208" s="385">
        <f t="shared" si="6"/>
        <v>675</v>
      </c>
      <c r="F208" s="382" t="s">
        <v>3807</v>
      </c>
      <c r="H208" s="387">
        <f t="shared" si="7"/>
        <v>0</v>
      </c>
      <c r="I208" s="382"/>
      <c r="J208" s="382"/>
      <c r="K208" s="382"/>
      <c r="L208" s="382"/>
      <c r="M208" s="382"/>
      <c r="N208" s="382"/>
      <c r="O208" s="382"/>
      <c r="P208" s="382"/>
      <c r="Q208" s="382"/>
      <c r="R208" s="382"/>
      <c r="S208" s="382"/>
      <c r="T208" s="382"/>
      <c r="U208" s="382"/>
      <c r="V208" s="382"/>
      <c r="W208" s="382"/>
    </row>
    <row r="209" spans="1:23" ht="14.25" customHeight="1">
      <c r="A209" s="382" t="s">
        <v>3808</v>
      </c>
      <c r="B209" s="383" t="s">
        <v>3809</v>
      </c>
      <c r="C209" s="384">
        <v>3000</v>
      </c>
      <c r="D209" s="388">
        <v>0.1</v>
      </c>
      <c r="E209" s="385">
        <f t="shared" si="6"/>
        <v>2700</v>
      </c>
      <c r="F209" s="382" t="s">
        <v>3810</v>
      </c>
      <c r="H209" s="387">
        <f t="shared" si="7"/>
        <v>0</v>
      </c>
      <c r="I209" s="382"/>
      <c r="J209" s="382"/>
      <c r="K209" s="382"/>
      <c r="L209" s="382"/>
      <c r="M209" s="382"/>
      <c r="N209" s="382"/>
      <c r="O209" s="382"/>
      <c r="P209" s="382"/>
      <c r="Q209" s="382"/>
      <c r="R209" s="382"/>
      <c r="S209" s="382"/>
      <c r="T209" s="382"/>
      <c r="U209" s="382"/>
      <c r="V209" s="382"/>
      <c r="W209" s="382"/>
    </row>
    <row r="210" spans="1:23" ht="14.25" customHeight="1">
      <c r="A210" s="382" t="s">
        <v>3811</v>
      </c>
      <c r="B210" s="383" t="s">
        <v>3812</v>
      </c>
      <c r="C210" s="384">
        <v>495</v>
      </c>
      <c r="D210" s="388">
        <v>0.1</v>
      </c>
      <c r="E210" s="385">
        <f t="shared" si="6"/>
        <v>445.5</v>
      </c>
      <c r="F210" s="382" t="s">
        <v>3813</v>
      </c>
      <c r="H210" s="387">
        <f t="shared" si="7"/>
        <v>0</v>
      </c>
      <c r="I210" s="382"/>
      <c r="J210" s="382"/>
      <c r="K210" s="382"/>
      <c r="L210" s="382"/>
      <c r="M210" s="382"/>
      <c r="N210" s="382"/>
      <c r="O210" s="382"/>
      <c r="P210" s="382"/>
      <c r="Q210" s="382"/>
      <c r="R210" s="382"/>
      <c r="S210" s="382"/>
      <c r="T210" s="382"/>
      <c r="U210" s="382"/>
      <c r="V210" s="382"/>
      <c r="W210" s="382"/>
    </row>
    <row r="211" spans="1:23" ht="14.25" customHeight="1">
      <c r="A211" s="382" t="s">
        <v>3814</v>
      </c>
      <c r="B211" s="383" t="s">
        <v>3815</v>
      </c>
      <c r="C211" s="384">
        <v>750</v>
      </c>
      <c r="D211" s="388">
        <v>0.1</v>
      </c>
      <c r="E211" s="385">
        <f t="shared" si="6"/>
        <v>675</v>
      </c>
      <c r="F211" s="382" t="s">
        <v>3816</v>
      </c>
      <c r="H211" s="387">
        <f t="shared" si="7"/>
        <v>0</v>
      </c>
      <c r="I211" s="382"/>
      <c r="J211" s="382"/>
      <c r="K211" s="382"/>
      <c r="L211" s="382"/>
      <c r="M211" s="382"/>
      <c r="N211" s="382"/>
      <c r="O211" s="382"/>
      <c r="P211" s="382"/>
      <c r="Q211" s="382"/>
      <c r="R211" s="382"/>
      <c r="S211" s="382"/>
      <c r="T211" s="382"/>
      <c r="U211" s="382"/>
      <c r="V211" s="382"/>
      <c r="W211" s="382"/>
    </row>
    <row r="212" spans="1:23" ht="14.25" customHeight="1">
      <c r="A212" s="382" t="s">
        <v>3817</v>
      </c>
      <c r="B212" s="383" t="s">
        <v>3818</v>
      </c>
      <c r="C212" s="384">
        <v>1000</v>
      </c>
      <c r="D212" s="388">
        <v>0.1</v>
      </c>
      <c r="E212" s="385">
        <f t="shared" si="6"/>
        <v>900</v>
      </c>
      <c r="F212" s="382" t="s">
        <v>3819</v>
      </c>
      <c r="H212" s="387">
        <f t="shared" si="7"/>
        <v>0</v>
      </c>
      <c r="I212" s="382"/>
      <c r="J212" s="382"/>
      <c r="K212" s="382"/>
      <c r="L212" s="382"/>
      <c r="M212" s="382"/>
      <c r="N212" s="382"/>
      <c r="O212" s="382"/>
      <c r="P212" s="382"/>
      <c r="Q212" s="382"/>
      <c r="R212" s="382"/>
      <c r="S212" s="382"/>
      <c r="T212" s="382"/>
      <c r="U212" s="382"/>
      <c r="V212" s="382"/>
      <c r="W212" s="382"/>
    </row>
    <row r="213" spans="1:23" ht="14.25" customHeight="1">
      <c r="A213" s="382" t="s">
        <v>3820</v>
      </c>
      <c r="B213" s="383" t="s">
        <v>3821</v>
      </c>
      <c r="C213" s="384">
        <v>495</v>
      </c>
      <c r="D213" s="388">
        <v>0.1</v>
      </c>
      <c r="E213" s="385">
        <f t="shared" si="6"/>
        <v>445.5</v>
      </c>
      <c r="F213" s="382" t="s">
        <v>3822</v>
      </c>
      <c r="H213" s="387">
        <f t="shared" si="7"/>
        <v>0</v>
      </c>
      <c r="I213" s="382"/>
      <c r="J213" s="382"/>
      <c r="K213" s="382"/>
      <c r="L213" s="382"/>
      <c r="M213" s="382"/>
      <c r="N213" s="382"/>
      <c r="O213" s="382"/>
      <c r="P213" s="382"/>
      <c r="Q213" s="382"/>
      <c r="R213" s="382"/>
      <c r="S213" s="382"/>
      <c r="T213" s="382"/>
      <c r="U213" s="382"/>
      <c r="V213" s="382"/>
      <c r="W213" s="382"/>
    </row>
    <row r="214" spans="1:23" ht="14.25" customHeight="1">
      <c r="A214" s="382" t="s">
        <v>3823</v>
      </c>
      <c r="B214" s="383" t="s">
        <v>3824</v>
      </c>
      <c r="C214" s="384">
        <v>495</v>
      </c>
      <c r="D214" s="388">
        <v>0.1</v>
      </c>
      <c r="E214" s="385">
        <f t="shared" si="6"/>
        <v>445.5</v>
      </c>
      <c r="F214" s="382" t="s">
        <v>3825</v>
      </c>
      <c r="H214" s="387">
        <f t="shared" si="7"/>
        <v>0</v>
      </c>
      <c r="I214" s="382"/>
      <c r="J214" s="382"/>
      <c r="K214" s="382"/>
      <c r="L214" s="382"/>
      <c r="M214" s="382"/>
      <c r="N214" s="382"/>
      <c r="O214" s="382"/>
      <c r="P214" s="382"/>
      <c r="Q214" s="382"/>
      <c r="R214" s="382"/>
      <c r="S214" s="382"/>
      <c r="T214" s="382"/>
      <c r="U214" s="382"/>
      <c r="V214" s="382"/>
      <c r="W214" s="382"/>
    </row>
    <row r="215" spans="1:23" ht="14.25" customHeight="1">
      <c r="A215" s="382" t="s">
        <v>3826</v>
      </c>
      <c r="B215" s="383" t="s">
        <v>3827</v>
      </c>
      <c r="C215" s="384">
        <v>2500</v>
      </c>
      <c r="D215" s="388">
        <v>0.1</v>
      </c>
      <c r="E215" s="385">
        <f t="shared" si="6"/>
        <v>2250</v>
      </c>
      <c r="F215" s="382" t="s">
        <v>3828</v>
      </c>
      <c r="H215" s="387">
        <f t="shared" si="7"/>
        <v>0</v>
      </c>
      <c r="I215" s="382"/>
      <c r="J215" s="382"/>
      <c r="K215" s="382"/>
      <c r="L215" s="382"/>
      <c r="M215" s="382"/>
      <c r="N215" s="382"/>
      <c r="O215" s="382"/>
      <c r="P215" s="382"/>
      <c r="Q215" s="382"/>
      <c r="R215" s="382"/>
      <c r="S215" s="382"/>
      <c r="T215" s="382"/>
      <c r="U215" s="382"/>
      <c r="V215" s="382"/>
      <c r="W215" s="382"/>
    </row>
    <row r="216" spans="1:23" ht="14.25" customHeight="1">
      <c r="A216" s="382" t="s">
        <v>3829</v>
      </c>
      <c r="B216" s="383" t="s">
        <v>3830</v>
      </c>
      <c r="C216" s="384">
        <v>5625</v>
      </c>
      <c r="D216" s="388">
        <v>0.1</v>
      </c>
      <c r="E216" s="385">
        <f t="shared" si="6"/>
        <v>5062.5</v>
      </c>
      <c r="F216" s="382" t="s">
        <v>3831</v>
      </c>
      <c r="H216" s="387">
        <f t="shared" si="7"/>
        <v>0</v>
      </c>
      <c r="I216" s="382"/>
      <c r="J216" s="382"/>
      <c r="K216" s="382"/>
      <c r="L216" s="382"/>
      <c r="M216" s="382"/>
      <c r="N216" s="382"/>
      <c r="O216" s="382"/>
      <c r="P216" s="382"/>
      <c r="Q216" s="382"/>
      <c r="R216" s="382"/>
      <c r="S216" s="382"/>
      <c r="T216" s="382"/>
      <c r="U216" s="382"/>
      <c r="V216" s="382"/>
      <c r="W216" s="382"/>
    </row>
    <row r="217" spans="1:23" ht="14.25" customHeight="1">
      <c r="A217" s="382" t="s">
        <v>3832</v>
      </c>
      <c r="B217" s="383" t="s">
        <v>3833</v>
      </c>
      <c r="C217" s="384">
        <v>5000</v>
      </c>
      <c r="D217" s="388">
        <v>0.1</v>
      </c>
      <c r="E217" s="385">
        <f t="shared" si="6"/>
        <v>4500</v>
      </c>
      <c r="F217" s="382" t="s">
        <v>3834</v>
      </c>
      <c r="H217" s="387">
        <f t="shared" si="7"/>
        <v>0</v>
      </c>
      <c r="I217" s="382"/>
      <c r="J217" s="382"/>
      <c r="K217" s="382"/>
      <c r="L217" s="382"/>
      <c r="M217" s="382"/>
      <c r="N217" s="382"/>
      <c r="O217" s="382"/>
      <c r="P217" s="382"/>
      <c r="Q217" s="382"/>
      <c r="R217" s="382"/>
      <c r="S217" s="382"/>
      <c r="T217" s="382"/>
      <c r="U217" s="382"/>
      <c r="V217" s="382"/>
      <c r="W217" s="382"/>
    </row>
    <row r="218" spans="1:23" ht="14.25" customHeight="1">
      <c r="A218" s="382" t="s">
        <v>3835</v>
      </c>
      <c r="B218" s="383" t="s">
        <v>3836</v>
      </c>
      <c r="C218" s="384">
        <v>4375</v>
      </c>
      <c r="D218" s="388">
        <v>0.1</v>
      </c>
      <c r="E218" s="385">
        <f t="shared" si="6"/>
        <v>3937.5</v>
      </c>
      <c r="F218" s="382" t="s">
        <v>3837</v>
      </c>
      <c r="H218" s="387">
        <f t="shared" si="7"/>
        <v>0</v>
      </c>
      <c r="I218" s="382"/>
      <c r="J218" s="382"/>
      <c r="K218" s="382"/>
      <c r="L218" s="382"/>
      <c r="M218" s="382"/>
      <c r="N218" s="382"/>
      <c r="O218" s="382"/>
      <c r="P218" s="382"/>
      <c r="Q218" s="382"/>
      <c r="R218" s="382"/>
      <c r="S218" s="382"/>
      <c r="T218" s="382"/>
      <c r="U218" s="382"/>
      <c r="V218" s="382"/>
      <c r="W218" s="382"/>
    </row>
    <row r="219" spans="1:23" ht="14.25" customHeight="1">
      <c r="A219" s="382" t="s">
        <v>3838</v>
      </c>
      <c r="B219" s="383" t="s">
        <v>3839</v>
      </c>
      <c r="C219" s="384">
        <v>5000</v>
      </c>
      <c r="D219" s="388">
        <v>0.1</v>
      </c>
      <c r="E219" s="385">
        <f t="shared" si="6"/>
        <v>4500</v>
      </c>
      <c r="F219" s="382" t="s">
        <v>3840</v>
      </c>
      <c r="H219" s="387">
        <f t="shared" si="7"/>
        <v>0</v>
      </c>
      <c r="I219" s="382"/>
      <c r="J219" s="382"/>
      <c r="K219" s="382"/>
      <c r="L219" s="382"/>
      <c r="M219" s="382"/>
      <c r="N219" s="382"/>
      <c r="O219" s="382"/>
      <c r="P219" s="382"/>
      <c r="Q219" s="382"/>
      <c r="R219" s="382"/>
      <c r="S219" s="382"/>
      <c r="T219" s="382"/>
      <c r="U219" s="382"/>
      <c r="V219" s="382"/>
      <c r="W219" s="382"/>
    </row>
    <row r="220" spans="1:23" ht="14.25" customHeight="1">
      <c r="A220" s="382" t="s">
        <v>3841</v>
      </c>
      <c r="B220" s="383" t="s">
        <v>3842</v>
      </c>
      <c r="C220" s="384">
        <v>4875</v>
      </c>
      <c r="D220" s="388">
        <v>0.1</v>
      </c>
      <c r="E220" s="385">
        <f t="shared" si="6"/>
        <v>4387.5</v>
      </c>
      <c r="F220" s="382" t="s">
        <v>3843</v>
      </c>
      <c r="H220" s="387">
        <f t="shared" si="7"/>
        <v>0</v>
      </c>
      <c r="I220" s="382"/>
      <c r="J220" s="382"/>
      <c r="K220" s="382"/>
      <c r="L220" s="382"/>
      <c r="M220" s="382"/>
      <c r="N220" s="382"/>
      <c r="O220" s="382"/>
      <c r="P220" s="382"/>
      <c r="Q220" s="382"/>
      <c r="R220" s="382"/>
      <c r="S220" s="382"/>
      <c r="T220" s="382"/>
      <c r="U220" s="382"/>
      <c r="V220" s="382"/>
      <c r="W220" s="382"/>
    </row>
    <row r="221" spans="1:23" ht="14.25" customHeight="1">
      <c r="A221" s="382" t="s">
        <v>3844</v>
      </c>
      <c r="B221" s="389" t="s">
        <v>3845</v>
      </c>
      <c r="C221" s="390">
        <v>5000</v>
      </c>
      <c r="D221" s="388">
        <v>0.1</v>
      </c>
      <c r="E221" s="385">
        <f t="shared" si="6"/>
        <v>4500</v>
      </c>
      <c r="F221" s="391" t="s">
        <v>3846</v>
      </c>
      <c r="H221" s="387">
        <f t="shared" si="7"/>
        <v>0</v>
      </c>
      <c r="I221" s="382"/>
      <c r="J221" s="382"/>
      <c r="K221" s="382"/>
      <c r="L221" s="382"/>
      <c r="M221" s="382"/>
      <c r="N221" s="382"/>
      <c r="O221" s="382"/>
      <c r="P221" s="382"/>
      <c r="Q221" s="382"/>
      <c r="R221" s="382"/>
      <c r="S221" s="382"/>
      <c r="T221" s="382"/>
      <c r="U221" s="382"/>
      <c r="V221" s="382"/>
      <c r="W221" s="382"/>
    </row>
    <row r="222" spans="1:23" ht="14.25" customHeight="1">
      <c r="A222" s="382" t="s">
        <v>3847</v>
      </c>
      <c r="B222" s="389" t="s">
        <v>3848</v>
      </c>
      <c r="C222" s="390">
        <v>3125</v>
      </c>
      <c r="D222" s="388">
        <v>0.1</v>
      </c>
      <c r="E222" s="385">
        <f t="shared" si="6"/>
        <v>2812.5</v>
      </c>
      <c r="F222" s="391" t="s">
        <v>3849</v>
      </c>
      <c r="H222" s="387">
        <f t="shared" si="7"/>
        <v>0</v>
      </c>
      <c r="I222" s="382"/>
      <c r="J222" s="382"/>
      <c r="K222" s="382"/>
      <c r="L222" s="382"/>
      <c r="M222" s="382"/>
      <c r="N222" s="382"/>
      <c r="O222" s="382"/>
      <c r="P222" s="382"/>
      <c r="Q222" s="382"/>
      <c r="R222" s="382"/>
      <c r="S222" s="382"/>
      <c r="T222" s="382"/>
      <c r="U222" s="382"/>
      <c r="V222" s="382"/>
      <c r="W222" s="382"/>
    </row>
    <row r="223" spans="1:23" ht="14.25" customHeight="1">
      <c r="A223" s="382" t="s">
        <v>3850</v>
      </c>
      <c r="B223" s="389" t="s">
        <v>3851</v>
      </c>
      <c r="C223" s="390">
        <v>3125</v>
      </c>
      <c r="D223" s="388">
        <v>0.1</v>
      </c>
      <c r="E223" s="385">
        <f t="shared" si="6"/>
        <v>2812.5</v>
      </c>
      <c r="F223" s="391" t="s">
        <v>3852</v>
      </c>
      <c r="H223" s="387">
        <f t="shared" si="7"/>
        <v>0</v>
      </c>
      <c r="I223" s="382"/>
      <c r="J223" s="382"/>
      <c r="K223" s="382"/>
      <c r="L223" s="382"/>
      <c r="M223" s="382"/>
      <c r="N223" s="382"/>
      <c r="O223" s="382"/>
      <c r="P223" s="382"/>
      <c r="Q223" s="382"/>
      <c r="R223" s="382"/>
      <c r="S223" s="382"/>
      <c r="T223" s="382"/>
      <c r="U223" s="382"/>
      <c r="V223" s="382"/>
      <c r="W223" s="382"/>
    </row>
    <row r="224" spans="1:23" ht="14.25" customHeight="1">
      <c r="A224" s="382" t="s">
        <v>3853</v>
      </c>
      <c r="B224" s="389" t="s">
        <v>3854</v>
      </c>
      <c r="C224" s="390">
        <v>4000</v>
      </c>
      <c r="D224" s="388">
        <v>0.1</v>
      </c>
      <c r="E224" s="385">
        <f t="shared" si="6"/>
        <v>3600</v>
      </c>
      <c r="F224" s="391" t="s">
        <v>3855</v>
      </c>
      <c r="H224" s="387">
        <f t="shared" si="7"/>
        <v>0</v>
      </c>
      <c r="I224" s="382"/>
      <c r="J224" s="382"/>
      <c r="K224" s="382"/>
      <c r="L224" s="382"/>
      <c r="M224" s="382"/>
      <c r="N224" s="382"/>
      <c r="O224" s="382"/>
      <c r="P224" s="382"/>
      <c r="Q224" s="382"/>
      <c r="R224" s="382"/>
      <c r="S224" s="382"/>
      <c r="T224" s="382"/>
      <c r="U224" s="382"/>
      <c r="V224" s="382"/>
      <c r="W224" s="382"/>
    </row>
    <row r="225" spans="1:23" ht="14.25" customHeight="1">
      <c r="A225" s="382" t="s">
        <v>3856</v>
      </c>
      <c r="B225" s="389" t="s">
        <v>3857</v>
      </c>
      <c r="C225" s="390">
        <v>3125</v>
      </c>
      <c r="D225" s="388">
        <v>0.1</v>
      </c>
      <c r="E225" s="385">
        <f t="shared" si="6"/>
        <v>2812.5</v>
      </c>
      <c r="F225" s="391" t="s">
        <v>3858</v>
      </c>
      <c r="H225" s="387">
        <f t="shared" si="7"/>
        <v>0</v>
      </c>
      <c r="I225" s="382"/>
      <c r="J225" s="382"/>
      <c r="K225" s="382"/>
      <c r="L225" s="382"/>
      <c r="M225" s="382"/>
      <c r="N225" s="382"/>
      <c r="O225" s="382"/>
      <c r="P225" s="382"/>
      <c r="Q225" s="382"/>
      <c r="R225" s="382"/>
      <c r="S225" s="382"/>
      <c r="T225" s="382"/>
      <c r="U225" s="382"/>
      <c r="V225" s="382"/>
      <c r="W225" s="382"/>
    </row>
    <row r="226" spans="1:23" ht="14.25" customHeight="1">
      <c r="A226" s="382" t="s">
        <v>3859</v>
      </c>
      <c r="B226" s="389" t="s">
        <v>3860</v>
      </c>
      <c r="C226" s="390">
        <v>4375</v>
      </c>
      <c r="D226" s="388">
        <v>0.1</v>
      </c>
      <c r="E226" s="385">
        <f t="shared" si="6"/>
        <v>3937.5</v>
      </c>
      <c r="F226" s="391" t="s">
        <v>3861</v>
      </c>
      <c r="H226" s="387">
        <f t="shared" si="7"/>
        <v>0</v>
      </c>
      <c r="I226" s="382"/>
      <c r="J226" s="382"/>
      <c r="K226" s="382"/>
      <c r="L226" s="382"/>
      <c r="M226" s="382"/>
      <c r="N226" s="382"/>
      <c r="O226" s="382"/>
      <c r="P226" s="382"/>
      <c r="Q226" s="382"/>
      <c r="R226" s="382"/>
      <c r="S226" s="382"/>
      <c r="T226" s="382"/>
      <c r="U226" s="382"/>
      <c r="V226" s="382"/>
      <c r="W226" s="382"/>
    </row>
    <row r="227" spans="1:23" ht="14.25" customHeight="1">
      <c r="A227" s="382" t="s">
        <v>3862</v>
      </c>
      <c r="B227" s="389" t="s">
        <v>3863</v>
      </c>
      <c r="C227" s="390">
        <v>5625</v>
      </c>
      <c r="D227" s="388">
        <v>0.1</v>
      </c>
      <c r="E227" s="385">
        <f t="shared" si="6"/>
        <v>5062.5</v>
      </c>
      <c r="F227" s="391" t="s">
        <v>3864</v>
      </c>
      <c r="H227" s="387">
        <f t="shared" si="7"/>
        <v>0</v>
      </c>
      <c r="I227" s="382"/>
      <c r="J227" s="382"/>
      <c r="K227" s="382"/>
      <c r="L227" s="382"/>
      <c r="M227" s="382"/>
      <c r="N227" s="382"/>
      <c r="O227" s="382"/>
      <c r="P227" s="382"/>
      <c r="Q227" s="382"/>
      <c r="R227" s="382"/>
      <c r="S227" s="382"/>
      <c r="T227" s="382"/>
      <c r="U227" s="382"/>
      <c r="V227" s="382"/>
      <c r="W227" s="382"/>
    </row>
    <row r="228" spans="1:23" ht="14.25" customHeight="1">
      <c r="A228" s="382" t="s">
        <v>3865</v>
      </c>
      <c r="B228" s="389" t="s">
        <v>3866</v>
      </c>
      <c r="C228" s="390">
        <v>3125</v>
      </c>
      <c r="D228" s="388">
        <v>0.1</v>
      </c>
      <c r="E228" s="385">
        <f t="shared" si="6"/>
        <v>2812.5</v>
      </c>
      <c r="F228" s="391" t="s">
        <v>3867</v>
      </c>
      <c r="H228" s="387">
        <f t="shared" si="7"/>
        <v>0</v>
      </c>
      <c r="I228" s="382"/>
      <c r="J228" s="382"/>
      <c r="K228" s="382"/>
      <c r="L228" s="382"/>
      <c r="M228" s="382"/>
      <c r="N228" s="382"/>
      <c r="O228" s="382"/>
      <c r="P228" s="382"/>
      <c r="Q228" s="382"/>
      <c r="R228" s="382"/>
      <c r="S228" s="382"/>
      <c r="T228" s="382"/>
      <c r="U228" s="382"/>
      <c r="V228" s="382"/>
      <c r="W228" s="382"/>
    </row>
    <row r="229" spans="1:23" ht="14.25" customHeight="1">
      <c r="A229" s="382" t="s">
        <v>3868</v>
      </c>
      <c r="B229" s="389" t="s">
        <v>3869</v>
      </c>
      <c r="C229" s="390">
        <v>5625</v>
      </c>
      <c r="D229" s="388">
        <v>0.1</v>
      </c>
      <c r="E229" s="385">
        <f t="shared" si="6"/>
        <v>5062.5</v>
      </c>
      <c r="F229" s="391" t="s">
        <v>3870</v>
      </c>
      <c r="H229" s="387">
        <f t="shared" si="7"/>
        <v>0</v>
      </c>
      <c r="I229" s="382"/>
      <c r="J229" s="382"/>
      <c r="K229" s="382"/>
      <c r="L229" s="382"/>
      <c r="M229" s="382"/>
      <c r="N229" s="382"/>
      <c r="O229" s="382"/>
      <c r="P229" s="382"/>
      <c r="Q229" s="382"/>
      <c r="R229" s="382"/>
      <c r="S229" s="382"/>
      <c r="T229" s="382"/>
      <c r="U229" s="382"/>
      <c r="V229" s="382"/>
      <c r="W229" s="382"/>
    </row>
    <row r="230" spans="1:23" ht="14.25" customHeight="1">
      <c r="A230" s="382" t="s">
        <v>3871</v>
      </c>
      <c r="B230" s="389" t="s">
        <v>3872</v>
      </c>
      <c r="C230" s="390">
        <v>4375</v>
      </c>
      <c r="D230" s="388">
        <v>0.1</v>
      </c>
      <c r="E230" s="385">
        <f t="shared" si="6"/>
        <v>3937.5</v>
      </c>
      <c r="F230" s="391" t="s">
        <v>3873</v>
      </c>
      <c r="H230" s="387">
        <f t="shared" si="7"/>
        <v>0</v>
      </c>
      <c r="I230" s="382"/>
      <c r="J230" s="382"/>
      <c r="K230" s="382"/>
      <c r="L230" s="382"/>
      <c r="M230" s="382"/>
      <c r="N230" s="382"/>
      <c r="O230" s="382"/>
      <c r="P230" s="382"/>
      <c r="Q230" s="382"/>
      <c r="R230" s="382"/>
      <c r="S230" s="382"/>
      <c r="T230" s="382"/>
      <c r="U230" s="382"/>
      <c r="V230" s="382"/>
      <c r="W230" s="382"/>
    </row>
    <row r="231" spans="1:23" ht="14.25" customHeight="1">
      <c r="A231" s="382" t="s">
        <v>3874</v>
      </c>
      <c r="B231" s="389" t="s">
        <v>3875</v>
      </c>
      <c r="C231" s="390">
        <v>5000</v>
      </c>
      <c r="D231" s="388">
        <v>0.1</v>
      </c>
      <c r="E231" s="385">
        <f t="shared" si="6"/>
        <v>4500</v>
      </c>
      <c r="F231" s="391" t="s">
        <v>3876</v>
      </c>
      <c r="H231" s="387">
        <f t="shared" si="7"/>
        <v>0</v>
      </c>
      <c r="I231" s="382"/>
      <c r="J231" s="382"/>
      <c r="K231" s="382"/>
      <c r="L231" s="382"/>
      <c r="M231" s="382"/>
      <c r="N231" s="382"/>
      <c r="O231" s="382"/>
      <c r="P231" s="382"/>
      <c r="Q231" s="382"/>
      <c r="R231" s="382"/>
      <c r="S231" s="382"/>
      <c r="T231" s="382"/>
      <c r="U231" s="382"/>
      <c r="V231" s="382"/>
      <c r="W231" s="382"/>
    </row>
    <row r="232" spans="1:23" ht="14.25" customHeight="1">
      <c r="A232" s="382" t="s">
        <v>3877</v>
      </c>
      <c r="B232" s="389" t="s">
        <v>3878</v>
      </c>
      <c r="C232" s="390">
        <v>5625</v>
      </c>
      <c r="D232" s="388">
        <v>0.1</v>
      </c>
      <c r="E232" s="385">
        <f t="shared" si="6"/>
        <v>5062.5</v>
      </c>
      <c r="F232" s="391" t="s">
        <v>3879</v>
      </c>
      <c r="H232" s="387">
        <f t="shared" si="7"/>
        <v>0</v>
      </c>
      <c r="I232" s="382"/>
      <c r="J232" s="382"/>
      <c r="K232" s="382"/>
      <c r="L232" s="382"/>
      <c r="M232" s="382"/>
      <c r="N232" s="382"/>
      <c r="O232" s="382"/>
      <c r="P232" s="382"/>
      <c r="Q232" s="382"/>
      <c r="R232" s="382"/>
      <c r="S232" s="382"/>
      <c r="T232" s="382"/>
      <c r="U232" s="382"/>
      <c r="V232" s="382"/>
      <c r="W232" s="382"/>
    </row>
    <row r="233" spans="1:23" ht="14.25" customHeight="1">
      <c r="A233" s="382" t="s">
        <v>3880</v>
      </c>
      <c r="B233" s="389" t="s">
        <v>3881</v>
      </c>
      <c r="C233" s="390">
        <v>5000</v>
      </c>
      <c r="D233" s="388">
        <v>0.1</v>
      </c>
      <c r="E233" s="385">
        <f t="shared" si="6"/>
        <v>4500</v>
      </c>
      <c r="F233" s="391" t="s">
        <v>3882</v>
      </c>
      <c r="H233" s="387">
        <f t="shared" si="7"/>
        <v>0</v>
      </c>
      <c r="I233" s="382"/>
      <c r="J233" s="382"/>
      <c r="K233" s="382"/>
      <c r="L233" s="382"/>
      <c r="M233" s="382"/>
      <c r="N233" s="382"/>
      <c r="O233" s="382"/>
      <c r="P233" s="382"/>
      <c r="Q233" s="382"/>
      <c r="R233" s="382"/>
      <c r="S233" s="382"/>
      <c r="T233" s="382"/>
      <c r="U233" s="382"/>
      <c r="V233" s="382"/>
      <c r="W233" s="382"/>
    </row>
    <row r="234" spans="1:23" ht="14.25" customHeight="1">
      <c r="A234" s="382" t="s">
        <v>3883</v>
      </c>
      <c r="B234" s="389" t="s">
        <v>3884</v>
      </c>
      <c r="C234" s="390">
        <v>5625</v>
      </c>
      <c r="D234" s="388">
        <v>0.1</v>
      </c>
      <c r="E234" s="385">
        <f t="shared" si="6"/>
        <v>5062.5</v>
      </c>
      <c r="F234" s="391" t="s">
        <v>3885</v>
      </c>
      <c r="H234" s="387">
        <f t="shared" si="7"/>
        <v>0</v>
      </c>
      <c r="I234" s="382"/>
      <c r="J234" s="382"/>
      <c r="K234" s="382"/>
      <c r="L234" s="382"/>
      <c r="M234" s="382"/>
      <c r="N234" s="382"/>
      <c r="O234" s="382"/>
      <c r="P234" s="382"/>
      <c r="Q234" s="382"/>
      <c r="R234" s="382"/>
      <c r="S234" s="382"/>
      <c r="T234" s="382"/>
      <c r="U234" s="382"/>
      <c r="V234" s="382"/>
      <c r="W234" s="382"/>
    </row>
    <row r="235" spans="1:23" ht="14.25" customHeight="1">
      <c r="A235" s="382" t="s">
        <v>3886</v>
      </c>
      <c r="B235" s="389" t="s">
        <v>3887</v>
      </c>
      <c r="C235" s="390">
        <v>4375</v>
      </c>
      <c r="D235" s="388">
        <v>0.1</v>
      </c>
      <c r="E235" s="385">
        <f t="shared" si="6"/>
        <v>3937.5</v>
      </c>
      <c r="F235" s="391" t="s">
        <v>3888</v>
      </c>
      <c r="H235" s="387">
        <f t="shared" si="7"/>
        <v>0</v>
      </c>
      <c r="I235" s="400"/>
      <c r="J235" s="400"/>
      <c r="K235" s="400"/>
      <c r="L235" s="400"/>
      <c r="M235" s="400"/>
      <c r="N235" s="400"/>
      <c r="O235" s="400"/>
      <c r="P235" s="400"/>
      <c r="Q235" s="400"/>
      <c r="R235" s="400"/>
      <c r="S235" s="400"/>
      <c r="T235" s="400"/>
      <c r="U235" s="400"/>
      <c r="V235" s="400"/>
      <c r="W235" s="400"/>
    </row>
    <row r="236" spans="1:23" ht="14.25" customHeight="1">
      <c r="A236" s="382" t="s">
        <v>3889</v>
      </c>
      <c r="B236" s="389" t="s">
        <v>3890</v>
      </c>
      <c r="C236" s="390">
        <v>4375</v>
      </c>
      <c r="D236" s="388">
        <v>0.1</v>
      </c>
      <c r="E236" s="385">
        <f t="shared" si="6"/>
        <v>3937.5</v>
      </c>
      <c r="F236" s="391" t="s">
        <v>3891</v>
      </c>
      <c r="H236" s="387">
        <f t="shared" si="7"/>
        <v>0</v>
      </c>
      <c r="I236" s="382"/>
      <c r="J236" s="382"/>
      <c r="K236" s="382"/>
      <c r="L236" s="382"/>
      <c r="M236" s="382"/>
      <c r="N236" s="382"/>
      <c r="O236" s="382"/>
      <c r="P236" s="382"/>
      <c r="Q236" s="382"/>
      <c r="R236" s="382"/>
      <c r="S236" s="382"/>
      <c r="T236" s="382"/>
      <c r="U236" s="382"/>
      <c r="V236" s="382"/>
      <c r="W236" s="382"/>
    </row>
    <row r="237" spans="1:23" ht="14.25" customHeight="1">
      <c r="A237" s="382" t="s">
        <v>3892</v>
      </c>
      <c r="B237" s="389" t="s">
        <v>3893</v>
      </c>
      <c r="C237" s="390">
        <v>4375</v>
      </c>
      <c r="D237" s="388">
        <v>0.1</v>
      </c>
      <c r="E237" s="385">
        <f t="shared" si="6"/>
        <v>3937.5</v>
      </c>
      <c r="F237" s="391" t="s">
        <v>3894</v>
      </c>
      <c r="H237" s="387">
        <f t="shared" si="7"/>
        <v>0</v>
      </c>
      <c r="I237" s="382"/>
      <c r="J237" s="382"/>
      <c r="K237" s="382"/>
      <c r="L237" s="382"/>
      <c r="M237" s="382"/>
      <c r="N237" s="382"/>
      <c r="O237" s="382"/>
      <c r="P237" s="382"/>
      <c r="Q237" s="382"/>
      <c r="R237" s="382"/>
      <c r="S237" s="382"/>
      <c r="T237" s="382"/>
      <c r="U237" s="382"/>
      <c r="V237" s="382"/>
      <c r="W237" s="382"/>
    </row>
    <row r="238" spans="1:23" ht="14.25" customHeight="1">
      <c r="A238" s="382" t="s">
        <v>3895</v>
      </c>
      <c r="B238" s="389" t="s">
        <v>3896</v>
      </c>
      <c r="C238" s="390">
        <v>4375</v>
      </c>
      <c r="D238" s="388">
        <v>0.1</v>
      </c>
      <c r="E238" s="385">
        <f t="shared" si="6"/>
        <v>3937.5</v>
      </c>
      <c r="F238" s="391" t="s">
        <v>3897</v>
      </c>
      <c r="H238" s="387">
        <f t="shared" si="7"/>
        <v>0</v>
      </c>
      <c r="I238" s="382"/>
      <c r="J238" s="382"/>
      <c r="K238" s="382"/>
      <c r="L238" s="382"/>
      <c r="M238" s="382"/>
      <c r="N238" s="382"/>
      <c r="O238" s="382"/>
      <c r="P238" s="382"/>
      <c r="Q238" s="382"/>
      <c r="R238" s="382"/>
      <c r="S238" s="382"/>
      <c r="T238" s="382"/>
      <c r="U238" s="382"/>
      <c r="V238" s="382"/>
      <c r="W238" s="382"/>
    </row>
    <row r="239" spans="1:23" ht="14.25" customHeight="1">
      <c r="A239" s="382" t="s">
        <v>3898</v>
      </c>
      <c r="B239" s="389" t="s">
        <v>3899</v>
      </c>
      <c r="C239" s="390">
        <v>5625</v>
      </c>
      <c r="D239" s="388">
        <v>0.1</v>
      </c>
      <c r="E239" s="385">
        <f t="shared" si="6"/>
        <v>5062.5</v>
      </c>
      <c r="F239" s="391" t="s">
        <v>3900</v>
      </c>
      <c r="H239" s="387">
        <f t="shared" si="7"/>
        <v>0</v>
      </c>
      <c r="I239" s="382"/>
      <c r="J239" s="382"/>
      <c r="K239" s="382"/>
      <c r="L239" s="382"/>
      <c r="M239" s="382"/>
      <c r="N239" s="382"/>
      <c r="O239" s="382"/>
      <c r="P239" s="382"/>
      <c r="Q239" s="382"/>
      <c r="R239" s="382"/>
      <c r="S239" s="382"/>
      <c r="T239" s="382"/>
      <c r="U239" s="382"/>
      <c r="V239" s="382"/>
      <c r="W239" s="382"/>
    </row>
    <row r="240" spans="1:23" ht="14.25" customHeight="1">
      <c r="A240" s="382" t="s">
        <v>3901</v>
      </c>
      <c r="B240" s="389" t="s">
        <v>3902</v>
      </c>
      <c r="C240" s="390">
        <v>2812.5</v>
      </c>
      <c r="D240" s="388">
        <v>0.1</v>
      </c>
      <c r="E240" s="385">
        <f t="shared" si="6"/>
        <v>2531.25</v>
      </c>
      <c r="F240" s="391" t="s">
        <v>3903</v>
      </c>
      <c r="H240" s="387">
        <f t="shared" si="7"/>
        <v>0</v>
      </c>
      <c r="I240" s="382"/>
      <c r="J240" s="382"/>
      <c r="K240" s="382"/>
      <c r="L240" s="382"/>
      <c r="M240" s="382"/>
      <c r="N240" s="382"/>
      <c r="O240" s="382"/>
      <c r="P240" s="382"/>
      <c r="Q240" s="382"/>
      <c r="R240" s="382"/>
      <c r="S240" s="382"/>
      <c r="T240" s="382"/>
      <c r="U240" s="382"/>
      <c r="V240" s="382"/>
      <c r="W240" s="382"/>
    </row>
    <row r="241" spans="1:23" ht="14.25" customHeight="1">
      <c r="A241" s="382" t="s">
        <v>3904</v>
      </c>
      <c r="B241" s="389" t="s">
        <v>3905</v>
      </c>
      <c r="C241" s="390">
        <v>5000</v>
      </c>
      <c r="D241" s="388">
        <v>0.1</v>
      </c>
      <c r="E241" s="385">
        <f t="shared" si="6"/>
        <v>4500</v>
      </c>
      <c r="F241" s="391" t="s">
        <v>3906</v>
      </c>
      <c r="H241" s="387">
        <f t="shared" si="7"/>
        <v>0</v>
      </c>
      <c r="I241" s="382"/>
      <c r="J241" s="382"/>
      <c r="K241" s="382"/>
      <c r="L241" s="382"/>
      <c r="M241" s="382"/>
      <c r="N241" s="382"/>
      <c r="O241" s="382"/>
      <c r="P241" s="382"/>
      <c r="Q241" s="382"/>
      <c r="R241" s="382"/>
      <c r="S241" s="382"/>
      <c r="T241" s="382"/>
      <c r="U241" s="382"/>
      <c r="V241" s="382"/>
      <c r="W241" s="382"/>
    </row>
    <row r="242" spans="1:23" ht="14.25" customHeight="1">
      <c r="A242" s="382" t="s">
        <v>3907</v>
      </c>
      <c r="B242" s="389" t="s">
        <v>3908</v>
      </c>
      <c r="C242" s="390">
        <v>4375</v>
      </c>
      <c r="D242" s="388">
        <v>0.1</v>
      </c>
      <c r="E242" s="385">
        <f t="shared" si="6"/>
        <v>3937.5</v>
      </c>
      <c r="F242" s="391" t="s">
        <v>3909</v>
      </c>
      <c r="H242" s="387">
        <f t="shared" si="7"/>
        <v>0</v>
      </c>
      <c r="I242" s="382"/>
      <c r="J242" s="382"/>
      <c r="K242" s="382"/>
      <c r="L242" s="382"/>
      <c r="M242" s="382"/>
      <c r="N242" s="382"/>
      <c r="O242" s="382"/>
      <c r="P242" s="382"/>
      <c r="Q242" s="382"/>
      <c r="R242" s="382"/>
      <c r="S242" s="382"/>
      <c r="T242" s="382"/>
      <c r="U242" s="382"/>
      <c r="V242" s="382"/>
      <c r="W242" s="382"/>
    </row>
    <row r="243" spans="1:23" ht="14.25" customHeight="1">
      <c r="A243" s="382" t="s">
        <v>3910</v>
      </c>
      <c r="B243" s="389" t="s">
        <v>3911</v>
      </c>
      <c r="C243" s="390">
        <v>5625</v>
      </c>
      <c r="D243" s="388">
        <v>0.1</v>
      </c>
      <c r="E243" s="385">
        <f t="shared" si="6"/>
        <v>5062.5</v>
      </c>
      <c r="F243" s="391" t="s">
        <v>3912</v>
      </c>
      <c r="H243" s="387">
        <f t="shared" si="7"/>
        <v>0</v>
      </c>
      <c r="I243" s="382"/>
      <c r="J243" s="382"/>
      <c r="K243" s="382"/>
      <c r="L243" s="382"/>
      <c r="M243" s="382"/>
      <c r="N243" s="382"/>
      <c r="O243" s="382"/>
      <c r="P243" s="382"/>
      <c r="Q243" s="382"/>
      <c r="R243" s="382"/>
      <c r="S243" s="382"/>
      <c r="T243" s="382"/>
      <c r="U243" s="382"/>
      <c r="V243" s="382"/>
      <c r="W243" s="382"/>
    </row>
    <row r="244" spans="1:23" ht="14.25" customHeight="1">
      <c r="A244" s="382" t="s">
        <v>3913</v>
      </c>
      <c r="B244" s="389" t="s">
        <v>3914</v>
      </c>
      <c r="C244" s="390">
        <v>5625</v>
      </c>
      <c r="D244" s="388">
        <v>0.1</v>
      </c>
      <c r="E244" s="385">
        <f t="shared" si="6"/>
        <v>5062.5</v>
      </c>
      <c r="F244" s="391" t="s">
        <v>3915</v>
      </c>
      <c r="H244" s="387">
        <f t="shared" si="7"/>
        <v>0</v>
      </c>
      <c r="I244" s="382"/>
      <c r="J244" s="382"/>
      <c r="K244" s="382"/>
      <c r="L244" s="382"/>
      <c r="M244" s="382"/>
      <c r="N244" s="382"/>
      <c r="O244" s="382"/>
      <c r="P244" s="382"/>
      <c r="Q244" s="382"/>
      <c r="R244" s="382"/>
      <c r="S244" s="382"/>
      <c r="T244" s="382"/>
      <c r="U244" s="382"/>
      <c r="V244" s="382"/>
      <c r="W244" s="382"/>
    </row>
    <row r="245" spans="1:23" ht="14.25" customHeight="1">
      <c r="A245" s="382" t="s">
        <v>3916</v>
      </c>
      <c r="B245" s="389" t="s">
        <v>3917</v>
      </c>
      <c r="C245" s="390">
        <v>4375</v>
      </c>
      <c r="D245" s="388">
        <v>0.1</v>
      </c>
      <c r="E245" s="385">
        <f t="shared" si="6"/>
        <v>3937.5</v>
      </c>
      <c r="F245" s="391" t="s">
        <v>3918</v>
      </c>
      <c r="H245" s="387">
        <f t="shared" si="7"/>
        <v>0</v>
      </c>
      <c r="I245" s="382"/>
      <c r="J245" s="382"/>
      <c r="K245" s="382"/>
      <c r="L245" s="382"/>
      <c r="M245" s="382"/>
      <c r="N245" s="382"/>
      <c r="O245" s="382"/>
      <c r="P245" s="382"/>
      <c r="Q245" s="382"/>
      <c r="R245" s="382"/>
      <c r="S245" s="382"/>
      <c r="T245" s="382"/>
      <c r="U245" s="382"/>
      <c r="V245" s="382"/>
      <c r="W245" s="382"/>
    </row>
    <row r="246" spans="1:23" ht="14.25" customHeight="1">
      <c r="A246" s="382" t="s">
        <v>3919</v>
      </c>
      <c r="B246" s="389" t="s">
        <v>3920</v>
      </c>
      <c r="C246" s="390">
        <v>4375</v>
      </c>
      <c r="D246" s="388">
        <v>0.1</v>
      </c>
      <c r="E246" s="385">
        <f t="shared" si="6"/>
        <v>3937.5</v>
      </c>
      <c r="F246" s="391" t="s">
        <v>3921</v>
      </c>
      <c r="H246" s="387">
        <f t="shared" si="7"/>
        <v>0</v>
      </c>
      <c r="I246" s="382"/>
      <c r="J246" s="382"/>
      <c r="K246" s="382"/>
      <c r="L246" s="382"/>
      <c r="M246" s="382"/>
      <c r="N246" s="382"/>
      <c r="O246" s="382"/>
      <c r="P246" s="382"/>
      <c r="Q246" s="382"/>
      <c r="R246" s="382"/>
      <c r="S246" s="382"/>
      <c r="T246" s="382"/>
      <c r="U246" s="382"/>
      <c r="V246" s="382"/>
      <c r="W246" s="382"/>
    </row>
    <row r="247" spans="1:23" ht="14.25" customHeight="1">
      <c r="A247" s="382" t="s">
        <v>3922</v>
      </c>
      <c r="B247" s="389" t="s">
        <v>3923</v>
      </c>
      <c r="C247" s="390">
        <v>5000</v>
      </c>
      <c r="D247" s="388">
        <v>0.1</v>
      </c>
      <c r="E247" s="385">
        <f t="shared" si="6"/>
        <v>4500</v>
      </c>
      <c r="F247" s="391" t="s">
        <v>3924</v>
      </c>
      <c r="H247" s="387">
        <f t="shared" si="7"/>
        <v>0</v>
      </c>
      <c r="I247" s="382"/>
      <c r="J247" s="382"/>
      <c r="K247" s="382"/>
      <c r="L247" s="382"/>
      <c r="M247" s="382"/>
      <c r="N247" s="382"/>
      <c r="O247" s="382"/>
      <c r="P247" s="382"/>
      <c r="Q247" s="382"/>
      <c r="R247" s="382"/>
      <c r="S247" s="382"/>
      <c r="T247" s="382"/>
      <c r="U247" s="382"/>
      <c r="V247" s="382"/>
      <c r="W247" s="382"/>
    </row>
    <row r="248" spans="1:23" ht="14.25" customHeight="1">
      <c r="A248" s="382" t="s">
        <v>3925</v>
      </c>
      <c r="B248" s="389" t="s">
        <v>3926</v>
      </c>
      <c r="C248" s="390">
        <v>3125</v>
      </c>
      <c r="D248" s="388">
        <v>0.1</v>
      </c>
      <c r="E248" s="385">
        <f t="shared" si="6"/>
        <v>2812.5</v>
      </c>
      <c r="F248" s="391" t="s">
        <v>3927</v>
      </c>
      <c r="H248" s="387">
        <f t="shared" si="7"/>
        <v>0</v>
      </c>
      <c r="I248" s="382"/>
      <c r="J248" s="382"/>
      <c r="K248" s="382"/>
      <c r="L248" s="382"/>
      <c r="M248" s="382"/>
      <c r="N248" s="382"/>
      <c r="O248" s="382"/>
      <c r="P248" s="382"/>
      <c r="Q248" s="382"/>
      <c r="R248" s="382"/>
      <c r="S248" s="382"/>
      <c r="T248" s="382"/>
      <c r="U248" s="382"/>
      <c r="V248" s="382"/>
      <c r="W248" s="382"/>
    </row>
    <row r="249" spans="1:23" ht="14.25" customHeight="1">
      <c r="A249" s="382" t="s">
        <v>3928</v>
      </c>
      <c r="B249" s="389" t="s">
        <v>3929</v>
      </c>
      <c r="C249" s="390">
        <v>3125</v>
      </c>
      <c r="D249" s="388">
        <v>0.1</v>
      </c>
      <c r="E249" s="385">
        <f t="shared" si="6"/>
        <v>2812.5</v>
      </c>
      <c r="F249" s="391" t="s">
        <v>3930</v>
      </c>
      <c r="H249" s="387">
        <f t="shared" si="7"/>
        <v>0</v>
      </c>
      <c r="I249" s="382"/>
      <c r="J249" s="382"/>
      <c r="K249" s="382"/>
      <c r="L249" s="382"/>
      <c r="M249" s="382"/>
      <c r="N249" s="382"/>
      <c r="O249" s="382"/>
      <c r="P249" s="382"/>
      <c r="Q249" s="382"/>
      <c r="R249" s="382"/>
      <c r="S249" s="382"/>
      <c r="T249" s="382"/>
      <c r="U249" s="382"/>
      <c r="V249" s="382"/>
      <c r="W249" s="382"/>
    </row>
    <row r="250" spans="1:23" ht="14.25" customHeight="1">
      <c r="A250" s="382" t="s">
        <v>3931</v>
      </c>
      <c r="B250" s="389" t="s">
        <v>3932</v>
      </c>
      <c r="C250" s="390">
        <v>5000</v>
      </c>
      <c r="D250" s="388">
        <v>0.1</v>
      </c>
      <c r="E250" s="385">
        <f t="shared" si="6"/>
        <v>4500</v>
      </c>
      <c r="F250" s="391" t="s">
        <v>3933</v>
      </c>
      <c r="H250" s="387">
        <f t="shared" si="7"/>
        <v>0</v>
      </c>
      <c r="I250" s="382"/>
      <c r="J250" s="382"/>
      <c r="K250" s="382"/>
      <c r="L250" s="382"/>
      <c r="M250" s="382"/>
      <c r="N250" s="382"/>
      <c r="O250" s="382"/>
      <c r="P250" s="382"/>
      <c r="Q250" s="382"/>
      <c r="R250" s="382"/>
      <c r="S250" s="382"/>
      <c r="T250" s="382"/>
      <c r="U250" s="382"/>
      <c r="V250" s="382"/>
      <c r="W250" s="382"/>
    </row>
    <row r="251" spans="1:23" ht="14.25" customHeight="1">
      <c r="A251" s="382" t="s">
        <v>3934</v>
      </c>
      <c r="B251" s="389" t="s">
        <v>3935</v>
      </c>
      <c r="C251" s="390">
        <v>5000</v>
      </c>
      <c r="D251" s="388">
        <v>0.1</v>
      </c>
      <c r="E251" s="385">
        <f t="shared" si="6"/>
        <v>4500</v>
      </c>
      <c r="F251" s="391" t="s">
        <v>3936</v>
      </c>
      <c r="H251" s="387">
        <f t="shared" si="7"/>
        <v>0</v>
      </c>
      <c r="I251" s="382"/>
      <c r="J251" s="382"/>
      <c r="K251" s="382"/>
      <c r="L251" s="382"/>
      <c r="M251" s="382"/>
      <c r="N251" s="382"/>
      <c r="O251" s="382"/>
      <c r="P251" s="382"/>
      <c r="Q251" s="382"/>
      <c r="R251" s="382"/>
      <c r="S251" s="382"/>
      <c r="T251" s="382"/>
      <c r="U251" s="382"/>
      <c r="V251" s="382"/>
      <c r="W251" s="382"/>
    </row>
    <row r="252" spans="1:23" ht="14.25" customHeight="1">
      <c r="A252" s="382" t="s">
        <v>3937</v>
      </c>
      <c r="B252" s="389" t="s">
        <v>3938</v>
      </c>
      <c r="C252" s="390">
        <v>6875</v>
      </c>
      <c r="D252" s="388">
        <v>0.1</v>
      </c>
      <c r="E252" s="385">
        <f t="shared" si="6"/>
        <v>6187.5</v>
      </c>
      <c r="F252" s="391" t="s">
        <v>3939</v>
      </c>
      <c r="H252" s="387">
        <f t="shared" si="7"/>
        <v>0</v>
      </c>
      <c r="I252" s="382"/>
      <c r="J252" s="382"/>
      <c r="K252" s="382"/>
      <c r="L252" s="382"/>
      <c r="M252" s="382"/>
      <c r="N252" s="382"/>
      <c r="O252" s="382"/>
      <c r="P252" s="382"/>
      <c r="Q252" s="382"/>
      <c r="R252" s="382"/>
      <c r="S252" s="382"/>
      <c r="T252" s="382"/>
      <c r="U252" s="382"/>
      <c r="V252" s="382"/>
      <c r="W252" s="382"/>
    </row>
    <row r="253" spans="1:23" ht="14.25" customHeight="1">
      <c r="A253" s="382" t="s">
        <v>3940</v>
      </c>
      <c r="B253" s="389" t="s">
        <v>3941</v>
      </c>
      <c r="C253" s="390">
        <v>4000</v>
      </c>
      <c r="D253" s="388">
        <v>0.1</v>
      </c>
      <c r="E253" s="385">
        <f t="shared" si="6"/>
        <v>3600</v>
      </c>
      <c r="F253" s="391" t="s">
        <v>3942</v>
      </c>
      <c r="H253" s="387">
        <f t="shared" si="7"/>
        <v>0</v>
      </c>
      <c r="I253" s="382"/>
      <c r="J253" s="382"/>
      <c r="K253" s="382"/>
      <c r="L253" s="382"/>
      <c r="M253" s="382"/>
      <c r="N253" s="382"/>
      <c r="O253" s="382"/>
      <c r="P253" s="382"/>
      <c r="Q253" s="382"/>
      <c r="R253" s="382"/>
      <c r="S253" s="382"/>
      <c r="T253" s="382"/>
      <c r="U253" s="382"/>
      <c r="V253" s="382"/>
      <c r="W253" s="382"/>
    </row>
    <row r="254" spans="1:23" ht="14.25" customHeight="1">
      <c r="A254" s="382" t="s">
        <v>3943</v>
      </c>
      <c r="B254" s="389" t="s">
        <v>3944</v>
      </c>
      <c r="C254" s="390">
        <v>4375</v>
      </c>
      <c r="D254" s="388">
        <v>0.1</v>
      </c>
      <c r="E254" s="385">
        <f t="shared" si="6"/>
        <v>3937.5</v>
      </c>
      <c r="F254" s="391" t="s">
        <v>3945</v>
      </c>
      <c r="H254" s="387">
        <f t="shared" si="7"/>
        <v>0</v>
      </c>
      <c r="I254" s="382"/>
      <c r="J254" s="382"/>
      <c r="K254" s="382"/>
      <c r="L254" s="382"/>
      <c r="M254" s="382"/>
      <c r="N254" s="382"/>
      <c r="O254" s="382"/>
      <c r="P254" s="382"/>
      <c r="Q254" s="382"/>
      <c r="R254" s="382"/>
      <c r="S254" s="382"/>
      <c r="T254" s="382"/>
      <c r="U254" s="382"/>
      <c r="V254" s="382"/>
      <c r="W254" s="382"/>
    </row>
    <row r="255" spans="1:23" ht="14.25" customHeight="1">
      <c r="A255" s="382" t="s">
        <v>3946</v>
      </c>
      <c r="B255" s="389" t="s">
        <v>3947</v>
      </c>
      <c r="C255" s="390">
        <v>5625</v>
      </c>
      <c r="D255" s="388">
        <v>0.1</v>
      </c>
      <c r="E255" s="385">
        <f t="shared" si="6"/>
        <v>5062.5</v>
      </c>
      <c r="F255" s="391" t="s">
        <v>3948</v>
      </c>
      <c r="H255" s="387">
        <f t="shared" si="7"/>
        <v>0</v>
      </c>
      <c r="I255" s="382"/>
      <c r="J255" s="382"/>
      <c r="K255" s="382"/>
      <c r="L255" s="382"/>
      <c r="M255" s="382"/>
      <c r="N255" s="382"/>
      <c r="O255" s="382"/>
      <c r="P255" s="382"/>
      <c r="Q255" s="382"/>
      <c r="R255" s="382"/>
      <c r="S255" s="382"/>
      <c r="T255" s="382"/>
      <c r="U255" s="382"/>
      <c r="V255" s="382"/>
      <c r="W255" s="382"/>
    </row>
    <row r="256" spans="1:23" ht="14.25" customHeight="1">
      <c r="A256" s="382" t="s">
        <v>3949</v>
      </c>
      <c r="B256" s="389" t="s">
        <v>3950</v>
      </c>
      <c r="C256" s="390">
        <v>5625</v>
      </c>
      <c r="D256" s="388">
        <v>0.1</v>
      </c>
      <c r="E256" s="385">
        <f t="shared" si="6"/>
        <v>5062.5</v>
      </c>
      <c r="F256" s="391" t="s">
        <v>3951</v>
      </c>
      <c r="H256" s="387">
        <f t="shared" si="7"/>
        <v>0</v>
      </c>
      <c r="I256" s="382"/>
      <c r="J256" s="382"/>
      <c r="K256" s="382"/>
      <c r="L256" s="382"/>
      <c r="M256" s="382"/>
      <c r="N256" s="382"/>
      <c r="O256" s="382"/>
      <c r="P256" s="382"/>
      <c r="Q256" s="382"/>
      <c r="R256" s="382"/>
      <c r="S256" s="382"/>
      <c r="T256" s="382"/>
      <c r="U256" s="382"/>
      <c r="V256" s="382"/>
      <c r="W256" s="382"/>
    </row>
    <row r="257" spans="1:23" ht="14.25" customHeight="1">
      <c r="A257" s="382" t="s">
        <v>3952</v>
      </c>
      <c r="B257" s="389" t="s">
        <v>3953</v>
      </c>
      <c r="C257" s="390">
        <v>3125</v>
      </c>
      <c r="D257" s="388">
        <v>0.1</v>
      </c>
      <c r="E257" s="385">
        <f t="shared" si="6"/>
        <v>2812.5</v>
      </c>
      <c r="F257" s="391" t="s">
        <v>3954</v>
      </c>
      <c r="H257" s="387">
        <f t="shared" si="7"/>
        <v>0</v>
      </c>
      <c r="I257" s="382"/>
      <c r="J257" s="382"/>
      <c r="K257" s="382"/>
      <c r="L257" s="382"/>
      <c r="M257" s="382"/>
      <c r="N257" s="382"/>
      <c r="O257" s="382"/>
      <c r="P257" s="382"/>
      <c r="Q257" s="382"/>
      <c r="R257" s="382"/>
      <c r="S257" s="382"/>
      <c r="T257" s="382"/>
      <c r="U257" s="382"/>
      <c r="V257" s="382"/>
      <c r="W257" s="382"/>
    </row>
    <row r="258" spans="1:23" ht="14.25" customHeight="1">
      <c r="A258" s="382" t="s">
        <v>3955</v>
      </c>
      <c r="B258" s="389" t="s">
        <v>3956</v>
      </c>
      <c r="C258" s="390">
        <v>6125</v>
      </c>
      <c r="D258" s="388">
        <v>0.1</v>
      </c>
      <c r="E258" s="385">
        <f t="shared" si="6"/>
        <v>5512.5</v>
      </c>
      <c r="F258" s="391" t="s">
        <v>3957</v>
      </c>
      <c r="H258" s="387">
        <f t="shared" si="7"/>
        <v>0</v>
      </c>
      <c r="I258" s="382"/>
      <c r="J258" s="382"/>
      <c r="K258" s="382"/>
      <c r="L258" s="382"/>
      <c r="M258" s="382"/>
      <c r="N258" s="382"/>
      <c r="O258" s="382"/>
      <c r="P258" s="382"/>
      <c r="Q258" s="382"/>
      <c r="R258" s="382"/>
      <c r="S258" s="382"/>
      <c r="T258" s="382"/>
      <c r="U258" s="382"/>
      <c r="V258" s="382"/>
      <c r="W258" s="382"/>
    </row>
    <row r="259" spans="1:23" ht="14.25" customHeight="1">
      <c r="A259" s="382" t="s">
        <v>3958</v>
      </c>
      <c r="B259" s="389" t="s">
        <v>3959</v>
      </c>
      <c r="C259" s="390">
        <v>5000</v>
      </c>
      <c r="D259" s="388">
        <v>0.1</v>
      </c>
      <c r="E259" s="385">
        <f t="shared" ref="E259:E277" si="8">C259*(1-D259)</f>
        <v>4500</v>
      </c>
      <c r="F259" s="391" t="s">
        <v>3960</v>
      </c>
      <c r="H259" s="387">
        <f t="shared" ref="H259:H274" si="9">G259*E259</f>
        <v>0</v>
      </c>
      <c r="I259" s="382"/>
      <c r="J259" s="382"/>
      <c r="K259" s="382"/>
      <c r="L259" s="382"/>
      <c r="M259" s="382"/>
      <c r="N259" s="382"/>
      <c r="O259" s="382"/>
      <c r="P259" s="382"/>
      <c r="Q259" s="382"/>
      <c r="R259" s="382"/>
      <c r="S259" s="382"/>
      <c r="T259" s="382"/>
      <c r="U259" s="382"/>
      <c r="V259" s="382"/>
      <c r="W259" s="382"/>
    </row>
    <row r="260" spans="1:23" ht="14.25" customHeight="1">
      <c r="A260" s="382" t="s">
        <v>3961</v>
      </c>
      <c r="B260" s="389" t="s">
        <v>3962</v>
      </c>
      <c r="C260" s="390">
        <v>4375</v>
      </c>
      <c r="D260" s="388">
        <v>0.1</v>
      </c>
      <c r="E260" s="385">
        <f t="shared" si="8"/>
        <v>3937.5</v>
      </c>
      <c r="F260" s="391" t="s">
        <v>3963</v>
      </c>
      <c r="H260" s="387">
        <f t="shared" si="9"/>
        <v>0</v>
      </c>
      <c r="I260" s="382"/>
      <c r="J260" s="382"/>
      <c r="K260" s="382"/>
      <c r="L260" s="382"/>
      <c r="M260" s="382"/>
      <c r="N260" s="382"/>
      <c r="O260" s="382"/>
      <c r="P260" s="382"/>
      <c r="Q260" s="382"/>
      <c r="R260" s="382"/>
      <c r="S260" s="382"/>
      <c r="T260" s="382"/>
      <c r="U260" s="382"/>
      <c r="V260" s="382"/>
      <c r="W260" s="382"/>
    </row>
    <row r="261" spans="1:23" ht="14.25" customHeight="1">
      <c r="A261" s="382" t="s">
        <v>3964</v>
      </c>
      <c r="B261" s="389" t="s">
        <v>3965</v>
      </c>
      <c r="C261" s="390">
        <v>3625</v>
      </c>
      <c r="D261" s="388">
        <v>0.1</v>
      </c>
      <c r="E261" s="385">
        <f t="shared" si="8"/>
        <v>3262.5</v>
      </c>
      <c r="F261" s="391" t="s">
        <v>3966</v>
      </c>
      <c r="H261" s="387">
        <f t="shared" si="9"/>
        <v>0</v>
      </c>
      <c r="I261" s="382"/>
      <c r="J261" s="382"/>
      <c r="K261" s="382"/>
      <c r="L261" s="382"/>
      <c r="M261" s="382"/>
      <c r="N261" s="382"/>
      <c r="O261" s="382"/>
      <c r="P261" s="382"/>
      <c r="Q261" s="382"/>
      <c r="R261" s="382"/>
      <c r="S261" s="382"/>
      <c r="T261" s="382"/>
      <c r="U261" s="382"/>
      <c r="V261" s="382"/>
      <c r="W261" s="382"/>
    </row>
    <row r="262" spans="1:23" ht="14.25" customHeight="1">
      <c r="A262" s="382" t="s">
        <v>3967</v>
      </c>
      <c r="B262" s="389" t="s">
        <v>3968</v>
      </c>
      <c r="C262" s="390">
        <v>5000</v>
      </c>
      <c r="D262" s="388">
        <v>0.1</v>
      </c>
      <c r="E262" s="385">
        <f t="shared" si="8"/>
        <v>4500</v>
      </c>
      <c r="F262" s="391" t="s">
        <v>3969</v>
      </c>
      <c r="H262" s="387">
        <f t="shared" si="9"/>
        <v>0</v>
      </c>
      <c r="I262" s="382"/>
      <c r="J262" s="382"/>
      <c r="K262" s="382"/>
      <c r="L262" s="382"/>
      <c r="M262" s="382"/>
      <c r="N262" s="382"/>
      <c r="O262" s="382"/>
      <c r="P262" s="382"/>
      <c r="Q262" s="382"/>
      <c r="R262" s="382"/>
      <c r="S262" s="382"/>
      <c r="T262" s="382"/>
      <c r="U262" s="382"/>
      <c r="V262" s="382"/>
      <c r="W262" s="382"/>
    </row>
    <row r="263" spans="1:23" ht="14.25" customHeight="1">
      <c r="A263" s="382" t="s">
        <v>3970</v>
      </c>
      <c r="B263" s="389" t="s">
        <v>3971</v>
      </c>
      <c r="C263" s="390">
        <v>4375</v>
      </c>
      <c r="D263" s="388">
        <v>0.1</v>
      </c>
      <c r="E263" s="385">
        <f t="shared" si="8"/>
        <v>3937.5</v>
      </c>
      <c r="F263" s="391" t="s">
        <v>3972</v>
      </c>
      <c r="H263" s="387">
        <f t="shared" si="9"/>
        <v>0</v>
      </c>
      <c r="I263" s="382"/>
      <c r="J263" s="382"/>
      <c r="K263" s="382"/>
      <c r="L263" s="382"/>
      <c r="M263" s="382"/>
      <c r="N263" s="382"/>
      <c r="O263" s="382"/>
      <c r="P263" s="382"/>
      <c r="Q263" s="382"/>
      <c r="R263" s="382"/>
      <c r="S263" s="382"/>
      <c r="T263" s="382"/>
      <c r="U263" s="382"/>
      <c r="V263" s="382"/>
      <c r="W263" s="382"/>
    </row>
    <row r="264" spans="1:23" ht="14.25" customHeight="1">
      <c r="A264" s="382" t="s">
        <v>3973</v>
      </c>
      <c r="B264" s="389" t="s">
        <v>3974</v>
      </c>
      <c r="C264" s="390">
        <v>4375</v>
      </c>
      <c r="D264" s="388">
        <v>0.1</v>
      </c>
      <c r="E264" s="385">
        <f t="shared" si="8"/>
        <v>3937.5</v>
      </c>
      <c r="F264" s="391" t="s">
        <v>3975</v>
      </c>
      <c r="H264" s="387">
        <f t="shared" si="9"/>
        <v>0</v>
      </c>
      <c r="I264" s="382"/>
      <c r="J264" s="382"/>
      <c r="K264" s="382"/>
      <c r="L264" s="382"/>
      <c r="M264" s="382"/>
      <c r="N264" s="382"/>
      <c r="O264" s="382"/>
      <c r="P264" s="382"/>
      <c r="Q264" s="382"/>
      <c r="R264" s="382"/>
      <c r="S264" s="382"/>
      <c r="T264" s="382"/>
      <c r="U264" s="382"/>
      <c r="V264" s="382"/>
      <c r="W264" s="382"/>
    </row>
    <row r="265" spans="1:23" ht="14.25" customHeight="1">
      <c r="A265" s="382" t="s">
        <v>3976</v>
      </c>
      <c r="B265" s="389" t="s">
        <v>3977</v>
      </c>
      <c r="C265" s="390">
        <v>4750</v>
      </c>
      <c r="D265" s="388">
        <v>0.1</v>
      </c>
      <c r="E265" s="385">
        <f t="shared" si="8"/>
        <v>4275</v>
      </c>
      <c r="F265" s="391" t="s">
        <v>3978</v>
      </c>
      <c r="H265" s="387">
        <f t="shared" si="9"/>
        <v>0</v>
      </c>
      <c r="I265" s="382"/>
      <c r="J265" s="382"/>
      <c r="K265" s="382"/>
      <c r="L265" s="382"/>
      <c r="M265" s="382"/>
      <c r="N265" s="382"/>
      <c r="O265" s="382"/>
      <c r="P265" s="382"/>
      <c r="Q265" s="382"/>
      <c r="R265" s="382"/>
      <c r="S265" s="382"/>
      <c r="T265" s="382"/>
      <c r="U265" s="382"/>
      <c r="V265" s="382"/>
      <c r="W265" s="382"/>
    </row>
    <row r="266" spans="1:23" ht="14.25" customHeight="1">
      <c r="A266" s="382" t="s">
        <v>3979</v>
      </c>
      <c r="B266" s="389" t="s">
        <v>3980</v>
      </c>
      <c r="C266" s="390">
        <v>3625</v>
      </c>
      <c r="D266" s="388">
        <v>0.1</v>
      </c>
      <c r="E266" s="385">
        <f t="shared" si="8"/>
        <v>3262.5</v>
      </c>
      <c r="F266" s="391" t="s">
        <v>3981</v>
      </c>
      <c r="H266" s="387">
        <f t="shared" si="9"/>
        <v>0</v>
      </c>
      <c r="I266" s="382"/>
      <c r="J266" s="382"/>
      <c r="K266" s="382"/>
      <c r="L266" s="382"/>
      <c r="M266" s="382"/>
      <c r="N266" s="382"/>
      <c r="O266" s="382"/>
      <c r="P266" s="382"/>
      <c r="Q266" s="382"/>
      <c r="R266" s="382"/>
      <c r="S266" s="382"/>
      <c r="T266" s="382"/>
      <c r="U266" s="382"/>
      <c r="V266" s="382"/>
      <c r="W266" s="382"/>
    </row>
    <row r="267" spans="1:23" ht="14.25" customHeight="1">
      <c r="A267" s="382" t="s">
        <v>3982</v>
      </c>
      <c r="B267" s="389" t="s">
        <v>3983</v>
      </c>
      <c r="C267" s="390">
        <v>4375</v>
      </c>
      <c r="D267" s="388">
        <v>0.1</v>
      </c>
      <c r="E267" s="385">
        <f t="shared" si="8"/>
        <v>3937.5</v>
      </c>
      <c r="F267" s="391" t="s">
        <v>3984</v>
      </c>
      <c r="H267" s="387">
        <f t="shared" si="9"/>
        <v>0</v>
      </c>
      <c r="I267" s="382"/>
      <c r="J267" s="382"/>
      <c r="K267" s="382"/>
      <c r="L267" s="382"/>
      <c r="M267" s="382"/>
      <c r="N267" s="382"/>
      <c r="O267" s="382"/>
      <c r="P267" s="382"/>
      <c r="Q267" s="382"/>
      <c r="R267" s="382"/>
      <c r="S267" s="382"/>
      <c r="T267" s="382"/>
      <c r="U267" s="382"/>
      <c r="V267" s="382"/>
      <c r="W267" s="382"/>
    </row>
    <row r="268" spans="1:23" ht="14.25" customHeight="1">
      <c r="A268" s="382" t="s">
        <v>3985</v>
      </c>
      <c r="B268" s="389" t="s">
        <v>3986</v>
      </c>
      <c r="C268" s="390">
        <v>4375</v>
      </c>
      <c r="D268" s="388">
        <v>0.1</v>
      </c>
      <c r="E268" s="385">
        <f t="shared" si="8"/>
        <v>3937.5</v>
      </c>
      <c r="F268" s="391" t="s">
        <v>3987</v>
      </c>
      <c r="H268" s="387">
        <f t="shared" si="9"/>
        <v>0</v>
      </c>
      <c r="I268" s="382"/>
      <c r="J268" s="382"/>
      <c r="K268" s="382"/>
      <c r="L268" s="382"/>
      <c r="M268" s="382"/>
      <c r="N268" s="382"/>
      <c r="O268" s="382"/>
      <c r="P268" s="382"/>
      <c r="Q268" s="382"/>
      <c r="R268" s="382"/>
      <c r="S268" s="382"/>
      <c r="T268" s="382"/>
      <c r="U268" s="382"/>
      <c r="V268" s="382"/>
      <c r="W268" s="382"/>
    </row>
    <row r="269" spans="1:23" ht="14.25" customHeight="1">
      <c r="A269" s="382" t="s">
        <v>3988</v>
      </c>
      <c r="B269" s="389" t="s">
        <v>3989</v>
      </c>
      <c r="C269" s="390">
        <v>6125</v>
      </c>
      <c r="D269" s="388">
        <v>0.1</v>
      </c>
      <c r="E269" s="385">
        <f t="shared" si="8"/>
        <v>5512.5</v>
      </c>
      <c r="F269" s="391" t="s">
        <v>3990</v>
      </c>
      <c r="H269" s="387">
        <f t="shared" si="9"/>
        <v>0</v>
      </c>
      <c r="I269" s="382"/>
      <c r="J269" s="382"/>
      <c r="K269" s="382"/>
      <c r="L269" s="382"/>
      <c r="M269" s="382"/>
      <c r="N269" s="382"/>
      <c r="O269" s="382"/>
      <c r="P269" s="382"/>
      <c r="Q269" s="382"/>
      <c r="R269" s="382"/>
      <c r="S269" s="382"/>
      <c r="T269" s="382"/>
      <c r="U269" s="382"/>
      <c r="V269" s="382"/>
      <c r="W269" s="382"/>
    </row>
    <row r="270" spans="1:23" ht="14.25" customHeight="1">
      <c r="A270" s="382" t="s">
        <v>3991</v>
      </c>
      <c r="B270" s="389" t="s">
        <v>3992</v>
      </c>
      <c r="C270" s="390">
        <v>5625</v>
      </c>
      <c r="D270" s="388">
        <v>0.1</v>
      </c>
      <c r="E270" s="385">
        <f t="shared" si="8"/>
        <v>5062.5</v>
      </c>
      <c r="F270" s="391" t="s">
        <v>3993</v>
      </c>
      <c r="H270" s="387">
        <f t="shared" si="9"/>
        <v>0</v>
      </c>
      <c r="I270" s="382"/>
      <c r="J270" s="382"/>
      <c r="K270" s="382"/>
      <c r="L270" s="382"/>
      <c r="M270" s="382"/>
      <c r="N270" s="382"/>
      <c r="O270" s="382"/>
      <c r="P270" s="382"/>
      <c r="Q270" s="382"/>
      <c r="R270" s="382"/>
      <c r="S270" s="382"/>
      <c r="T270" s="382"/>
      <c r="U270" s="382"/>
      <c r="V270" s="382"/>
      <c r="W270" s="382"/>
    </row>
    <row r="271" spans="1:23" ht="14.25" customHeight="1">
      <c r="A271" s="382" t="s">
        <v>3994</v>
      </c>
      <c r="B271" s="389" t="s">
        <v>3995</v>
      </c>
      <c r="C271" s="390">
        <v>5000</v>
      </c>
      <c r="D271" s="388">
        <v>0.1</v>
      </c>
      <c r="E271" s="385">
        <f t="shared" si="8"/>
        <v>4500</v>
      </c>
      <c r="F271" s="391" t="s">
        <v>3996</v>
      </c>
      <c r="H271" s="387">
        <f t="shared" si="9"/>
        <v>0</v>
      </c>
      <c r="I271" s="382"/>
      <c r="J271" s="382"/>
      <c r="K271" s="382"/>
      <c r="L271" s="382"/>
      <c r="M271" s="382"/>
      <c r="N271" s="382"/>
      <c r="O271" s="382"/>
      <c r="P271" s="382"/>
      <c r="Q271" s="382"/>
      <c r="R271" s="382"/>
      <c r="S271" s="382"/>
      <c r="T271" s="382"/>
      <c r="U271" s="382"/>
      <c r="V271" s="382"/>
      <c r="W271" s="382"/>
    </row>
    <row r="272" spans="1:23" ht="14.25" customHeight="1">
      <c r="A272" s="382" t="s">
        <v>3997</v>
      </c>
      <c r="B272" s="389" t="s">
        <v>3998</v>
      </c>
      <c r="C272" s="390">
        <v>5000</v>
      </c>
      <c r="D272" s="388">
        <v>0.1</v>
      </c>
      <c r="E272" s="385">
        <f t="shared" si="8"/>
        <v>4500</v>
      </c>
      <c r="F272" s="391" t="s">
        <v>3999</v>
      </c>
      <c r="H272" s="387">
        <f t="shared" si="9"/>
        <v>0</v>
      </c>
      <c r="I272" s="382"/>
      <c r="J272" s="382"/>
      <c r="K272" s="382"/>
      <c r="L272" s="382"/>
      <c r="M272" s="382"/>
      <c r="N272" s="382"/>
      <c r="O272" s="382"/>
      <c r="P272" s="382"/>
      <c r="Q272" s="382"/>
      <c r="R272" s="382"/>
      <c r="S272" s="382"/>
      <c r="T272" s="382"/>
      <c r="U272" s="382"/>
      <c r="V272" s="382"/>
      <c r="W272" s="382"/>
    </row>
    <row r="273" spans="1:23" ht="14.25" customHeight="1">
      <c r="A273" s="401" t="s">
        <v>4000</v>
      </c>
      <c r="B273" s="389" t="s">
        <v>4001</v>
      </c>
      <c r="C273" s="402">
        <v>225</v>
      </c>
      <c r="D273" s="388">
        <v>0.1</v>
      </c>
      <c r="E273" s="385">
        <f t="shared" si="8"/>
        <v>202.5</v>
      </c>
      <c r="F273" s="391" t="s">
        <v>4002</v>
      </c>
      <c r="G273" s="403"/>
      <c r="H273" s="387">
        <f t="shared" si="9"/>
        <v>0</v>
      </c>
      <c r="I273" s="382"/>
      <c r="J273" s="382"/>
      <c r="K273" s="382"/>
      <c r="L273" s="382"/>
      <c r="M273" s="382"/>
      <c r="N273" s="382"/>
      <c r="O273" s="382"/>
      <c r="P273" s="382"/>
      <c r="Q273" s="382"/>
      <c r="R273" s="382"/>
      <c r="S273" s="382"/>
      <c r="T273" s="382"/>
      <c r="U273" s="382"/>
      <c r="V273" s="382"/>
      <c r="W273" s="382"/>
    </row>
    <row r="274" spans="1:23" ht="14.25" customHeight="1">
      <c r="A274" s="401" t="s">
        <v>4003</v>
      </c>
      <c r="B274" s="389" t="s">
        <v>4004</v>
      </c>
      <c r="C274" s="402">
        <v>325</v>
      </c>
      <c r="D274" s="388">
        <v>0.1</v>
      </c>
      <c r="E274" s="385">
        <f t="shared" si="8"/>
        <v>292.5</v>
      </c>
      <c r="F274" s="391" t="s">
        <v>4005</v>
      </c>
      <c r="G274" s="403"/>
      <c r="H274" s="387">
        <f t="shared" si="9"/>
        <v>0</v>
      </c>
      <c r="I274" s="382"/>
      <c r="J274" s="382"/>
      <c r="K274" s="382"/>
      <c r="L274" s="382"/>
      <c r="M274" s="382"/>
      <c r="N274" s="382"/>
      <c r="O274" s="382"/>
      <c r="P274" s="382"/>
      <c r="Q274" s="382"/>
      <c r="R274" s="382"/>
      <c r="S274" s="382"/>
      <c r="T274" s="382"/>
      <c r="U274" s="382"/>
      <c r="V274" s="382"/>
      <c r="W274" s="382"/>
    </row>
    <row r="275" spans="1:23" ht="14.25" customHeight="1">
      <c r="A275" s="382"/>
      <c r="B275" s="382"/>
      <c r="C275" s="372"/>
      <c r="D275" s="382"/>
      <c r="E275" s="385"/>
      <c r="F275" s="387"/>
      <c r="G275" s="387"/>
      <c r="H275" s="404"/>
      <c r="I275" s="382"/>
      <c r="J275" s="382"/>
      <c r="K275" s="382"/>
      <c r="L275" s="382"/>
      <c r="M275" s="382"/>
      <c r="N275" s="382"/>
      <c r="O275" s="382"/>
      <c r="P275" s="382"/>
      <c r="Q275" s="382"/>
      <c r="R275" s="382"/>
      <c r="S275" s="382"/>
      <c r="T275" s="382"/>
      <c r="U275" s="382"/>
      <c r="V275" s="382"/>
      <c r="W275" s="382"/>
    </row>
    <row r="276" spans="1:23" ht="14.25" customHeight="1">
      <c r="A276" s="378" t="s">
        <v>4006</v>
      </c>
      <c r="B276" s="382"/>
      <c r="C276" s="372"/>
      <c r="D276" s="382"/>
      <c r="E276" s="385"/>
      <c r="F276" s="387"/>
      <c r="G276" s="387"/>
      <c r="H276" s="404"/>
      <c r="I276" s="382"/>
      <c r="J276" s="382"/>
      <c r="K276" s="382"/>
      <c r="L276" s="382"/>
      <c r="M276" s="382"/>
      <c r="N276" s="382"/>
      <c r="O276" s="382"/>
      <c r="P276" s="382"/>
      <c r="Q276" s="382"/>
      <c r="R276" s="382"/>
      <c r="S276" s="382"/>
      <c r="T276" s="382"/>
      <c r="U276" s="382"/>
      <c r="V276" s="382"/>
      <c r="W276" s="382"/>
    </row>
    <row r="277" spans="1:23" ht="14.25" customHeight="1">
      <c r="A277" s="401" t="s">
        <v>4007</v>
      </c>
      <c r="B277" s="401" t="s">
        <v>4008</v>
      </c>
      <c r="C277" s="372">
        <v>250</v>
      </c>
      <c r="D277" s="388">
        <v>0.1</v>
      </c>
      <c r="E277" s="385">
        <f t="shared" si="8"/>
        <v>225</v>
      </c>
      <c r="F277" s="405" t="s">
        <v>4009</v>
      </c>
      <c r="G277" s="387"/>
      <c r="H277" s="404"/>
      <c r="I277" s="382"/>
      <c r="J277" s="382"/>
      <c r="K277" s="382"/>
      <c r="L277" s="382"/>
      <c r="M277" s="382"/>
      <c r="N277" s="382"/>
      <c r="O277" s="382"/>
      <c r="P277" s="382"/>
      <c r="Q277" s="382"/>
      <c r="R277" s="382"/>
      <c r="S277" s="382"/>
      <c r="T277" s="382"/>
      <c r="U277" s="382"/>
      <c r="V277" s="382"/>
      <c r="W277" s="382"/>
    </row>
    <row r="278" spans="1:23" ht="14.25" customHeight="1">
      <c r="A278" s="401" t="s">
        <v>4010</v>
      </c>
      <c r="B278" s="401" t="s">
        <v>4011</v>
      </c>
      <c r="C278" s="372"/>
      <c r="D278" s="382"/>
      <c r="E278" s="382"/>
      <c r="F278" s="405" t="s">
        <v>4012</v>
      </c>
      <c r="G278" s="387"/>
      <c r="H278" s="404"/>
      <c r="I278" s="382"/>
      <c r="J278" s="382"/>
      <c r="K278" s="382"/>
      <c r="L278" s="382"/>
      <c r="M278" s="382"/>
      <c r="N278" s="382"/>
      <c r="O278" s="382"/>
      <c r="P278" s="382"/>
      <c r="Q278" s="382"/>
      <c r="R278" s="382"/>
      <c r="S278" s="382"/>
      <c r="T278" s="382"/>
      <c r="U278" s="382"/>
      <c r="V278" s="382"/>
      <c r="W278" s="382"/>
    </row>
    <row r="279" spans="1:23" ht="14.25" customHeight="1">
      <c r="A279" s="382"/>
      <c r="B279" s="382"/>
      <c r="C279" s="372"/>
      <c r="D279" s="382"/>
      <c r="E279" s="382"/>
      <c r="F279" s="387"/>
      <c r="G279" s="387"/>
      <c r="H279" s="404"/>
      <c r="I279" s="382"/>
      <c r="J279" s="382"/>
      <c r="K279" s="382"/>
      <c r="L279" s="382"/>
      <c r="M279" s="382"/>
      <c r="N279" s="382"/>
      <c r="O279" s="382"/>
      <c r="P279" s="382"/>
      <c r="Q279" s="382"/>
      <c r="R279" s="382"/>
      <c r="S279" s="382"/>
      <c r="T279" s="382"/>
      <c r="U279" s="382"/>
      <c r="V279" s="382"/>
      <c r="W279" s="382"/>
    </row>
    <row r="280" spans="1:23" ht="14.25" customHeight="1">
      <c r="A280" s="382"/>
      <c r="B280" s="382"/>
      <c r="C280" s="372"/>
      <c r="D280" s="382"/>
      <c r="E280" s="382"/>
      <c r="F280" s="387"/>
      <c r="G280" s="387"/>
      <c r="H280" s="404"/>
      <c r="I280" s="382"/>
      <c r="J280" s="382"/>
      <c r="K280" s="382"/>
      <c r="L280" s="382"/>
      <c r="M280" s="382"/>
      <c r="N280" s="382"/>
      <c r="O280" s="382"/>
      <c r="P280" s="382"/>
      <c r="Q280" s="382"/>
      <c r="R280" s="382"/>
      <c r="S280" s="382"/>
      <c r="T280" s="382"/>
      <c r="U280" s="382"/>
      <c r="V280" s="382"/>
      <c r="W280" s="382"/>
    </row>
    <row r="281" spans="1:23" ht="14.25" customHeight="1">
      <c r="A281" s="382"/>
      <c r="B281" s="382"/>
      <c r="C281" s="372"/>
      <c r="D281" s="382"/>
      <c r="E281" s="382"/>
      <c r="F281" s="387"/>
      <c r="G281" s="387"/>
      <c r="H281" s="404"/>
      <c r="I281" s="382"/>
      <c r="J281" s="382"/>
      <c r="K281" s="382"/>
      <c r="L281" s="382"/>
      <c r="M281" s="382"/>
      <c r="N281" s="382"/>
      <c r="O281" s="382"/>
      <c r="P281" s="382"/>
      <c r="Q281" s="382"/>
      <c r="R281" s="382"/>
      <c r="S281" s="382"/>
      <c r="T281" s="382"/>
      <c r="U281" s="382"/>
      <c r="V281" s="382"/>
      <c r="W281" s="382"/>
    </row>
    <row r="282" spans="1:23" ht="14.25" customHeight="1">
      <c r="A282" s="382"/>
      <c r="B282" s="382"/>
      <c r="C282" s="372"/>
      <c r="D282" s="382"/>
      <c r="E282" s="382"/>
      <c r="F282" s="387"/>
      <c r="G282" s="387"/>
      <c r="H282" s="404"/>
      <c r="I282" s="382"/>
      <c r="J282" s="382"/>
      <c r="K282" s="382"/>
      <c r="L282" s="382"/>
      <c r="M282" s="382"/>
      <c r="N282" s="382"/>
      <c r="O282" s="382"/>
      <c r="P282" s="382"/>
      <c r="Q282" s="382"/>
      <c r="R282" s="382"/>
      <c r="S282" s="382"/>
      <c r="T282" s="382"/>
      <c r="U282" s="382"/>
      <c r="V282" s="382"/>
      <c r="W282" s="382"/>
    </row>
    <row r="283" spans="1:23" ht="14.25" customHeight="1">
      <c r="A283" s="382"/>
      <c r="B283" s="382"/>
      <c r="C283" s="372"/>
      <c r="D283" s="382"/>
      <c r="E283" s="382"/>
      <c r="F283" s="387"/>
      <c r="G283" s="387"/>
      <c r="H283" s="404"/>
      <c r="I283" s="382"/>
      <c r="J283" s="382"/>
      <c r="K283" s="382"/>
      <c r="L283" s="382"/>
      <c r="M283" s="382"/>
      <c r="N283" s="382"/>
      <c r="O283" s="382"/>
      <c r="P283" s="382"/>
      <c r="Q283" s="382"/>
      <c r="R283" s="382"/>
      <c r="S283" s="382"/>
      <c r="T283" s="382"/>
      <c r="U283" s="382"/>
      <c r="V283" s="382"/>
      <c r="W283" s="382"/>
    </row>
    <row r="284" spans="1:23" ht="14.25" customHeight="1">
      <c r="A284" s="382"/>
      <c r="B284" s="382"/>
      <c r="C284" s="372"/>
      <c r="D284" s="382"/>
      <c r="E284" s="382"/>
      <c r="F284" s="387"/>
      <c r="G284" s="387"/>
      <c r="H284" s="404"/>
      <c r="I284" s="382"/>
      <c r="J284" s="382"/>
      <c r="K284" s="382"/>
      <c r="L284" s="382"/>
      <c r="M284" s="382"/>
      <c r="N284" s="382"/>
      <c r="O284" s="382"/>
      <c r="P284" s="382"/>
      <c r="Q284" s="382"/>
      <c r="R284" s="382"/>
      <c r="S284" s="382"/>
      <c r="T284" s="382"/>
      <c r="U284" s="382"/>
      <c r="V284" s="382"/>
      <c r="W284" s="382"/>
    </row>
    <row r="285" spans="1:23" ht="14.25" customHeight="1">
      <c r="A285" s="382"/>
      <c r="B285" s="382"/>
      <c r="C285" s="372"/>
      <c r="D285" s="382"/>
      <c r="E285" s="382"/>
      <c r="F285" s="387"/>
      <c r="G285" s="387"/>
      <c r="H285" s="404"/>
      <c r="I285" s="382"/>
      <c r="J285" s="382"/>
      <c r="K285" s="382"/>
      <c r="L285" s="382"/>
      <c r="M285" s="382"/>
      <c r="N285" s="382"/>
      <c r="O285" s="382"/>
      <c r="P285" s="382"/>
      <c r="Q285" s="382"/>
      <c r="R285" s="382"/>
      <c r="S285" s="382"/>
      <c r="T285" s="382"/>
      <c r="U285" s="382"/>
      <c r="V285" s="382"/>
      <c r="W285" s="382"/>
    </row>
    <row r="286" spans="1:23" ht="14.25" customHeight="1">
      <c r="A286" s="382"/>
      <c r="B286" s="382"/>
      <c r="C286" s="372"/>
      <c r="D286" s="382"/>
      <c r="E286" s="382"/>
      <c r="F286" s="387"/>
      <c r="G286" s="387"/>
      <c r="H286" s="404"/>
      <c r="I286" s="382"/>
      <c r="J286" s="382"/>
      <c r="K286" s="382"/>
      <c r="L286" s="382"/>
      <c r="M286" s="382"/>
      <c r="N286" s="382"/>
      <c r="O286" s="382"/>
      <c r="P286" s="382"/>
      <c r="Q286" s="382"/>
      <c r="R286" s="382"/>
      <c r="S286" s="382"/>
      <c r="T286" s="382"/>
      <c r="U286" s="382"/>
      <c r="V286" s="382"/>
      <c r="W286" s="382"/>
    </row>
    <row r="287" spans="1:23" ht="14.25" customHeight="1">
      <c r="A287" s="382"/>
      <c r="B287" s="382"/>
      <c r="C287" s="372"/>
      <c r="D287" s="382"/>
      <c r="E287" s="382"/>
      <c r="F287" s="387"/>
      <c r="G287" s="387"/>
      <c r="H287" s="404"/>
      <c r="I287" s="382"/>
      <c r="J287" s="382"/>
      <c r="K287" s="382"/>
      <c r="L287" s="382"/>
      <c r="M287" s="382"/>
      <c r="N287" s="382"/>
      <c r="O287" s="382"/>
      <c r="P287" s="382"/>
      <c r="Q287" s="382"/>
      <c r="R287" s="382"/>
      <c r="S287" s="382"/>
      <c r="T287" s="382"/>
      <c r="U287" s="382"/>
      <c r="V287" s="382"/>
      <c r="W287" s="382"/>
    </row>
    <row r="288" spans="1:23" ht="14.25" customHeight="1">
      <c r="A288" s="382"/>
      <c r="B288" s="382"/>
      <c r="C288" s="372"/>
      <c r="D288" s="382"/>
      <c r="E288" s="382"/>
      <c r="F288" s="387"/>
      <c r="G288" s="387"/>
      <c r="H288" s="404"/>
      <c r="I288" s="382"/>
      <c r="J288" s="382"/>
      <c r="K288" s="382"/>
      <c r="L288" s="382"/>
      <c r="M288" s="382"/>
      <c r="N288" s="382"/>
      <c r="O288" s="382"/>
      <c r="P288" s="382"/>
      <c r="Q288" s="382"/>
      <c r="R288" s="382"/>
      <c r="S288" s="382"/>
      <c r="T288" s="382"/>
      <c r="U288" s="382"/>
      <c r="V288" s="382"/>
      <c r="W288" s="382"/>
    </row>
    <row r="289" spans="1:23" ht="14.25" customHeight="1">
      <c r="A289" s="382"/>
      <c r="B289" s="382"/>
      <c r="C289" s="372"/>
      <c r="D289" s="382"/>
      <c r="E289" s="382"/>
      <c r="F289" s="387"/>
      <c r="G289" s="387"/>
      <c r="H289" s="404"/>
      <c r="I289" s="382"/>
      <c r="J289" s="382"/>
      <c r="K289" s="382"/>
      <c r="L289" s="382"/>
      <c r="M289" s="382"/>
      <c r="N289" s="382"/>
      <c r="O289" s="382"/>
      <c r="P289" s="382"/>
      <c r="Q289" s="382"/>
      <c r="R289" s="382"/>
      <c r="S289" s="382"/>
      <c r="T289" s="382"/>
      <c r="U289" s="382"/>
      <c r="V289" s="382"/>
      <c r="W289" s="382"/>
    </row>
    <row r="290" spans="1:23" ht="14.25" customHeight="1">
      <c r="A290" s="382"/>
      <c r="B290" s="382"/>
      <c r="C290" s="372"/>
      <c r="D290" s="382"/>
      <c r="E290" s="382"/>
      <c r="F290" s="387"/>
      <c r="G290" s="387"/>
      <c r="H290" s="404"/>
      <c r="I290" s="382"/>
      <c r="J290" s="382"/>
      <c r="K290" s="382"/>
      <c r="L290" s="382"/>
      <c r="M290" s="382"/>
      <c r="N290" s="382"/>
      <c r="O290" s="382"/>
      <c r="P290" s="382"/>
      <c r="Q290" s="382"/>
      <c r="R290" s="382"/>
      <c r="S290" s="382"/>
      <c r="T290" s="382"/>
      <c r="U290" s="382"/>
      <c r="V290" s="382"/>
      <c r="W290" s="382"/>
    </row>
    <row r="291" spans="1:23" ht="14.25" customHeight="1">
      <c r="A291" s="382"/>
      <c r="B291" s="382"/>
      <c r="C291" s="372"/>
      <c r="D291" s="382"/>
      <c r="E291" s="382"/>
      <c r="F291" s="387"/>
      <c r="G291" s="387"/>
      <c r="H291" s="404"/>
      <c r="I291" s="382"/>
      <c r="J291" s="382"/>
      <c r="K291" s="382"/>
      <c r="L291" s="382"/>
      <c r="M291" s="382"/>
      <c r="N291" s="382"/>
      <c r="O291" s="382"/>
      <c r="P291" s="382"/>
      <c r="Q291" s="382"/>
      <c r="R291" s="382"/>
      <c r="S291" s="382"/>
      <c r="T291" s="382"/>
      <c r="U291" s="382"/>
      <c r="V291" s="382"/>
      <c r="W291" s="382"/>
    </row>
    <row r="292" spans="1:23" ht="14.25" customHeight="1">
      <c r="A292" s="382"/>
      <c r="B292" s="382"/>
      <c r="C292" s="372"/>
      <c r="D292" s="382"/>
      <c r="E292" s="382"/>
      <c r="F292" s="387"/>
      <c r="G292" s="387"/>
      <c r="H292" s="404"/>
      <c r="I292" s="382"/>
      <c r="J292" s="382"/>
      <c r="K292" s="382"/>
      <c r="L292" s="382"/>
      <c r="M292" s="382"/>
      <c r="N292" s="382"/>
      <c r="O292" s="382"/>
      <c r="P292" s="382"/>
      <c r="Q292" s="382"/>
      <c r="R292" s="382"/>
      <c r="S292" s="382"/>
      <c r="T292" s="382"/>
      <c r="U292" s="382"/>
      <c r="V292" s="382"/>
      <c r="W292" s="382"/>
    </row>
    <row r="293" spans="1:23" ht="14.25" customHeight="1">
      <c r="A293" s="382"/>
      <c r="B293" s="382"/>
      <c r="C293" s="372"/>
      <c r="D293" s="382"/>
      <c r="E293" s="382"/>
      <c r="F293" s="387"/>
      <c r="G293" s="387"/>
      <c r="H293" s="404"/>
      <c r="I293" s="382"/>
      <c r="J293" s="382"/>
      <c r="K293" s="382"/>
      <c r="L293" s="382"/>
      <c r="M293" s="382"/>
      <c r="N293" s="382"/>
      <c r="O293" s="382"/>
      <c r="P293" s="382"/>
      <c r="Q293" s="382"/>
      <c r="R293" s="382"/>
      <c r="S293" s="382"/>
      <c r="T293" s="382"/>
      <c r="U293" s="382"/>
      <c r="V293" s="382"/>
      <c r="W293" s="382"/>
    </row>
    <row r="294" spans="1:23" ht="14.25" customHeight="1">
      <c r="A294" s="382"/>
      <c r="B294" s="382"/>
      <c r="C294" s="372"/>
      <c r="D294" s="382"/>
      <c r="E294" s="382"/>
      <c r="F294" s="387"/>
      <c r="G294" s="387"/>
      <c r="H294" s="404"/>
      <c r="I294" s="382"/>
      <c r="J294" s="382"/>
      <c r="K294" s="382"/>
      <c r="L294" s="382"/>
      <c r="M294" s="382"/>
      <c r="N294" s="382"/>
      <c r="O294" s="382"/>
      <c r="P294" s="382"/>
      <c r="Q294" s="382"/>
      <c r="R294" s="382"/>
      <c r="S294" s="382"/>
      <c r="T294" s="382"/>
      <c r="U294" s="382"/>
      <c r="V294" s="382"/>
      <c r="W294" s="382"/>
    </row>
    <row r="295" spans="1:23" ht="14.25" customHeight="1">
      <c r="A295" s="382"/>
      <c r="B295" s="382"/>
      <c r="C295" s="372"/>
      <c r="D295" s="382"/>
      <c r="E295" s="382"/>
      <c r="F295" s="387"/>
      <c r="G295" s="387"/>
      <c r="H295" s="404"/>
      <c r="I295" s="382"/>
      <c r="J295" s="382"/>
      <c r="K295" s="382"/>
      <c r="L295" s="382"/>
      <c r="M295" s="382"/>
      <c r="N295" s="382"/>
      <c r="O295" s="382"/>
      <c r="P295" s="382"/>
      <c r="Q295" s="382"/>
      <c r="R295" s="382"/>
      <c r="S295" s="382"/>
      <c r="T295" s="382"/>
      <c r="U295" s="382"/>
      <c r="V295" s="382"/>
      <c r="W295" s="382"/>
    </row>
    <row r="296" spans="1:23" ht="14.25" customHeight="1">
      <c r="A296" s="382"/>
      <c r="B296" s="382"/>
      <c r="C296" s="372"/>
      <c r="D296" s="382"/>
      <c r="E296" s="382"/>
      <c r="F296" s="387"/>
      <c r="G296" s="387"/>
      <c r="H296" s="404"/>
      <c r="I296" s="382"/>
      <c r="J296" s="382"/>
      <c r="K296" s="382"/>
      <c r="L296" s="382"/>
      <c r="M296" s="382"/>
      <c r="N296" s="382"/>
      <c r="O296" s="382"/>
      <c r="P296" s="382"/>
      <c r="Q296" s="382"/>
      <c r="R296" s="382"/>
      <c r="S296" s="382"/>
      <c r="T296" s="382"/>
      <c r="U296" s="382"/>
      <c r="V296" s="382"/>
      <c r="W296" s="382"/>
    </row>
    <row r="297" spans="1:23" ht="14.25" customHeight="1">
      <c r="A297" s="382"/>
      <c r="B297" s="382"/>
      <c r="C297" s="372"/>
      <c r="D297" s="382"/>
      <c r="E297" s="382"/>
      <c r="F297" s="387"/>
      <c r="G297" s="387"/>
      <c r="H297" s="404"/>
      <c r="I297" s="382"/>
      <c r="J297" s="382"/>
      <c r="K297" s="382"/>
      <c r="L297" s="382"/>
      <c r="M297" s="382"/>
      <c r="N297" s="382"/>
      <c r="O297" s="382"/>
      <c r="P297" s="382"/>
      <c r="Q297" s="382"/>
      <c r="R297" s="382"/>
      <c r="S297" s="382"/>
      <c r="T297" s="382"/>
      <c r="U297" s="382"/>
      <c r="V297" s="382"/>
      <c r="W297" s="382"/>
    </row>
    <row r="298" spans="1:23" ht="14.25" customHeight="1">
      <c r="A298" s="382"/>
      <c r="B298" s="382"/>
      <c r="C298" s="372"/>
      <c r="D298" s="382"/>
      <c r="E298" s="382"/>
      <c r="F298" s="387"/>
      <c r="G298" s="387"/>
      <c r="H298" s="404"/>
      <c r="I298" s="382"/>
      <c r="J298" s="382"/>
      <c r="K298" s="382"/>
      <c r="L298" s="382"/>
      <c r="M298" s="382"/>
      <c r="N298" s="382"/>
      <c r="O298" s="382"/>
      <c r="P298" s="382"/>
      <c r="Q298" s="382"/>
      <c r="R298" s="382"/>
      <c r="S298" s="382"/>
      <c r="T298" s="382"/>
      <c r="U298" s="382"/>
      <c r="V298" s="382"/>
      <c r="W298" s="382"/>
    </row>
    <row r="299" spans="1:23" ht="14.25" customHeight="1">
      <c r="A299" s="382"/>
      <c r="B299" s="382"/>
      <c r="C299" s="372"/>
      <c r="D299" s="382"/>
      <c r="E299" s="382"/>
      <c r="F299" s="387"/>
      <c r="G299" s="387"/>
      <c r="H299" s="404"/>
      <c r="I299" s="382"/>
      <c r="J299" s="382"/>
      <c r="K299" s="382"/>
      <c r="L299" s="382"/>
      <c r="M299" s="382"/>
      <c r="N299" s="382"/>
      <c r="O299" s="382"/>
      <c r="P299" s="382"/>
      <c r="Q299" s="382"/>
      <c r="R299" s="382"/>
      <c r="S299" s="382"/>
      <c r="T299" s="382"/>
      <c r="U299" s="382"/>
      <c r="V299" s="382"/>
      <c r="W299" s="382"/>
    </row>
    <row r="300" spans="1:23" ht="14.25" customHeight="1">
      <c r="A300" s="382"/>
      <c r="B300" s="382"/>
      <c r="C300" s="372"/>
      <c r="D300" s="382"/>
      <c r="E300" s="382"/>
      <c r="F300" s="387"/>
      <c r="G300" s="387"/>
      <c r="H300" s="404"/>
      <c r="I300" s="382"/>
      <c r="J300" s="382"/>
      <c r="K300" s="382"/>
      <c r="L300" s="382"/>
      <c r="M300" s="382"/>
      <c r="N300" s="382"/>
      <c r="O300" s="382"/>
      <c r="P300" s="382"/>
      <c r="Q300" s="382"/>
      <c r="R300" s="382"/>
      <c r="S300" s="382"/>
      <c r="T300" s="382"/>
      <c r="U300" s="382"/>
      <c r="V300" s="382"/>
      <c r="W300" s="382"/>
    </row>
    <row r="301" spans="1:23" ht="14.25" customHeight="1">
      <c r="A301" s="382"/>
      <c r="B301" s="382"/>
      <c r="C301" s="372"/>
      <c r="D301" s="382"/>
      <c r="E301" s="382"/>
      <c r="F301" s="387"/>
      <c r="G301" s="387"/>
      <c r="H301" s="404"/>
      <c r="I301" s="382"/>
      <c r="J301" s="382"/>
      <c r="K301" s="382"/>
      <c r="L301" s="382"/>
      <c r="M301" s="382"/>
      <c r="N301" s="382"/>
      <c r="O301" s="382"/>
      <c r="P301" s="382"/>
      <c r="Q301" s="382"/>
      <c r="R301" s="382"/>
      <c r="S301" s="382"/>
      <c r="T301" s="382"/>
      <c r="U301" s="382"/>
      <c r="V301" s="382"/>
      <c r="W301" s="382"/>
    </row>
    <row r="302" spans="1:23" ht="14.25" customHeight="1">
      <c r="A302" s="382"/>
      <c r="B302" s="382"/>
      <c r="C302" s="372"/>
      <c r="D302" s="382"/>
      <c r="E302" s="382"/>
      <c r="F302" s="387"/>
      <c r="G302" s="387"/>
      <c r="H302" s="404"/>
      <c r="I302" s="382"/>
      <c r="J302" s="382"/>
      <c r="K302" s="382"/>
      <c r="L302" s="382"/>
      <c r="M302" s="382"/>
      <c r="N302" s="382"/>
      <c r="O302" s="382"/>
      <c r="P302" s="382"/>
      <c r="Q302" s="382"/>
      <c r="R302" s="382"/>
      <c r="S302" s="382"/>
      <c r="T302" s="382"/>
      <c r="U302" s="382"/>
      <c r="V302" s="382"/>
      <c r="W302" s="382"/>
    </row>
    <row r="303" spans="1:23" ht="14.25" customHeight="1">
      <c r="A303" s="382"/>
      <c r="B303" s="382"/>
      <c r="C303" s="372"/>
      <c r="D303" s="382"/>
      <c r="E303" s="382"/>
      <c r="F303" s="387"/>
      <c r="G303" s="387"/>
      <c r="H303" s="404"/>
      <c r="I303" s="382"/>
      <c r="J303" s="382"/>
      <c r="K303" s="382"/>
      <c r="L303" s="382"/>
      <c r="M303" s="382"/>
      <c r="N303" s="382"/>
      <c r="O303" s="382"/>
      <c r="P303" s="382"/>
      <c r="Q303" s="382"/>
      <c r="R303" s="382"/>
      <c r="S303" s="382"/>
      <c r="T303" s="382"/>
      <c r="U303" s="382"/>
      <c r="V303" s="382"/>
      <c r="W303" s="382"/>
    </row>
    <row r="304" spans="1:23" ht="14.25" customHeight="1">
      <c r="A304" s="382"/>
      <c r="B304" s="382"/>
      <c r="C304" s="372"/>
      <c r="D304" s="382"/>
      <c r="E304" s="382"/>
      <c r="F304" s="387"/>
      <c r="G304" s="387"/>
      <c r="H304" s="404"/>
      <c r="I304" s="382"/>
      <c r="J304" s="382"/>
      <c r="K304" s="382"/>
      <c r="L304" s="382"/>
      <c r="M304" s="382"/>
      <c r="N304" s="382"/>
      <c r="O304" s="382"/>
      <c r="P304" s="382"/>
      <c r="Q304" s="382"/>
      <c r="R304" s="382"/>
      <c r="S304" s="382"/>
      <c r="T304" s="382"/>
      <c r="U304" s="382"/>
      <c r="V304" s="382"/>
      <c r="W304" s="382"/>
    </row>
    <row r="305" spans="1:23" ht="14.25" customHeight="1">
      <c r="A305" s="382"/>
      <c r="B305" s="382"/>
      <c r="C305" s="372"/>
      <c r="D305" s="382"/>
      <c r="E305" s="382"/>
      <c r="F305" s="387"/>
      <c r="G305" s="387"/>
      <c r="H305" s="404"/>
      <c r="I305" s="382"/>
      <c r="J305" s="382"/>
      <c r="K305" s="382"/>
      <c r="L305" s="382"/>
      <c r="M305" s="382"/>
      <c r="N305" s="382"/>
      <c r="O305" s="382"/>
      <c r="P305" s="382"/>
      <c r="Q305" s="382"/>
      <c r="R305" s="382"/>
      <c r="S305" s="382"/>
      <c r="T305" s="382"/>
      <c r="U305" s="382"/>
      <c r="V305" s="382"/>
      <c r="W305" s="382"/>
    </row>
    <row r="306" spans="1:23" ht="14.25" customHeight="1">
      <c r="A306" s="382"/>
      <c r="B306" s="382"/>
      <c r="C306" s="372"/>
      <c r="D306" s="382"/>
      <c r="E306" s="382"/>
      <c r="F306" s="387"/>
      <c r="G306" s="387"/>
      <c r="H306" s="404"/>
      <c r="I306" s="382"/>
      <c r="J306" s="382"/>
      <c r="K306" s="382"/>
      <c r="L306" s="382"/>
      <c r="M306" s="382"/>
      <c r="N306" s="382"/>
      <c r="O306" s="382"/>
      <c r="P306" s="382"/>
      <c r="Q306" s="382"/>
      <c r="R306" s="382"/>
      <c r="S306" s="382"/>
      <c r="T306" s="382"/>
      <c r="U306" s="382"/>
      <c r="V306" s="382"/>
      <c r="W306" s="382"/>
    </row>
    <row r="307" spans="1:23" ht="14.25" customHeight="1">
      <c r="A307" s="382"/>
      <c r="B307" s="382"/>
      <c r="C307" s="372"/>
      <c r="D307" s="382"/>
      <c r="E307" s="382"/>
      <c r="F307" s="387"/>
      <c r="G307" s="387"/>
      <c r="H307" s="404"/>
      <c r="I307" s="382"/>
      <c r="J307" s="382"/>
      <c r="K307" s="382"/>
      <c r="L307" s="382"/>
      <c r="M307" s="382"/>
      <c r="N307" s="382"/>
      <c r="O307" s="382"/>
      <c r="P307" s="382"/>
      <c r="Q307" s="382"/>
      <c r="R307" s="382"/>
      <c r="S307" s="382"/>
      <c r="T307" s="382"/>
      <c r="U307" s="382"/>
      <c r="V307" s="382"/>
      <c r="W307" s="382"/>
    </row>
    <row r="308" spans="1:23" ht="14.25" customHeight="1">
      <c r="A308" s="382"/>
      <c r="B308" s="382"/>
      <c r="C308" s="372"/>
      <c r="D308" s="382"/>
      <c r="E308" s="382"/>
      <c r="F308" s="387"/>
      <c r="G308" s="387"/>
      <c r="H308" s="404"/>
      <c r="I308" s="382"/>
      <c r="J308" s="382"/>
      <c r="K308" s="382"/>
      <c r="L308" s="382"/>
      <c r="M308" s="382"/>
      <c r="N308" s="382"/>
      <c r="O308" s="382"/>
      <c r="P308" s="382"/>
      <c r="Q308" s="382"/>
      <c r="R308" s="382"/>
      <c r="S308" s="382"/>
      <c r="T308" s="382"/>
      <c r="U308" s="382"/>
      <c r="V308" s="382"/>
      <c r="W308" s="382"/>
    </row>
    <row r="309" spans="1:23" ht="14.25" customHeight="1">
      <c r="A309" s="382"/>
      <c r="B309" s="382"/>
      <c r="C309" s="372"/>
      <c r="D309" s="382"/>
      <c r="E309" s="382"/>
      <c r="F309" s="387"/>
      <c r="G309" s="387"/>
      <c r="H309" s="404"/>
      <c r="I309" s="382"/>
      <c r="J309" s="382"/>
      <c r="K309" s="382"/>
      <c r="L309" s="382"/>
      <c r="M309" s="382"/>
      <c r="N309" s="382"/>
      <c r="O309" s="382"/>
      <c r="P309" s="382"/>
      <c r="Q309" s="382"/>
      <c r="R309" s="382"/>
      <c r="S309" s="382"/>
      <c r="T309" s="382"/>
      <c r="U309" s="382"/>
      <c r="V309" s="382"/>
      <c r="W309" s="382"/>
    </row>
    <row r="310" spans="1:23" ht="14.25" customHeight="1">
      <c r="A310" s="382"/>
      <c r="B310" s="382"/>
      <c r="C310" s="372"/>
      <c r="D310" s="382"/>
      <c r="E310" s="382"/>
      <c r="F310" s="387"/>
      <c r="G310" s="387"/>
      <c r="H310" s="404"/>
      <c r="I310" s="382"/>
      <c r="J310" s="382"/>
      <c r="K310" s="382"/>
      <c r="L310" s="382"/>
      <c r="M310" s="382"/>
      <c r="N310" s="382"/>
      <c r="O310" s="382"/>
      <c r="P310" s="382"/>
      <c r="Q310" s="382"/>
      <c r="R310" s="382"/>
      <c r="S310" s="382"/>
      <c r="T310" s="382"/>
      <c r="U310" s="382"/>
      <c r="V310" s="382"/>
      <c r="W310" s="382"/>
    </row>
    <row r="311" spans="1:23" ht="14.25" customHeight="1">
      <c r="A311" s="382"/>
      <c r="B311" s="382"/>
      <c r="C311" s="372"/>
      <c r="D311" s="382"/>
      <c r="E311" s="382"/>
      <c r="F311" s="387"/>
      <c r="G311" s="387"/>
      <c r="H311" s="404"/>
      <c r="I311" s="382"/>
      <c r="J311" s="382"/>
      <c r="K311" s="382"/>
      <c r="L311" s="382"/>
      <c r="M311" s="382"/>
      <c r="N311" s="382"/>
      <c r="O311" s="382"/>
      <c r="P311" s="382"/>
      <c r="Q311" s="382"/>
      <c r="R311" s="382"/>
      <c r="S311" s="382"/>
      <c r="T311" s="382"/>
      <c r="U311" s="382"/>
      <c r="V311" s="382"/>
      <c r="W311" s="382"/>
    </row>
    <row r="312" spans="1:23" ht="14.25" customHeight="1">
      <c r="A312" s="382"/>
      <c r="B312" s="382"/>
      <c r="C312" s="372"/>
      <c r="D312" s="382"/>
      <c r="E312" s="382"/>
      <c r="F312" s="387"/>
      <c r="G312" s="387"/>
      <c r="H312" s="404"/>
      <c r="I312" s="382"/>
      <c r="J312" s="382"/>
      <c r="K312" s="382"/>
      <c r="L312" s="382"/>
      <c r="M312" s="382"/>
      <c r="N312" s="382"/>
      <c r="O312" s="382"/>
      <c r="P312" s="382"/>
      <c r="Q312" s="382"/>
      <c r="R312" s="382"/>
      <c r="S312" s="382"/>
      <c r="T312" s="382"/>
      <c r="U312" s="382"/>
      <c r="V312" s="382"/>
      <c r="W312" s="382"/>
    </row>
    <row r="313" spans="1:23" ht="14.25" customHeight="1">
      <c r="A313" s="382"/>
      <c r="B313" s="382"/>
      <c r="C313" s="372"/>
      <c r="D313" s="382"/>
      <c r="E313" s="382"/>
      <c r="F313" s="387"/>
      <c r="G313" s="387"/>
      <c r="H313" s="404"/>
      <c r="I313" s="382"/>
      <c r="J313" s="382"/>
      <c r="K313" s="382"/>
      <c r="L313" s="382"/>
      <c r="M313" s="382"/>
      <c r="N313" s="382"/>
      <c r="O313" s="382"/>
      <c r="P313" s="382"/>
      <c r="Q313" s="382"/>
      <c r="R313" s="382"/>
      <c r="S313" s="382"/>
      <c r="T313" s="382"/>
      <c r="U313" s="382"/>
      <c r="V313" s="382"/>
      <c r="W313" s="382"/>
    </row>
    <row r="314" spans="1:23" ht="14.25" customHeight="1">
      <c r="A314" s="382"/>
      <c r="B314" s="382"/>
      <c r="C314" s="372"/>
      <c r="D314" s="382"/>
      <c r="E314" s="382"/>
      <c r="F314" s="387"/>
      <c r="G314" s="387"/>
      <c r="H314" s="404"/>
      <c r="I314" s="382"/>
      <c r="J314" s="382"/>
      <c r="K314" s="382"/>
      <c r="L314" s="382"/>
      <c r="M314" s="382"/>
      <c r="N314" s="382"/>
      <c r="O314" s="382"/>
      <c r="P314" s="382"/>
      <c r="Q314" s="382"/>
      <c r="R314" s="382"/>
      <c r="S314" s="382"/>
      <c r="T314" s="382"/>
      <c r="U314" s="382"/>
      <c r="V314" s="382"/>
      <c r="W314" s="382"/>
    </row>
    <row r="315" spans="1:23" ht="14.25" customHeight="1">
      <c r="A315" s="382"/>
      <c r="B315" s="382"/>
      <c r="C315" s="372"/>
      <c r="D315" s="382"/>
      <c r="E315" s="382"/>
      <c r="F315" s="387"/>
      <c r="G315" s="387"/>
      <c r="H315" s="404"/>
      <c r="I315" s="382"/>
      <c r="J315" s="382"/>
      <c r="K315" s="382"/>
      <c r="L315" s="382"/>
      <c r="M315" s="382"/>
      <c r="N315" s="382"/>
      <c r="O315" s="382"/>
      <c r="P315" s="382"/>
      <c r="Q315" s="382"/>
      <c r="R315" s="382"/>
      <c r="S315" s="382"/>
      <c r="T315" s="382"/>
      <c r="U315" s="382"/>
      <c r="V315" s="382"/>
      <c r="W315" s="382"/>
    </row>
    <row r="316" spans="1:23" ht="14.25" customHeight="1">
      <c r="A316" s="382"/>
      <c r="B316" s="382"/>
      <c r="C316" s="372"/>
      <c r="D316" s="382"/>
      <c r="E316" s="382"/>
      <c r="F316" s="387"/>
      <c r="G316" s="387"/>
      <c r="H316" s="404"/>
      <c r="I316" s="382"/>
      <c r="J316" s="382"/>
      <c r="K316" s="382"/>
      <c r="L316" s="382"/>
      <c r="M316" s="382"/>
      <c r="N316" s="382"/>
      <c r="O316" s="382"/>
      <c r="P316" s="382"/>
      <c r="Q316" s="382"/>
      <c r="R316" s="382"/>
      <c r="S316" s="382"/>
      <c r="T316" s="382"/>
      <c r="U316" s="382"/>
      <c r="V316" s="382"/>
      <c r="W316" s="382"/>
    </row>
    <row r="317" spans="1:23" ht="14.25" customHeight="1">
      <c r="A317" s="382"/>
      <c r="B317" s="382"/>
      <c r="C317" s="372"/>
      <c r="D317" s="382"/>
      <c r="E317" s="382"/>
      <c r="F317" s="387"/>
      <c r="G317" s="387"/>
      <c r="H317" s="404"/>
      <c r="I317" s="382"/>
      <c r="J317" s="382"/>
      <c r="K317" s="382"/>
      <c r="L317" s="382"/>
      <c r="M317" s="382"/>
      <c r="N317" s="382"/>
      <c r="O317" s="382"/>
      <c r="P317" s="382"/>
      <c r="Q317" s="382"/>
      <c r="R317" s="382"/>
      <c r="S317" s="382"/>
      <c r="T317" s="382"/>
      <c r="U317" s="382"/>
      <c r="V317" s="382"/>
      <c r="W317" s="382"/>
    </row>
    <row r="318" spans="1:23" ht="14.25" customHeight="1">
      <c r="A318" s="382"/>
      <c r="B318" s="382"/>
      <c r="C318" s="372"/>
      <c r="D318" s="382"/>
      <c r="E318" s="382"/>
      <c r="F318" s="387"/>
      <c r="G318" s="387"/>
      <c r="H318" s="404"/>
      <c r="I318" s="382"/>
      <c r="J318" s="382"/>
      <c r="K318" s="382"/>
      <c r="L318" s="382"/>
      <c r="M318" s="382"/>
      <c r="N318" s="382"/>
      <c r="O318" s="382"/>
      <c r="P318" s="382"/>
      <c r="Q318" s="382"/>
      <c r="R318" s="382"/>
      <c r="S318" s="382"/>
      <c r="T318" s="382"/>
      <c r="U318" s="382"/>
      <c r="V318" s="382"/>
      <c r="W318" s="382"/>
    </row>
    <row r="319" spans="1:23" ht="14.25" customHeight="1">
      <c r="A319" s="382"/>
      <c r="B319" s="382"/>
      <c r="C319" s="372"/>
      <c r="D319" s="382"/>
      <c r="E319" s="382"/>
      <c r="F319" s="387"/>
      <c r="G319" s="387"/>
      <c r="H319" s="404"/>
      <c r="I319" s="382"/>
      <c r="J319" s="382"/>
      <c r="K319" s="382"/>
      <c r="L319" s="382"/>
      <c r="M319" s="382"/>
      <c r="N319" s="382"/>
      <c r="O319" s="382"/>
      <c r="P319" s="382"/>
      <c r="Q319" s="382"/>
      <c r="R319" s="382"/>
      <c r="S319" s="382"/>
      <c r="T319" s="382"/>
      <c r="U319" s="382"/>
      <c r="V319" s="382"/>
      <c r="W319" s="382"/>
    </row>
    <row r="320" spans="1:23" ht="14.25" customHeight="1">
      <c r="A320" s="382"/>
      <c r="B320" s="382"/>
      <c r="C320" s="372"/>
      <c r="D320" s="382"/>
      <c r="E320" s="382"/>
      <c r="F320" s="387"/>
      <c r="G320" s="387"/>
      <c r="H320" s="404"/>
      <c r="I320" s="382"/>
      <c r="J320" s="382"/>
      <c r="K320" s="382"/>
      <c r="L320" s="382"/>
      <c r="M320" s="382"/>
      <c r="N320" s="382"/>
      <c r="O320" s="382"/>
      <c r="P320" s="382"/>
      <c r="Q320" s="382"/>
      <c r="R320" s="382"/>
      <c r="S320" s="382"/>
      <c r="T320" s="382"/>
      <c r="U320" s="382"/>
      <c r="V320" s="382"/>
      <c r="W320" s="382"/>
    </row>
    <row r="321" spans="1:23" ht="14.25" customHeight="1">
      <c r="A321" s="382"/>
      <c r="B321" s="382"/>
      <c r="C321" s="372"/>
      <c r="D321" s="382"/>
      <c r="E321" s="382"/>
      <c r="F321" s="387"/>
      <c r="G321" s="387"/>
      <c r="H321" s="404"/>
      <c r="I321" s="382"/>
      <c r="J321" s="382"/>
      <c r="K321" s="382"/>
      <c r="L321" s="382"/>
      <c r="M321" s="382"/>
      <c r="N321" s="382"/>
      <c r="O321" s="382"/>
      <c r="P321" s="382"/>
      <c r="Q321" s="382"/>
      <c r="R321" s="382"/>
      <c r="S321" s="382"/>
      <c r="T321" s="382"/>
      <c r="U321" s="382"/>
      <c r="V321" s="382"/>
      <c r="W321" s="382"/>
    </row>
    <row r="322" spans="1:23" ht="14.25" customHeight="1">
      <c r="A322" s="382"/>
      <c r="B322" s="382"/>
      <c r="C322" s="372"/>
      <c r="D322" s="382"/>
      <c r="E322" s="382"/>
      <c r="F322" s="387"/>
      <c r="G322" s="387"/>
      <c r="H322" s="404"/>
      <c r="I322" s="382"/>
      <c r="J322" s="382"/>
      <c r="K322" s="382"/>
      <c r="L322" s="382"/>
      <c r="M322" s="382"/>
      <c r="N322" s="382"/>
      <c r="O322" s="382"/>
      <c r="P322" s="382"/>
      <c r="Q322" s="382"/>
      <c r="R322" s="382"/>
      <c r="S322" s="382"/>
      <c r="T322" s="382"/>
      <c r="U322" s="382"/>
      <c r="V322" s="382"/>
      <c r="W322" s="382"/>
    </row>
    <row r="323" spans="1:23" ht="14.25" customHeight="1">
      <c r="A323" s="382"/>
      <c r="B323" s="382"/>
      <c r="C323" s="372"/>
      <c r="D323" s="382"/>
      <c r="E323" s="382"/>
      <c r="F323" s="387"/>
      <c r="G323" s="387"/>
      <c r="H323" s="404"/>
      <c r="I323" s="382"/>
      <c r="J323" s="382"/>
      <c r="K323" s="382"/>
      <c r="L323" s="382"/>
      <c r="M323" s="382"/>
      <c r="N323" s="382"/>
      <c r="O323" s="382"/>
      <c r="P323" s="382"/>
      <c r="Q323" s="382"/>
      <c r="R323" s="382"/>
      <c r="S323" s="382"/>
      <c r="T323" s="382"/>
      <c r="U323" s="382"/>
      <c r="V323" s="382"/>
      <c r="W323" s="382"/>
    </row>
    <row r="324" spans="1:23" ht="14.25" customHeight="1">
      <c r="A324" s="382"/>
      <c r="B324" s="382"/>
      <c r="C324" s="372"/>
      <c r="D324" s="382"/>
      <c r="E324" s="382"/>
      <c r="F324" s="387"/>
      <c r="G324" s="387"/>
      <c r="H324" s="404"/>
      <c r="I324" s="382"/>
      <c r="J324" s="382"/>
      <c r="K324" s="382"/>
      <c r="L324" s="382"/>
      <c r="M324" s="382"/>
      <c r="N324" s="382"/>
      <c r="O324" s="382"/>
      <c r="P324" s="382"/>
      <c r="Q324" s="382"/>
      <c r="R324" s="382"/>
      <c r="S324" s="382"/>
      <c r="T324" s="382"/>
      <c r="U324" s="382"/>
      <c r="V324" s="382"/>
      <c r="W324" s="382"/>
    </row>
    <row r="325" spans="1:23" ht="14.25" customHeight="1">
      <c r="A325" s="382"/>
      <c r="B325" s="382"/>
      <c r="C325" s="372"/>
      <c r="D325" s="382"/>
      <c r="E325" s="382"/>
      <c r="F325" s="387"/>
      <c r="G325" s="387"/>
      <c r="H325" s="404"/>
      <c r="I325" s="382"/>
      <c r="J325" s="382"/>
      <c r="K325" s="382"/>
      <c r="L325" s="382"/>
      <c r="M325" s="382"/>
      <c r="N325" s="382"/>
      <c r="O325" s="382"/>
      <c r="P325" s="382"/>
      <c r="Q325" s="382"/>
      <c r="R325" s="382"/>
      <c r="S325" s="382"/>
      <c r="T325" s="382"/>
      <c r="U325" s="382"/>
      <c r="V325" s="382"/>
      <c r="W325" s="382"/>
    </row>
    <row r="326" spans="1:23" ht="14.25" customHeight="1">
      <c r="A326" s="382"/>
      <c r="B326" s="382"/>
      <c r="C326" s="372"/>
      <c r="D326" s="382"/>
      <c r="E326" s="382"/>
      <c r="F326" s="387"/>
      <c r="G326" s="387"/>
      <c r="H326" s="404"/>
      <c r="I326" s="382"/>
      <c r="J326" s="382"/>
      <c r="K326" s="382"/>
      <c r="L326" s="382"/>
      <c r="M326" s="382"/>
      <c r="N326" s="382"/>
      <c r="O326" s="382"/>
      <c r="P326" s="382"/>
      <c r="Q326" s="382"/>
      <c r="R326" s="382"/>
      <c r="S326" s="382"/>
      <c r="T326" s="382"/>
      <c r="U326" s="382"/>
      <c r="V326" s="382"/>
      <c r="W326" s="382"/>
    </row>
    <row r="327" spans="1:23" ht="14.25" customHeight="1">
      <c r="A327" s="382"/>
      <c r="B327" s="382"/>
      <c r="C327" s="372"/>
      <c r="D327" s="382"/>
      <c r="E327" s="382"/>
      <c r="F327" s="387"/>
      <c r="G327" s="387"/>
      <c r="H327" s="404"/>
      <c r="I327" s="382"/>
      <c r="J327" s="382"/>
      <c r="K327" s="382"/>
      <c r="L327" s="382"/>
      <c r="M327" s="382"/>
      <c r="N327" s="382"/>
      <c r="O327" s="382"/>
      <c r="P327" s="382"/>
      <c r="Q327" s="382"/>
      <c r="R327" s="382"/>
      <c r="S327" s="382"/>
      <c r="T327" s="382"/>
      <c r="U327" s="382"/>
      <c r="V327" s="382"/>
      <c r="W327" s="382"/>
    </row>
    <row r="328" spans="1:23" ht="14.25" customHeight="1">
      <c r="A328" s="382"/>
      <c r="B328" s="382"/>
      <c r="C328" s="372"/>
      <c r="D328" s="382"/>
      <c r="E328" s="382"/>
      <c r="F328" s="387"/>
      <c r="G328" s="387"/>
      <c r="H328" s="404"/>
      <c r="I328" s="382"/>
      <c r="J328" s="382"/>
      <c r="K328" s="382"/>
      <c r="L328" s="382"/>
      <c r="M328" s="382"/>
      <c r="N328" s="382"/>
      <c r="O328" s="382"/>
      <c r="P328" s="382"/>
      <c r="Q328" s="382"/>
      <c r="R328" s="382"/>
      <c r="S328" s="382"/>
      <c r="T328" s="382"/>
      <c r="U328" s="382"/>
      <c r="V328" s="382"/>
      <c r="W328" s="382"/>
    </row>
    <row r="329" spans="1:23" ht="14.25" customHeight="1">
      <c r="A329" s="382"/>
      <c r="B329" s="382"/>
      <c r="C329" s="372"/>
      <c r="D329" s="382"/>
      <c r="E329" s="382"/>
      <c r="F329" s="387"/>
      <c r="G329" s="387"/>
      <c r="H329" s="404"/>
      <c r="I329" s="382"/>
      <c r="J329" s="382"/>
      <c r="K329" s="382"/>
      <c r="L329" s="382"/>
      <c r="M329" s="382"/>
      <c r="N329" s="382"/>
      <c r="O329" s="382"/>
      <c r="P329" s="382"/>
      <c r="Q329" s="382"/>
      <c r="R329" s="382"/>
      <c r="S329" s="382"/>
      <c r="T329" s="382"/>
      <c r="U329" s="382"/>
      <c r="V329" s="382"/>
      <c r="W329" s="382"/>
    </row>
    <row r="330" spans="1:23" ht="14.25" customHeight="1">
      <c r="A330" s="382"/>
      <c r="B330" s="382"/>
      <c r="C330" s="372"/>
      <c r="D330" s="382"/>
      <c r="E330" s="382"/>
      <c r="F330" s="387"/>
      <c r="G330" s="387"/>
      <c r="H330" s="404"/>
      <c r="I330" s="382"/>
      <c r="J330" s="382"/>
      <c r="K330" s="382"/>
      <c r="L330" s="382"/>
      <c r="M330" s="382"/>
      <c r="N330" s="382"/>
      <c r="O330" s="382"/>
      <c r="P330" s="382"/>
      <c r="Q330" s="382"/>
      <c r="R330" s="382"/>
      <c r="S330" s="382"/>
      <c r="T330" s="382"/>
      <c r="U330" s="382"/>
      <c r="V330" s="382"/>
      <c r="W330" s="382"/>
    </row>
    <row r="331" spans="1:23" ht="14.25" customHeight="1">
      <c r="A331" s="382"/>
      <c r="B331" s="382"/>
      <c r="C331" s="372"/>
      <c r="D331" s="382"/>
      <c r="E331" s="382"/>
      <c r="F331" s="387"/>
      <c r="G331" s="387"/>
      <c r="H331" s="404"/>
      <c r="I331" s="382"/>
      <c r="J331" s="382"/>
      <c r="K331" s="382"/>
      <c r="L331" s="382"/>
      <c r="M331" s="382"/>
      <c r="N331" s="382"/>
      <c r="O331" s="382"/>
      <c r="P331" s="382"/>
      <c r="Q331" s="382"/>
      <c r="R331" s="382"/>
      <c r="S331" s="382"/>
      <c r="T331" s="382"/>
      <c r="U331" s="382"/>
      <c r="V331" s="382"/>
      <c r="W331" s="382"/>
    </row>
    <row r="332" spans="1:23" ht="14.25" customHeight="1">
      <c r="A332" s="382"/>
      <c r="B332" s="382"/>
      <c r="C332" s="372"/>
      <c r="D332" s="382"/>
      <c r="E332" s="382"/>
      <c r="F332" s="387"/>
      <c r="G332" s="387"/>
      <c r="H332" s="404"/>
      <c r="I332" s="382"/>
      <c r="J332" s="382"/>
      <c r="K332" s="382"/>
      <c r="L332" s="382"/>
      <c r="M332" s="382"/>
      <c r="N332" s="382"/>
      <c r="O332" s="382"/>
      <c r="P332" s="382"/>
      <c r="Q332" s="382"/>
      <c r="R332" s="382"/>
      <c r="S332" s="382"/>
      <c r="T332" s="382"/>
      <c r="U332" s="382"/>
      <c r="V332" s="382"/>
      <c r="W332" s="382"/>
    </row>
    <row r="333" spans="1:23" ht="14.25" customHeight="1">
      <c r="A333" s="382"/>
      <c r="B333" s="382"/>
      <c r="C333" s="372"/>
      <c r="D333" s="382"/>
      <c r="E333" s="382"/>
      <c r="F333" s="387"/>
      <c r="G333" s="387"/>
      <c r="H333" s="404"/>
      <c r="I333" s="382"/>
      <c r="J333" s="382"/>
      <c r="K333" s="382"/>
      <c r="L333" s="382"/>
      <c r="M333" s="382"/>
      <c r="N333" s="382"/>
      <c r="O333" s="382"/>
      <c r="P333" s="382"/>
      <c r="Q333" s="382"/>
      <c r="R333" s="382"/>
      <c r="S333" s="382"/>
      <c r="T333" s="382"/>
      <c r="U333" s="382"/>
      <c r="V333" s="382"/>
      <c r="W333" s="382"/>
    </row>
    <row r="334" spans="1:23" ht="14.25" customHeight="1">
      <c r="A334" s="382"/>
      <c r="B334" s="382"/>
      <c r="C334" s="372"/>
      <c r="D334" s="382"/>
      <c r="E334" s="382"/>
      <c r="F334" s="387"/>
      <c r="G334" s="387"/>
      <c r="H334" s="404"/>
      <c r="I334" s="382"/>
      <c r="J334" s="382"/>
      <c r="K334" s="382"/>
      <c r="L334" s="382"/>
      <c r="M334" s="382"/>
      <c r="N334" s="382"/>
      <c r="O334" s="382"/>
      <c r="P334" s="382"/>
      <c r="Q334" s="382"/>
      <c r="R334" s="382"/>
      <c r="S334" s="382"/>
      <c r="T334" s="382"/>
      <c r="U334" s="382"/>
      <c r="V334" s="382"/>
      <c r="W334" s="382"/>
    </row>
    <row r="335" spans="1:23" ht="14.25" customHeight="1">
      <c r="A335" s="382"/>
      <c r="B335" s="382"/>
      <c r="C335" s="372"/>
      <c r="D335" s="382"/>
      <c r="E335" s="382"/>
      <c r="F335" s="387"/>
      <c r="G335" s="387"/>
      <c r="H335" s="404"/>
      <c r="I335" s="382"/>
      <c r="J335" s="382"/>
      <c r="K335" s="382"/>
      <c r="L335" s="382"/>
      <c r="M335" s="382"/>
      <c r="N335" s="382"/>
      <c r="O335" s="382"/>
      <c r="P335" s="382"/>
      <c r="Q335" s="382"/>
      <c r="R335" s="382"/>
      <c r="S335" s="382"/>
      <c r="T335" s="382"/>
      <c r="U335" s="382"/>
      <c r="V335" s="382"/>
      <c r="W335" s="382"/>
    </row>
    <row r="336" spans="1:23" ht="14.25" customHeight="1">
      <c r="A336" s="382"/>
      <c r="B336" s="382"/>
      <c r="C336" s="372"/>
      <c r="D336" s="382"/>
      <c r="E336" s="382"/>
      <c r="F336" s="387"/>
      <c r="G336" s="387"/>
      <c r="H336" s="404"/>
      <c r="I336" s="382"/>
      <c r="J336" s="382"/>
      <c r="K336" s="382"/>
      <c r="L336" s="382"/>
      <c r="M336" s="382"/>
      <c r="N336" s="382"/>
      <c r="O336" s="382"/>
      <c r="P336" s="382"/>
      <c r="Q336" s="382"/>
      <c r="R336" s="382"/>
      <c r="S336" s="382"/>
      <c r="T336" s="382"/>
      <c r="U336" s="382"/>
      <c r="V336" s="382"/>
      <c r="W336" s="382"/>
    </row>
    <row r="337" spans="1:23" ht="14.25" customHeight="1">
      <c r="A337" s="382"/>
      <c r="B337" s="382"/>
      <c r="C337" s="372"/>
      <c r="D337" s="382"/>
      <c r="E337" s="382"/>
      <c r="F337" s="387"/>
      <c r="G337" s="387"/>
      <c r="H337" s="404"/>
      <c r="I337" s="382"/>
      <c r="J337" s="382"/>
      <c r="K337" s="382"/>
      <c r="L337" s="382"/>
      <c r="M337" s="382"/>
      <c r="N337" s="382"/>
      <c r="O337" s="382"/>
      <c r="P337" s="382"/>
      <c r="Q337" s="382"/>
      <c r="R337" s="382"/>
      <c r="S337" s="382"/>
      <c r="T337" s="382"/>
      <c r="U337" s="382"/>
      <c r="V337" s="382"/>
      <c r="W337" s="382"/>
    </row>
    <row r="338" spans="1:23" ht="14.25" customHeight="1">
      <c r="A338" s="382"/>
      <c r="B338" s="382"/>
      <c r="C338" s="372"/>
      <c r="D338" s="382"/>
      <c r="E338" s="382"/>
      <c r="F338" s="387"/>
      <c r="G338" s="387"/>
      <c r="H338" s="404"/>
      <c r="I338" s="382"/>
      <c r="J338" s="382"/>
      <c r="K338" s="382"/>
      <c r="L338" s="382"/>
      <c r="M338" s="382"/>
      <c r="N338" s="382"/>
      <c r="O338" s="382"/>
      <c r="P338" s="382"/>
      <c r="Q338" s="382"/>
      <c r="R338" s="382"/>
      <c r="S338" s="382"/>
      <c r="T338" s="382"/>
      <c r="U338" s="382"/>
      <c r="V338" s="382"/>
      <c r="W338" s="382"/>
    </row>
    <row r="339" spans="1:23" ht="14.25" customHeight="1">
      <c r="A339" s="382"/>
      <c r="B339" s="382"/>
      <c r="C339" s="372"/>
      <c r="D339" s="382"/>
      <c r="E339" s="382"/>
      <c r="F339" s="387"/>
      <c r="G339" s="387"/>
      <c r="H339" s="404"/>
      <c r="I339" s="382"/>
      <c r="J339" s="382"/>
      <c r="K339" s="382"/>
      <c r="L339" s="382"/>
      <c r="M339" s="382"/>
      <c r="N339" s="382"/>
      <c r="O339" s="382"/>
      <c r="P339" s="382"/>
      <c r="Q339" s="382"/>
      <c r="R339" s="382"/>
      <c r="S339" s="382"/>
      <c r="T339" s="382"/>
      <c r="U339" s="382"/>
      <c r="V339" s="382"/>
      <c r="W339" s="382"/>
    </row>
    <row r="340" spans="1:23" ht="14.25" customHeight="1">
      <c r="A340" s="382"/>
      <c r="B340" s="382"/>
      <c r="C340" s="372"/>
      <c r="D340" s="382"/>
      <c r="E340" s="382"/>
      <c r="F340" s="387"/>
      <c r="G340" s="387"/>
      <c r="H340" s="404"/>
      <c r="I340" s="382"/>
      <c r="J340" s="382"/>
      <c r="K340" s="382"/>
      <c r="L340" s="382"/>
      <c r="M340" s="382"/>
      <c r="N340" s="382"/>
      <c r="O340" s="382"/>
      <c r="P340" s="382"/>
      <c r="Q340" s="382"/>
      <c r="R340" s="382"/>
      <c r="S340" s="382"/>
      <c r="T340" s="382"/>
      <c r="U340" s="382"/>
      <c r="V340" s="382"/>
      <c r="W340" s="382"/>
    </row>
    <row r="341" spans="1:23" ht="14.25" customHeight="1">
      <c r="A341" s="382"/>
      <c r="B341" s="382"/>
      <c r="C341" s="372"/>
      <c r="D341" s="382"/>
      <c r="E341" s="382"/>
      <c r="F341" s="387"/>
      <c r="G341" s="387"/>
      <c r="H341" s="404"/>
      <c r="I341" s="382"/>
      <c r="J341" s="382"/>
      <c r="K341" s="382"/>
      <c r="L341" s="382"/>
      <c r="M341" s="382"/>
      <c r="N341" s="382"/>
      <c r="O341" s="382"/>
      <c r="P341" s="382"/>
      <c r="Q341" s="382"/>
      <c r="R341" s="382"/>
      <c r="S341" s="382"/>
      <c r="T341" s="382"/>
      <c r="U341" s="382"/>
      <c r="V341" s="382"/>
      <c r="W341" s="382"/>
    </row>
    <row r="342" spans="1:23" ht="14.25" customHeight="1">
      <c r="A342" s="382"/>
      <c r="B342" s="382"/>
      <c r="C342" s="372"/>
      <c r="D342" s="382"/>
      <c r="E342" s="382"/>
      <c r="F342" s="387"/>
      <c r="G342" s="387"/>
      <c r="H342" s="404"/>
      <c r="I342" s="382"/>
      <c r="J342" s="382"/>
      <c r="K342" s="382"/>
      <c r="L342" s="382"/>
      <c r="M342" s="382"/>
      <c r="N342" s="382"/>
      <c r="O342" s="382"/>
      <c r="P342" s="382"/>
      <c r="Q342" s="382"/>
      <c r="R342" s="382"/>
      <c r="S342" s="382"/>
      <c r="T342" s="382"/>
      <c r="U342" s="382"/>
      <c r="V342" s="382"/>
      <c r="W342" s="382"/>
    </row>
    <row r="343" spans="1:23" ht="14.25" customHeight="1">
      <c r="A343" s="382"/>
      <c r="B343" s="382"/>
      <c r="C343" s="372"/>
      <c r="D343" s="382"/>
      <c r="E343" s="382"/>
      <c r="F343" s="387"/>
      <c r="G343" s="387"/>
      <c r="H343" s="404"/>
      <c r="I343" s="382"/>
      <c r="J343" s="382"/>
      <c r="K343" s="382"/>
      <c r="L343" s="382"/>
      <c r="M343" s="382"/>
      <c r="N343" s="382"/>
      <c r="O343" s="382"/>
      <c r="P343" s="382"/>
      <c r="Q343" s="382"/>
      <c r="R343" s="382"/>
      <c r="S343" s="382"/>
      <c r="T343" s="382"/>
      <c r="U343" s="382"/>
      <c r="V343" s="382"/>
      <c r="W343" s="382"/>
    </row>
    <row r="344" spans="1:23" ht="14.25" customHeight="1">
      <c r="A344" s="382"/>
      <c r="B344" s="382"/>
      <c r="C344" s="372"/>
      <c r="D344" s="382"/>
      <c r="E344" s="382"/>
      <c r="F344" s="387"/>
      <c r="G344" s="387"/>
      <c r="H344" s="404"/>
      <c r="I344" s="382"/>
      <c r="J344" s="382"/>
      <c r="K344" s="382"/>
      <c r="L344" s="382"/>
      <c r="M344" s="382"/>
      <c r="N344" s="382"/>
      <c r="O344" s="382"/>
      <c r="P344" s="382"/>
      <c r="Q344" s="382"/>
      <c r="R344" s="382"/>
      <c r="S344" s="382"/>
      <c r="T344" s="382"/>
      <c r="U344" s="382"/>
      <c r="V344" s="382"/>
      <c r="W344" s="382"/>
    </row>
    <row r="345" spans="1:23" ht="14.25" customHeight="1">
      <c r="A345" s="382"/>
      <c r="B345" s="382"/>
      <c r="C345" s="372"/>
      <c r="D345" s="382"/>
      <c r="E345" s="382"/>
      <c r="F345" s="387"/>
      <c r="G345" s="387"/>
      <c r="H345" s="404"/>
      <c r="I345" s="382"/>
      <c r="J345" s="382"/>
      <c r="K345" s="382"/>
      <c r="L345" s="382"/>
      <c r="M345" s="382"/>
      <c r="N345" s="382"/>
      <c r="O345" s="382"/>
      <c r="P345" s="382"/>
      <c r="Q345" s="382"/>
      <c r="R345" s="382"/>
      <c r="S345" s="382"/>
      <c r="T345" s="382"/>
      <c r="U345" s="382"/>
      <c r="V345" s="382"/>
      <c r="W345" s="382"/>
    </row>
    <row r="346" spans="1:23" ht="14.25" customHeight="1">
      <c r="A346" s="382"/>
      <c r="B346" s="382"/>
      <c r="C346" s="372"/>
      <c r="D346" s="382"/>
      <c r="E346" s="382"/>
      <c r="F346" s="387"/>
      <c r="G346" s="387"/>
      <c r="H346" s="404"/>
      <c r="I346" s="382"/>
      <c r="J346" s="382"/>
      <c r="K346" s="382"/>
      <c r="L346" s="382"/>
      <c r="M346" s="382"/>
      <c r="N346" s="382"/>
      <c r="O346" s="382"/>
      <c r="P346" s="382"/>
      <c r="Q346" s="382"/>
      <c r="R346" s="382"/>
      <c r="S346" s="382"/>
      <c r="T346" s="382"/>
      <c r="U346" s="382"/>
      <c r="V346" s="382"/>
      <c r="W346" s="382"/>
    </row>
    <row r="347" spans="1:23" ht="14.25" customHeight="1">
      <c r="A347" s="382"/>
      <c r="B347" s="382"/>
      <c r="C347" s="372"/>
      <c r="D347" s="382"/>
      <c r="E347" s="382"/>
      <c r="F347" s="387"/>
      <c r="G347" s="387"/>
      <c r="H347" s="404"/>
      <c r="I347" s="382"/>
      <c r="J347" s="382"/>
      <c r="K347" s="382"/>
      <c r="L347" s="382"/>
      <c r="M347" s="382"/>
      <c r="N347" s="382"/>
      <c r="O347" s="382"/>
      <c r="P347" s="382"/>
      <c r="Q347" s="382"/>
      <c r="R347" s="382"/>
      <c r="S347" s="382"/>
      <c r="T347" s="382"/>
      <c r="U347" s="382"/>
      <c r="V347" s="382"/>
      <c r="W347" s="382"/>
    </row>
    <row r="348" spans="1:23" ht="14.25" customHeight="1">
      <c r="A348" s="382"/>
      <c r="B348" s="382"/>
      <c r="C348" s="372"/>
      <c r="D348" s="382"/>
      <c r="E348" s="382"/>
      <c r="F348" s="387"/>
      <c r="G348" s="387"/>
      <c r="H348" s="404"/>
      <c r="I348" s="382"/>
      <c r="J348" s="382"/>
      <c r="K348" s="382"/>
      <c r="L348" s="382"/>
      <c r="M348" s="382"/>
      <c r="N348" s="382"/>
      <c r="O348" s="382"/>
      <c r="P348" s="382"/>
      <c r="Q348" s="382"/>
      <c r="R348" s="382"/>
      <c r="S348" s="382"/>
      <c r="T348" s="382"/>
      <c r="U348" s="382"/>
      <c r="V348" s="382"/>
      <c r="W348" s="382"/>
    </row>
    <row r="349" spans="1:23" ht="14.25" customHeight="1">
      <c r="A349" s="382"/>
      <c r="B349" s="382"/>
      <c r="C349" s="372"/>
      <c r="D349" s="382"/>
      <c r="E349" s="382"/>
      <c r="F349" s="387"/>
      <c r="G349" s="387"/>
      <c r="H349" s="404"/>
      <c r="I349" s="382"/>
      <c r="J349" s="382"/>
      <c r="K349" s="382"/>
      <c r="L349" s="382"/>
      <c r="M349" s="382"/>
      <c r="N349" s="382"/>
      <c r="O349" s="382"/>
      <c r="P349" s="382"/>
      <c r="Q349" s="382"/>
      <c r="R349" s="382"/>
      <c r="S349" s="382"/>
      <c r="T349" s="382"/>
      <c r="U349" s="382"/>
      <c r="V349" s="382"/>
      <c r="W349" s="382"/>
    </row>
    <row r="350" spans="1:23" ht="14.25" customHeight="1">
      <c r="A350" s="382"/>
      <c r="B350" s="382"/>
      <c r="C350" s="372"/>
      <c r="D350" s="382"/>
      <c r="E350" s="382"/>
      <c r="F350" s="387"/>
      <c r="G350" s="387"/>
      <c r="H350" s="404"/>
      <c r="I350" s="382"/>
      <c r="J350" s="382"/>
      <c r="K350" s="382"/>
      <c r="L350" s="382"/>
      <c r="M350" s="382"/>
      <c r="N350" s="382"/>
      <c r="O350" s="382"/>
      <c r="P350" s="382"/>
      <c r="Q350" s="382"/>
      <c r="R350" s="382"/>
      <c r="S350" s="382"/>
      <c r="T350" s="382"/>
      <c r="U350" s="382"/>
      <c r="V350" s="382"/>
      <c r="W350" s="382"/>
    </row>
    <row r="351" spans="1:23" ht="14.25" customHeight="1">
      <c r="A351" s="382"/>
      <c r="B351" s="382"/>
      <c r="C351" s="372"/>
      <c r="D351" s="382"/>
      <c r="E351" s="382"/>
      <c r="F351" s="387"/>
      <c r="G351" s="387"/>
      <c r="H351" s="404"/>
      <c r="I351" s="382"/>
      <c r="J351" s="382"/>
      <c r="K351" s="382"/>
      <c r="L351" s="382"/>
      <c r="M351" s="382"/>
      <c r="N351" s="382"/>
      <c r="O351" s="382"/>
      <c r="P351" s="382"/>
      <c r="Q351" s="382"/>
      <c r="R351" s="382"/>
      <c r="S351" s="382"/>
      <c r="T351" s="382"/>
      <c r="U351" s="382"/>
      <c r="V351" s="382"/>
      <c r="W351" s="382"/>
    </row>
    <row r="352" spans="1:23" ht="14.25" customHeight="1">
      <c r="A352" s="382"/>
      <c r="B352" s="382"/>
      <c r="C352" s="372"/>
      <c r="D352" s="382"/>
      <c r="E352" s="382"/>
      <c r="F352" s="387"/>
      <c r="G352" s="387"/>
      <c r="H352" s="404"/>
      <c r="I352" s="382"/>
      <c r="J352" s="382"/>
      <c r="K352" s="382"/>
      <c r="L352" s="382"/>
      <c r="M352" s="382"/>
      <c r="N352" s="382"/>
      <c r="O352" s="382"/>
      <c r="P352" s="382"/>
      <c r="Q352" s="382"/>
      <c r="R352" s="382"/>
      <c r="S352" s="382"/>
      <c r="T352" s="382"/>
      <c r="U352" s="382"/>
      <c r="V352" s="382"/>
      <c r="W352" s="382"/>
    </row>
    <row r="353" spans="1:23" ht="14.25" customHeight="1">
      <c r="A353" s="382"/>
      <c r="B353" s="382"/>
      <c r="C353" s="372"/>
      <c r="D353" s="382"/>
      <c r="E353" s="382"/>
      <c r="F353" s="387"/>
      <c r="G353" s="387"/>
      <c r="H353" s="404"/>
      <c r="I353" s="382"/>
      <c r="J353" s="382"/>
      <c r="K353" s="382"/>
      <c r="L353" s="382"/>
      <c r="M353" s="382"/>
      <c r="N353" s="382"/>
      <c r="O353" s="382"/>
      <c r="P353" s="382"/>
      <c r="Q353" s="382"/>
      <c r="R353" s="382"/>
      <c r="S353" s="382"/>
      <c r="T353" s="382"/>
      <c r="U353" s="382"/>
      <c r="V353" s="382"/>
      <c r="W353" s="382"/>
    </row>
    <row r="354" spans="1:23" ht="14.25" customHeight="1">
      <c r="A354" s="382"/>
      <c r="B354" s="382"/>
      <c r="C354" s="372"/>
      <c r="D354" s="382"/>
      <c r="E354" s="382"/>
      <c r="F354" s="387"/>
      <c r="G354" s="387"/>
      <c r="H354" s="404"/>
      <c r="I354" s="382"/>
      <c r="J354" s="382"/>
      <c r="K354" s="382"/>
      <c r="L354" s="382"/>
      <c r="M354" s="382"/>
      <c r="N354" s="382"/>
      <c r="O354" s="382"/>
      <c r="P354" s="382"/>
      <c r="Q354" s="382"/>
      <c r="R354" s="382"/>
      <c r="S354" s="382"/>
      <c r="T354" s="382"/>
      <c r="U354" s="382"/>
      <c r="V354" s="382"/>
      <c r="W354" s="382"/>
    </row>
    <row r="355" spans="1:23" ht="14.25" customHeight="1">
      <c r="A355" s="382"/>
      <c r="B355" s="382"/>
      <c r="C355" s="372"/>
      <c r="D355" s="382"/>
      <c r="E355" s="382"/>
      <c r="F355" s="387"/>
      <c r="G355" s="387"/>
      <c r="H355" s="404"/>
      <c r="I355" s="382"/>
      <c r="J355" s="382"/>
      <c r="K355" s="382"/>
      <c r="L355" s="382"/>
      <c r="M355" s="382"/>
      <c r="N355" s="382"/>
      <c r="O355" s="382"/>
      <c r="P355" s="382"/>
      <c r="Q355" s="382"/>
      <c r="R355" s="382"/>
      <c r="S355" s="382"/>
      <c r="T355" s="382"/>
      <c r="U355" s="382"/>
      <c r="V355" s="382"/>
      <c r="W355" s="382"/>
    </row>
    <row r="356" spans="1:23" ht="14.25" customHeight="1">
      <c r="A356" s="382"/>
      <c r="B356" s="382"/>
      <c r="C356" s="372"/>
      <c r="D356" s="382"/>
      <c r="E356" s="382"/>
      <c r="F356" s="387"/>
      <c r="G356" s="387"/>
      <c r="H356" s="404"/>
      <c r="I356" s="382"/>
      <c r="J356" s="382"/>
      <c r="K356" s="382"/>
      <c r="L356" s="382"/>
      <c r="M356" s="382"/>
      <c r="N356" s="382"/>
      <c r="O356" s="382"/>
      <c r="P356" s="382"/>
      <c r="Q356" s="382"/>
      <c r="R356" s="382"/>
      <c r="S356" s="382"/>
      <c r="T356" s="382"/>
      <c r="U356" s="382"/>
      <c r="V356" s="382"/>
      <c r="W356" s="382"/>
    </row>
    <row r="357" spans="1:23" ht="14.25" customHeight="1">
      <c r="A357" s="382"/>
      <c r="B357" s="382"/>
      <c r="C357" s="372"/>
      <c r="D357" s="382"/>
      <c r="E357" s="382"/>
      <c r="F357" s="387"/>
      <c r="G357" s="387"/>
      <c r="H357" s="404"/>
      <c r="I357" s="382"/>
      <c r="J357" s="382"/>
      <c r="K357" s="382"/>
      <c r="L357" s="382"/>
      <c r="M357" s="382"/>
      <c r="N357" s="382"/>
      <c r="O357" s="382"/>
      <c r="P357" s="382"/>
      <c r="Q357" s="382"/>
      <c r="R357" s="382"/>
      <c r="S357" s="382"/>
      <c r="T357" s="382"/>
      <c r="U357" s="382"/>
      <c r="V357" s="382"/>
      <c r="W357" s="382"/>
    </row>
    <row r="358" spans="1:23" ht="14.25" customHeight="1">
      <c r="A358" s="382"/>
      <c r="B358" s="382"/>
      <c r="C358" s="372"/>
      <c r="D358" s="382"/>
      <c r="E358" s="382"/>
      <c r="F358" s="387"/>
      <c r="G358" s="387"/>
      <c r="H358" s="404"/>
      <c r="I358" s="382"/>
      <c r="J358" s="382"/>
      <c r="K358" s="382"/>
      <c r="L358" s="382"/>
      <c r="M358" s="382"/>
      <c r="N358" s="382"/>
      <c r="O358" s="382"/>
      <c r="P358" s="382"/>
      <c r="Q358" s="382"/>
      <c r="R358" s="382"/>
      <c r="S358" s="382"/>
      <c r="T358" s="382"/>
      <c r="U358" s="382"/>
      <c r="V358" s="382"/>
      <c r="W358" s="382"/>
    </row>
    <row r="359" spans="1:23" ht="14.25" customHeight="1">
      <c r="A359" s="382"/>
      <c r="B359" s="382"/>
      <c r="C359" s="372"/>
      <c r="D359" s="382"/>
      <c r="E359" s="382"/>
      <c r="F359" s="387"/>
      <c r="G359" s="387"/>
      <c r="H359" s="404"/>
      <c r="I359" s="382"/>
      <c r="J359" s="382"/>
      <c r="K359" s="382"/>
      <c r="L359" s="382"/>
      <c r="M359" s="382"/>
      <c r="N359" s="382"/>
      <c r="O359" s="382"/>
      <c r="P359" s="382"/>
      <c r="Q359" s="382"/>
      <c r="R359" s="382"/>
      <c r="S359" s="382"/>
      <c r="T359" s="382"/>
      <c r="U359" s="382"/>
      <c r="V359" s="382"/>
      <c r="W359" s="382"/>
    </row>
    <row r="360" spans="1:23" ht="14.25" customHeight="1">
      <c r="A360" s="382"/>
      <c r="B360" s="382"/>
      <c r="C360" s="372"/>
      <c r="D360" s="382"/>
      <c r="E360" s="382"/>
      <c r="F360" s="387"/>
      <c r="G360" s="387"/>
      <c r="H360" s="404"/>
      <c r="I360" s="382"/>
      <c r="J360" s="382"/>
      <c r="K360" s="382"/>
      <c r="L360" s="382"/>
      <c r="M360" s="382"/>
      <c r="N360" s="382"/>
      <c r="O360" s="382"/>
      <c r="P360" s="382"/>
      <c r="Q360" s="382"/>
      <c r="R360" s="382"/>
      <c r="S360" s="382"/>
      <c r="T360" s="382"/>
      <c r="U360" s="382"/>
      <c r="V360" s="382"/>
      <c r="W360" s="382"/>
    </row>
    <row r="361" spans="1:23" ht="14.25" customHeight="1">
      <c r="A361" s="382"/>
      <c r="B361" s="382"/>
      <c r="C361" s="372"/>
      <c r="D361" s="382"/>
      <c r="E361" s="382"/>
      <c r="F361" s="387"/>
      <c r="G361" s="387"/>
      <c r="H361" s="404"/>
      <c r="I361" s="382"/>
      <c r="J361" s="382"/>
      <c r="K361" s="382"/>
      <c r="L361" s="382"/>
      <c r="M361" s="382"/>
      <c r="N361" s="382"/>
      <c r="O361" s="382"/>
      <c r="P361" s="382"/>
      <c r="Q361" s="382"/>
      <c r="R361" s="382"/>
      <c r="S361" s="382"/>
      <c r="T361" s="382"/>
      <c r="U361" s="382"/>
      <c r="V361" s="382"/>
      <c r="W361" s="382"/>
    </row>
    <row r="362" spans="1:23" ht="14.25" customHeight="1">
      <c r="A362" s="382"/>
      <c r="B362" s="382"/>
      <c r="C362" s="372"/>
      <c r="D362" s="382"/>
      <c r="E362" s="382"/>
      <c r="F362" s="387"/>
      <c r="G362" s="387"/>
      <c r="H362" s="404"/>
      <c r="I362" s="382"/>
      <c r="J362" s="382"/>
      <c r="K362" s="382"/>
      <c r="L362" s="382"/>
      <c r="M362" s="382"/>
      <c r="N362" s="382"/>
      <c r="O362" s="382"/>
      <c r="P362" s="382"/>
      <c r="Q362" s="382"/>
      <c r="R362" s="382"/>
      <c r="S362" s="382"/>
      <c r="T362" s="382"/>
      <c r="U362" s="382"/>
      <c r="V362" s="382"/>
      <c r="W362" s="382"/>
    </row>
    <row r="363" spans="1:23" ht="14.25" customHeight="1">
      <c r="A363" s="382"/>
      <c r="B363" s="382"/>
      <c r="C363" s="372"/>
      <c r="D363" s="382"/>
      <c r="E363" s="382"/>
      <c r="F363" s="387"/>
      <c r="G363" s="387"/>
      <c r="H363" s="404"/>
      <c r="I363" s="382"/>
      <c r="J363" s="382"/>
      <c r="K363" s="382"/>
      <c r="L363" s="382"/>
      <c r="M363" s="382"/>
      <c r="N363" s="382"/>
      <c r="O363" s="382"/>
      <c r="P363" s="382"/>
      <c r="Q363" s="382"/>
      <c r="R363" s="382"/>
      <c r="S363" s="382"/>
      <c r="T363" s="382"/>
      <c r="U363" s="382"/>
      <c r="V363" s="382"/>
      <c r="W363" s="382"/>
    </row>
    <row r="364" spans="1:23" ht="14.25" customHeight="1">
      <c r="A364" s="382"/>
      <c r="B364" s="382"/>
      <c r="C364" s="372"/>
      <c r="D364" s="382"/>
      <c r="E364" s="382"/>
      <c r="F364" s="387"/>
      <c r="G364" s="387"/>
      <c r="H364" s="404"/>
      <c r="I364" s="382"/>
      <c r="J364" s="382"/>
      <c r="K364" s="382"/>
      <c r="L364" s="382"/>
      <c r="M364" s="382"/>
      <c r="N364" s="382"/>
      <c r="O364" s="382"/>
      <c r="P364" s="382"/>
      <c r="Q364" s="382"/>
      <c r="R364" s="382"/>
      <c r="S364" s="382"/>
      <c r="T364" s="382"/>
      <c r="U364" s="382"/>
      <c r="V364" s="382"/>
      <c r="W364" s="382"/>
    </row>
    <row r="365" spans="1:23" ht="14.25" customHeight="1">
      <c r="A365" s="382"/>
      <c r="B365" s="382"/>
      <c r="C365" s="372"/>
      <c r="D365" s="382"/>
      <c r="E365" s="382"/>
      <c r="F365" s="387"/>
      <c r="G365" s="387"/>
      <c r="H365" s="404"/>
      <c r="I365" s="382"/>
      <c r="J365" s="382"/>
      <c r="K365" s="382"/>
      <c r="L365" s="382"/>
      <c r="M365" s="382"/>
      <c r="N365" s="382"/>
      <c r="O365" s="382"/>
      <c r="P365" s="382"/>
      <c r="Q365" s="382"/>
      <c r="R365" s="382"/>
      <c r="S365" s="382"/>
      <c r="T365" s="382"/>
      <c r="U365" s="382"/>
      <c r="V365" s="382"/>
      <c r="W365" s="382"/>
    </row>
    <row r="366" spans="1:23" ht="14.25" customHeight="1">
      <c r="A366" s="382"/>
      <c r="B366" s="382"/>
      <c r="C366" s="372"/>
      <c r="D366" s="382"/>
      <c r="E366" s="382"/>
      <c r="F366" s="387"/>
      <c r="G366" s="387"/>
      <c r="H366" s="404"/>
      <c r="I366" s="382"/>
      <c r="J366" s="382"/>
      <c r="K366" s="382"/>
      <c r="L366" s="382"/>
      <c r="M366" s="382"/>
      <c r="N366" s="382"/>
      <c r="O366" s="382"/>
      <c r="P366" s="382"/>
      <c r="Q366" s="382"/>
      <c r="R366" s="382"/>
      <c r="S366" s="382"/>
      <c r="T366" s="382"/>
      <c r="U366" s="382"/>
      <c r="V366" s="382"/>
      <c r="W366" s="382"/>
    </row>
    <row r="367" spans="1:23" ht="14.25" customHeight="1">
      <c r="A367" s="382"/>
      <c r="B367" s="382"/>
      <c r="C367" s="372"/>
      <c r="D367" s="382"/>
      <c r="E367" s="382"/>
      <c r="F367" s="387"/>
      <c r="G367" s="387"/>
      <c r="H367" s="404"/>
      <c r="I367" s="382"/>
      <c r="J367" s="382"/>
      <c r="K367" s="382"/>
      <c r="L367" s="382"/>
      <c r="M367" s="382"/>
      <c r="N367" s="382"/>
      <c r="O367" s="382"/>
      <c r="P367" s="382"/>
      <c r="Q367" s="382"/>
      <c r="R367" s="382"/>
      <c r="S367" s="382"/>
      <c r="T367" s="382"/>
      <c r="U367" s="382"/>
      <c r="V367" s="382"/>
      <c r="W367" s="382"/>
    </row>
    <row r="368" spans="1:23" ht="14.25" customHeight="1">
      <c r="A368" s="382"/>
      <c r="B368" s="382"/>
      <c r="C368" s="372"/>
      <c r="D368" s="382"/>
      <c r="E368" s="382"/>
      <c r="F368" s="387"/>
      <c r="G368" s="387"/>
      <c r="H368" s="404"/>
      <c r="I368" s="382"/>
      <c r="J368" s="382"/>
      <c r="K368" s="382"/>
      <c r="L368" s="382"/>
      <c r="M368" s="382"/>
      <c r="N368" s="382"/>
      <c r="O368" s="382"/>
      <c r="P368" s="382"/>
      <c r="Q368" s="382"/>
      <c r="R368" s="382"/>
      <c r="S368" s="382"/>
      <c r="T368" s="382"/>
      <c r="U368" s="382"/>
      <c r="V368" s="382"/>
      <c r="W368" s="382"/>
    </row>
    <row r="369" spans="1:23" ht="14.25" customHeight="1">
      <c r="A369" s="382"/>
      <c r="B369" s="382"/>
      <c r="C369" s="372"/>
      <c r="D369" s="382"/>
      <c r="E369" s="382"/>
      <c r="F369" s="387"/>
      <c r="G369" s="387"/>
      <c r="H369" s="404"/>
      <c r="I369" s="382"/>
      <c r="J369" s="382"/>
      <c r="K369" s="382"/>
      <c r="L369" s="382"/>
      <c r="M369" s="382"/>
      <c r="N369" s="382"/>
      <c r="O369" s="382"/>
      <c r="P369" s="382"/>
      <c r="Q369" s="382"/>
      <c r="R369" s="382"/>
      <c r="S369" s="382"/>
      <c r="T369" s="382"/>
      <c r="U369" s="382"/>
      <c r="V369" s="382"/>
      <c r="W369" s="382"/>
    </row>
    <row r="370" spans="1:23" ht="14.25" customHeight="1">
      <c r="A370" s="382"/>
      <c r="B370" s="382"/>
      <c r="C370" s="372"/>
      <c r="D370" s="382"/>
      <c r="E370" s="382"/>
      <c r="F370" s="387"/>
      <c r="G370" s="387"/>
      <c r="H370" s="404"/>
      <c r="I370" s="382"/>
      <c r="J370" s="382"/>
      <c r="K370" s="382"/>
      <c r="L370" s="382"/>
      <c r="M370" s="382"/>
      <c r="N370" s="382"/>
      <c r="O370" s="382"/>
      <c r="P370" s="382"/>
      <c r="Q370" s="382"/>
      <c r="R370" s="382"/>
      <c r="S370" s="382"/>
      <c r="T370" s="382"/>
      <c r="U370" s="382"/>
      <c r="V370" s="382"/>
      <c r="W370" s="382"/>
    </row>
    <row r="371" spans="1:23" ht="14.25" customHeight="1">
      <c r="A371" s="382"/>
      <c r="B371" s="382"/>
      <c r="C371" s="372"/>
      <c r="D371" s="382"/>
      <c r="E371" s="382"/>
      <c r="F371" s="387"/>
      <c r="G371" s="387"/>
      <c r="H371" s="404"/>
      <c r="I371" s="382"/>
      <c r="J371" s="382"/>
      <c r="K371" s="382"/>
      <c r="L371" s="382"/>
      <c r="M371" s="382"/>
      <c r="N371" s="382"/>
      <c r="O371" s="382"/>
      <c r="P371" s="382"/>
      <c r="Q371" s="382"/>
      <c r="R371" s="382"/>
      <c r="S371" s="382"/>
      <c r="T371" s="382"/>
      <c r="U371" s="382"/>
      <c r="V371" s="382"/>
      <c r="W371" s="382"/>
    </row>
    <row r="372" spans="1:23" ht="14.25" customHeight="1">
      <c r="A372" s="382"/>
      <c r="B372" s="382"/>
      <c r="C372" s="372"/>
      <c r="D372" s="382"/>
      <c r="E372" s="382"/>
      <c r="F372" s="387"/>
      <c r="G372" s="387"/>
      <c r="H372" s="404"/>
      <c r="I372" s="382"/>
      <c r="J372" s="382"/>
      <c r="K372" s="382"/>
      <c r="L372" s="382"/>
      <c r="M372" s="382"/>
      <c r="N372" s="382"/>
      <c r="O372" s="382"/>
      <c r="P372" s="382"/>
      <c r="Q372" s="382"/>
      <c r="R372" s="382"/>
      <c r="S372" s="382"/>
      <c r="T372" s="382"/>
      <c r="U372" s="382"/>
      <c r="V372" s="382"/>
      <c r="W372" s="382"/>
    </row>
    <row r="373" spans="1:23" ht="14.25" customHeight="1">
      <c r="A373" s="382"/>
      <c r="B373" s="382"/>
      <c r="C373" s="372"/>
      <c r="D373" s="382"/>
      <c r="E373" s="382"/>
      <c r="F373" s="387"/>
      <c r="G373" s="387"/>
      <c r="H373" s="404"/>
      <c r="I373" s="382"/>
      <c r="J373" s="382"/>
      <c r="K373" s="382"/>
      <c r="L373" s="382"/>
      <c r="M373" s="382"/>
      <c r="N373" s="382"/>
      <c r="O373" s="382"/>
      <c r="P373" s="382"/>
      <c r="Q373" s="382"/>
      <c r="R373" s="382"/>
      <c r="S373" s="382"/>
      <c r="T373" s="382"/>
      <c r="U373" s="382"/>
      <c r="V373" s="382"/>
      <c r="W373" s="382"/>
    </row>
    <row r="374" spans="1:23" ht="14.25" customHeight="1">
      <c r="A374" s="382"/>
      <c r="B374" s="382"/>
      <c r="C374" s="372"/>
      <c r="D374" s="382"/>
      <c r="E374" s="382"/>
      <c r="F374" s="387"/>
      <c r="G374" s="387"/>
      <c r="H374" s="404"/>
      <c r="I374" s="382"/>
      <c r="J374" s="382"/>
      <c r="K374" s="382"/>
      <c r="L374" s="382"/>
      <c r="M374" s="382"/>
      <c r="N374" s="382"/>
      <c r="O374" s="382"/>
      <c r="P374" s="382"/>
      <c r="Q374" s="382"/>
      <c r="R374" s="382"/>
      <c r="S374" s="382"/>
      <c r="T374" s="382"/>
      <c r="U374" s="382"/>
      <c r="V374" s="382"/>
      <c r="W374" s="382"/>
    </row>
    <row r="375" spans="1:23" ht="14.25" customHeight="1">
      <c r="A375" s="382"/>
      <c r="B375" s="382"/>
      <c r="C375" s="372"/>
      <c r="D375" s="382"/>
      <c r="E375" s="382"/>
      <c r="F375" s="387"/>
      <c r="G375" s="387"/>
      <c r="H375" s="404"/>
      <c r="I375" s="382"/>
      <c r="J375" s="382"/>
      <c r="K375" s="382"/>
      <c r="L375" s="382"/>
      <c r="M375" s="382"/>
      <c r="N375" s="382"/>
      <c r="O375" s="382"/>
      <c r="P375" s="382"/>
      <c r="Q375" s="382"/>
      <c r="R375" s="382"/>
      <c r="S375" s="382"/>
      <c r="T375" s="382"/>
      <c r="U375" s="382"/>
      <c r="V375" s="382"/>
      <c r="W375" s="382"/>
    </row>
    <row r="376" spans="1:23" ht="14.25" customHeight="1">
      <c r="A376" s="382"/>
      <c r="B376" s="382"/>
      <c r="C376" s="372"/>
      <c r="D376" s="382"/>
      <c r="E376" s="382"/>
      <c r="F376" s="387"/>
      <c r="G376" s="387"/>
      <c r="H376" s="404"/>
      <c r="I376" s="382"/>
      <c r="J376" s="382"/>
      <c r="K376" s="382"/>
      <c r="L376" s="382"/>
      <c r="M376" s="382"/>
      <c r="N376" s="382"/>
      <c r="O376" s="382"/>
      <c r="P376" s="382"/>
      <c r="Q376" s="382"/>
      <c r="R376" s="382"/>
      <c r="S376" s="382"/>
      <c r="T376" s="382"/>
      <c r="U376" s="382"/>
      <c r="V376" s="382"/>
      <c r="W376" s="382"/>
    </row>
    <row r="377" spans="1:23" ht="14.25" customHeight="1">
      <c r="A377" s="382"/>
      <c r="B377" s="382"/>
      <c r="C377" s="372"/>
      <c r="D377" s="382"/>
      <c r="E377" s="382"/>
      <c r="F377" s="387"/>
      <c r="G377" s="387"/>
      <c r="H377" s="404"/>
      <c r="I377" s="382"/>
      <c r="J377" s="382"/>
      <c r="K377" s="382"/>
      <c r="L377" s="382"/>
      <c r="M377" s="382"/>
      <c r="N377" s="382"/>
      <c r="O377" s="382"/>
      <c r="P377" s="382"/>
      <c r="Q377" s="382"/>
      <c r="R377" s="382"/>
      <c r="S377" s="382"/>
      <c r="T377" s="382"/>
      <c r="U377" s="382"/>
      <c r="V377" s="382"/>
      <c r="W377" s="382"/>
    </row>
    <row r="378" spans="1:23" ht="14.25" customHeight="1">
      <c r="A378" s="382"/>
      <c r="B378" s="382"/>
      <c r="C378" s="372"/>
      <c r="D378" s="382"/>
      <c r="E378" s="382"/>
      <c r="F378" s="387"/>
      <c r="G378" s="387"/>
      <c r="H378" s="404"/>
      <c r="I378" s="382"/>
      <c r="J378" s="382"/>
      <c r="K378" s="382"/>
      <c r="L378" s="382"/>
      <c r="M378" s="382"/>
      <c r="N378" s="382"/>
      <c r="O378" s="382"/>
      <c r="P378" s="382"/>
      <c r="Q378" s="382"/>
      <c r="R378" s="382"/>
      <c r="S378" s="382"/>
      <c r="T378" s="382"/>
      <c r="U378" s="382"/>
      <c r="V378" s="382"/>
      <c r="W378" s="382"/>
    </row>
    <row r="379" spans="1:23" ht="14.25" customHeight="1">
      <c r="A379" s="382"/>
      <c r="B379" s="382"/>
      <c r="C379" s="372"/>
      <c r="D379" s="382"/>
      <c r="E379" s="382"/>
      <c r="F379" s="387"/>
      <c r="G379" s="387"/>
      <c r="H379" s="404"/>
      <c r="I379" s="382"/>
      <c r="J379" s="382"/>
      <c r="K379" s="382"/>
      <c r="L379" s="382"/>
      <c r="M379" s="382"/>
      <c r="N379" s="382"/>
      <c r="O379" s="382"/>
      <c r="P379" s="382"/>
      <c r="Q379" s="382"/>
      <c r="R379" s="382"/>
      <c r="S379" s="382"/>
      <c r="T379" s="382"/>
      <c r="U379" s="382"/>
      <c r="V379" s="382"/>
      <c r="W379" s="382"/>
    </row>
    <row r="380" spans="1:23" ht="14.25" customHeight="1">
      <c r="A380" s="382"/>
      <c r="B380" s="382"/>
      <c r="C380" s="372"/>
      <c r="D380" s="382"/>
      <c r="E380" s="382"/>
      <c r="F380" s="387"/>
      <c r="G380" s="387"/>
      <c r="H380" s="404"/>
      <c r="I380" s="382"/>
      <c r="J380" s="382"/>
      <c r="K380" s="382"/>
      <c r="L380" s="382"/>
      <c r="M380" s="382"/>
      <c r="N380" s="382"/>
      <c r="O380" s="382"/>
      <c r="P380" s="382"/>
      <c r="Q380" s="382"/>
      <c r="R380" s="382"/>
      <c r="S380" s="382"/>
      <c r="T380" s="382"/>
      <c r="U380" s="382"/>
      <c r="V380" s="382"/>
      <c r="W380" s="382"/>
    </row>
    <row r="381" spans="1:23" ht="14.25" customHeight="1">
      <c r="A381" s="382"/>
      <c r="B381" s="382"/>
      <c r="C381" s="372"/>
      <c r="D381" s="382"/>
      <c r="E381" s="382"/>
      <c r="F381" s="387"/>
      <c r="G381" s="387"/>
      <c r="H381" s="404"/>
      <c r="I381" s="382"/>
      <c r="J381" s="382"/>
      <c r="K381" s="382"/>
      <c r="L381" s="382"/>
      <c r="M381" s="382"/>
      <c r="N381" s="382"/>
      <c r="O381" s="382"/>
      <c r="P381" s="382"/>
      <c r="Q381" s="382"/>
      <c r="R381" s="382"/>
      <c r="S381" s="382"/>
      <c r="T381" s="382"/>
      <c r="U381" s="382"/>
      <c r="V381" s="382"/>
      <c r="W381" s="382"/>
    </row>
    <row r="382" spans="1:23" ht="14.25" customHeight="1">
      <c r="A382" s="382"/>
      <c r="B382" s="382"/>
      <c r="C382" s="372"/>
      <c r="D382" s="382"/>
      <c r="E382" s="382"/>
      <c r="F382" s="387"/>
      <c r="G382" s="387"/>
      <c r="H382" s="404"/>
      <c r="I382" s="382"/>
      <c r="J382" s="382"/>
      <c r="K382" s="382"/>
      <c r="L382" s="382"/>
      <c r="M382" s="382"/>
      <c r="N382" s="382"/>
      <c r="O382" s="382"/>
      <c r="P382" s="382"/>
      <c r="Q382" s="382"/>
      <c r="R382" s="382"/>
      <c r="S382" s="382"/>
      <c r="T382" s="382"/>
      <c r="U382" s="382"/>
      <c r="V382" s="382"/>
      <c r="W382" s="382"/>
    </row>
    <row r="383" spans="1:23" ht="14.25" customHeight="1">
      <c r="A383" s="382"/>
      <c r="B383" s="382"/>
      <c r="C383" s="372"/>
      <c r="D383" s="382"/>
      <c r="E383" s="382"/>
      <c r="F383" s="387"/>
      <c r="G383" s="387"/>
      <c r="H383" s="404"/>
      <c r="I383" s="382"/>
      <c r="J383" s="382"/>
      <c r="K383" s="382"/>
      <c r="L383" s="382"/>
      <c r="M383" s="382"/>
      <c r="N383" s="382"/>
      <c r="O383" s="382"/>
      <c r="P383" s="382"/>
      <c r="Q383" s="382"/>
      <c r="R383" s="382"/>
      <c r="S383" s="382"/>
      <c r="T383" s="382"/>
      <c r="U383" s="382"/>
      <c r="V383" s="382"/>
      <c r="W383" s="382"/>
    </row>
    <row r="384" spans="1:23" ht="14.25" customHeight="1">
      <c r="A384" s="382"/>
      <c r="B384" s="382"/>
      <c r="C384" s="372"/>
      <c r="D384" s="382"/>
      <c r="E384" s="382"/>
      <c r="F384" s="387"/>
      <c r="G384" s="387"/>
      <c r="H384" s="404"/>
      <c r="I384" s="382"/>
      <c r="J384" s="382"/>
      <c r="K384" s="382"/>
      <c r="L384" s="382"/>
      <c r="M384" s="382"/>
      <c r="N384" s="382"/>
      <c r="O384" s="382"/>
      <c r="P384" s="382"/>
      <c r="Q384" s="382"/>
      <c r="R384" s="382"/>
      <c r="S384" s="382"/>
      <c r="T384" s="382"/>
      <c r="U384" s="382"/>
      <c r="V384" s="382"/>
      <c r="W384" s="382"/>
    </row>
    <row r="385" spans="1:23" ht="14.25" customHeight="1">
      <c r="A385" s="382"/>
      <c r="B385" s="382"/>
      <c r="C385" s="372"/>
      <c r="D385" s="382"/>
      <c r="E385" s="382"/>
      <c r="F385" s="387"/>
      <c r="G385" s="387"/>
      <c r="H385" s="404"/>
      <c r="I385" s="382"/>
      <c r="J385" s="382"/>
      <c r="K385" s="382"/>
      <c r="L385" s="382"/>
      <c r="M385" s="382"/>
      <c r="N385" s="382"/>
      <c r="O385" s="382"/>
      <c r="P385" s="382"/>
      <c r="Q385" s="382"/>
      <c r="R385" s="382"/>
      <c r="S385" s="382"/>
      <c r="T385" s="382"/>
      <c r="U385" s="382"/>
      <c r="V385" s="382"/>
      <c r="W385" s="382"/>
    </row>
    <row r="386" spans="1:23" ht="14.25" customHeight="1">
      <c r="A386" s="382"/>
      <c r="B386" s="382"/>
      <c r="C386" s="372"/>
      <c r="D386" s="382"/>
      <c r="E386" s="382"/>
      <c r="F386" s="387"/>
      <c r="G386" s="387"/>
      <c r="H386" s="404"/>
      <c r="I386" s="382"/>
      <c r="J386" s="382"/>
      <c r="K386" s="382"/>
      <c r="L386" s="382"/>
      <c r="M386" s="382"/>
      <c r="N386" s="382"/>
      <c r="O386" s="382"/>
      <c r="P386" s="382"/>
      <c r="Q386" s="382"/>
      <c r="R386" s="382"/>
      <c r="S386" s="382"/>
      <c r="T386" s="382"/>
      <c r="U386" s="382"/>
      <c r="V386" s="382"/>
      <c r="W386" s="382"/>
    </row>
    <row r="387" spans="1:23" ht="14.25" customHeight="1">
      <c r="A387" s="382"/>
      <c r="B387" s="382"/>
      <c r="C387" s="372"/>
      <c r="D387" s="382"/>
      <c r="E387" s="382"/>
      <c r="F387" s="387"/>
      <c r="G387" s="387"/>
      <c r="H387" s="404"/>
      <c r="I387" s="382"/>
      <c r="J387" s="382"/>
      <c r="K387" s="382"/>
      <c r="L387" s="382"/>
      <c r="M387" s="382"/>
      <c r="N387" s="382"/>
      <c r="O387" s="382"/>
      <c r="P387" s="382"/>
      <c r="Q387" s="382"/>
      <c r="R387" s="382"/>
      <c r="S387" s="382"/>
      <c r="T387" s="382"/>
      <c r="U387" s="382"/>
      <c r="V387" s="382"/>
      <c r="W387" s="382"/>
    </row>
    <row r="388" spans="1:23" ht="14.25" customHeight="1">
      <c r="A388" s="382"/>
      <c r="B388" s="382"/>
      <c r="C388" s="372"/>
      <c r="D388" s="382"/>
      <c r="E388" s="382"/>
      <c r="F388" s="387"/>
      <c r="G388" s="387"/>
      <c r="H388" s="404"/>
      <c r="I388" s="382"/>
      <c r="J388" s="382"/>
      <c r="K388" s="382"/>
      <c r="L388" s="382"/>
      <c r="M388" s="382"/>
      <c r="N388" s="382"/>
      <c r="O388" s="382"/>
      <c r="P388" s="382"/>
      <c r="Q388" s="382"/>
      <c r="R388" s="382"/>
      <c r="S388" s="382"/>
      <c r="T388" s="382"/>
      <c r="U388" s="382"/>
      <c r="V388" s="382"/>
      <c r="W388" s="382"/>
    </row>
    <row r="389" spans="1:23" ht="14.25" customHeight="1">
      <c r="A389" s="382"/>
      <c r="B389" s="382"/>
      <c r="C389" s="372"/>
      <c r="D389" s="382"/>
      <c r="E389" s="382"/>
      <c r="F389" s="387"/>
      <c r="G389" s="387"/>
      <c r="H389" s="404"/>
      <c r="I389" s="382"/>
      <c r="J389" s="382"/>
      <c r="K389" s="382"/>
      <c r="L389" s="382"/>
      <c r="M389" s="382"/>
      <c r="N389" s="382"/>
      <c r="O389" s="382"/>
      <c r="P389" s="382"/>
      <c r="Q389" s="382"/>
      <c r="R389" s="382"/>
      <c r="S389" s="382"/>
      <c r="T389" s="382"/>
      <c r="U389" s="382"/>
      <c r="V389" s="382"/>
      <c r="W389" s="382"/>
    </row>
    <row r="390" spans="1:23" ht="14.25" customHeight="1">
      <c r="A390" s="382"/>
      <c r="B390" s="382"/>
      <c r="C390" s="372"/>
      <c r="D390" s="382"/>
      <c r="E390" s="382"/>
      <c r="F390" s="387"/>
      <c r="G390" s="387"/>
      <c r="H390" s="404"/>
      <c r="I390" s="382"/>
      <c r="J390" s="382"/>
      <c r="K390" s="382"/>
      <c r="L390" s="382"/>
      <c r="M390" s="382"/>
      <c r="N390" s="382"/>
      <c r="O390" s="382"/>
      <c r="P390" s="382"/>
      <c r="Q390" s="382"/>
      <c r="R390" s="382"/>
      <c r="S390" s="382"/>
      <c r="T390" s="382"/>
      <c r="U390" s="382"/>
      <c r="V390" s="382"/>
      <c r="W390" s="382"/>
    </row>
    <row r="391" spans="1:23" ht="14.25" customHeight="1">
      <c r="A391" s="382"/>
      <c r="B391" s="382"/>
      <c r="C391" s="372"/>
      <c r="D391" s="382"/>
      <c r="E391" s="382"/>
      <c r="F391" s="387"/>
      <c r="G391" s="387"/>
      <c r="H391" s="404"/>
      <c r="I391" s="382"/>
      <c r="J391" s="382"/>
      <c r="K391" s="382"/>
      <c r="L391" s="382"/>
      <c r="M391" s="382"/>
      <c r="N391" s="382"/>
      <c r="O391" s="382"/>
      <c r="P391" s="382"/>
      <c r="Q391" s="382"/>
      <c r="R391" s="382"/>
      <c r="S391" s="382"/>
      <c r="T391" s="382"/>
      <c r="U391" s="382"/>
      <c r="V391" s="382"/>
      <c r="W391" s="382"/>
    </row>
    <row r="392" spans="1:23" ht="14.25" customHeight="1">
      <c r="A392" s="382"/>
      <c r="B392" s="382"/>
      <c r="C392" s="372"/>
      <c r="D392" s="382"/>
      <c r="E392" s="382"/>
      <c r="F392" s="387"/>
      <c r="G392" s="387"/>
      <c r="H392" s="404"/>
      <c r="I392" s="382"/>
      <c r="J392" s="382"/>
      <c r="K392" s="382"/>
      <c r="L392" s="382"/>
      <c r="M392" s="382"/>
      <c r="N392" s="382"/>
      <c r="O392" s="382"/>
      <c r="P392" s="382"/>
      <c r="Q392" s="382"/>
      <c r="R392" s="382"/>
      <c r="S392" s="382"/>
      <c r="T392" s="382"/>
      <c r="U392" s="382"/>
      <c r="V392" s="382"/>
      <c r="W392" s="382"/>
    </row>
    <row r="393" spans="1:23" ht="14.25" customHeight="1">
      <c r="A393" s="382"/>
      <c r="B393" s="382"/>
      <c r="C393" s="372"/>
      <c r="D393" s="382"/>
      <c r="E393" s="382"/>
      <c r="F393" s="387"/>
      <c r="G393" s="387"/>
      <c r="H393" s="404"/>
      <c r="I393" s="382"/>
      <c r="J393" s="382"/>
      <c r="K393" s="382"/>
      <c r="L393" s="382"/>
      <c r="M393" s="382"/>
      <c r="N393" s="382"/>
      <c r="O393" s="382"/>
      <c r="P393" s="382"/>
      <c r="Q393" s="382"/>
      <c r="R393" s="382"/>
      <c r="S393" s="382"/>
      <c r="T393" s="382"/>
      <c r="U393" s="382"/>
      <c r="V393" s="382"/>
      <c r="W393" s="382"/>
    </row>
    <row r="394" spans="1:23" ht="14.25" customHeight="1">
      <c r="A394" s="382"/>
      <c r="B394" s="382"/>
      <c r="C394" s="372"/>
      <c r="D394" s="382"/>
      <c r="E394" s="382"/>
      <c r="F394" s="387"/>
      <c r="G394" s="387"/>
      <c r="H394" s="404"/>
      <c r="I394" s="382"/>
      <c r="J394" s="382"/>
      <c r="K394" s="382"/>
      <c r="L394" s="382"/>
      <c r="M394" s="382"/>
      <c r="N394" s="382"/>
      <c r="O394" s="382"/>
      <c r="P394" s="382"/>
      <c r="Q394" s="382"/>
      <c r="R394" s="382"/>
      <c r="S394" s="382"/>
      <c r="T394" s="382"/>
      <c r="U394" s="382"/>
      <c r="V394" s="382"/>
      <c r="W394" s="382"/>
    </row>
    <row r="395" spans="1:23" ht="14.25" customHeight="1">
      <c r="A395" s="382"/>
      <c r="B395" s="382"/>
      <c r="C395" s="372"/>
      <c r="D395" s="382"/>
      <c r="E395" s="382"/>
      <c r="F395" s="387"/>
      <c r="G395" s="387"/>
      <c r="H395" s="404"/>
      <c r="I395" s="382"/>
      <c r="J395" s="382"/>
      <c r="K395" s="382"/>
      <c r="L395" s="382"/>
      <c r="M395" s="382"/>
      <c r="N395" s="382"/>
      <c r="O395" s="382"/>
      <c r="P395" s="382"/>
      <c r="Q395" s="382"/>
      <c r="R395" s="382"/>
      <c r="S395" s="382"/>
      <c r="T395" s="382"/>
      <c r="U395" s="382"/>
      <c r="V395" s="382"/>
      <c r="W395" s="382"/>
    </row>
    <row r="396" spans="1:23" ht="14.25" customHeight="1">
      <c r="A396" s="382"/>
      <c r="B396" s="382"/>
      <c r="C396" s="372"/>
      <c r="D396" s="382"/>
      <c r="E396" s="382"/>
      <c r="F396" s="387"/>
      <c r="G396" s="387"/>
      <c r="H396" s="404"/>
      <c r="I396" s="382"/>
      <c r="J396" s="382"/>
      <c r="K396" s="382"/>
      <c r="L396" s="382"/>
      <c r="M396" s="382"/>
      <c r="N396" s="382"/>
      <c r="O396" s="382"/>
      <c r="P396" s="382"/>
      <c r="Q396" s="382"/>
      <c r="R396" s="382"/>
      <c r="S396" s="382"/>
      <c r="T396" s="382"/>
      <c r="U396" s="382"/>
      <c r="V396" s="382"/>
      <c r="W396" s="382"/>
    </row>
    <row r="397" spans="1:23" ht="14.25" customHeight="1">
      <c r="A397" s="382"/>
      <c r="B397" s="382"/>
      <c r="C397" s="372"/>
      <c r="D397" s="382"/>
      <c r="E397" s="382"/>
      <c r="F397" s="387"/>
      <c r="G397" s="387"/>
      <c r="H397" s="404"/>
      <c r="I397" s="382"/>
      <c r="J397" s="382"/>
      <c r="K397" s="382"/>
      <c r="L397" s="382"/>
      <c r="M397" s="382"/>
      <c r="N397" s="382"/>
      <c r="O397" s="382"/>
      <c r="P397" s="382"/>
      <c r="Q397" s="382"/>
      <c r="R397" s="382"/>
      <c r="S397" s="382"/>
      <c r="T397" s="382"/>
      <c r="U397" s="382"/>
      <c r="V397" s="382"/>
      <c r="W397" s="382"/>
    </row>
    <row r="398" spans="1:23" ht="14.25" customHeight="1">
      <c r="A398" s="382"/>
      <c r="B398" s="382"/>
      <c r="C398" s="372"/>
      <c r="D398" s="382"/>
      <c r="E398" s="382"/>
      <c r="F398" s="387"/>
      <c r="G398" s="387"/>
      <c r="H398" s="404"/>
      <c r="I398" s="382"/>
      <c r="J398" s="382"/>
      <c r="K398" s="382"/>
      <c r="L398" s="382"/>
      <c r="M398" s="382"/>
      <c r="N398" s="382"/>
      <c r="O398" s="382"/>
      <c r="P398" s="382"/>
      <c r="Q398" s="382"/>
      <c r="R398" s="382"/>
      <c r="S398" s="382"/>
      <c r="T398" s="382"/>
      <c r="U398" s="382"/>
      <c r="V398" s="382"/>
      <c r="W398" s="382"/>
    </row>
    <row r="399" spans="1:23" ht="14.25" customHeight="1">
      <c r="A399" s="382"/>
      <c r="B399" s="382"/>
      <c r="C399" s="372"/>
      <c r="D399" s="382"/>
      <c r="E399" s="382"/>
      <c r="F399" s="387"/>
      <c r="G399" s="387"/>
      <c r="H399" s="404"/>
      <c r="I399" s="382"/>
      <c r="J399" s="382"/>
      <c r="K399" s="382"/>
      <c r="L399" s="382"/>
      <c r="M399" s="382"/>
      <c r="N399" s="382"/>
      <c r="O399" s="382"/>
      <c r="P399" s="382"/>
      <c r="Q399" s="382"/>
      <c r="R399" s="382"/>
      <c r="S399" s="382"/>
      <c r="T399" s="382"/>
      <c r="U399" s="382"/>
      <c r="V399" s="382"/>
      <c r="W399" s="382"/>
    </row>
    <row r="400" spans="1:23" ht="14.25" customHeight="1">
      <c r="A400" s="382"/>
      <c r="B400" s="382"/>
      <c r="C400" s="372"/>
      <c r="D400" s="382"/>
      <c r="E400" s="382"/>
      <c r="F400" s="387"/>
      <c r="G400" s="387"/>
      <c r="H400" s="404"/>
      <c r="I400" s="382"/>
      <c r="J400" s="382"/>
      <c r="K400" s="382"/>
      <c r="L400" s="382"/>
      <c r="M400" s="382"/>
      <c r="N400" s="382"/>
      <c r="O400" s="382"/>
      <c r="P400" s="382"/>
      <c r="Q400" s="382"/>
      <c r="R400" s="382"/>
      <c r="S400" s="382"/>
      <c r="T400" s="382"/>
      <c r="U400" s="382"/>
      <c r="V400" s="382"/>
      <c r="W400" s="382"/>
    </row>
    <row r="401" spans="1:23" ht="14.25" customHeight="1">
      <c r="A401" s="382"/>
      <c r="B401" s="382"/>
      <c r="C401" s="372"/>
      <c r="D401" s="382"/>
      <c r="E401" s="382"/>
      <c r="F401" s="387"/>
      <c r="G401" s="387"/>
      <c r="H401" s="404"/>
      <c r="I401" s="382"/>
      <c r="J401" s="382"/>
      <c r="K401" s="382"/>
      <c r="L401" s="382"/>
      <c r="M401" s="382"/>
      <c r="N401" s="382"/>
      <c r="O401" s="382"/>
      <c r="P401" s="382"/>
      <c r="Q401" s="382"/>
      <c r="R401" s="382"/>
      <c r="S401" s="382"/>
      <c r="T401" s="382"/>
      <c r="U401" s="382"/>
      <c r="V401" s="382"/>
      <c r="W401" s="382"/>
    </row>
    <row r="402" spans="1:23" ht="14.25" customHeight="1">
      <c r="A402" s="382"/>
      <c r="B402" s="382"/>
      <c r="C402" s="372"/>
      <c r="D402" s="382"/>
      <c r="E402" s="382"/>
      <c r="F402" s="387"/>
      <c r="G402" s="387"/>
      <c r="H402" s="404"/>
      <c r="I402" s="382"/>
      <c r="J402" s="382"/>
      <c r="K402" s="382"/>
      <c r="L402" s="382"/>
      <c r="M402" s="382"/>
      <c r="N402" s="382"/>
      <c r="O402" s="382"/>
      <c r="P402" s="382"/>
      <c r="Q402" s="382"/>
      <c r="R402" s="382"/>
      <c r="S402" s="382"/>
      <c r="T402" s="382"/>
      <c r="U402" s="382"/>
      <c r="V402" s="382"/>
      <c r="W402" s="382"/>
    </row>
    <row r="403" spans="1:23" ht="14.25" customHeight="1">
      <c r="A403" s="382"/>
      <c r="B403" s="382"/>
      <c r="C403" s="372"/>
      <c r="D403" s="382"/>
      <c r="E403" s="382"/>
      <c r="F403" s="387"/>
      <c r="G403" s="387"/>
      <c r="H403" s="404"/>
      <c r="I403" s="382"/>
      <c r="J403" s="382"/>
      <c r="K403" s="382"/>
      <c r="L403" s="382"/>
      <c r="M403" s="382"/>
      <c r="N403" s="382"/>
      <c r="O403" s="382"/>
      <c r="P403" s="382"/>
      <c r="Q403" s="382"/>
      <c r="R403" s="382"/>
      <c r="S403" s="382"/>
      <c r="T403" s="382"/>
      <c r="U403" s="382"/>
      <c r="V403" s="382"/>
      <c r="W403" s="382"/>
    </row>
    <row r="404" spans="1:23" ht="14.25" customHeight="1">
      <c r="A404" s="382"/>
      <c r="B404" s="382"/>
      <c r="C404" s="372"/>
      <c r="D404" s="382"/>
      <c r="E404" s="382"/>
      <c r="F404" s="387"/>
      <c r="G404" s="387"/>
      <c r="H404" s="404"/>
      <c r="I404" s="382"/>
      <c r="J404" s="382"/>
      <c r="K404" s="382"/>
      <c r="L404" s="382"/>
      <c r="M404" s="382"/>
      <c r="N404" s="382"/>
      <c r="O404" s="382"/>
      <c r="P404" s="382"/>
      <c r="Q404" s="382"/>
      <c r="R404" s="382"/>
      <c r="S404" s="382"/>
      <c r="T404" s="382"/>
      <c r="U404" s="382"/>
      <c r="V404" s="382"/>
      <c r="W404" s="382"/>
    </row>
    <row r="405" spans="1:23" ht="14.25" customHeight="1">
      <c r="A405" s="382"/>
      <c r="B405" s="382"/>
      <c r="C405" s="372"/>
      <c r="D405" s="382"/>
      <c r="E405" s="382"/>
      <c r="F405" s="387"/>
      <c r="G405" s="387"/>
      <c r="H405" s="404"/>
      <c r="I405" s="382"/>
      <c r="J405" s="382"/>
      <c r="K405" s="382"/>
      <c r="L405" s="382"/>
      <c r="M405" s="382"/>
      <c r="N405" s="382"/>
      <c r="O405" s="382"/>
      <c r="P405" s="382"/>
      <c r="Q405" s="382"/>
      <c r="R405" s="382"/>
      <c r="S405" s="382"/>
      <c r="T405" s="382"/>
      <c r="U405" s="382"/>
      <c r="V405" s="382"/>
      <c r="W405" s="382"/>
    </row>
    <row r="406" spans="1:23" ht="14.25" customHeight="1">
      <c r="A406" s="382"/>
      <c r="B406" s="382"/>
      <c r="C406" s="372"/>
      <c r="D406" s="382"/>
      <c r="E406" s="382"/>
      <c r="F406" s="387"/>
      <c r="G406" s="387"/>
      <c r="H406" s="404"/>
      <c r="I406" s="382"/>
      <c r="J406" s="382"/>
      <c r="K406" s="382"/>
      <c r="L406" s="382"/>
      <c r="M406" s="382"/>
      <c r="N406" s="382"/>
      <c r="O406" s="382"/>
      <c r="P406" s="382"/>
      <c r="Q406" s="382"/>
      <c r="R406" s="382"/>
      <c r="S406" s="382"/>
      <c r="T406" s="382"/>
      <c r="U406" s="382"/>
      <c r="V406" s="382"/>
      <c r="W406" s="382"/>
    </row>
    <row r="407" spans="1:23" ht="14.25" customHeight="1">
      <c r="A407" s="382"/>
      <c r="B407" s="382"/>
      <c r="C407" s="372"/>
      <c r="D407" s="382"/>
      <c r="E407" s="382"/>
      <c r="F407" s="387"/>
      <c r="G407" s="387"/>
      <c r="H407" s="404"/>
      <c r="I407" s="382"/>
      <c r="J407" s="382"/>
      <c r="K407" s="382"/>
      <c r="L407" s="382"/>
      <c r="M407" s="382"/>
      <c r="N407" s="382"/>
      <c r="O407" s="382"/>
      <c r="P407" s="382"/>
      <c r="Q407" s="382"/>
      <c r="R407" s="382"/>
      <c r="S407" s="382"/>
      <c r="T407" s="382"/>
      <c r="U407" s="382"/>
      <c r="V407" s="382"/>
      <c r="W407" s="382"/>
    </row>
    <row r="408" spans="1:23" ht="14.25" customHeight="1">
      <c r="A408" s="382"/>
      <c r="B408" s="382"/>
      <c r="C408" s="372"/>
      <c r="D408" s="382"/>
      <c r="E408" s="382"/>
      <c r="F408" s="387"/>
      <c r="G408" s="387"/>
      <c r="H408" s="404"/>
      <c r="I408" s="382"/>
      <c r="J408" s="382"/>
      <c r="K408" s="382"/>
      <c r="L408" s="382"/>
      <c r="M408" s="382"/>
      <c r="N408" s="382"/>
      <c r="O408" s="382"/>
      <c r="P408" s="382"/>
      <c r="Q408" s="382"/>
      <c r="R408" s="382"/>
      <c r="S408" s="382"/>
      <c r="T408" s="382"/>
      <c r="U408" s="382"/>
      <c r="V408" s="382"/>
      <c r="W408" s="382"/>
    </row>
    <row r="409" spans="1:23" ht="14.25" customHeight="1">
      <c r="A409" s="382"/>
      <c r="B409" s="382"/>
      <c r="C409" s="372"/>
      <c r="D409" s="382"/>
      <c r="E409" s="382"/>
      <c r="F409" s="387"/>
      <c r="G409" s="387"/>
      <c r="H409" s="404"/>
      <c r="I409" s="382"/>
      <c r="J409" s="382"/>
      <c r="K409" s="382"/>
      <c r="L409" s="382"/>
      <c r="M409" s="382"/>
      <c r="N409" s="382"/>
      <c r="O409" s="382"/>
      <c r="P409" s="382"/>
      <c r="Q409" s="382"/>
      <c r="R409" s="382"/>
      <c r="S409" s="382"/>
      <c r="T409" s="382"/>
      <c r="U409" s="382"/>
      <c r="V409" s="382"/>
      <c r="W409" s="382"/>
    </row>
    <row r="410" spans="1:23" ht="14.25" customHeight="1">
      <c r="A410" s="382"/>
      <c r="B410" s="382"/>
      <c r="C410" s="372"/>
      <c r="D410" s="382"/>
      <c r="E410" s="382"/>
      <c r="F410" s="387"/>
      <c r="G410" s="387"/>
      <c r="H410" s="404"/>
      <c r="I410" s="382"/>
      <c r="J410" s="382"/>
      <c r="K410" s="382"/>
      <c r="L410" s="382"/>
      <c r="M410" s="382"/>
      <c r="N410" s="382"/>
      <c r="O410" s="382"/>
      <c r="P410" s="382"/>
      <c r="Q410" s="382"/>
      <c r="R410" s="382"/>
      <c r="S410" s="382"/>
      <c r="T410" s="382"/>
      <c r="U410" s="382"/>
      <c r="V410" s="382"/>
      <c r="W410" s="382"/>
    </row>
    <row r="411" spans="1:23" ht="14.25" customHeight="1">
      <c r="A411" s="382"/>
      <c r="B411" s="382"/>
      <c r="C411" s="372"/>
      <c r="D411" s="382"/>
      <c r="E411" s="382"/>
      <c r="F411" s="387"/>
      <c r="G411" s="387"/>
      <c r="H411" s="404"/>
      <c r="I411" s="382"/>
      <c r="J411" s="382"/>
      <c r="K411" s="382"/>
      <c r="L411" s="382"/>
      <c r="M411" s="382"/>
      <c r="N411" s="382"/>
      <c r="O411" s="382"/>
      <c r="P411" s="382"/>
      <c r="Q411" s="382"/>
      <c r="R411" s="382"/>
      <c r="S411" s="382"/>
      <c r="T411" s="382"/>
      <c r="U411" s="382"/>
      <c r="V411" s="382"/>
      <c r="W411" s="382"/>
    </row>
    <row r="412" spans="1:23" ht="14.25" customHeight="1">
      <c r="A412" s="382"/>
      <c r="B412" s="382"/>
      <c r="C412" s="372"/>
      <c r="D412" s="382"/>
      <c r="E412" s="382"/>
      <c r="F412" s="387"/>
      <c r="G412" s="387"/>
      <c r="H412" s="404"/>
      <c r="I412" s="382"/>
      <c r="J412" s="382"/>
      <c r="K412" s="382"/>
      <c r="L412" s="382"/>
      <c r="M412" s="382"/>
      <c r="N412" s="382"/>
      <c r="O412" s="382"/>
      <c r="P412" s="382"/>
      <c r="Q412" s="382"/>
      <c r="R412" s="382"/>
      <c r="S412" s="382"/>
      <c r="T412" s="382"/>
      <c r="U412" s="382"/>
      <c r="V412" s="382"/>
      <c r="W412" s="382"/>
    </row>
    <row r="413" spans="1:23" ht="14.25" customHeight="1">
      <c r="A413" s="382"/>
      <c r="B413" s="382"/>
      <c r="C413" s="372"/>
      <c r="D413" s="382"/>
      <c r="E413" s="382"/>
      <c r="F413" s="387"/>
      <c r="G413" s="387"/>
      <c r="H413" s="404"/>
      <c r="I413" s="382"/>
      <c r="J413" s="382"/>
      <c r="K413" s="382"/>
      <c r="L413" s="382"/>
      <c r="M413" s="382"/>
      <c r="N413" s="382"/>
      <c r="O413" s="382"/>
      <c r="P413" s="382"/>
      <c r="Q413" s="382"/>
      <c r="R413" s="382"/>
      <c r="S413" s="382"/>
      <c r="T413" s="382"/>
      <c r="U413" s="382"/>
      <c r="V413" s="382"/>
      <c r="W413" s="382"/>
    </row>
    <row r="414" spans="1:23" ht="14.25" customHeight="1">
      <c r="A414" s="382"/>
      <c r="B414" s="382"/>
      <c r="C414" s="372"/>
      <c r="D414" s="382"/>
      <c r="E414" s="382"/>
      <c r="F414" s="387"/>
      <c r="G414" s="387"/>
      <c r="H414" s="404"/>
      <c r="I414" s="382"/>
      <c r="J414" s="382"/>
      <c r="K414" s="382"/>
      <c r="L414" s="382"/>
      <c r="M414" s="382"/>
      <c r="N414" s="382"/>
      <c r="O414" s="382"/>
      <c r="P414" s="382"/>
      <c r="Q414" s="382"/>
      <c r="R414" s="382"/>
      <c r="S414" s="382"/>
      <c r="T414" s="382"/>
      <c r="U414" s="382"/>
      <c r="V414" s="382"/>
      <c r="W414" s="382"/>
    </row>
    <row r="415" spans="1:23" ht="14.25" customHeight="1">
      <c r="A415" s="382"/>
      <c r="B415" s="382"/>
      <c r="C415" s="372"/>
      <c r="D415" s="382"/>
      <c r="E415" s="382"/>
      <c r="F415" s="387"/>
      <c r="G415" s="387"/>
      <c r="H415" s="404"/>
      <c r="I415" s="382"/>
      <c r="J415" s="382"/>
      <c r="K415" s="382"/>
      <c r="L415" s="382"/>
      <c r="M415" s="382"/>
      <c r="N415" s="382"/>
      <c r="O415" s="382"/>
      <c r="P415" s="382"/>
      <c r="Q415" s="382"/>
      <c r="R415" s="382"/>
      <c r="S415" s="382"/>
      <c r="T415" s="382"/>
      <c r="U415" s="382"/>
      <c r="V415" s="382"/>
      <c r="W415" s="382"/>
    </row>
    <row r="416" spans="1:23" ht="14.25" customHeight="1">
      <c r="A416" s="382"/>
      <c r="B416" s="382"/>
      <c r="C416" s="372"/>
      <c r="D416" s="382"/>
      <c r="E416" s="382"/>
      <c r="F416" s="387"/>
      <c r="G416" s="387"/>
      <c r="H416" s="404"/>
      <c r="I416" s="382"/>
      <c r="J416" s="382"/>
      <c r="K416" s="382"/>
      <c r="L416" s="382"/>
      <c r="M416" s="382"/>
      <c r="N416" s="382"/>
      <c r="O416" s="382"/>
      <c r="P416" s="382"/>
      <c r="Q416" s="382"/>
      <c r="R416" s="382"/>
      <c r="S416" s="382"/>
      <c r="T416" s="382"/>
      <c r="U416" s="382"/>
      <c r="V416" s="382"/>
      <c r="W416" s="382"/>
    </row>
    <row r="417" spans="1:23" ht="14.25" customHeight="1">
      <c r="A417" s="382"/>
      <c r="B417" s="382"/>
      <c r="C417" s="372"/>
      <c r="D417" s="382"/>
      <c r="E417" s="382"/>
      <c r="F417" s="387"/>
      <c r="G417" s="387"/>
      <c r="H417" s="404"/>
      <c r="I417" s="382"/>
      <c r="J417" s="382"/>
      <c r="K417" s="382"/>
      <c r="L417" s="382"/>
      <c r="M417" s="382"/>
      <c r="N417" s="382"/>
      <c r="O417" s="382"/>
      <c r="P417" s="382"/>
      <c r="Q417" s="382"/>
      <c r="R417" s="382"/>
      <c r="S417" s="382"/>
      <c r="T417" s="382"/>
      <c r="U417" s="382"/>
      <c r="V417" s="382"/>
      <c r="W417" s="382"/>
    </row>
    <row r="418" spans="1:23" ht="14.25" customHeight="1">
      <c r="A418" s="382"/>
      <c r="B418" s="382"/>
      <c r="C418" s="372"/>
      <c r="D418" s="382"/>
      <c r="E418" s="382"/>
      <c r="F418" s="387"/>
      <c r="G418" s="387"/>
      <c r="H418" s="404"/>
      <c r="I418" s="382"/>
      <c r="J418" s="382"/>
      <c r="K418" s="382"/>
      <c r="L418" s="382"/>
      <c r="M418" s="382"/>
      <c r="N418" s="382"/>
      <c r="O418" s="382"/>
      <c r="P418" s="382"/>
      <c r="Q418" s="382"/>
      <c r="R418" s="382"/>
      <c r="S418" s="382"/>
      <c r="T418" s="382"/>
      <c r="U418" s="382"/>
      <c r="V418" s="382"/>
      <c r="W418" s="382"/>
    </row>
    <row r="419" spans="1:23" ht="14.25" customHeight="1">
      <c r="A419" s="382"/>
      <c r="B419" s="382"/>
      <c r="C419" s="372"/>
      <c r="D419" s="382"/>
      <c r="E419" s="382"/>
      <c r="F419" s="387"/>
      <c r="G419" s="387"/>
      <c r="H419" s="404"/>
      <c r="I419" s="382"/>
      <c r="J419" s="382"/>
      <c r="K419" s="382"/>
      <c r="L419" s="382"/>
      <c r="M419" s="382"/>
      <c r="N419" s="382"/>
      <c r="O419" s="382"/>
      <c r="P419" s="382"/>
      <c r="Q419" s="382"/>
      <c r="R419" s="382"/>
      <c r="S419" s="382"/>
      <c r="T419" s="382"/>
      <c r="U419" s="382"/>
      <c r="V419" s="382"/>
      <c r="W419" s="382"/>
    </row>
    <row r="420" spans="1:23" ht="14.25" customHeight="1">
      <c r="A420" s="382"/>
      <c r="B420" s="382"/>
      <c r="C420" s="372"/>
      <c r="D420" s="382"/>
      <c r="E420" s="382"/>
      <c r="F420" s="387"/>
      <c r="G420" s="387"/>
      <c r="H420" s="404"/>
      <c r="I420" s="382"/>
      <c r="J420" s="382"/>
      <c r="K420" s="382"/>
      <c r="L420" s="382"/>
      <c r="M420" s="382"/>
      <c r="N420" s="382"/>
      <c r="O420" s="382"/>
      <c r="P420" s="382"/>
      <c r="Q420" s="382"/>
      <c r="R420" s="382"/>
      <c r="S420" s="382"/>
      <c r="T420" s="382"/>
      <c r="U420" s="382"/>
      <c r="V420" s="382"/>
      <c r="W420" s="382"/>
    </row>
    <row r="421" spans="1:23" ht="14.25" customHeight="1">
      <c r="A421" s="382"/>
      <c r="B421" s="382"/>
      <c r="C421" s="372"/>
      <c r="D421" s="382"/>
      <c r="E421" s="382"/>
      <c r="F421" s="387"/>
      <c r="G421" s="387"/>
      <c r="H421" s="404"/>
      <c r="I421" s="382"/>
      <c r="J421" s="382"/>
      <c r="K421" s="382"/>
      <c r="L421" s="382"/>
      <c r="M421" s="382"/>
      <c r="N421" s="382"/>
      <c r="O421" s="382"/>
      <c r="P421" s="382"/>
      <c r="Q421" s="382"/>
      <c r="R421" s="382"/>
      <c r="S421" s="382"/>
      <c r="T421" s="382"/>
      <c r="U421" s="382"/>
      <c r="V421" s="382"/>
      <c r="W421" s="382"/>
    </row>
    <row r="422" spans="1:23" ht="14.25" customHeight="1">
      <c r="A422" s="382"/>
      <c r="B422" s="382"/>
      <c r="C422" s="372"/>
      <c r="D422" s="382"/>
      <c r="E422" s="382"/>
      <c r="F422" s="387"/>
      <c r="G422" s="387"/>
      <c r="H422" s="404"/>
      <c r="I422" s="382"/>
      <c r="J422" s="382"/>
      <c r="K422" s="382"/>
      <c r="L422" s="382"/>
      <c r="M422" s="382"/>
      <c r="N422" s="382"/>
      <c r="O422" s="382"/>
      <c r="P422" s="382"/>
      <c r="Q422" s="382"/>
      <c r="R422" s="382"/>
      <c r="S422" s="382"/>
      <c r="T422" s="382"/>
      <c r="U422" s="382"/>
      <c r="V422" s="382"/>
      <c r="W422" s="382"/>
    </row>
    <row r="423" spans="1:23" ht="14.25" customHeight="1">
      <c r="A423" s="382"/>
      <c r="B423" s="382"/>
      <c r="C423" s="372"/>
      <c r="D423" s="382"/>
      <c r="E423" s="382"/>
      <c r="F423" s="387"/>
      <c r="G423" s="387"/>
      <c r="H423" s="404"/>
      <c r="I423" s="382"/>
      <c r="J423" s="382"/>
      <c r="K423" s="382"/>
      <c r="L423" s="382"/>
      <c r="M423" s="382"/>
      <c r="N423" s="382"/>
      <c r="O423" s="382"/>
      <c r="P423" s="382"/>
      <c r="Q423" s="382"/>
      <c r="R423" s="382"/>
      <c r="S423" s="382"/>
      <c r="T423" s="382"/>
      <c r="U423" s="382"/>
      <c r="V423" s="382"/>
      <c r="W423" s="382"/>
    </row>
    <row r="424" spans="1:23" ht="14.25" customHeight="1">
      <c r="A424" s="382"/>
      <c r="B424" s="382"/>
      <c r="C424" s="372"/>
      <c r="D424" s="382"/>
      <c r="E424" s="382"/>
      <c r="F424" s="387"/>
      <c r="G424" s="387"/>
      <c r="H424" s="404"/>
      <c r="I424" s="382"/>
      <c r="J424" s="382"/>
      <c r="K424" s="382"/>
      <c r="L424" s="382"/>
      <c r="M424" s="382"/>
      <c r="N424" s="382"/>
      <c r="O424" s="382"/>
      <c r="P424" s="382"/>
      <c r="Q424" s="382"/>
      <c r="R424" s="382"/>
      <c r="S424" s="382"/>
      <c r="T424" s="382"/>
      <c r="U424" s="382"/>
      <c r="V424" s="382"/>
      <c r="W424" s="382"/>
    </row>
    <row r="425" spans="1:23" ht="14.25" customHeight="1">
      <c r="A425" s="382"/>
      <c r="B425" s="382"/>
      <c r="C425" s="372"/>
      <c r="D425" s="382"/>
      <c r="E425" s="382"/>
      <c r="F425" s="387"/>
      <c r="G425" s="387"/>
      <c r="H425" s="404"/>
      <c r="I425" s="382"/>
      <c r="J425" s="382"/>
      <c r="K425" s="382"/>
      <c r="L425" s="382"/>
      <c r="M425" s="382"/>
      <c r="N425" s="382"/>
      <c r="O425" s="382"/>
      <c r="P425" s="382"/>
      <c r="Q425" s="382"/>
      <c r="R425" s="382"/>
      <c r="S425" s="382"/>
      <c r="T425" s="382"/>
      <c r="U425" s="382"/>
      <c r="V425" s="382"/>
      <c r="W425" s="382"/>
    </row>
    <row r="426" spans="1:23" ht="14.25" customHeight="1">
      <c r="A426" s="382"/>
      <c r="B426" s="382"/>
      <c r="C426" s="372"/>
      <c r="D426" s="382"/>
      <c r="E426" s="382"/>
      <c r="F426" s="387"/>
      <c r="G426" s="387"/>
      <c r="H426" s="404"/>
      <c r="I426" s="382"/>
      <c r="J426" s="382"/>
      <c r="K426" s="382"/>
      <c r="L426" s="382"/>
      <c r="M426" s="382"/>
      <c r="N426" s="382"/>
      <c r="O426" s="382"/>
      <c r="P426" s="382"/>
      <c r="Q426" s="382"/>
      <c r="R426" s="382"/>
      <c r="S426" s="382"/>
      <c r="T426" s="382"/>
      <c r="U426" s="382"/>
      <c r="V426" s="382"/>
      <c r="W426" s="382"/>
    </row>
    <row r="427" spans="1:23" ht="14.25" customHeight="1">
      <c r="A427" s="382"/>
      <c r="B427" s="382"/>
      <c r="C427" s="372"/>
      <c r="D427" s="382"/>
      <c r="E427" s="382"/>
      <c r="F427" s="387"/>
      <c r="G427" s="387"/>
      <c r="H427" s="404"/>
      <c r="I427" s="382"/>
      <c r="J427" s="382"/>
      <c r="K427" s="382"/>
      <c r="L427" s="382"/>
      <c r="M427" s="382"/>
      <c r="N427" s="382"/>
      <c r="O427" s="382"/>
      <c r="P427" s="382"/>
      <c r="Q427" s="382"/>
      <c r="R427" s="382"/>
      <c r="S427" s="382"/>
      <c r="T427" s="382"/>
      <c r="U427" s="382"/>
      <c r="V427" s="382"/>
      <c r="W427" s="382"/>
    </row>
    <row r="428" spans="1:23" ht="14.25" customHeight="1">
      <c r="A428" s="382"/>
      <c r="B428" s="382"/>
      <c r="C428" s="372"/>
      <c r="D428" s="382"/>
      <c r="E428" s="382"/>
      <c r="F428" s="387"/>
      <c r="G428" s="387"/>
      <c r="H428" s="404"/>
      <c r="I428" s="382"/>
      <c r="J428" s="382"/>
      <c r="K428" s="382"/>
      <c r="L428" s="382"/>
      <c r="M428" s="382"/>
      <c r="N428" s="382"/>
      <c r="O428" s="382"/>
      <c r="P428" s="382"/>
      <c r="Q428" s="382"/>
      <c r="R428" s="382"/>
      <c r="S428" s="382"/>
      <c r="T428" s="382"/>
      <c r="U428" s="382"/>
      <c r="V428" s="382"/>
      <c r="W428" s="382"/>
    </row>
    <row r="429" spans="1:23" ht="14.25" customHeight="1">
      <c r="A429" s="382"/>
      <c r="B429" s="382"/>
      <c r="C429" s="372"/>
      <c r="D429" s="382"/>
      <c r="E429" s="382"/>
      <c r="F429" s="387"/>
      <c r="G429" s="387"/>
      <c r="H429" s="404"/>
      <c r="I429" s="382"/>
      <c r="J429" s="382"/>
      <c r="K429" s="382"/>
      <c r="L429" s="382"/>
      <c r="M429" s="382"/>
      <c r="N429" s="382"/>
      <c r="O429" s="382"/>
      <c r="P429" s="382"/>
      <c r="Q429" s="382"/>
      <c r="R429" s="382"/>
      <c r="S429" s="382"/>
      <c r="T429" s="382"/>
      <c r="U429" s="382"/>
      <c r="V429" s="382"/>
      <c r="W429" s="382"/>
    </row>
    <row r="430" spans="1:23" ht="14.25" customHeight="1">
      <c r="A430" s="382"/>
      <c r="B430" s="382"/>
      <c r="C430" s="372"/>
      <c r="D430" s="382"/>
      <c r="E430" s="382"/>
      <c r="F430" s="387"/>
      <c r="G430" s="387"/>
      <c r="H430" s="404"/>
      <c r="I430" s="382"/>
      <c r="J430" s="382"/>
      <c r="K430" s="382"/>
      <c r="L430" s="382"/>
      <c r="M430" s="382"/>
      <c r="N430" s="382"/>
      <c r="O430" s="382"/>
      <c r="P430" s="382"/>
      <c r="Q430" s="382"/>
      <c r="R430" s="382"/>
      <c r="S430" s="382"/>
      <c r="T430" s="382"/>
      <c r="U430" s="382"/>
      <c r="V430" s="382"/>
      <c r="W430" s="382"/>
    </row>
    <row r="431" spans="1:23" ht="14.25" customHeight="1">
      <c r="A431" s="382"/>
      <c r="B431" s="382"/>
      <c r="C431" s="372"/>
      <c r="D431" s="382"/>
      <c r="E431" s="382"/>
      <c r="F431" s="387"/>
      <c r="G431" s="387"/>
      <c r="H431" s="404"/>
      <c r="I431" s="382"/>
      <c r="J431" s="382"/>
      <c r="K431" s="382"/>
      <c r="L431" s="382"/>
      <c r="M431" s="382"/>
      <c r="N431" s="382"/>
      <c r="O431" s="382"/>
      <c r="P431" s="382"/>
      <c r="Q431" s="382"/>
      <c r="R431" s="382"/>
      <c r="S431" s="382"/>
      <c r="T431" s="382"/>
      <c r="U431" s="382"/>
      <c r="V431" s="382"/>
      <c r="W431" s="382"/>
    </row>
    <row r="432" spans="1:23" ht="14.25" customHeight="1">
      <c r="A432" s="382"/>
      <c r="B432" s="382"/>
      <c r="C432" s="372"/>
      <c r="D432" s="382"/>
      <c r="E432" s="382"/>
      <c r="F432" s="387"/>
      <c r="G432" s="387"/>
      <c r="H432" s="404"/>
      <c r="I432" s="382"/>
      <c r="J432" s="382"/>
      <c r="K432" s="382"/>
      <c r="L432" s="382"/>
      <c r="M432" s="382"/>
      <c r="N432" s="382"/>
      <c r="O432" s="382"/>
      <c r="P432" s="382"/>
      <c r="Q432" s="382"/>
      <c r="R432" s="382"/>
      <c r="S432" s="382"/>
      <c r="T432" s="382"/>
      <c r="U432" s="382"/>
      <c r="V432" s="382"/>
      <c r="W432" s="382"/>
    </row>
    <row r="433" spans="1:23" ht="14.25" customHeight="1">
      <c r="A433" s="382"/>
      <c r="B433" s="382"/>
      <c r="C433" s="372"/>
      <c r="D433" s="382"/>
      <c r="E433" s="382"/>
      <c r="F433" s="387"/>
      <c r="G433" s="387"/>
      <c r="H433" s="404"/>
      <c r="I433" s="382"/>
      <c r="J433" s="382"/>
      <c r="K433" s="382"/>
      <c r="L433" s="382"/>
      <c r="M433" s="382"/>
      <c r="N433" s="382"/>
      <c r="O433" s="382"/>
      <c r="P433" s="382"/>
      <c r="Q433" s="382"/>
      <c r="R433" s="382"/>
      <c r="S433" s="382"/>
      <c r="T433" s="382"/>
      <c r="U433" s="382"/>
      <c r="V433" s="382"/>
      <c r="W433" s="382"/>
    </row>
    <row r="434" spans="1:23" ht="14.25" customHeight="1">
      <c r="A434" s="382"/>
      <c r="B434" s="382"/>
      <c r="C434" s="372"/>
      <c r="D434" s="382"/>
      <c r="E434" s="382"/>
      <c r="F434" s="387"/>
      <c r="G434" s="387"/>
      <c r="H434" s="404"/>
      <c r="I434" s="382"/>
      <c r="J434" s="382"/>
      <c r="K434" s="382"/>
      <c r="L434" s="382"/>
      <c r="M434" s="382"/>
      <c r="N434" s="382"/>
      <c r="O434" s="382"/>
      <c r="P434" s="382"/>
      <c r="Q434" s="382"/>
      <c r="R434" s="382"/>
      <c r="S434" s="382"/>
      <c r="T434" s="382"/>
      <c r="U434" s="382"/>
      <c r="V434" s="382"/>
      <c r="W434" s="382"/>
    </row>
    <row r="435" spans="1:23" ht="14.25" customHeight="1">
      <c r="A435" s="382"/>
      <c r="B435" s="382"/>
      <c r="C435" s="372"/>
      <c r="D435" s="382"/>
      <c r="E435" s="382"/>
      <c r="F435" s="387"/>
      <c r="G435" s="387"/>
      <c r="H435" s="404"/>
      <c r="I435" s="382"/>
      <c r="J435" s="382"/>
      <c r="K435" s="382"/>
      <c r="L435" s="382"/>
      <c r="M435" s="382"/>
      <c r="N435" s="382"/>
      <c r="O435" s="382"/>
      <c r="P435" s="382"/>
      <c r="Q435" s="382"/>
      <c r="R435" s="382"/>
      <c r="S435" s="382"/>
      <c r="T435" s="382"/>
      <c r="U435" s="382"/>
      <c r="V435" s="382"/>
      <c r="W435" s="382"/>
    </row>
    <row r="436" spans="1:23" ht="14.25" customHeight="1">
      <c r="A436" s="382"/>
      <c r="B436" s="382"/>
      <c r="C436" s="372"/>
      <c r="D436" s="382"/>
      <c r="E436" s="382"/>
      <c r="F436" s="387"/>
      <c r="G436" s="387"/>
      <c r="H436" s="404"/>
      <c r="I436" s="382"/>
      <c r="J436" s="382"/>
      <c r="K436" s="382"/>
      <c r="L436" s="382"/>
      <c r="M436" s="382"/>
      <c r="N436" s="382"/>
      <c r="O436" s="382"/>
      <c r="P436" s="382"/>
      <c r="Q436" s="382"/>
      <c r="R436" s="382"/>
      <c r="S436" s="382"/>
      <c r="T436" s="382"/>
      <c r="U436" s="382"/>
      <c r="V436" s="382"/>
      <c r="W436" s="382"/>
    </row>
    <row r="437" spans="1:23" ht="14.25" customHeight="1">
      <c r="A437" s="382"/>
      <c r="B437" s="382"/>
      <c r="C437" s="372"/>
      <c r="D437" s="382"/>
      <c r="E437" s="382"/>
      <c r="F437" s="387"/>
      <c r="G437" s="387"/>
      <c r="H437" s="404"/>
      <c r="I437" s="382"/>
      <c r="J437" s="382"/>
      <c r="K437" s="382"/>
      <c r="L437" s="382"/>
      <c r="M437" s="382"/>
      <c r="N437" s="382"/>
      <c r="O437" s="382"/>
      <c r="P437" s="382"/>
      <c r="Q437" s="382"/>
      <c r="R437" s="382"/>
      <c r="S437" s="382"/>
      <c r="T437" s="382"/>
      <c r="U437" s="382"/>
      <c r="V437" s="382"/>
      <c r="W437" s="382"/>
    </row>
    <row r="438" spans="1:23" ht="14.25" customHeight="1">
      <c r="A438" s="382"/>
      <c r="B438" s="382"/>
      <c r="C438" s="372"/>
      <c r="D438" s="382"/>
      <c r="E438" s="382"/>
      <c r="F438" s="387"/>
      <c r="G438" s="387"/>
      <c r="H438" s="404"/>
      <c r="I438" s="382"/>
      <c r="J438" s="382"/>
      <c r="K438" s="382"/>
      <c r="L438" s="382"/>
      <c r="M438" s="382"/>
      <c r="N438" s="382"/>
      <c r="O438" s="382"/>
      <c r="P438" s="382"/>
      <c r="Q438" s="382"/>
      <c r="R438" s="382"/>
      <c r="S438" s="382"/>
      <c r="T438" s="382"/>
      <c r="U438" s="382"/>
      <c r="V438" s="382"/>
      <c r="W438" s="382"/>
    </row>
    <row r="439" spans="1:23" ht="14.25" customHeight="1">
      <c r="A439" s="382"/>
      <c r="B439" s="382"/>
      <c r="C439" s="372"/>
      <c r="D439" s="382"/>
      <c r="E439" s="382"/>
      <c r="F439" s="387"/>
      <c r="G439" s="387"/>
      <c r="H439" s="404"/>
      <c r="I439" s="382"/>
      <c r="J439" s="382"/>
      <c r="K439" s="382"/>
      <c r="L439" s="382"/>
      <c r="M439" s="382"/>
      <c r="N439" s="382"/>
      <c r="O439" s="382"/>
      <c r="P439" s="382"/>
      <c r="Q439" s="382"/>
      <c r="R439" s="382"/>
      <c r="S439" s="382"/>
      <c r="T439" s="382"/>
      <c r="U439" s="382"/>
      <c r="V439" s="382"/>
      <c r="W439" s="382"/>
    </row>
    <row r="440" spans="1:23" ht="14.25" customHeight="1">
      <c r="A440" s="382"/>
      <c r="B440" s="382"/>
      <c r="C440" s="372"/>
      <c r="D440" s="382"/>
      <c r="E440" s="382"/>
      <c r="F440" s="387"/>
      <c r="G440" s="387"/>
      <c r="H440" s="404"/>
      <c r="I440" s="382"/>
      <c r="J440" s="382"/>
      <c r="K440" s="382"/>
      <c r="L440" s="382"/>
      <c r="M440" s="382"/>
      <c r="N440" s="382"/>
      <c r="O440" s="382"/>
      <c r="P440" s="382"/>
      <c r="Q440" s="382"/>
      <c r="R440" s="382"/>
      <c r="S440" s="382"/>
      <c r="T440" s="382"/>
      <c r="U440" s="382"/>
      <c r="V440" s="382"/>
      <c r="W440" s="382"/>
    </row>
    <row r="441" spans="1:23" ht="14.25" customHeight="1">
      <c r="A441" s="382"/>
      <c r="B441" s="382"/>
      <c r="C441" s="372"/>
      <c r="D441" s="382"/>
      <c r="E441" s="382"/>
      <c r="F441" s="387"/>
      <c r="G441" s="387"/>
      <c r="H441" s="404"/>
      <c r="I441" s="382"/>
      <c r="J441" s="382"/>
      <c r="K441" s="382"/>
      <c r="L441" s="382"/>
      <c r="M441" s="382"/>
      <c r="N441" s="382"/>
      <c r="O441" s="382"/>
      <c r="P441" s="382"/>
      <c r="Q441" s="382"/>
      <c r="R441" s="382"/>
      <c r="S441" s="382"/>
      <c r="T441" s="382"/>
      <c r="U441" s="382"/>
      <c r="V441" s="382"/>
      <c r="W441" s="382"/>
    </row>
    <row r="442" spans="1:23" ht="14.25" customHeight="1">
      <c r="A442" s="382"/>
      <c r="B442" s="382"/>
      <c r="C442" s="372"/>
      <c r="D442" s="382"/>
      <c r="E442" s="382"/>
      <c r="F442" s="387"/>
      <c r="G442" s="387"/>
      <c r="H442" s="404"/>
      <c r="I442" s="382"/>
      <c r="J442" s="382"/>
      <c r="K442" s="382"/>
      <c r="L442" s="382"/>
      <c r="M442" s="382"/>
      <c r="N442" s="382"/>
      <c r="O442" s="382"/>
      <c r="P442" s="382"/>
      <c r="Q442" s="382"/>
      <c r="R442" s="382"/>
      <c r="S442" s="382"/>
      <c r="T442" s="382"/>
      <c r="U442" s="382"/>
      <c r="V442" s="382"/>
      <c r="W442" s="382"/>
    </row>
    <row r="443" spans="1:23" ht="14.25" customHeight="1">
      <c r="A443" s="382"/>
      <c r="B443" s="382"/>
      <c r="C443" s="372"/>
      <c r="D443" s="382"/>
      <c r="E443" s="382"/>
      <c r="F443" s="387"/>
      <c r="G443" s="387"/>
      <c r="H443" s="404"/>
      <c r="I443" s="382"/>
      <c r="J443" s="382"/>
      <c r="K443" s="382"/>
      <c r="L443" s="382"/>
      <c r="M443" s="382"/>
      <c r="N443" s="382"/>
      <c r="O443" s="382"/>
      <c r="P443" s="382"/>
      <c r="Q443" s="382"/>
      <c r="R443" s="382"/>
      <c r="S443" s="382"/>
      <c r="T443" s="382"/>
      <c r="U443" s="382"/>
      <c r="V443" s="382"/>
      <c r="W443" s="382"/>
    </row>
    <row r="444" spans="1:23" ht="14.25" customHeight="1">
      <c r="A444" s="382"/>
      <c r="B444" s="382"/>
      <c r="C444" s="372"/>
      <c r="D444" s="382"/>
      <c r="E444" s="382"/>
      <c r="F444" s="387"/>
      <c r="G444" s="387"/>
      <c r="H444" s="404"/>
      <c r="I444" s="382"/>
      <c r="J444" s="382"/>
      <c r="K444" s="382"/>
      <c r="L444" s="382"/>
      <c r="M444" s="382"/>
      <c r="N444" s="382"/>
      <c r="O444" s="382"/>
      <c r="P444" s="382"/>
      <c r="Q444" s="382"/>
      <c r="R444" s="382"/>
      <c r="S444" s="382"/>
      <c r="T444" s="382"/>
      <c r="U444" s="382"/>
      <c r="V444" s="382"/>
      <c r="W444" s="382"/>
    </row>
    <row r="445" spans="1:23" ht="14.25" customHeight="1">
      <c r="A445" s="382"/>
      <c r="B445" s="382"/>
      <c r="C445" s="372"/>
      <c r="D445" s="382"/>
      <c r="E445" s="382"/>
      <c r="F445" s="387"/>
      <c r="G445" s="387"/>
      <c r="H445" s="404"/>
      <c r="I445" s="382"/>
      <c r="J445" s="382"/>
      <c r="K445" s="382"/>
      <c r="L445" s="382"/>
      <c r="M445" s="382"/>
      <c r="N445" s="382"/>
      <c r="O445" s="382"/>
      <c r="P445" s="382"/>
      <c r="Q445" s="382"/>
      <c r="R445" s="382"/>
      <c r="S445" s="382"/>
      <c r="T445" s="382"/>
      <c r="U445" s="382"/>
      <c r="V445" s="382"/>
      <c r="W445" s="382"/>
    </row>
    <row r="446" spans="1:23" ht="14.25" customHeight="1">
      <c r="A446" s="382"/>
      <c r="B446" s="382"/>
      <c r="C446" s="372"/>
      <c r="D446" s="382"/>
      <c r="E446" s="382"/>
      <c r="F446" s="387"/>
      <c r="G446" s="387"/>
      <c r="H446" s="404"/>
      <c r="I446" s="382"/>
      <c r="J446" s="382"/>
      <c r="K446" s="382"/>
      <c r="L446" s="382"/>
      <c r="M446" s="382"/>
      <c r="N446" s="382"/>
      <c r="O446" s="382"/>
      <c r="P446" s="382"/>
      <c r="Q446" s="382"/>
      <c r="R446" s="382"/>
      <c r="S446" s="382"/>
      <c r="T446" s="382"/>
      <c r="U446" s="382"/>
      <c r="V446" s="382"/>
      <c r="W446" s="382"/>
    </row>
    <row r="447" spans="1:23" ht="14.25" customHeight="1">
      <c r="A447" s="382"/>
      <c r="B447" s="382"/>
      <c r="C447" s="372"/>
      <c r="D447" s="382"/>
      <c r="E447" s="382"/>
      <c r="F447" s="387"/>
      <c r="G447" s="387"/>
      <c r="H447" s="404"/>
      <c r="I447" s="382"/>
      <c r="J447" s="382"/>
      <c r="K447" s="382"/>
      <c r="L447" s="382"/>
      <c r="M447" s="382"/>
      <c r="N447" s="382"/>
      <c r="O447" s="382"/>
      <c r="P447" s="382"/>
      <c r="Q447" s="382"/>
      <c r="R447" s="382"/>
      <c r="S447" s="382"/>
      <c r="T447" s="382"/>
      <c r="U447" s="382"/>
      <c r="V447" s="382"/>
      <c r="W447" s="382"/>
    </row>
    <row r="448" spans="1:23" ht="14.25" customHeight="1">
      <c r="A448" s="382"/>
      <c r="B448" s="382"/>
      <c r="C448" s="372"/>
      <c r="D448" s="382"/>
      <c r="E448" s="382"/>
      <c r="F448" s="387"/>
      <c r="G448" s="387"/>
      <c r="H448" s="404"/>
      <c r="I448" s="382"/>
      <c r="J448" s="382"/>
      <c r="K448" s="382"/>
      <c r="L448" s="382"/>
      <c r="M448" s="382"/>
      <c r="N448" s="382"/>
      <c r="O448" s="382"/>
      <c r="P448" s="382"/>
      <c r="Q448" s="382"/>
      <c r="R448" s="382"/>
      <c r="S448" s="382"/>
      <c r="T448" s="382"/>
      <c r="U448" s="382"/>
      <c r="V448" s="382"/>
      <c r="W448" s="382"/>
    </row>
    <row r="449" spans="1:23" ht="14.25" customHeight="1">
      <c r="A449" s="382"/>
      <c r="B449" s="382"/>
      <c r="C449" s="372"/>
      <c r="D449" s="382"/>
      <c r="E449" s="382"/>
      <c r="F449" s="387"/>
      <c r="G449" s="387"/>
      <c r="H449" s="404"/>
      <c r="I449" s="382"/>
      <c r="J449" s="382"/>
      <c r="K449" s="382"/>
      <c r="L449" s="382"/>
      <c r="M449" s="382"/>
      <c r="N449" s="382"/>
      <c r="O449" s="382"/>
      <c r="P449" s="382"/>
      <c r="Q449" s="382"/>
      <c r="R449" s="382"/>
      <c r="S449" s="382"/>
      <c r="T449" s="382"/>
      <c r="U449" s="382"/>
      <c r="V449" s="382"/>
      <c r="W449" s="382"/>
    </row>
    <row r="450" spans="1:23" ht="14.25" customHeight="1">
      <c r="A450" s="382"/>
      <c r="B450" s="382"/>
      <c r="C450" s="372"/>
      <c r="D450" s="382"/>
      <c r="E450" s="382"/>
      <c r="F450" s="387"/>
      <c r="G450" s="387"/>
      <c r="H450" s="404"/>
      <c r="I450" s="382"/>
      <c r="J450" s="382"/>
      <c r="K450" s="382"/>
      <c r="L450" s="382"/>
      <c r="M450" s="382"/>
      <c r="N450" s="382"/>
      <c r="O450" s="382"/>
      <c r="P450" s="382"/>
      <c r="Q450" s="382"/>
      <c r="R450" s="382"/>
      <c r="S450" s="382"/>
      <c r="T450" s="382"/>
      <c r="U450" s="382"/>
      <c r="V450" s="382"/>
      <c r="W450" s="382"/>
    </row>
    <row r="451" spans="1:23" ht="14.25" customHeight="1">
      <c r="A451" s="382"/>
      <c r="B451" s="382"/>
      <c r="C451" s="372"/>
      <c r="D451" s="382"/>
      <c r="E451" s="382"/>
      <c r="F451" s="387"/>
      <c r="G451" s="387"/>
      <c r="H451" s="404"/>
      <c r="I451" s="382"/>
      <c r="J451" s="382"/>
      <c r="K451" s="382"/>
      <c r="L451" s="382"/>
      <c r="M451" s="382"/>
      <c r="N451" s="382"/>
      <c r="O451" s="382"/>
      <c r="P451" s="382"/>
      <c r="Q451" s="382"/>
      <c r="R451" s="382"/>
      <c r="S451" s="382"/>
      <c r="T451" s="382"/>
      <c r="U451" s="382"/>
      <c r="V451" s="382"/>
      <c r="W451" s="382"/>
    </row>
    <row r="452" spans="1:23" ht="14.25" customHeight="1">
      <c r="A452" s="382"/>
      <c r="B452" s="382"/>
      <c r="C452" s="372"/>
      <c r="D452" s="382"/>
      <c r="E452" s="382"/>
      <c r="F452" s="387"/>
      <c r="G452" s="387"/>
      <c r="H452" s="404"/>
      <c r="I452" s="382"/>
      <c r="J452" s="382"/>
      <c r="K452" s="382"/>
      <c r="L452" s="382"/>
      <c r="M452" s="382"/>
      <c r="N452" s="382"/>
      <c r="O452" s="382"/>
      <c r="P452" s="382"/>
      <c r="Q452" s="382"/>
      <c r="R452" s="382"/>
      <c r="S452" s="382"/>
      <c r="T452" s="382"/>
      <c r="U452" s="382"/>
      <c r="V452" s="382"/>
      <c r="W452" s="382"/>
    </row>
    <row r="453" spans="1:23" ht="14.25" customHeight="1">
      <c r="A453" s="382"/>
      <c r="B453" s="382"/>
      <c r="C453" s="372"/>
      <c r="D453" s="382"/>
      <c r="E453" s="382"/>
      <c r="F453" s="387"/>
      <c r="G453" s="387"/>
      <c r="H453" s="404"/>
      <c r="I453" s="382"/>
      <c r="J453" s="382"/>
      <c r="K453" s="382"/>
      <c r="L453" s="382"/>
      <c r="M453" s="382"/>
      <c r="N453" s="382"/>
      <c r="O453" s="382"/>
      <c r="P453" s="382"/>
      <c r="Q453" s="382"/>
      <c r="R453" s="382"/>
      <c r="S453" s="382"/>
      <c r="T453" s="382"/>
      <c r="U453" s="382"/>
      <c r="V453" s="382"/>
      <c r="W453" s="382"/>
    </row>
    <row r="454" spans="1:23" ht="14.25" customHeight="1">
      <c r="A454" s="382"/>
      <c r="B454" s="382"/>
      <c r="C454" s="372"/>
      <c r="D454" s="382"/>
      <c r="E454" s="382"/>
      <c r="F454" s="387"/>
      <c r="G454" s="387"/>
      <c r="H454" s="404"/>
      <c r="I454" s="382"/>
      <c r="J454" s="382"/>
      <c r="K454" s="382"/>
      <c r="L454" s="382"/>
      <c r="M454" s="382"/>
      <c r="N454" s="382"/>
      <c r="O454" s="382"/>
      <c r="P454" s="382"/>
      <c r="Q454" s="382"/>
      <c r="R454" s="382"/>
      <c r="S454" s="382"/>
      <c r="T454" s="382"/>
      <c r="U454" s="382"/>
      <c r="V454" s="382"/>
      <c r="W454" s="382"/>
    </row>
    <row r="455" spans="1:23" ht="14.25" customHeight="1">
      <c r="A455" s="382"/>
      <c r="B455" s="382"/>
      <c r="C455" s="372"/>
      <c r="D455" s="382"/>
      <c r="E455" s="382"/>
      <c r="F455" s="387"/>
      <c r="G455" s="387"/>
      <c r="H455" s="404"/>
      <c r="I455" s="382"/>
      <c r="J455" s="382"/>
      <c r="K455" s="382"/>
      <c r="L455" s="382"/>
      <c r="M455" s="382"/>
      <c r="N455" s="382"/>
      <c r="O455" s="382"/>
      <c r="P455" s="382"/>
      <c r="Q455" s="382"/>
      <c r="R455" s="382"/>
      <c r="S455" s="382"/>
      <c r="T455" s="382"/>
      <c r="U455" s="382"/>
      <c r="V455" s="382"/>
      <c r="W455" s="382"/>
    </row>
    <row r="456" spans="1:23" ht="14.25" customHeight="1">
      <c r="A456" s="382"/>
      <c r="B456" s="382"/>
      <c r="C456" s="372"/>
      <c r="D456" s="382"/>
      <c r="E456" s="382"/>
      <c r="F456" s="387"/>
      <c r="G456" s="387"/>
      <c r="H456" s="404"/>
      <c r="I456" s="382"/>
      <c r="J456" s="382"/>
      <c r="K456" s="382"/>
      <c r="L456" s="382"/>
      <c r="M456" s="382"/>
      <c r="N456" s="382"/>
      <c r="O456" s="382"/>
      <c r="P456" s="382"/>
      <c r="Q456" s="382"/>
      <c r="R456" s="382"/>
      <c r="S456" s="382"/>
      <c r="T456" s="382"/>
      <c r="U456" s="382"/>
      <c r="V456" s="382"/>
      <c r="W456" s="382"/>
    </row>
    <row r="457" spans="1:23" ht="14.25" customHeight="1">
      <c r="A457" s="382"/>
      <c r="B457" s="382"/>
      <c r="C457" s="372"/>
      <c r="D457" s="382"/>
      <c r="E457" s="382"/>
      <c r="F457" s="387"/>
      <c r="G457" s="387"/>
      <c r="H457" s="404"/>
      <c r="I457" s="382"/>
      <c r="J457" s="382"/>
      <c r="K457" s="382"/>
      <c r="L457" s="382"/>
      <c r="M457" s="382"/>
      <c r="N457" s="382"/>
      <c r="O457" s="382"/>
      <c r="P457" s="382"/>
      <c r="Q457" s="382"/>
      <c r="R457" s="382"/>
      <c r="S457" s="382"/>
      <c r="T457" s="382"/>
      <c r="U457" s="382"/>
      <c r="V457" s="382"/>
      <c r="W457" s="382"/>
    </row>
    <row r="458" spans="1:23" ht="14.25" customHeight="1">
      <c r="A458" s="382"/>
      <c r="B458" s="382"/>
      <c r="C458" s="372"/>
      <c r="D458" s="382"/>
      <c r="E458" s="382"/>
      <c r="F458" s="387"/>
      <c r="G458" s="387"/>
      <c r="H458" s="404"/>
      <c r="I458" s="382"/>
      <c r="J458" s="382"/>
      <c r="K458" s="382"/>
      <c r="L458" s="382"/>
      <c r="M458" s="382"/>
      <c r="N458" s="382"/>
      <c r="O458" s="382"/>
      <c r="P458" s="382"/>
      <c r="Q458" s="382"/>
      <c r="R458" s="382"/>
      <c r="S458" s="382"/>
      <c r="T458" s="382"/>
      <c r="U458" s="382"/>
      <c r="V458" s="382"/>
      <c r="W458" s="382"/>
    </row>
    <row r="459" spans="1:23" ht="14.25" customHeight="1">
      <c r="A459" s="382"/>
      <c r="B459" s="382"/>
      <c r="C459" s="372"/>
      <c r="D459" s="382"/>
      <c r="E459" s="382"/>
      <c r="F459" s="387"/>
      <c r="G459" s="387"/>
      <c r="H459" s="404"/>
      <c r="I459" s="382"/>
      <c r="J459" s="382"/>
      <c r="K459" s="382"/>
      <c r="L459" s="382"/>
      <c r="M459" s="382"/>
      <c r="N459" s="382"/>
      <c r="O459" s="382"/>
      <c r="P459" s="382"/>
      <c r="Q459" s="382"/>
      <c r="R459" s="382"/>
      <c r="S459" s="382"/>
      <c r="T459" s="382"/>
      <c r="U459" s="382"/>
      <c r="V459" s="382"/>
      <c r="W459" s="382"/>
    </row>
    <row r="460" spans="1:23" ht="14.25" customHeight="1">
      <c r="A460" s="382"/>
      <c r="B460" s="382"/>
      <c r="C460" s="372"/>
      <c r="D460" s="382"/>
      <c r="E460" s="382"/>
      <c r="F460" s="387"/>
      <c r="G460" s="387"/>
      <c r="H460" s="404"/>
      <c r="I460" s="382"/>
      <c r="J460" s="382"/>
      <c r="K460" s="382"/>
      <c r="L460" s="382"/>
      <c r="M460" s="382"/>
      <c r="N460" s="382"/>
      <c r="O460" s="382"/>
      <c r="P460" s="382"/>
      <c r="Q460" s="382"/>
      <c r="R460" s="382"/>
      <c r="S460" s="382"/>
      <c r="T460" s="382"/>
      <c r="U460" s="382"/>
      <c r="V460" s="382"/>
      <c r="W460" s="382"/>
    </row>
    <row r="461" spans="1:23" ht="14.25" customHeight="1">
      <c r="A461" s="382"/>
      <c r="B461" s="382"/>
      <c r="C461" s="372"/>
      <c r="D461" s="382"/>
      <c r="E461" s="382"/>
      <c r="F461" s="387"/>
      <c r="G461" s="387"/>
      <c r="H461" s="404"/>
      <c r="I461" s="382"/>
      <c r="J461" s="382"/>
      <c r="K461" s="382"/>
      <c r="L461" s="382"/>
      <c r="M461" s="382"/>
      <c r="N461" s="382"/>
      <c r="O461" s="382"/>
      <c r="P461" s="382"/>
      <c r="Q461" s="382"/>
      <c r="R461" s="382"/>
      <c r="S461" s="382"/>
      <c r="T461" s="382"/>
      <c r="U461" s="382"/>
      <c r="V461" s="382"/>
      <c r="W461" s="382"/>
    </row>
    <row r="462" spans="1:23" ht="14.25" customHeight="1">
      <c r="A462" s="382"/>
      <c r="B462" s="382"/>
      <c r="C462" s="372"/>
      <c r="D462" s="382"/>
      <c r="E462" s="382"/>
      <c r="F462" s="387"/>
      <c r="G462" s="387"/>
      <c r="H462" s="404"/>
      <c r="I462" s="382"/>
      <c r="J462" s="382"/>
      <c r="K462" s="382"/>
      <c r="L462" s="382"/>
      <c r="M462" s="382"/>
      <c r="N462" s="382"/>
      <c r="O462" s="382"/>
      <c r="P462" s="382"/>
      <c r="Q462" s="382"/>
      <c r="R462" s="382"/>
      <c r="S462" s="382"/>
      <c r="T462" s="382"/>
      <c r="U462" s="382"/>
      <c r="V462" s="382"/>
      <c r="W462" s="382"/>
    </row>
    <row r="463" spans="1:23" ht="14.25" customHeight="1">
      <c r="A463" s="382"/>
      <c r="B463" s="382"/>
      <c r="C463" s="372"/>
      <c r="D463" s="382"/>
      <c r="E463" s="382"/>
      <c r="F463" s="387"/>
      <c r="G463" s="387"/>
      <c r="H463" s="404"/>
      <c r="I463" s="382"/>
      <c r="J463" s="382"/>
      <c r="K463" s="382"/>
      <c r="L463" s="382"/>
      <c r="M463" s="382"/>
      <c r="N463" s="382"/>
      <c r="O463" s="382"/>
      <c r="P463" s="382"/>
      <c r="Q463" s="382"/>
      <c r="R463" s="382"/>
      <c r="S463" s="382"/>
      <c r="T463" s="382"/>
      <c r="U463" s="382"/>
      <c r="V463" s="382"/>
      <c r="W463" s="382"/>
    </row>
    <row r="464" spans="1:23" ht="14.25" customHeight="1">
      <c r="A464" s="382"/>
      <c r="B464" s="382"/>
      <c r="C464" s="372"/>
      <c r="D464" s="382"/>
      <c r="E464" s="382"/>
      <c r="F464" s="387"/>
      <c r="G464" s="387"/>
      <c r="H464" s="404"/>
      <c r="I464" s="382"/>
      <c r="J464" s="382"/>
      <c r="K464" s="382"/>
      <c r="L464" s="382"/>
      <c r="M464" s="382"/>
      <c r="N464" s="382"/>
      <c r="O464" s="382"/>
      <c r="P464" s="382"/>
      <c r="Q464" s="382"/>
      <c r="R464" s="382"/>
      <c r="S464" s="382"/>
      <c r="T464" s="382"/>
      <c r="U464" s="382"/>
      <c r="V464" s="382"/>
      <c r="W464" s="382"/>
    </row>
    <row r="465" spans="1:23" ht="14.25" customHeight="1">
      <c r="A465" s="382"/>
      <c r="B465" s="382"/>
      <c r="C465" s="372"/>
      <c r="D465" s="382"/>
      <c r="E465" s="382"/>
      <c r="F465" s="387"/>
      <c r="G465" s="387"/>
      <c r="H465" s="404"/>
      <c r="I465" s="382"/>
      <c r="J465" s="382"/>
      <c r="K465" s="382"/>
      <c r="L465" s="382"/>
      <c r="M465" s="382"/>
      <c r="N465" s="382"/>
      <c r="O465" s="382"/>
      <c r="P465" s="382"/>
      <c r="Q465" s="382"/>
      <c r="R465" s="382"/>
      <c r="S465" s="382"/>
      <c r="T465" s="382"/>
      <c r="U465" s="382"/>
      <c r="V465" s="382"/>
      <c r="W465" s="382"/>
    </row>
    <row r="466" spans="1:23" ht="14.25" customHeight="1">
      <c r="A466" s="382"/>
      <c r="B466" s="382"/>
      <c r="C466" s="372"/>
      <c r="D466" s="382"/>
      <c r="E466" s="382"/>
      <c r="F466" s="387"/>
      <c r="G466" s="387"/>
      <c r="H466" s="404"/>
      <c r="I466" s="382"/>
      <c r="J466" s="382"/>
      <c r="K466" s="382"/>
      <c r="L466" s="382"/>
      <c r="M466" s="382"/>
      <c r="N466" s="382"/>
      <c r="O466" s="382"/>
      <c r="P466" s="382"/>
      <c r="Q466" s="382"/>
      <c r="R466" s="382"/>
      <c r="S466" s="382"/>
      <c r="T466" s="382"/>
      <c r="U466" s="382"/>
      <c r="V466" s="382"/>
      <c r="W466" s="382"/>
    </row>
    <row r="467" spans="1:23" ht="14.25" customHeight="1">
      <c r="A467" s="382"/>
      <c r="B467" s="382"/>
      <c r="C467" s="372"/>
      <c r="D467" s="382"/>
      <c r="E467" s="382"/>
      <c r="F467" s="387"/>
      <c r="G467" s="387"/>
      <c r="H467" s="404"/>
      <c r="I467" s="382"/>
      <c r="J467" s="382"/>
      <c r="K467" s="382"/>
      <c r="L467" s="382"/>
      <c r="M467" s="382"/>
      <c r="N467" s="382"/>
      <c r="O467" s="382"/>
      <c r="P467" s="382"/>
      <c r="Q467" s="382"/>
      <c r="R467" s="382"/>
      <c r="S467" s="382"/>
      <c r="T467" s="382"/>
      <c r="U467" s="382"/>
      <c r="V467" s="382"/>
      <c r="W467" s="382"/>
    </row>
    <row r="468" spans="1:23" ht="14.25" customHeight="1">
      <c r="A468" s="382"/>
      <c r="B468" s="382"/>
      <c r="C468" s="372"/>
      <c r="D468" s="382"/>
      <c r="E468" s="382"/>
      <c r="F468" s="387"/>
      <c r="G468" s="387"/>
      <c r="H468" s="404"/>
      <c r="I468" s="382"/>
      <c r="J468" s="382"/>
      <c r="K468" s="382"/>
      <c r="L468" s="382"/>
      <c r="M468" s="382"/>
      <c r="N468" s="382"/>
      <c r="O468" s="382"/>
      <c r="P468" s="382"/>
      <c r="Q468" s="382"/>
      <c r="R468" s="382"/>
      <c r="S468" s="382"/>
      <c r="T468" s="382"/>
      <c r="U468" s="382"/>
      <c r="V468" s="382"/>
      <c r="W468" s="382"/>
    </row>
    <row r="469" spans="1:23" ht="14.25" customHeight="1">
      <c r="A469" s="382"/>
      <c r="B469" s="382"/>
      <c r="C469" s="372"/>
      <c r="D469" s="382"/>
      <c r="E469" s="382"/>
      <c r="F469" s="387"/>
      <c r="G469" s="387"/>
      <c r="H469" s="404"/>
      <c r="I469" s="382"/>
      <c r="J469" s="382"/>
      <c r="K469" s="382"/>
      <c r="L469" s="382"/>
      <c r="M469" s="382"/>
      <c r="N469" s="382"/>
      <c r="O469" s="382"/>
      <c r="P469" s="382"/>
      <c r="Q469" s="382"/>
      <c r="R469" s="382"/>
      <c r="S469" s="382"/>
      <c r="T469" s="382"/>
      <c r="U469" s="382"/>
      <c r="V469" s="382"/>
      <c r="W469" s="382"/>
    </row>
    <row r="470" spans="1:23" ht="14.25" customHeight="1">
      <c r="A470" s="382"/>
      <c r="B470" s="382"/>
      <c r="C470" s="372"/>
      <c r="D470" s="382"/>
      <c r="E470" s="382"/>
      <c r="F470" s="387"/>
      <c r="G470" s="387"/>
      <c r="H470" s="404"/>
      <c r="I470" s="382"/>
      <c r="J470" s="382"/>
      <c r="K470" s="382"/>
      <c r="L470" s="382"/>
      <c r="M470" s="382"/>
      <c r="N470" s="382"/>
      <c r="O470" s="382"/>
      <c r="P470" s="382"/>
      <c r="Q470" s="382"/>
      <c r="R470" s="382"/>
      <c r="S470" s="382"/>
      <c r="T470" s="382"/>
      <c r="U470" s="382"/>
      <c r="V470" s="382"/>
      <c r="W470" s="382"/>
    </row>
    <row r="471" spans="1:23" ht="14.25" customHeight="1">
      <c r="A471" s="382"/>
      <c r="B471" s="382"/>
      <c r="C471" s="372"/>
      <c r="D471" s="382"/>
      <c r="E471" s="382"/>
      <c r="F471" s="387"/>
      <c r="G471" s="387"/>
      <c r="H471" s="404"/>
      <c r="I471" s="382"/>
      <c r="J471" s="382"/>
      <c r="K471" s="382"/>
      <c r="L471" s="382"/>
      <c r="M471" s="382"/>
      <c r="N471" s="382"/>
      <c r="O471" s="382"/>
      <c r="P471" s="382"/>
      <c r="Q471" s="382"/>
      <c r="R471" s="382"/>
      <c r="S471" s="382"/>
      <c r="T471" s="382"/>
      <c r="U471" s="382"/>
      <c r="V471" s="382"/>
      <c r="W471" s="382"/>
    </row>
    <row r="472" spans="1:23" ht="14.25" customHeight="1">
      <c r="A472" s="382"/>
      <c r="B472" s="382"/>
      <c r="C472" s="372"/>
      <c r="D472" s="382"/>
      <c r="E472" s="382"/>
      <c r="F472" s="387"/>
      <c r="G472" s="387"/>
      <c r="H472" s="404"/>
      <c r="I472" s="382"/>
      <c r="J472" s="382"/>
      <c r="K472" s="382"/>
      <c r="L472" s="382"/>
      <c r="M472" s="382"/>
      <c r="N472" s="382"/>
      <c r="O472" s="382"/>
      <c r="P472" s="382"/>
      <c r="Q472" s="382"/>
      <c r="R472" s="382"/>
      <c r="S472" s="382"/>
      <c r="T472" s="382"/>
      <c r="U472" s="382"/>
      <c r="V472" s="382"/>
      <c r="W472" s="382"/>
    </row>
    <row r="473" spans="1:23" ht="14.25" customHeight="1">
      <c r="A473" s="382"/>
      <c r="B473" s="382"/>
      <c r="C473" s="372"/>
      <c r="D473" s="382"/>
      <c r="E473" s="382"/>
      <c r="F473" s="387"/>
      <c r="G473" s="387"/>
      <c r="H473" s="404"/>
      <c r="I473" s="382"/>
      <c r="J473" s="382"/>
      <c r="K473" s="382"/>
      <c r="L473" s="382"/>
      <c r="M473" s="382"/>
      <c r="N473" s="382"/>
      <c r="O473" s="382"/>
      <c r="P473" s="382"/>
      <c r="Q473" s="382"/>
      <c r="R473" s="382"/>
      <c r="S473" s="382"/>
      <c r="T473" s="382"/>
      <c r="U473" s="382"/>
      <c r="V473" s="382"/>
      <c r="W473" s="382"/>
    </row>
    <row r="474" spans="1:23" ht="14.25" customHeight="1">
      <c r="A474" s="382"/>
      <c r="B474" s="382"/>
      <c r="C474" s="372"/>
      <c r="D474" s="382"/>
      <c r="E474" s="382"/>
      <c r="F474" s="387"/>
      <c r="G474" s="387"/>
      <c r="H474" s="404"/>
      <c r="I474" s="382"/>
      <c r="J474" s="382"/>
      <c r="K474" s="382"/>
      <c r="L474" s="382"/>
      <c r="M474" s="382"/>
      <c r="N474" s="382"/>
      <c r="O474" s="382"/>
      <c r="P474" s="382"/>
      <c r="Q474" s="382"/>
      <c r="R474" s="382"/>
      <c r="S474" s="382"/>
      <c r="T474" s="382"/>
      <c r="U474" s="382"/>
      <c r="V474" s="382"/>
      <c r="W474" s="382"/>
    </row>
    <row r="475" spans="1:23" ht="14.25" customHeight="1">
      <c r="A475" s="382"/>
      <c r="B475" s="382"/>
      <c r="C475" s="372"/>
      <c r="D475" s="382"/>
      <c r="E475" s="382"/>
      <c r="F475" s="387"/>
      <c r="G475" s="387"/>
      <c r="H475" s="404"/>
      <c r="I475" s="382"/>
      <c r="J475" s="382"/>
      <c r="K475" s="382"/>
      <c r="L475" s="382"/>
      <c r="M475" s="382"/>
      <c r="N475" s="382"/>
      <c r="O475" s="382"/>
      <c r="P475" s="382"/>
      <c r="Q475" s="382"/>
      <c r="R475" s="382"/>
      <c r="S475" s="382"/>
      <c r="T475" s="382"/>
      <c r="U475" s="382"/>
      <c r="V475" s="382"/>
      <c r="W475" s="382"/>
    </row>
    <row r="476" spans="1:23" ht="14.25" customHeight="1">
      <c r="A476" s="382"/>
      <c r="B476" s="382"/>
      <c r="C476" s="372"/>
      <c r="D476" s="382"/>
      <c r="E476" s="382"/>
      <c r="F476" s="387"/>
      <c r="G476" s="387"/>
      <c r="H476" s="404"/>
      <c r="I476" s="382"/>
      <c r="J476" s="382"/>
      <c r="K476" s="382"/>
      <c r="L476" s="382"/>
      <c r="M476" s="382"/>
      <c r="N476" s="382"/>
      <c r="O476" s="382"/>
      <c r="P476" s="382"/>
      <c r="Q476" s="382"/>
      <c r="R476" s="382"/>
      <c r="S476" s="382"/>
      <c r="T476" s="382"/>
      <c r="U476" s="382"/>
      <c r="V476" s="382"/>
      <c r="W476" s="382"/>
    </row>
    <row r="477" spans="1:23" ht="14.25" customHeight="1">
      <c r="A477" s="382"/>
      <c r="B477" s="382"/>
      <c r="C477" s="372"/>
      <c r="D477" s="382"/>
      <c r="E477" s="382"/>
      <c r="F477" s="387"/>
      <c r="G477" s="387"/>
      <c r="H477" s="404"/>
      <c r="I477" s="382"/>
      <c r="J477" s="382"/>
      <c r="K477" s="382"/>
      <c r="L477" s="382"/>
      <c r="M477" s="382"/>
      <c r="N477" s="382"/>
      <c r="O477" s="382"/>
      <c r="P477" s="382"/>
      <c r="Q477" s="382"/>
      <c r="R477" s="382"/>
      <c r="S477" s="382"/>
      <c r="T477" s="382"/>
      <c r="U477" s="382"/>
      <c r="V477" s="382"/>
      <c r="W477" s="382"/>
    </row>
    <row r="478" spans="1:23" ht="14.25" customHeight="1">
      <c r="A478" s="382"/>
      <c r="B478" s="382"/>
      <c r="C478" s="372"/>
      <c r="D478" s="382"/>
      <c r="E478" s="382"/>
      <c r="F478" s="387"/>
      <c r="G478" s="387"/>
      <c r="H478" s="404"/>
      <c r="I478" s="382"/>
      <c r="J478" s="382"/>
      <c r="K478" s="382"/>
      <c r="L478" s="382"/>
      <c r="M478" s="382"/>
      <c r="N478" s="382"/>
      <c r="O478" s="382"/>
      <c r="P478" s="382"/>
      <c r="Q478" s="382"/>
      <c r="R478" s="382"/>
      <c r="S478" s="382"/>
      <c r="T478" s="382"/>
      <c r="U478" s="382"/>
      <c r="V478" s="382"/>
      <c r="W478" s="382"/>
    </row>
    <row r="479" spans="1:23" ht="14.25" customHeight="1">
      <c r="A479" s="382"/>
      <c r="B479" s="382"/>
      <c r="C479" s="372"/>
      <c r="D479" s="382"/>
      <c r="E479" s="382"/>
      <c r="F479" s="387"/>
      <c r="G479" s="387"/>
      <c r="H479" s="404"/>
      <c r="I479" s="382"/>
      <c r="J479" s="382"/>
      <c r="K479" s="382"/>
      <c r="L479" s="382"/>
      <c r="M479" s="382"/>
      <c r="N479" s="382"/>
      <c r="O479" s="382"/>
      <c r="P479" s="382"/>
      <c r="Q479" s="382"/>
      <c r="R479" s="382"/>
      <c r="S479" s="382"/>
      <c r="T479" s="382"/>
      <c r="U479" s="382"/>
      <c r="V479" s="382"/>
      <c r="W479" s="382"/>
    </row>
    <row r="480" spans="1:23" ht="14.25" customHeight="1">
      <c r="A480" s="382"/>
      <c r="B480" s="382"/>
      <c r="C480" s="372"/>
      <c r="D480" s="382"/>
      <c r="E480" s="382"/>
      <c r="F480" s="387"/>
      <c r="G480" s="387"/>
      <c r="H480" s="404"/>
      <c r="I480" s="382"/>
      <c r="J480" s="382"/>
      <c r="K480" s="382"/>
      <c r="L480" s="382"/>
      <c r="M480" s="382"/>
      <c r="N480" s="382"/>
      <c r="O480" s="382"/>
      <c r="P480" s="382"/>
      <c r="Q480" s="382"/>
      <c r="R480" s="382"/>
      <c r="S480" s="382"/>
      <c r="T480" s="382"/>
      <c r="U480" s="382"/>
      <c r="V480" s="382"/>
      <c r="W480" s="382"/>
    </row>
    <row r="481" spans="1:23" ht="14.25" customHeight="1">
      <c r="A481" s="382"/>
      <c r="B481" s="382"/>
      <c r="C481" s="372"/>
      <c r="D481" s="382"/>
      <c r="E481" s="382"/>
      <c r="F481" s="387"/>
      <c r="G481" s="387"/>
      <c r="H481" s="404"/>
      <c r="I481" s="382"/>
      <c r="J481" s="382"/>
      <c r="K481" s="382"/>
      <c r="L481" s="382"/>
      <c r="M481" s="382"/>
      <c r="N481" s="382"/>
      <c r="O481" s="382"/>
      <c r="P481" s="382"/>
      <c r="Q481" s="382"/>
      <c r="R481" s="382"/>
      <c r="S481" s="382"/>
      <c r="T481" s="382"/>
      <c r="U481" s="382"/>
      <c r="V481" s="382"/>
      <c r="W481" s="382"/>
    </row>
    <row r="482" spans="1:23" ht="14.25" customHeight="1">
      <c r="A482" s="382"/>
      <c r="B482" s="382"/>
      <c r="C482" s="372"/>
      <c r="D482" s="382"/>
      <c r="E482" s="382"/>
      <c r="F482" s="387"/>
      <c r="G482" s="387"/>
      <c r="H482" s="404"/>
      <c r="I482" s="382"/>
      <c r="J482" s="382"/>
      <c r="K482" s="382"/>
      <c r="L482" s="382"/>
      <c r="M482" s="382"/>
      <c r="N482" s="382"/>
      <c r="O482" s="382"/>
      <c r="P482" s="382"/>
      <c r="Q482" s="382"/>
      <c r="R482" s="382"/>
      <c r="S482" s="382"/>
      <c r="T482" s="382"/>
      <c r="U482" s="382"/>
      <c r="V482" s="382"/>
      <c r="W482" s="382"/>
    </row>
    <row r="483" spans="1:23" ht="14.25" customHeight="1">
      <c r="A483" s="382"/>
      <c r="B483" s="382"/>
      <c r="C483" s="372"/>
      <c r="D483" s="382"/>
      <c r="E483" s="382"/>
      <c r="F483" s="387"/>
      <c r="G483" s="387"/>
      <c r="H483" s="404"/>
      <c r="I483" s="382"/>
      <c r="J483" s="382"/>
      <c r="K483" s="382"/>
      <c r="L483" s="382"/>
      <c r="M483" s="382"/>
      <c r="N483" s="382"/>
      <c r="O483" s="382"/>
      <c r="P483" s="382"/>
      <c r="Q483" s="382"/>
      <c r="R483" s="382"/>
      <c r="S483" s="382"/>
      <c r="T483" s="382"/>
      <c r="U483" s="382"/>
      <c r="V483" s="382"/>
      <c r="W483" s="382"/>
    </row>
    <row r="484" spans="1:23" ht="14.25" customHeight="1">
      <c r="A484" s="382"/>
      <c r="B484" s="382"/>
      <c r="C484" s="372"/>
      <c r="D484" s="382"/>
      <c r="E484" s="382"/>
      <c r="F484" s="387"/>
      <c r="G484" s="387"/>
      <c r="H484" s="404"/>
      <c r="I484" s="382"/>
      <c r="J484" s="382"/>
      <c r="K484" s="382"/>
      <c r="L484" s="382"/>
      <c r="M484" s="382"/>
      <c r="N484" s="382"/>
      <c r="O484" s="382"/>
      <c r="P484" s="382"/>
      <c r="Q484" s="382"/>
      <c r="R484" s="382"/>
      <c r="S484" s="382"/>
      <c r="T484" s="382"/>
      <c r="U484" s="382"/>
      <c r="V484" s="382"/>
      <c r="W484" s="382"/>
    </row>
    <row r="485" spans="1:23" ht="14.25" customHeight="1">
      <c r="A485" s="382"/>
      <c r="B485" s="382"/>
      <c r="C485" s="372"/>
      <c r="D485" s="382"/>
      <c r="E485" s="382"/>
      <c r="F485" s="387"/>
      <c r="G485" s="387"/>
      <c r="H485" s="404"/>
      <c r="I485" s="382"/>
      <c r="J485" s="382"/>
      <c r="K485" s="382"/>
      <c r="L485" s="382"/>
      <c r="M485" s="382"/>
      <c r="N485" s="382"/>
      <c r="O485" s="382"/>
      <c r="P485" s="382"/>
      <c r="Q485" s="382"/>
      <c r="R485" s="382"/>
      <c r="S485" s="382"/>
      <c r="T485" s="382"/>
      <c r="U485" s="382"/>
      <c r="V485" s="382"/>
      <c r="W485" s="382"/>
    </row>
    <row r="486" spans="1:23" ht="14.25" customHeight="1">
      <c r="A486" s="382"/>
      <c r="B486" s="382"/>
      <c r="C486" s="372"/>
      <c r="D486" s="382"/>
      <c r="E486" s="382"/>
      <c r="F486" s="387"/>
      <c r="G486" s="387"/>
      <c r="H486" s="404"/>
      <c r="I486" s="382"/>
      <c r="J486" s="382"/>
      <c r="K486" s="382"/>
      <c r="L486" s="382"/>
      <c r="M486" s="382"/>
      <c r="N486" s="382"/>
      <c r="O486" s="382"/>
      <c r="P486" s="382"/>
      <c r="Q486" s="382"/>
      <c r="R486" s="382"/>
      <c r="S486" s="382"/>
      <c r="T486" s="382"/>
      <c r="U486" s="382"/>
      <c r="V486" s="382"/>
      <c r="W486" s="382"/>
    </row>
    <row r="487" spans="1:23" ht="14.25" customHeight="1">
      <c r="A487" s="382"/>
      <c r="B487" s="382"/>
      <c r="C487" s="372"/>
      <c r="D487" s="382"/>
      <c r="E487" s="382"/>
      <c r="F487" s="387"/>
      <c r="G487" s="387"/>
      <c r="H487" s="404"/>
      <c r="I487" s="382"/>
      <c r="J487" s="382"/>
      <c r="K487" s="382"/>
      <c r="L487" s="382"/>
      <c r="M487" s="382"/>
      <c r="N487" s="382"/>
      <c r="O487" s="382"/>
      <c r="P487" s="382"/>
      <c r="Q487" s="382"/>
      <c r="R487" s="382"/>
      <c r="S487" s="382"/>
      <c r="T487" s="382"/>
      <c r="U487" s="382"/>
      <c r="V487" s="382"/>
      <c r="W487" s="382"/>
    </row>
    <row r="488" spans="1:23" ht="14.25" customHeight="1">
      <c r="A488" s="382"/>
      <c r="B488" s="382"/>
      <c r="C488" s="372"/>
      <c r="D488" s="382"/>
      <c r="E488" s="382"/>
      <c r="F488" s="387"/>
      <c r="G488" s="387"/>
      <c r="H488" s="404"/>
      <c r="I488" s="382"/>
      <c r="J488" s="382"/>
      <c r="K488" s="382"/>
      <c r="L488" s="382"/>
      <c r="M488" s="382"/>
      <c r="N488" s="382"/>
      <c r="O488" s="382"/>
      <c r="P488" s="382"/>
      <c r="Q488" s="382"/>
      <c r="R488" s="382"/>
      <c r="S488" s="382"/>
      <c r="T488" s="382"/>
      <c r="U488" s="382"/>
      <c r="V488" s="382"/>
      <c r="W488" s="382"/>
    </row>
    <row r="489" spans="1:23" ht="14.25" customHeight="1">
      <c r="A489" s="382"/>
      <c r="B489" s="382"/>
      <c r="C489" s="372"/>
      <c r="D489" s="382"/>
      <c r="E489" s="382"/>
      <c r="F489" s="387"/>
      <c r="G489" s="387"/>
      <c r="H489" s="404"/>
      <c r="I489" s="382"/>
      <c r="J489" s="382"/>
      <c r="K489" s="382"/>
      <c r="L489" s="382"/>
      <c r="M489" s="382"/>
      <c r="N489" s="382"/>
      <c r="O489" s="382"/>
      <c r="P489" s="382"/>
      <c r="Q489" s="382"/>
      <c r="R489" s="382"/>
      <c r="S489" s="382"/>
      <c r="T489" s="382"/>
      <c r="U489" s="382"/>
      <c r="V489" s="382"/>
      <c r="W489" s="382"/>
    </row>
    <row r="490" spans="1:23" ht="14.25" customHeight="1">
      <c r="A490" s="382"/>
      <c r="B490" s="382"/>
      <c r="C490" s="372"/>
      <c r="D490" s="382"/>
      <c r="E490" s="382"/>
      <c r="F490" s="387"/>
      <c r="G490" s="387"/>
      <c r="H490" s="404"/>
      <c r="I490" s="382"/>
      <c r="J490" s="382"/>
      <c r="K490" s="382"/>
      <c r="L490" s="382"/>
      <c r="M490" s="382"/>
      <c r="N490" s="382"/>
      <c r="O490" s="382"/>
      <c r="P490" s="382"/>
      <c r="Q490" s="382"/>
      <c r="R490" s="382"/>
      <c r="S490" s="382"/>
      <c r="T490" s="382"/>
      <c r="U490" s="382"/>
      <c r="V490" s="382"/>
      <c r="W490" s="382"/>
    </row>
    <row r="491" spans="1:23" ht="14.25" customHeight="1">
      <c r="A491" s="382"/>
      <c r="B491" s="382"/>
      <c r="C491" s="372"/>
      <c r="D491" s="382"/>
      <c r="E491" s="382"/>
      <c r="F491" s="387"/>
      <c r="G491" s="387"/>
      <c r="H491" s="404"/>
      <c r="I491" s="382"/>
      <c r="J491" s="382"/>
      <c r="K491" s="382"/>
      <c r="L491" s="382"/>
      <c r="M491" s="382"/>
      <c r="N491" s="382"/>
      <c r="O491" s="382"/>
      <c r="P491" s="382"/>
      <c r="Q491" s="382"/>
      <c r="R491" s="382"/>
      <c r="S491" s="382"/>
      <c r="T491" s="382"/>
      <c r="U491" s="382"/>
      <c r="V491" s="382"/>
      <c r="W491" s="382"/>
    </row>
    <row r="492" spans="1:23" ht="14.25" customHeight="1">
      <c r="A492" s="382"/>
      <c r="B492" s="382"/>
      <c r="C492" s="372"/>
      <c r="D492" s="382"/>
      <c r="E492" s="382"/>
      <c r="F492" s="387"/>
      <c r="G492" s="387"/>
      <c r="H492" s="404"/>
      <c r="I492" s="382"/>
      <c r="J492" s="382"/>
      <c r="K492" s="382"/>
      <c r="L492" s="382"/>
      <c r="M492" s="382"/>
      <c r="N492" s="382"/>
      <c r="O492" s="382"/>
      <c r="P492" s="382"/>
      <c r="Q492" s="382"/>
      <c r="R492" s="382"/>
      <c r="S492" s="382"/>
      <c r="T492" s="382"/>
      <c r="U492" s="382"/>
      <c r="V492" s="382"/>
      <c r="W492" s="382"/>
    </row>
    <row r="493" spans="1:23" ht="14.25" customHeight="1">
      <c r="A493" s="382"/>
      <c r="B493" s="382"/>
      <c r="C493" s="372"/>
      <c r="D493" s="382"/>
      <c r="E493" s="382"/>
      <c r="F493" s="387"/>
      <c r="G493" s="387"/>
      <c r="H493" s="404"/>
      <c r="I493" s="382"/>
      <c r="J493" s="382"/>
      <c r="K493" s="382"/>
      <c r="L493" s="382"/>
      <c r="M493" s="382"/>
      <c r="N493" s="382"/>
      <c r="O493" s="382"/>
      <c r="P493" s="382"/>
      <c r="Q493" s="382"/>
      <c r="R493" s="382"/>
      <c r="S493" s="382"/>
      <c r="T493" s="382"/>
      <c r="U493" s="382"/>
      <c r="V493" s="382"/>
      <c r="W493" s="382"/>
    </row>
    <row r="494" spans="1:23" ht="14.25" customHeight="1">
      <c r="A494" s="382"/>
      <c r="B494" s="382"/>
      <c r="C494" s="372"/>
      <c r="D494" s="382"/>
      <c r="E494" s="382"/>
      <c r="F494" s="387"/>
      <c r="G494" s="387"/>
      <c r="H494" s="404"/>
      <c r="I494" s="382"/>
      <c r="J494" s="382"/>
      <c r="K494" s="382"/>
      <c r="L494" s="382"/>
      <c r="M494" s="382"/>
      <c r="N494" s="382"/>
      <c r="O494" s="382"/>
      <c r="P494" s="382"/>
      <c r="Q494" s="382"/>
      <c r="R494" s="382"/>
      <c r="S494" s="382"/>
      <c r="T494" s="382"/>
      <c r="U494" s="382"/>
      <c r="V494" s="382"/>
      <c r="W494" s="382"/>
    </row>
    <row r="495" spans="1:23" ht="14.25" customHeight="1">
      <c r="A495" s="382"/>
      <c r="B495" s="382"/>
      <c r="C495" s="372"/>
      <c r="D495" s="382"/>
      <c r="E495" s="382"/>
      <c r="F495" s="387"/>
      <c r="G495" s="387"/>
      <c r="H495" s="404"/>
      <c r="I495" s="382"/>
      <c r="J495" s="382"/>
      <c r="K495" s="382"/>
      <c r="L495" s="382"/>
      <c r="M495" s="382"/>
      <c r="N495" s="382"/>
      <c r="O495" s="382"/>
      <c r="P495" s="382"/>
      <c r="Q495" s="382"/>
      <c r="R495" s="382"/>
      <c r="S495" s="382"/>
      <c r="T495" s="382"/>
      <c r="U495" s="382"/>
      <c r="V495" s="382"/>
      <c r="W495" s="382"/>
    </row>
    <row r="496" spans="1:23" ht="14.25" customHeight="1">
      <c r="A496" s="382"/>
      <c r="B496" s="382"/>
      <c r="C496" s="372"/>
      <c r="D496" s="382"/>
      <c r="E496" s="382"/>
      <c r="F496" s="387"/>
      <c r="G496" s="387"/>
      <c r="H496" s="404"/>
      <c r="I496" s="382"/>
      <c r="J496" s="382"/>
      <c r="K496" s="382"/>
      <c r="L496" s="382"/>
      <c r="M496" s="382"/>
      <c r="N496" s="382"/>
      <c r="O496" s="382"/>
      <c r="P496" s="382"/>
      <c r="Q496" s="382"/>
      <c r="R496" s="382"/>
      <c r="S496" s="382"/>
      <c r="T496" s="382"/>
      <c r="U496" s="382"/>
      <c r="V496" s="382"/>
      <c r="W496" s="382"/>
    </row>
    <row r="497" spans="1:23" ht="14.25" customHeight="1">
      <c r="A497" s="382"/>
      <c r="B497" s="382"/>
      <c r="C497" s="372"/>
      <c r="D497" s="382"/>
      <c r="E497" s="382"/>
      <c r="F497" s="387"/>
      <c r="G497" s="387"/>
      <c r="H497" s="404"/>
      <c r="I497" s="382"/>
      <c r="J497" s="382"/>
      <c r="K497" s="382"/>
      <c r="L497" s="382"/>
      <c r="M497" s="382"/>
      <c r="N497" s="382"/>
      <c r="O497" s="382"/>
      <c r="P497" s="382"/>
      <c r="Q497" s="382"/>
      <c r="R497" s="382"/>
      <c r="S497" s="382"/>
      <c r="T497" s="382"/>
      <c r="U497" s="382"/>
      <c r="V497" s="382"/>
      <c r="W497" s="382"/>
    </row>
    <row r="498" spans="1:23" ht="14.25" customHeight="1">
      <c r="A498" s="382"/>
      <c r="B498" s="382"/>
      <c r="C498" s="372"/>
      <c r="D498" s="382"/>
      <c r="E498" s="382"/>
      <c r="F498" s="387"/>
      <c r="G498" s="387"/>
      <c r="H498" s="404"/>
      <c r="I498" s="382"/>
      <c r="J498" s="382"/>
      <c r="K498" s="382"/>
      <c r="L498" s="382"/>
      <c r="M498" s="382"/>
      <c r="N498" s="382"/>
      <c r="O498" s="382"/>
      <c r="P498" s="382"/>
      <c r="Q498" s="382"/>
      <c r="R498" s="382"/>
      <c r="S498" s="382"/>
      <c r="T498" s="382"/>
      <c r="U498" s="382"/>
      <c r="V498" s="382"/>
      <c r="W498" s="382"/>
    </row>
    <row r="499" spans="1:23" ht="14.25" customHeight="1">
      <c r="A499" s="382"/>
      <c r="B499" s="382"/>
      <c r="C499" s="372"/>
      <c r="D499" s="382"/>
      <c r="E499" s="382"/>
      <c r="F499" s="387"/>
      <c r="G499" s="387"/>
      <c r="H499" s="404"/>
      <c r="I499" s="382"/>
      <c r="J499" s="382"/>
      <c r="K499" s="382"/>
      <c r="L499" s="382"/>
      <c r="M499" s="382"/>
      <c r="N499" s="382"/>
      <c r="O499" s="382"/>
      <c r="P499" s="382"/>
      <c r="Q499" s="382"/>
      <c r="R499" s="382"/>
      <c r="S499" s="382"/>
      <c r="T499" s="382"/>
      <c r="U499" s="382"/>
      <c r="V499" s="382"/>
      <c r="W499" s="382"/>
    </row>
    <row r="500" spans="1:23" ht="14.25" customHeight="1">
      <c r="A500" s="382"/>
      <c r="B500" s="382"/>
      <c r="C500" s="372"/>
      <c r="D500" s="382"/>
      <c r="E500" s="382"/>
      <c r="F500" s="387"/>
      <c r="G500" s="387"/>
      <c r="H500" s="404"/>
      <c r="I500" s="382"/>
      <c r="J500" s="382"/>
      <c r="K500" s="382"/>
      <c r="L500" s="382"/>
      <c r="M500" s="382"/>
      <c r="N500" s="382"/>
      <c r="O500" s="382"/>
      <c r="P500" s="382"/>
      <c r="Q500" s="382"/>
      <c r="R500" s="382"/>
      <c r="S500" s="382"/>
      <c r="T500" s="382"/>
      <c r="U500" s="382"/>
      <c r="V500" s="382"/>
      <c r="W500" s="382"/>
    </row>
    <row r="501" spans="1:23" ht="14.25" customHeight="1">
      <c r="A501" s="382"/>
      <c r="B501" s="382"/>
      <c r="C501" s="372"/>
      <c r="D501" s="382"/>
      <c r="E501" s="382"/>
      <c r="F501" s="387"/>
      <c r="G501" s="387"/>
      <c r="H501" s="404"/>
      <c r="I501" s="382"/>
      <c r="J501" s="382"/>
      <c r="K501" s="382"/>
      <c r="L501" s="382"/>
      <c r="M501" s="382"/>
      <c r="N501" s="382"/>
      <c r="O501" s="382"/>
      <c r="P501" s="382"/>
      <c r="Q501" s="382"/>
      <c r="R501" s="382"/>
      <c r="S501" s="382"/>
      <c r="T501" s="382"/>
      <c r="U501" s="382"/>
      <c r="V501" s="382"/>
      <c r="W501" s="382"/>
    </row>
    <row r="502" spans="1:23" ht="14.25" customHeight="1">
      <c r="A502" s="382"/>
      <c r="B502" s="382"/>
      <c r="C502" s="372"/>
      <c r="D502" s="382"/>
      <c r="E502" s="382"/>
      <c r="F502" s="387"/>
      <c r="G502" s="387"/>
      <c r="H502" s="404"/>
      <c r="I502" s="382"/>
      <c r="J502" s="382"/>
      <c r="K502" s="382"/>
      <c r="L502" s="382"/>
      <c r="M502" s="382"/>
      <c r="N502" s="382"/>
      <c r="O502" s="382"/>
      <c r="P502" s="382"/>
      <c r="Q502" s="382"/>
      <c r="R502" s="382"/>
      <c r="S502" s="382"/>
      <c r="T502" s="382"/>
      <c r="U502" s="382"/>
      <c r="V502" s="382"/>
      <c r="W502" s="382"/>
    </row>
    <row r="503" spans="1:23" ht="14.25" customHeight="1">
      <c r="A503" s="382"/>
      <c r="B503" s="382"/>
      <c r="C503" s="372"/>
      <c r="D503" s="382"/>
      <c r="E503" s="382"/>
      <c r="F503" s="387"/>
      <c r="G503" s="387"/>
      <c r="H503" s="404"/>
      <c r="I503" s="382"/>
      <c r="J503" s="382"/>
      <c r="K503" s="382"/>
      <c r="L503" s="382"/>
      <c r="M503" s="382"/>
      <c r="N503" s="382"/>
      <c r="O503" s="382"/>
      <c r="P503" s="382"/>
      <c r="Q503" s="382"/>
      <c r="R503" s="382"/>
      <c r="S503" s="382"/>
      <c r="T503" s="382"/>
      <c r="U503" s="382"/>
      <c r="V503" s="382"/>
      <c r="W503" s="382"/>
    </row>
    <row r="504" spans="1:23" ht="14.25" customHeight="1">
      <c r="A504" s="382"/>
      <c r="B504" s="382"/>
      <c r="C504" s="372"/>
      <c r="D504" s="382"/>
      <c r="E504" s="382"/>
      <c r="F504" s="387"/>
      <c r="G504" s="387"/>
      <c r="H504" s="404"/>
      <c r="I504" s="382"/>
      <c r="J504" s="382"/>
      <c r="K504" s="382"/>
      <c r="L504" s="382"/>
      <c r="M504" s="382"/>
      <c r="N504" s="382"/>
      <c r="O504" s="382"/>
      <c r="P504" s="382"/>
      <c r="Q504" s="382"/>
      <c r="R504" s="382"/>
      <c r="S504" s="382"/>
      <c r="T504" s="382"/>
      <c r="U504" s="382"/>
      <c r="V504" s="382"/>
      <c r="W504" s="382"/>
    </row>
    <row r="505" spans="1:23" ht="14.25" customHeight="1">
      <c r="A505" s="382"/>
      <c r="B505" s="382"/>
      <c r="C505" s="372"/>
      <c r="D505" s="382"/>
      <c r="E505" s="382"/>
      <c r="F505" s="387"/>
      <c r="G505" s="387"/>
      <c r="H505" s="404"/>
      <c r="I505" s="382"/>
      <c r="J505" s="382"/>
      <c r="K505" s="382"/>
      <c r="L505" s="382"/>
      <c r="M505" s="382"/>
      <c r="N505" s="382"/>
      <c r="O505" s="382"/>
      <c r="P505" s="382"/>
      <c r="Q505" s="382"/>
      <c r="R505" s="382"/>
      <c r="S505" s="382"/>
      <c r="T505" s="382"/>
      <c r="U505" s="382"/>
      <c r="V505" s="382"/>
      <c r="W505" s="382"/>
    </row>
    <row r="506" spans="1:23" ht="14.25" customHeight="1">
      <c r="A506" s="382"/>
      <c r="B506" s="382"/>
      <c r="C506" s="372"/>
      <c r="D506" s="382"/>
      <c r="E506" s="382"/>
      <c r="F506" s="387"/>
      <c r="G506" s="387"/>
      <c r="H506" s="404"/>
      <c r="I506" s="382"/>
      <c r="J506" s="382"/>
      <c r="K506" s="382"/>
      <c r="L506" s="382"/>
      <c r="M506" s="382"/>
      <c r="N506" s="382"/>
      <c r="O506" s="382"/>
      <c r="P506" s="382"/>
      <c r="Q506" s="382"/>
      <c r="R506" s="382"/>
      <c r="S506" s="382"/>
      <c r="T506" s="382"/>
      <c r="U506" s="382"/>
      <c r="V506" s="382"/>
      <c r="W506" s="382"/>
    </row>
    <row r="507" spans="1:23" ht="14.25" customHeight="1">
      <c r="A507" s="382"/>
      <c r="B507" s="382"/>
      <c r="C507" s="372"/>
      <c r="D507" s="382"/>
      <c r="E507" s="382"/>
      <c r="F507" s="387"/>
      <c r="G507" s="387"/>
      <c r="H507" s="404"/>
      <c r="I507" s="382"/>
      <c r="J507" s="382"/>
      <c r="K507" s="382"/>
      <c r="L507" s="382"/>
      <c r="M507" s="382"/>
      <c r="N507" s="382"/>
      <c r="O507" s="382"/>
      <c r="P507" s="382"/>
      <c r="Q507" s="382"/>
      <c r="R507" s="382"/>
      <c r="S507" s="382"/>
      <c r="T507" s="382"/>
      <c r="U507" s="382"/>
      <c r="V507" s="382"/>
      <c r="W507" s="382"/>
    </row>
    <row r="508" spans="1:23" ht="14.25" customHeight="1">
      <c r="A508" s="382"/>
      <c r="B508" s="382"/>
      <c r="C508" s="372"/>
      <c r="D508" s="382"/>
      <c r="E508" s="382"/>
      <c r="F508" s="387"/>
      <c r="G508" s="387"/>
      <c r="H508" s="404"/>
      <c r="I508" s="382"/>
      <c r="J508" s="382"/>
      <c r="K508" s="382"/>
      <c r="L508" s="382"/>
      <c r="M508" s="382"/>
      <c r="N508" s="382"/>
      <c r="O508" s="382"/>
      <c r="P508" s="382"/>
      <c r="Q508" s="382"/>
      <c r="R508" s="382"/>
      <c r="S508" s="382"/>
      <c r="T508" s="382"/>
      <c r="U508" s="382"/>
      <c r="V508" s="382"/>
      <c r="W508" s="382"/>
    </row>
    <row r="509" spans="1:23" ht="14.25" customHeight="1">
      <c r="A509" s="382"/>
      <c r="B509" s="382"/>
      <c r="C509" s="372"/>
      <c r="D509" s="382"/>
      <c r="E509" s="382"/>
      <c r="F509" s="387"/>
      <c r="G509" s="387"/>
      <c r="H509" s="404"/>
      <c r="I509" s="382"/>
      <c r="J509" s="382"/>
      <c r="K509" s="382"/>
      <c r="L509" s="382"/>
      <c r="M509" s="382"/>
      <c r="N509" s="382"/>
      <c r="O509" s="382"/>
      <c r="P509" s="382"/>
      <c r="Q509" s="382"/>
      <c r="R509" s="382"/>
      <c r="S509" s="382"/>
      <c r="T509" s="382"/>
      <c r="U509" s="382"/>
      <c r="V509" s="382"/>
      <c r="W509" s="382"/>
    </row>
    <row r="510" spans="1:23" ht="14.25" customHeight="1">
      <c r="A510" s="382"/>
      <c r="B510" s="382"/>
      <c r="C510" s="372"/>
      <c r="D510" s="382"/>
      <c r="E510" s="382"/>
      <c r="F510" s="387"/>
      <c r="G510" s="387"/>
      <c r="H510" s="404"/>
      <c r="I510" s="382"/>
      <c r="J510" s="382"/>
      <c r="K510" s="382"/>
      <c r="L510" s="382"/>
      <c r="M510" s="382"/>
      <c r="N510" s="382"/>
      <c r="O510" s="382"/>
      <c r="P510" s="382"/>
      <c r="Q510" s="382"/>
      <c r="R510" s="382"/>
      <c r="S510" s="382"/>
      <c r="T510" s="382"/>
      <c r="U510" s="382"/>
      <c r="V510" s="382"/>
      <c r="W510" s="382"/>
    </row>
    <row r="511" spans="1:23" ht="14.25" customHeight="1">
      <c r="A511" s="382"/>
      <c r="B511" s="382"/>
      <c r="C511" s="372"/>
      <c r="D511" s="382"/>
      <c r="E511" s="382"/>
      <c r="F511" s="387"/>
      <c r="G511" s="387"/>
      <c r="H511" s="404"/>
      <c r="I511" s="382"/>
      <c r="J511" s="382"/>
      <c r="K511" s="382"/>
      <c r="L511" s="382"/>
      <c r="M511" s="382"/>
      <c r="N511" s="382"/>
      <c r="O511" s="382"/>
      <c r="P511" s="382"/>
      <c r="Q511" s="382"/>
      <c r="R511" s="382"/>
      <c r="S511" s="382"/>
      <c r="T511" s="382"/>
      <c r="U511" s="382"/>
      <c r="V511" s="382"/>
      <c r="W511" s="382"/>
    </row>
    <row r="512" spans="1:23" ht="14.25" customHeight="1">
      <c r="A512" s="382"/>
      <c r="B512" s="382"/>
      <c r="C512" s="372"/>
      <c r="D512" s="382"/>
      <c r="E512" s="382"/>
      <c r="F512" s="387"/>
      <c r="G512" s="387"/>
      <c r="H512" s="404"/>
      <c r="I512" s="382"/>
      <c r="J512" s="382"/>
      <c r="K512" s="382"/>
      <c r="L512" s="382"/>
      <c r="M512" s="382"/>
      <c r="N512" s="382"/>
      <c r="O512" s="382"/>
      <c r="P512" s="382"/>
      <c r="Q512" s="382"/>
      <c r="R512" s="382"/>
      <c r="S512" s="382"/>
      <c r="T512" s="382"/>
      <c r="U512" s="382"/>
      <c r="V512" s="382"/>
      <c r="W512" s="382"/>
    </row>
    <row r="513" spans="1:23" ht="14.25" customHeight="1">
      <c r="A513" s="382"/>
      <c r="B513" s="382"/>
      <c r="C513" s="372"/>
      <c r="D513" s="382"/>
      <c r="E513" s="382"/>
      <c r="F513" s="387"/>
      <c r="G513" s="387"/>
      <c r="H513" s="404"/>
      <c r="I513" s="382"/>
      <c r="J513" s="382"/>
      <c r="K513" s="382"/>
      <c r="L513" s="382"/>
      <c r="M513" s="382"/>
      <c r="N513" s="382"/>
      <c r="O513" s="382"/>
      <c r="P513" s="382"/>
      <c r="Q513" s="382"/>
      <c r="R513" s="382"/>
      <c r="S513" s="382"/>
      <c r="T513" s="382"/>
      <c r="U513" s="382"/>
      <c r="V513" s="382"/>
      <c r="W513" s="382"/>
    </row>
    <row r="514" spans="1:23" ht="14.25" customHeight="1">
      <c r="A514" s="382"/>
      <c r="B514" s="382"/>
      <c r="C514" s="372"/>
      <c r="D514" s="382"/>
      <c r="E514" s="382"/>
      <c r="F514" s="387"/>
      <c r="G514" s="387"/>
      <c r="H514" s="404"/>
      <c r="I514" s="382"/>
      <c r="J514" s="382"/>
      <c r="K514" s="382"/>
      <c r="L514" s="382"/>
      <c r="M514" s="382"/>
      <c r="N514" s="382"/>
      <c r="O514" s="382"/>
      <c r="P514" s="382"/>
      <c r="Q514" s="382"/>
      <c r="R514" s="382"/>
      <c r="S514" s="382"/>
      <c r="T514" s="382"/>
      <c r="U514" s="382"/>
      <c r="V514" s="382"/>
      <c r="W514" s="382"/>
    </row>
    <row r="515" spans="1:23" ht="14.25" customHeight="1">
      <c r="A515" s="382"/>
      <c r="B515" s="382"/>
      <c r="C515" s="372"/>
      <c r="D515" s="382"/>
      <c r="E515" s="382"/>
      <c r="F515" s="387"/>
      <c r="G515" s="387"/>
      <c r="H515" s="404"/>
      <c r="I515" s="382"/>
      <c r="J515" s="382"/>
      <c r="K515" s="382"/>
      <c r="L515" s="382"/>
      <c r="M515" s="382"/>
      <c r="N515" s="382"/>
      <c r="O515" s="382"/>
      <c r="P515" s="382"/>
      <c r="Q515" s="382"/>
      <c r="R515" s="382"/>
      <c r="S515" s="382"/>
      <c r="T515" s="382"/>
      <c r="U515" s="382"/>
      <c r="V515" s="382"/>
      <c r="W515" s="382"/>
    </row>
    <row r="516" spans="1:23" ht="14.25" customHeight="1">
      <c r="A516" s="382"/>
      <c r="B516" s="382"/>
      <c r="C516" s="372"/>
      <c r="D516" s="382"/>
      <c r="E516" s="382"/>
      <c r="F516" s="387"/>
      <c r="G516" s="387"/>
      <c r="H516" s="404"/>
      <c r="I516" s="382"/>
      <c r="J516" s="382"/>
      <c r="K516" s="382"/>
      <c r="L516" s="382"/>
      <c r="M516" s="382"/>
      <c r="N516" s="382"/>
      <c r="O516" s="382"/>
      <c r="P516" s="382"/>
      <c r="Q516" s="382"/>
      <c r="R516" s="382"/>
      <c r="S516" s="382"/>
      <c r="T516" s="382"/>
      <c r="U516" s="382"/>
      <c r="V516" s="382"/>
      <c r="W516" s="382"/>
    </row>
    <row r="517" spans="1:23" ht="14.25" customHeight="1">
      <c r="A517" s="382"/>
      <c r="B517" s="382"/>
      <c r="C517" s="372"/>
      <c r="D517" s="382"/>
      <c r="E517" s="382"/>
      <c r="F517" s="387"/>
      <c r="G517" s="387"/>
      <c r="H517" s="404"/>
      <c r="I517" s="382"/>
      <c r="J517" s="382"/>
      <c r="K517" s="382"/>
      <c r="L517" s="382"/>
      <c r="M517" s="382"/>
      <c r="N517" s="382"/>
      <c r="O517" s="382"/>
      <c r="P517" s="382"/>
      <c r="Q517" s="382"/>
      <c r="R517" s="382"/>
      <c r="S517" s="382"/>
      <c r="T517" s="382"/>
      <c r="U517" s="382"/>
      <c r="V517" s="382"/>
      <c r="W517" s="382"/>
    </row>
    <row r="518" spans="1:23" ht="14.25" customHeight="1">
      <c r="A518" s="382"/>
      <c r="B518" s="382"/>
      <c r="C518" s="372"/>
      <c r="D518" s="382"/>
      <c r="E518" s="382"/>
      <c r="F518" s="387"/>
      <c r="G518" s="387"/>
      <c r="H518" s="404"/>
      <c r="I518" s="382"/>
      <c r="J518" s="382"/>
      <c r="K518" s="382"/>
      <c r="L518" s="382"/>
      <c r="M518" s="382"/>
      <c r="N518" s="382"/>
      <c r="O518" s="382"/>
      <c r="P518" s="382"/>
      <c r="Q518" s="382"/>
      <c r="R518" s="382"/>
      <c r="S518" s="382"/>
      <c r="T518" s="382"/>
      <c r="U518" s="382"/>
      <c r="V518" s="382"/>
      <c r="W518" s="382"/>
    </row>
    <row r="519" spans="1:23" ht="14.25" customHeight="1">
      <c r="A519" s="382"/>
      <c r="B519" s="382"/>
      <c r="C519" s="372"/>
      <c r="D519" s="382"/>
      <c r="E519" s="382"/>
      <c r="F519" s="387"/>
      <c r="G519" s="387"/>
      <c r="H519" s="404"/>
      <c r="I519" s="382"/>
      <c r="J519" s="382"/>
      <c r="K519" s="382"/>
      <c r="L519" s="382"/>
      <c r="M519" s="382"/>
      <c r="N519" s="382"/>
      <c r="O519" s="382"/>
      <c r="P519" s="382"/>
      <c r="Q519" s="382"/>
      <c r="R519" s="382"/>
      <c r="S519" s="382"/>
      <c r="T519" s="382"/>
      <c r="U519" s="382"/>
      <c r="V519" s="382"/>
      <c r="W519" s="382"/>
    </row>
    <row r="520" spans="1:23" ht="14.25" customHeight="1">
      <c r="A520" s="382"/>
      <c r="B520" s="382"/>
      <c r="C520" s="372"/>
      <c r="D520" s="382"/>
      <c r="E520" s="382"/>
      <c r="F520" s="387"/>
      <c r="G520" s="387"/>
      <c r="H520" s="404"/>
      <c r="I520" s="382"/>
      <c r="J520" s="382"/>
      <c r="K520" s="382"/>
      <c r="L520" s="382"/>
      <c r="M520" s="382"/>
      <c r="N520" s="382"/>
      <c r="O520" s="382"/>
      <c r="P520" s="382"/>
      <c r="Q520" s="382"/>
      <c r="R520" s="382"/>
      <c r="S520" s="382"/>
      <c r="T520" s="382"/>
      <c r="U520" s="382"/>
      <c r="V520" s="382"/>
      <c r="W520" s="382"/>
    </row>
    <row r="521" spans="1:23" ht="14.25" customHeight="1">
      <c r="A521" s="382"/>
      <c r="B521" s="382"/>
      <c r="C521" s="372"/>
      <c r="D521" s="382"/>
      <c r="E521" s="382"/>
      <c r="F521" s="387"/>
      <c r="G521" s="387"/>
      <c r="H521" s="404"/>
      <c r="I521" s="382"/>
      <c r="J521" s="382"/>
      <c r="K521" s="382"/>
      <c r="L521" s="382"/>
      <c r="M521" s="382"/>
      <c r="N521" s="382"/>
      <c r="O521" s="382"/>
      <c r="P521" s="382"/>
      <c r="Q521" s="382"/>
      <c r="R521" s="382"/>
      <c r="S521" s="382"/>
      <c r="T521" s="382"/>
      <c r="U521" s="382"/>
      <c r="V521" s="382"/>
      <c r="W521" s="382"/>
    </row>
    <row r="522" spans="1:23" ht="14.25" customHeight="1">
      <c r="A522" s="382"/>
      <c r="B522" s="382"/>
      <c r="C522" s="372"/>
      <c r="D522" s="382"/>
      <c r="E522" s="382"/>
      <c r="F522" s="387"/>
      <c r="G522" s="387"/>
      <c r="H522" s="404"/>
      <c r="I522" s="382"/>
      <c r="J522" s="382"/>
      <c r="K522" s="382"/>
      <c r="L522" s="382"/>
      <c r="M522" s="382"/>
      <c r="N522" s="382"/>
      <c r="O522" s="382"/>
      <c r="P522" s="382"/>
      <c r="Q522" s="382"/>
      <c r="R522" s="382"/>
      <c r="S522" s="382"/>
      <c r="T522" s="382"/>
      <c r="U522" s="382"/>
      <c r="V522" s="382"/>
      <c r="W522" s="382"/>
    </row>
    <row r="523" spans="1:23" ht="14.25" customHeight="1">
      <c r="A523" s="382"/>
      <c r="B523" s="382"/>
      <c r="C523" s="372"/>
      <c r="D523" s="382"/>
      <c r="E523" s="382"/>
      <c r="F523" s="387"/>
      <c r="G523" s="387"/>
      <c r="H523" s="404"/>
      <c r="I523" s="382"/>
      <c r="J523" s="382"/>
      <c r="K523" s="382"/>
      <c r="L523" s="382"/>
      <c r="M523" s="382"/>
      <c r="N523" s="382"/>
      <c r="O523" s="382"/>
      <c r="P523" s="382"/>
      <c r="Q523" s="382"/>
      <c r="R523" s="382"/>
      <c r="S523" s="382"/>
      <c r="T523" s="382"/>
      <c r="U523" s="382"/>
      <c r="V523" s="382"/>
      <c r="W523" s="382"/>
    </row>
    <row r="524" spans="1:23" ht="14.25" customHeight="1">
      <c r="A524" s="382"/>
      <c r="B524" s="382"/>
      <c r="C524" s="372"/>
      <c r="D524" s="382"/>
      <c r="E524" s="382"/>
      <c r="F524" s="387"/>
      <c r="G524" s="387"/>
      <c r="H524" s="404"/>
      <c r="I524" s="382"/>
      <c r="J524" s="382"/>
      <c r="K524" s="382"/>
      <c r="L524" s="382"/>
      <c r="M524" s="382"/>
      <c r="N524" s="382"/>
      <c r="O524" s="382"/>
      <c r="P524" s="382"/>
      <c r="Q524" s="382"/>
      <c r="R524" s="382"/>
      <c r="S524" s="382"/>
      <c r="T524" s="382"/>
      <c r="U524" s="382"/>
      <c r="V524" s="382"/>
      <c r="W524" s="382"/>
    </row>
    <row r="525" spans="1:23" ht="14.25" customHeight="1">
      <c r="A525" s="382"/>
      <c r="B525" s="382"/>
      <c r="C525" s="372"/>
      <c r="D525" s="382"/>
      <c r="E525" s="382"/>
      <c r="F525" s="387"/>
      <c r="G525" s="387"/>
      <c r="H525" s="404"/>
      <c r="I525" s="382"/>
      <c r="J525" s="382"/>
      <c r="K525" s="382"/>
      <c r="L525" s="382"/>
      <c r="M525" s="382"/>
      <c r="N525" s="382"/>
      <c r="O525" s="382"/>
      <c r="P525" s="382"/>
      <c r="Q525" s="382"/>
      <c r="R525" s="382"/>
      <c r="S525" s="382"/>
      <c r="T525" s="382"/>
      <c r="U525" s="382"/>
      <c r="V525" s="382"/>
      <c r="W525" s="382"/>
    </row>
    <row r="526" spans="1:23" ht="14.25" customHeight="1">
      <c r="A526" s="382"/>
      <c r="B526" s="382"/>
      <c r="C526" s="372"/>
      <c r="D526" s="382"/>
      <c r="E526" s="382"/>
      <c r="F526" s="387"/>
      <c r="G526" s="387"/>
      <c r="H526" s="404"/>
      <c r="I526" s="382"/>
      <c r="J526" s="382"/>
      <c r="K526" s="382"/>
      <c r="L526" s="382"/>
      <c r="M526" s="382"/>
      <c r="N526" s="382"/>
      <c r="O526" s="382"/>
      <c r="P526" s="382"/>
      <c r="Q526" s="382"/>
      <c r="R526" s="382"/>
      <c r="S526" s="382"/>
      <c r="T526" s="382"/>
      <c r="U526" s="382"/>
      <c r="V526" s="382"/>
      <c r="W526" s="382"/>
    </row>
    <row r="527" spans="1:23" ht="14.25" customHeight="1">
      <c r="A527" s="382"/>
      <c r="B527" s="382"/>
      <c r="C527" s="372"/>
      <c r="D527" s="382"/>
      <c r="E527" s="382"/>
      <c r="F527" s="387"/>
      <c r="G527" s="387"/>
      <c r="H527" s="404"/>
      <c r="I527" s="382"/>
      <c r="J527" s="382"/>
      <c r="K527" s="382"/>
      <c r="L527" s="382"/>
      <c r="M527" s="382"/>
      <c r="N527" s="382"/>
      <c r="O527" s="382"/>
      <c r="P527" s="382"/>
      <c r="Q527" s="382"/>
      <c r="R527" s="382"/>
      <c r="S527" s="382"/>
      <c r="T527" s="382"/>
      <c r="U527" s="382"/>
      <c r="V527" s="382"/>
      <c r="W527" s="382"/>
    </row>
    <row r="528" spans="1:23" ht="14.25" customHeight="1">
      <c r="A528" s="382"/>
      <c r="B528" s="382"/>
      <c r="C528" s="372"/>
      <c r="D528" s="382"/>
      <c r="E528" s="382"/>
      <c r="F528" s="387"/>
      <c r="G528" s="387"/>
      <c r="H528" s="404"/>
      <c r="I528" s="382"/>
      <c r="J528" s="382"/>
      <c r="K528" s="382"/>
      <c r="L528" s="382"/>
      <c r="M528" s="382"/>
      <c r="N528" s="382"/>
      <c r="O528" s="382"/>
      <c r="P528" s="382"/>
      <c r="Q528" s="382"/>
      <c r="R528" s="382"/>
      <c r="S528" s="382"/>
      <c r="T528" s="382"/>
      <c r="U528" s="382"/>
      <c r="V528" s="382"/>
      <c r="W528" s="382"/>
    </row>
    <row r="529" spans="1:23" ht="14.25" customHeight="1">
      <c r="A529" s="382"/>
      <c r="B529" s="382"/>
      <c r="C529" s="372"/>
      <c r="D529" s="382"/>
      <c r="E529" s="382"/>
      <c r="F529" s="387"/>
      <c r="G529" s="387"/>
      <c r="H529" s="404"/>
      <c r="I529" s="382"/>
      <c r="J529" s="382"/>
      <c r="K529" s="382"/>
      <c r="L529" s="382"/>
      <c r="M529" s="382"/>
      <c r="N529" s="382"/>
      <c r="O529" s="382"/>
      <c r="P529" s="382"/>
      <c r="Q529" s="382"/>
      <c r="R529" s="382"/>
      <c r="S529" s="382"/>
      <c r="T529" s="382"/>
      <c r="U529" s="382"/>
      <c r="V529" s="382"/>
      <c r="W529" s="382"/>
    </row>
    <row r="530" spans="1:23" ht="14.25" customHeight="1">
      <c r="A530" s="382"/>
      <c r="B530" s="382"/>
      <c r="C530" s="372"/>
      <c r="D530" s="382"/>
      <c r="E530" s="382"/>
      <c r="F530" s="387"/>
      <c r="G530" s="387"/>
      <c r="H530" s="404"/>
      <c r="I530" s="382"/>
      <c r="J530" s="382"/>
      <c r="K530" s="382"/>
      <c r="L530" s="382"/>
      <c r="M530" s="382"/>
      <c r="N530" s="382"/>
      <c r="O530" s="382"/>
      <c r="P530" s="382"/>
      <c r="Q530" s="382"/>
      <c r="R530" s="382"/>
      <c r="S530" s="382"/>
      <c r="T530" s="382"/>
      <c r="U530" s="382"/>
      <c r="V530" s="382"/>
      <c r="W530" s="382"/>
    </row>
    <row r="531" spans="1:23" ht="14.25" customHeight="1">
      <c r="A531" s="382"/>
      <c r="B531" s="382"/>
      <c r="C531" s="372"/>
      <c r="D531" s="382"/>
      <c r="E531" s="382"/>
      <c r="F531" s="387"/>
      <c r="G531" s="387"/>
      <c r="H531" s="404"/>
      <c r="I531" s="382"/>
      <c r="J531" s="382"/>
      <c r="K531" s="382"/>
      <c r="L531" s="382"/>
      <c r="M531" s="382"/>
      <c r="N531" s="382"/>
      <c r="O531" s="382"/>
      <c r="P531" s="382"/>
      <c r="Q531" s="382"/>
      <c r="R531" s="382"/>
      <c r="S531" s="382"/>
      <c r="T531" s="382"/>
      <c r="U531" s="382"/>
      <c r="V531" s="382"/>
      <c r="W531" s="382"/>
    </row>
    <row r="532" spans="1:23" ht="14.25" customHeight="1">
      <c r="A532" s="382"/>
      <c r="B532" s="382"/>
      <c r="C532" s="372"/>
      <c r="D532" s="382"/>
      <c r="E532" s="382"/>
      <c r="F532" s="387"/>
      <c r="G532" s="387"/>
      <c r="H532" s="404"/>
      <c r="I532" s="382"/>
      <c r="J532" s="382"/>
      <c r="K532" s="382"/>
      <c r="L532" s="382"/>
      <c r="M532" s="382"/>
      <c r="N532" s="382"/>
      <c r="O532" s="382"/>
      <c r="P532" s="382"/>
      <c r="Q532" s="382"/>
      <c r="R532" s="382"/>
      <c r="S532" s="382"/>
      <c r="T532" s="382"/>
      <c r="U532" s="382"/>
      <c r="V532" s="382"/>
      <c r="W532" s="382"/>
    </row>
    <row r="533" spans="1:23" ht="14.25" customHeight="1">
      <c r="A533" s="382"/>
      <c r="B533" s="382"/>
      <c r="C533" s="372"/>
      <c r="D533" s="382"/>
      <c r="E533" s="382"/>
      <c r="F533" s="387"/>
      <c r="G533" s="387"/>
      <c r="H533" s="404"/>
      <c r="I533" s="382"/>
      <c r="J533" s="382"/>
      <c r="K533" s="382"/>
      <c r="L533" s="382"/>
      <c r="M533" s="382"/>
      <c r="N533" s="382"/>
      <c r="O533" s="382"/>
      <c r="P533" s="382"/>
      <c r="Q533" s="382"/>
      <c r="R533" s="382"/>
      <c r="S533" s="382"/>
      <c r="T533" s="382"/>
      <c r="U533" s="382"/>
      <c r="V533" s="382"/>
      <c r="W533" s="382"/>
    </row>
    <row r="534" spans="1:23" ht="14.25" customHeight="1">
      <c r="A534" s="382"/>
      <c r="B534" s="382"/>
      <c r="C534" s="372"/>
      <c r="D534" s="382"/>
      <c r="E534" s="382"/>
      <c r="F534" s="387"/>
      <c r="G534" s="387"/>
      <c r="H534" s="404"/>
      <c r="I534" s="382"/>
      <c r="J534" s="382"/>
      <c r="K534" s="382"/>
      <c r="L534" s="382"/>
      <c r="M534" s="382"/>
      <c r="N534" s="382"/>
      <c r="O534" s="382"/>
      <c r="P534" s="382"/>
      <c r="Q534" s="382"/>
      <c r="R534" s="382"/>
      <c r="S534" s="382"/>
      <c r="T534" s="382"/>
      <c r="U534" s="382"/>
      <c r="V534" s="382"/>
      <c r="W534" s="382"/>
    </row>
    <row r="535" spans="1:23" ht="14.25" customHeight="1">
      <c r="A535" s="382"/>
      <c r="B535" s="382"/>
      <c r="C535" s="372"/>
      <c r="D535" s="382"/>
      <c r="E535" s="382"/>
      <c r="F535" s="387"/>
      <c r="G535" s="387"/>
      <c r="H535" s="404"/>
      <c r="I535" s="382"/>
      <c r="J535" s="382"/>
      <c r="K535" s="382"/>
      <c r="L535" s="382"/>
      <c r="M535" s="382"/>
      <c r="N535" s="382"/>
      <c r="O535" s="382"/>
      <c r="P535" s="382"/>
      <c r="Q535" s="382"/>
      <c r="R535" s="382"/>
      <c r="S535" s="382"/>
      <c r="T535" s="382"/>
      <c r="U535" s="382"/>
      <c r="V535" s="382"/>
      <c r="W535" s="382"/>
    </row>
    <row r="536" spans="1:23" ht="14.25" customHeight="1">
      <c r="A536" s="382"/>
      <c r="B536" s="382"/>
      <c r="C536" s="372"/>
      <c r="D536" s="382"/>
      <c r="E536" s="382"/>
      <c r="F536" s="387"/>
      <c r="G536" s="387"/>
      <c r="H536" s="404"/>
      <c r="I536" s="382"/>
      <c r="J536" s="382"/>
      <c r="K536" s="382"/>
      <c r="L536" s="382"/>
      <c r="M536" s="382"/>
      <c r="N536" s="382"/>
      <c r="O536" s="382"/>
      <c r="P536" s="382"/>
      <c r="Q536" s="382"/>
      <c r="R536" s="382"/>
      <c r="S536" s="382"/>
      <c r="T536" s="382"/>
      <c r="U536" s="382"/>
      <c r="V536" s="382"/>
      <c r="W536" s="382"/>
    </row>
    <row r="537" spans="1:23" ht="14.25" customHeight="1">
      <c r="A537" s="382"/>
      <c r="B537" s="382"/>
      <c r="C537" s="372"/>
      <c r="D537" s="382"/>
      <c r="E537" s="382"/>
      <c r="F537" s="387"/>
      <c r="G537" s="387"/>
      <c r="H537" s="404"/>
      <c r="I537" s="382"/>
      <c r="J537" s="382"/>
      <c r="K537" s="382"/>
      <c r="L537" s="382"/>
      <c r="M537" s="382"/>
      <c r="N537" s="382"/>
      <c r="O537" s="382"/>
      <c r="P537" s="382"/>
      <c r="Q537" s="382"/>
      <c r="R537" s="382"/>
      <c r="S537" s="382"/>
      <c r="T537" s="382"/>
      <c r="U537" s="382"/>
      <c r="V537" s="382"/>
      <c r="W537" s="382"/>
    </row>
    <row r="538" spans="1:23" ht="14.25" customHeight="1">
      <c r="A538" s="382"/>
      <c r="B538" s="382"/>
      <c r="C538" s="372"/>
      <c r="D538" s="382"/>
      <c r="E538" s="382"/>
      <c r="F538" s="387"/>
      <c r="G538" s="387"/>
      <c r="H538" s="404"/>
      <c r="I538" s="382"/>
      <c r="J538" s="382"/>
      <c r="K538" s="382"/>
      <c r="L538" s="382"/>
      <c r="M538" s="382"/>
      <c r="N538" s="382"/>
      <c r="O538" s="382"/>
      <c r="P538" s="382"/>
      <c r="Q538" s="382"/>
      <c r="R538" s="382"/>
      <c r="S538" s="382"/>
      <c r="T538" s="382"/>
      <c r="U538" s="382"/>
      <c r="V538" s="382"/>
      <c r="W538" s="382"/>
    </row>
    <row r="539" spans="1:23" ht="14.25" customHeight="1">
      <c r="A539" s="382"/>
      <c r="B539" s="382"/>
      <c r="C539" s="372"/>
      <c r="D539" s="382"/>
      <c r="E539" s="382"/>
      <c r="F539" s="387"/>
      <c r="G539" s="387"/>
      <c r="H539" s="404"/>
      <c r="I539" s="382"/>
      <c r="J539" s="382"/>
      <c r="K539" s="382"/>
      <c r="L539" s="382"/>
      <c r="M539" s="382"/>
      <c r="N539" s="382"/>
      <c r="O539" s="382"/>
      <c r="P539" s="382"/>
      <c r="Q539" s="382"/>
      <c r="R539" s="382"/>
      <c r="S539" s="382"/>
      <c r="T539" s="382"/>
      <c r="U539" s="382"/>
      <c r="V539" s="382"/>
      <c r="W539" s="382"/>
    </row>
    <row r="540" spans="1:23" ht="14.25" customHeight="1">
      <c r="A540" s="382"/>
      <c r="B540" s="382"/>
      <c r="C540" s="372"/>
      <c r="D540" s="382"/>
      <c r="E540" s="382"/>
      <c r="F540" s="387"/>
      <c r="G540" s="387"/>
      <c r="H540" s="404"/>
      <c r="I540" s="382"/>
      <c r="J540" s="382"/>
      <c r="K540" s="382"/>
      <c r="L540" s="382"/>
      <c r="M540" s="382"/>
      <c r="N540" s="382"/>
      <c r="O540" s="382"/>
      <c r="P540" s="382"/>
      <c r="Q540" s="382"/>
      <c r="R540" s="382"/>
      <c r="S540" s="382"/>
      <c r="T540" s="382"/>
      <c r="U540" s="382"/>
      <c r="V540" s="382"/>
      <c r="W540" s="382"/>
    </row>
    <row r="541" spans="1:23" ht="14.25" customHeight="1">
      <c r="A541" s="382"/>
      <c r="B541" s="382"/>
      <c r="C541" s="372"/>
      <c r="D541" s="382"/>
      <c r="E541" s="382"/>
      <c r="F541" s="387"/>
      <c r="G541" s="387"/>
      <c r="H541" s="404"/>
      <c r="I541" s="382"/>
      <c r="J541" s="382"/>
      <c r="K541" s="382"/>
      <c r="L541" s="382"/>
      <c r="M541" s="382"/>
      <c r="N541" s="382"/>
      <c r="O541" s="382"/>
      <c r="P541" s="382"/>
      <c r="Q541" s="382"/>
      <c r="R541" s="382"/>
      <c r="S541" s="382"/>
      <c r="T541" s="382"/>
      <c r="U541" s="382"/>
      <c r="V541" s="382"/>
      <c r="W541" s="382"/>
    </row>
    <row r="542" spans="1:23" ht="14.25" customHeight="1">
      <c r="A542" s="382"/>
      <c r="B542" s="382"/>
      <c r="C542" s="372"/>
      <c r="D542" s="382"/>
      <c r="E542" s="382"/>
      <c r="F542" s="387"/>
      <c r="G542" s="387"/>
      <c r="H542" s="404"/>
      <c r="I542" s="382"/>
      <c r="J542" s="382"/>
      <c r="K542" s="382"/>
      <c r="L542" s="382"/>
      <c r="M542" s="382"/>
      <c r="N542" s="382"/>
      <c r="O542" s="382"/>
      <c r="P542" s="382"/>
      <c r="Q542" s="382"/>
      <c r="R542" s="382"/>
      <c r="S542" s="382"/>
      <c r="T542" s="382"/>
      <c r="U542" s="382"/>
      <c r="V542" s="382"/>
      <c r="W542" s="382"/>
    </row>
    <row r="543" spans="1:23" ht="14.25" customHeight="1">
      <c r="A543" s="382"/>
      <c r="B543" s="382"/>
      <c r="C543" s="372"/>
      <c r="D543" s="382"/>
      <c r="E543" s="382"/>
      <c r="F543" s="387"/>
      <c r="G543" s="387"/>
      <c r="H543" s="404"/>
      <c r="I543" s="382"/>
      <c r="J543" s="382"/>
      <c r="K543" s="382"/>
      <c r="L543" s="382"/>
      <c r="M543" s="382"/>
      <c r="N543" s="382"/>
      <c r="O543" s="382"/>
      <c r="P543" s="382"/>
      <c r="Q543" s="382"/>
      <c r="R543" s="382"/>
      <c r="S543" s="382"/>
      <c r="T543" s="382"/>
      <c r="U543" s="382"/>
      <c r="V543" s="382"/>
      <c r="W543" s="382"/>
    </row>
    <row r="544" spans="1:23" ht="14.25" customHeight="1">
      <c r="A544" s="382"/>
      <c r="B544" s="382"/>
      <c r="C544" s="372"/>
      <c r="D544" s="382"/>
      <c r="E544" s="382"/>
      <c r="F544" s="387"/>
      <c r="G544" s="387"/>
      <c r="H544" s="404"/>
      <c r="I544" s="382"/>
      <c r="J544" s="382"/>
      <c r="K544" s="382"/>
      <c r="L544" s="382"/>
      <c r="M544" s="382"/>
      <c r="N544" s="382"/>
      <c r="O544" s="382"/>
      <c r="P544" s="382"/>
      <c r="Q544" s="382"/>
      <c r="R544" s="382"/>
      <c r="S544" s="382"/>
      <c r="T544" s="382"/>
      <c r="U544" s="382"/>
      <c r="V544" s="382"/>
      <c r="W544" s="382"/>
    </row>
    <row r="545" spans="1:23" ht="14.25" customHeight="1">
      <c r="A545" s="382"/>
      <c r="B545" s="382"/>
      <c r="C545" s="372"/>
      <c r="D545" s="382"/>
      <c r="E545" s="382"/>
      <c r="F545" s="387"/>
      <c r="G545" s="387"/>
      <c r="H545" s="404"/>
      <c r="I545" s="382"/>
      <c r="J545" s="382"/>
      <c r="K545" s="382"/>
      <c r="L545" s="382"/>
      <c r="M545" s="382"/>
      <c r="N545" s="382"/>
      <c r="O545" s="382"/>
      <c r="P545" s="382"/>
      <c r="Q545" s="382"/>
      <c r="R545" s="382"/>
      <c r="S545" s="382"/>
      <c r="T545" s="382"/>
      <c r="U545" s="382"/>
      <c r="V545" s="382"/>
      <c r="W545" s="382"/>
    </row>
    <row r="546" spans="1:23" ht="14.25" customHeight="1">
      <c r="A546" s="382"/>
      <c r="B546" s="382"/>
      <c r="C546" s="372"/>
      <c r="D546" s="382"/>
      <c r="E546" s="382"/>
      <c r="F546" s="387"/>
      <c r="G546" s="387"/>
      <c r="H546" s="404"/>
      <c r="I546" s="382"/>
      <c r="J546" s="382"/>
      <c r="K546" s="382"/>
      <c r="L546" s="382"/>
      <c r="M546" s="382"/>
      <c r="N546" s="382"/>
      <c r="O546" s="382"/>
      <c r="P546" s="382"/>
      <c r="Q546" s="382"/>
      <c r="R546" s="382"/>
      <c r="S546" s="382"/>
      <c r="T546" s="382"/>
      <c r="U546" s="382"/>
      <c r="V546" s="382"/>
      <c r="W546" s="382"/>
    </row>
    <row r="547" spans="1:23" ht="14.25" customHeight="1">
      <c r="A547" s="382"/>
      <c r="B547" s="382"/>
      <c r="C547" s="372"/>
      <c r="D547" s="382"/>
      <c r="E547" s="382"/>
      <c r="F547" s="387"/>
      <c r="G547" s="387"/>
      <c r="H547" s="404"/>
      <c r="I547" s="382"/>
      <c r="J547" s="382"/>
      <c r="K547" s="382"/>
      <c r="L547" s="382"/>
      <c r="M547" s="382"/>
      <c r="N547" s="382"/>
      <c r="O547" s="382"/>
      <c r="P547" s="382"/>
      <c r="Q547" s="382"/>
      <c r="R547" s="382"/>
      <c r="S547" s="382"/>
      <c r="T547" s="382"/>
      <c r="U547" s="382"/>
      <c r="V547" s="382"/>
      <c r="W547" s="382"/>
    </row>
    <row r="548" spans="1:23" ht="14.25" customHeight="1">
      <c r="A548" s="382"/>
      <c r="B548" s="382"/>
      <c r="C548" s="372"/>
      <c r="D548" s="382"/>
      <c r="E548" s="382"/>
      <c r="F548" s="387"/>
      <c r="G548" s="387"/>
      <c r="H548" s="404"/>
      <c r="I548" s="382"/>
      <c r="J548" s="382"/>
      <c r="K548" s="382"/>
      <c r="L548" s="382"/>
      <c r="M548" s="382"/>
      <c r="N548" s="382"/>
      <c r="O548" s="382"/>
      <c r="P548" s="382"/>
      <c r="Q548" s="382"/>
      <c r="R548" s="382"/>
      <c r="S548" s="382"/>
      <c r="T548" s="382"/>
      <c r="U548" s="382"/>
      <c r="V548" s="382"/>
      <c r="W548" s="382"/>
    </row>
    <row r="549" spans="1:23" ht="14.25" customHeight="1">
      <c r="A549" s="382"/>
      <c r="B549" s="382"/>
      <c r="C549" s="372"/>
      <c r="D549" s="382"/>
      <c r="E549" s="382"/>
      <c r="F549" s="387"/>
      <c r="G549" s="387"/>
      <c r="H549" s="404"/>
      <c r="I549" s="382"/>
      <c r="J549" s="382"/>
      <c r="K549" s="382"/>
      <c r="L549" s="382"/>
      <c r="M549" s="382"/>
      <c r="N549" s="382"/>
      <c r="O549" s="382"/>
      <c r="P549" s="382"/>
      <c r="Q549" s="382"/>
      <c r="R549" s="382"/>
      <c r="S549" s="382"/>
      <c r="T549" s="382"/>
      <c r="U549" s="382"/>
      <c r="V549" s="382"/>
      <c r="W549" s="382"/>
    </row>
    <row r="550" spans="1:23" ht="14.25" customHeight="1">
      <c r="A550" s="382"/>
      <c r="B550" s="382"/>
      <c r="C550" s="372"/>
      <c r="D550" s="382"/>
      <c r="E550" s="382"/>
      <c r="F550" s="387"/>
      <c r="G550" s="387"/>
      <c r="H550" s="404"/>
      <c r="I550" s="382"/>
      <c r="J550" s="382"/>
      <c r="K550" s="382"/>
      <c r="L550" s="382"/>
      <c r="M550" s="382"/>
      <c r="N550" s="382"/>
      <c r="O550" s="382"/>
      <c r="P550" s="382"/>
      <c r="Q550" s="382"/>
      <c r="R550" s="382"/>
      <c r="S550" s="382"/>
      <c r="T550" s="382"/>
      <c r="U550" s="382"/>
      <c r="V550" s="382"/>
      <c r="W550" s="382"/>
    </row>
    <row r="551" spans="1:23" ht="14.25" customHeight="1">
      <c r="A551" s="382"/>
      <c r="B551" s="382"/>
      <c r="C551" s="372"/>
      <c r="D551" s="382"/>
      <c r="E551" s="382"/>
      <c r="F551" s="387"/>
      <c r="G551" s="387"/>
      <c r="H551" s="404"/>
      <c r="I551" s="382"/>
      <c r="J551" s="382"/>
      <c r="K551" s="382"/>
      <c r="L551" s="382"/>
      <c r="M551" s="382"/>
      <c r="N551" s="382"/>
      <c r="O551" s="382"/>
      <c r="P551" s="382"/>
      <c r="Q551" s="382"/>
      <c r="R551" s="382"/>
      <c r="S551" s="382"/>
      <c r="T551" s="382"/>
      <c r="U551" s="382"/>
      <c r="V551" s="382"/>
      <c r="W551" s="382"/>
    </row>
    <row r="552" spans="1:23" ht="14.25" customHeight="1">
      <c r="A552" s="382"/>
      <c r="B552" s="382"/>
      <c r="C552" s="372"/>
      <c r="D552" s="382"/>
      <c r="E552" s="382"/>
      <c r="F552" s="387"/>
      <c r="G552" s="387"/>
      <c r="H552" s="404"/>
      <c r="I552" s="382"/>
      <c r="J552" s="382"/>
      <c r="K552" s="382"/>
      <c r="L552" s="382"/>
      <c r="M552" s="382"/>
      <c r="N552" s="382"/>
      <c r="O552" s="382"/>
      <c r="P552" s="382"/>
      <c r="Q552" s="382"/>
      <c r="R552" s="382"/>
      <c r="S552" s="382"/>
      <c r="T552" s="382"/>
      <c r="U552" s="382"/>
      <c r="V552" s="382"/>
      <c r="W552" s="382"/>
    </row>
    <row r="553" spans="1:23" ht="14.25" customHeight="1">
      <c r="A553" s="382"/>
      <c r="B553" s="382"/>
      <c r="C553" s="372"/>
      <c r="D553" s="382"/>
      <c r="E553" s="382"/>
      <c r="F553" s="387"/>
      <c r="G553" s="387"/>
      <c r="H553" s="404"/>
      <c r="I553" s="382"/>
      <c r="J553" s="382"/>
      <c r="K553" s="382"/>
      <c r="L553" s="382"/>
      <c r="M553" s="382"/>
      <c r="N553" s="382"/>
      <c r="O553" s="382"/>
      <c r="P553" s="382"/>
      <c r="Q553" s="382"/>
      <c r="R553" s="382"/>
      <c r="S553" s="382"/>
      <c r="T553" s="382"/>
      <c r="U553" s="382"/>
      <c r="V553" s="382"/>
      <c r="W553" s="382"/>
    </row>
    <row r="554" spans="1:23" ht="14.25" customHeight="1">
      <c r="A554" s="382"/>
      <c r="B554" s="382"/>
      <c r="C554" s="372"/>
      <c r="D554" s="382"/>
      <c r="E554" s="382"/>
      <c r="F554" s="387"/>
      <c r="G554" s="387"/>
      <c r="H554" s="404"/>
      <c r="I554" s="382"/>
      <c r="J554" s="382"/>
      <c r="K554" s="382"/>
      <c r="L554" s="382"/>
      <c r="M554" s="382"/>
      <c r="N554" s="382"/>
      <c r="O554" s="382"/>
      <c r="P554" s="382"/>
      <c r="Q554" s="382"/>
      <c r="R554" s="382"/>
      <c r="S554" s="382"/>
      <c r="T554" s="382"/>
      <c r="U554" s="382"/>
      <c r="V554" s="382"/>
      <c r="W554" s="382"/>
    </row>
    <row r="555" spans="1:23" ht="14.25" customHeight="1">
      <c r="A555" s="382"/>
      <c r="B555" s="382"/>
      <c r="C555" s="372"/>
      <c r="D555" s="382"/>
      <c r="E555" s="382"/>
      <c r="F555" s="387"/>
      <c r="G555" s="387"/>
      <c r="H555" s="404"/>
      <c r="I555" s="382"/>
      <c r="J555" s="382"/>
      <c r="K555" s="382"/>
      <c r="L555" s="382"/>
      <c r="M555" s="382"/>
      <c r="N555" s="382"/>
      <c r="O555" s="382"/>
      <c r="P555" s="382"/>
      <c r="Q555" s="382"/>
      <c r="R555" s="382"/>
      <c r="S555" s="382"/>
      <c r="T555" s="382"/>
      <c r="U555" s="382"/>
      <c r="V555" s="382"/>
      <c r="W555" s="382"/>
    </row>
    <row r="556" spans="1:23" ht="14.25" customHeight="1">
      <c r="A556" s="382"/>
      <c r="B556" s="382"/>
      <c r="C556" s="372"/>
      <c r="D556" s="382"/>
      <c r="E556" s="382"/>
      <c r="F556" s="387"/>
      <c r="G556" s="387"/>
      <c r="H556" s="404"/>
      <c r="I556" s="382"/>
      <c r="J556" s="382"/>
      <c r="K556" s="382"/>
      <c r="L556" s="382"/>
      <c r="M556" s="382"/>
      <c r="N556" s="382"/>
      <c r="O556" s="382"/>
      <c r="P556" s="382"/>
      <c r="Q556" s="382"/>
      <c r="R556" s="382"/>
      <c r="S556" s="382"/>
      <c r="T556" s="382"/>
      <c r="U556" s="382"/>
      <c r="V556" s="382"/>
      <c r="W556" s="382"/>
    </row>
    <row r="557" spans="1:23" ht="14.25" customHeight="1">
      <c r="A557" s="382"/>
      <c r="B557" s="382"/>
      <c r="C557" s="372"/>
      <c r="D557" s="382"/>
      <c r="E557" s="382"/>
      <c r="F557" s="387"/>
      <c r="G557" s="387"/>
      <c r="H557" s="404"/>
      <c r="I557" s="382"/>
      <c r="J557" s="382"/>
      <c r="K557" s="382"/>
      <c r="L557" s="382"/>
      <c r="M557" s="382"/>
      <c r="N557" s="382"/>
      <c r="O557" s="382"/>
      <c r="P557" s="382"/>
      <c r="Q557" s="382"/>
      <c r="R557" s="382"/>
      <c r="S557" s="382"/>
      <c r="T557" s="382"/>
      <c r="U557" s="382"/>
      <c r="V557" s="382"/>
      <c r="W557" s="382"/>
    </row>
    <row r="558" spans="1:23" ht="14.25" customHeight="1">
      <c r="A558" s="382"/>
      <c r="B558" s="382"/>
      <c r="C558" s="372"/>
      <c r="D558" s="382"/>
      <c r="E558" s="382"/>
      <c r="F558" s="387"/>
      <c r="G558" s="387"/>
      <c r="H558" s="404"/>
      <c r="I558" s="382"/>
      <c r="J558" s="382"/>
      <c r="K558" s="382"/>
      <c r="L558" s="382"/>
      <c r="M558" s="382"/>
      <c r="N558" s="382"/>
      <c r="O558" s="382"/>
      <c r="P558" s="382"/>
      <c r="Q558" s="382"/>
      <c r="R558" s="382"/>
      <c r="S558" s="382"/>
      <c r="T558" s="382"/>
      <c r="U558" s="382"/>
      <c r="V558" s="382"/>
      <c r="W558" s="382"/>
    </row>
    <row r="559" spans="1:23" ht="14.25" customHeight="1">
      <c r="A559" s="382"/>
      <c r="B559" s="382"/>
      <c r="C559" s="372"/>
      <c r="D559" s="382"/>
      <c r="E559" s="382"/>
      <c r="F559" s="387"/>
      <c r="G559" s="387"/>
      <c r="H559" s="404"/>
      <c r="I559" s="382"/>
      <c r="J559" s="382"/>
      <c r="K559" s="382"/>
      <c r="L559" s="382"/>
      <c r="M559" s="382"/>
      <c r="N559" s="382"/>
      <c r="O559" s="382"/>
      <c r="P559" s="382"/>
      <c r="Q559" s="382"/>
      <c r="R559" s="382"/>
      <c r="S559" s="382"/>
      <c r="T559" s="382"/>
      <c r="U559" s="382"/>
      <c r="V559" s="382"/>
      <c r="W559" s="382"/>
    </row>
    <row r="560" spans="1:23" ht="14.25" customHeight="1">
      <c r="A560" s="382"/>
      <c r="B560" s="382"/>
      <c r="C560" s="372"/>
      <c r="D560" s="382"/>
      <c r="E560" s="382"/>
      <c r="F560" s="387"/>
      <c r="G560" s="387"/>
      <c r="H560" s="404"/>
      <c r="I560" s="382"/>
      <c r="J560" s="382"/>
      <c r="K560" s="382"/>
      <c r="L560" s="382"/>
      <c r="M560" s="382"/>
      <c r="N560" s="382"/>
      <c r="O560" s="382"/>
      <c r="P560" s="382"/>
      <c r="Q560" s="382"/>
      <c r="R560" s="382"/>
      <c r="S560" s="382"/>
      <c r="T560" s="382"/>
      <c r="U560" s="382"/>
      <c r="V560" s="382"/>
      <c r="W560" s="382"/>
    </row>
    <row r="561" spans="1:23" ht="14.25" customHeight="1">
      <c r="A561" s="382"/>
      <c r="B561" s="382"/>
      <c r="C561" s="372"/>
      <c r="D561" s="382"/>
      <c r="E561" s="382"/>
      <c r="F561" s="387"/>
      <c r="G561" s="387"/>
      <c r="H561" s="404"/>
      <c r="I561" s="382"/>
      <c r="J561" s="382"/>
      <c r="K561" s="382"/>
      <c r="L561" s="382"/>
      <c r="M561" s="382"/>
      <c r="N561" s="382"/>
      <c r="O561" s="382"/>
      <c r="P561" s="382"/>
      <c r="Q561" s="382"/>
      <c r="R561" s="382"/>
      <c r="S561" s="382"/>
      <c r="T561" s="382"/>
      <c r="U561" s="382"/>
      <c r="V561" s="382"/>
      <c r="W561" s="382"/>
    </row>
    <row r="562" spans="1:23" ht="14.25" customHeight="1">
      <c r="A562" s="382"/>
      <c r="B562" s="382"/>
      <c r="C562" s="372"/>
      <c r="D562" s="382"/>
      <c r="E562" s="382"/>
      <c r="F562" s="387"/>
      <c r="G562" s="387"/>
      <c r="H562" s="404"/>
      <c r="I562" s="382"/>
      <c r="J562" s="382"/>
      <c r="K562" s="382"/>
      <c r="L562" s="382"/>
      <c r="M562" s="382"/>
      <c r="N562" s="382"/>
      <c r="O562" s="382"/>
      <c r="P562" s="382"/>
      <c r="Q562" s="382"/>
      <c r="R562" s="382"/>
      <c r="S562" s="382"/>
      <c r="T562" s="382"/>
      <c r="U562" s="382"/>
      <c r="V562" s="382"/>
      <c r="W562" s="382"/>
    </row>
    <row r="563" spans="1:23" ht="14.25" customHeight="1">
      <c r="A563" s="382"/>
      <c r="B563" s="382"/>
      <c r="C563" s="372"/>
      <c r="D563" s="382"/>
      <c r="E563" s="382"/>
      <c r="F563" s="387"/>
      <c r="G563" s="387"/>
      <c r="H563" s="404"/>
      <c r="I563" s="382"/>
      <c r="J563" s="382"/>
      <c r="K563" s="382"/>
      <c r="L563" s="382"/>
      <c r="M563" s="382"/>
      <c r="N563" s="382"/>
      <c r="O563" s="382"/>
      <c r="P563" s="382"/>
      <c r="Q563" s="382"/>
      <c r="R563" s="382"/>
      <c r="S563" s="382"/>
      <c r="T563" s="382"/>
      <c r="U563" s="382"/>
      <c r="V563" s="382"/>
      <c r="W563" s="382"/>
    </row>
    <row r="564" spans="1:23" ht="14.25" customHeight="1">
      <c r="A564" s="382"/>
      <c r="B564" s="382"/>
      <c r="C564" s="372"/>
      <c r="D564" s="382"/>
      <c r="E564" s="382"/>
      <c r="F564" s="387"/>
      <c r="G564" s="387"/>
      <c r="H564" s="404"/>
      <c r="I564" s="382"/>
      <c r="J564" s="382"/>
      <c r="K564" s="382"/>
      <c r="L564" s="382"/>
      <c r="M564" s="382"/>
      <c r="N564" s="382"/>
      <c r="O564" s="382"/>
      <c r="P564" s="382"/>
      <c r="Q564" s="382"/>
      <c r="R564" s="382"/>
      <c r="S564" s="382"/>
      <c r="T564" s="382"/>
      <c r="U564" s="382"/>
      <c r="V564" s="382"/>
      <c r="W564" s="382"/>
    </row>
    <row r="565" spans="1:23" ht="14.25" customHeight="1">
      <c r="A565" s="382"/>
      <c r="B565" s="382"/>
      <c r="C565" s="372"/>
      <c r="D565" s="382"/>
      <c r="E565" s="382"/>
      <c r="F565" s="387"/>
      <c r="G565" s="387"/>
      <c r="H565" s="404"/>
      <c r="I565" s="382"/>
      <c r="J565" s="382"/>
      <c r="K565" s="382"/>
      <c r="L565" s="382"/>
      <c r="M565" s="382"/>
      <c r="N565" s="382"/>
      <c r="O565" s="382"/>
      <c r="P565" s="382"/>
      <c r="Q565" s="382"/>
      <c r="R565" s="382"/>
      <c r="S565" s="382"/>
      <c r="T565" s="382"/>
      <c r="U565" s="382"/>
      <c r="V565" s="382"/>
      <c r="W565" s="382"/>
    </row>
    <row r="566" spans="1:23" ht="14.25" customHeight="1">
      <c r="A566" s="382"/>
      <c r="B566" s="382"/>
      <c r="C566" s="372"/>
      <c r="D566" s="382"/>
      <c r="E566" s="382"/>
      <c r="F566" s="387"/>
      <c r="G566" s="387"/>
      <c r="H566" s="404"/>
      <c r="I566" s="382"/>
      <c r="J566" s="382"/>
      <c r="K566" s="382"/>
      <c r="L566" s="382"/>
      <c r="M566" s="382"/>
      <c r="N566" s="382"/>
      <c r="O566" s="382"/>
      <c r="P566" s="382"/>
      <c r="Q566" s="382"/>
      <c r="R566" s="382"/>
      <c r="S566" s="382"/>
      <c r="T566" s="382"/>
      <c r="U566" s="382"/>
      <c r="V566" s="382"/>
      <c r="W566" s="382"/>
    </row>
    <row r="567" spans="1:23" ht="14.25" customHeight="1">
      <c r="A567" s="382"/>
      <c r="B567" s="382"/>
      <c r="C567" s="372"/>
      <c r="D567" s="382"/>
      <c r="E567" s="382"/>
      <c r="F567" s="387"/>
      <c r="G567" s="387"/>
      <c r="H567" s="404"/>
      <c r="I567" s="382"/>
      <c r="J567" s="382"/>
      <c r="K567" s="382"/>
      <c r="L567" s="382"/>
      <c r="M567" s="382"/>
      <c r="N567" s="382"/>
      <c r="O567" s="382"/>
      <c r="P567" s="382"/>
      <c r="Q567" s="382"/>
      <c r="R567" s="382"/>
      <c r="S567" s="382"/>
      <c r="T567" s="382"/>
      <c r="U567" s="382"/>
      <c r="V567" s="382"/>
      <c r="W567" s="382"/>
    </row>
    <row r="568" spans="1:23" ht="14.25" customHeight="1">
      <c r="A568" s="382"/>
      <c r="B568" s="382"/>
      <c r="C568" s="372"/>
      <c r="D568" s="382"/>
      <c r="E568" s="382"/>
      <c r="F568" s="387"/>
      <c r="G568" s="387"/>
      <c r="H568" s="404"/>
      <c r="I568" s="382"/>
      <c r="J568" s="382"/>
      <c r="K568" s="382"/>
      <c r="L568" s="382"/>
      <c r="M568" s="382"/>
      <c r="N568" s="382"/>
      <c r="O568" s="382"/>
      <c r="P568" s="382"/>
      <c r="Q568" s="382"/>
      <c r="R568" s="382"/>
      <c r="S568" s="382"/>
      <c r="T568" s="382"/>
      <c r="U568" s="382"/>
      <c r="V568" s="382"/>
      <c r="W568" s="382"/>
    </row>
    <row r="569" spans="1:23" ht="14.25" customHeight="1">
      <c r="A569" s="382"/>
      <c r="B569" s="382"/>
      <c r="C569" s="372"/>
      <c r="D569" s="382"/>
      <c r="E569" s="382"/>
      <c r="F569" s="387"/>
      <c r="G569" s="387"/>
      <c r="H569" s="404"/>
      <c r="I569" s="382"/>
      <c r="J569" s="382"/>
      <c r="K569" s="382"/>
      <c r="L569" s="382"/>
      <c r="M569" s="382"/>
      <c r="N569" s="382"/>
      <c r="O569" s="382"/>
      <c r="P569" s="382"/>
      <c r="Q569" s="382"/>
      <c r="R569" s="382"/>
      <c r="S569" s="382"/>
      <c r="T569" s="382"/>
      <c r="U569" s="382"/>
      <c r="V569" s="382"/>
      <c r="W569" s="382"/>
    </row>
    <row r="570" spans="1:23" ht="14.25" customHeight="1">
      <c r="A570" s="382"/>
      <c r="B570" s="382"/>
      <c r="C570" s="372"/>
      <c r="D570" s="382"/>
      <c r="E570" s="382"/>
      <c r="F570" s="387"/>
      <c r="G570" s="387"/>
      <c r="H570" s="404"/>
      <c r="I570" s="382"/>
      <c r="J570" s="382"/>
      <c r="K570" s="382"/>
      <c r="L570" s="382"/>
      <c r="M570" s="382"/>
      <c r="N570" s="382"/>
      <c r="O570" s="382"/>
      <c r="P570" s="382"/>
      <c r="Q570" s="382"/>
      <c r="R570" s="382"/>
      <c r="S570" s="382"/>
      <c r="T570" s="382"/>
      <c r="U570" s="382"/>
      <c r="V570" s="382"/>
      <c r="W570" s="382"/>
    </row>
    <row r="571" spans="1:23" ht="14.25" customHeight="1">
      <c r="A571" s="382"/>
      <c r="B571" s="382"/>
      <c r="C571" s="372"/>
      <c r="D571" s="382"/>
      <c r="E571" s="382"/>
      <c r="F571" s="387"/>
      <c r="G571" s="387"/>
      <c r="H571" s="404"/>
      <c r="I571" s="382"/>
      <c r="J571" s="382"/>
      <c r="K571" s="382"/>
      <c r="L571" s="382"/>
      <c r="M571" s="382"/>
      <c r="N571" s="382"/>
      <c r="O571" s="382"/>
      <c r="P571" s="382"/>
      <c r="Q571" s="382"/>
      <c r="R571" s="382"/>
      <c r="S571" s="382"/>
      <c r="T571" s="382"/>
      <c r="U571" s="382"/>
      <c r="V571" s="382"/>
      <c r="W571" s="382"/>
    </row>
    <row r="572" spans="1:23" ht="14.25" customHeight="1">
      <c r="A572" s="382"/>
      <c r="B572" s="382"/>
      <c r="C572" s="372"/>
      <c r="D572" s="382"/>
      <c r="E572" s="382"/>
      <c r="F572" s="387"/>
      <c r="G572" s="387"/>
      <c r="H572" s="404"/>
      <c r="I572" s="382"/>
      <c r="J572" s="382"/>
      <c r="K572" s="382"/>
      <c r="L572" s="382"/>
      <c r="M572" s="382"/>
      <c r="N572" s="382"/>
      <c r="O572" s="382"/>
      <c r="P572" s="382"/>
      <c r="Q572" s="382"/>
      <c r="R572" s="382"/>
      <c r="S572" s="382"/>
      <c r="T572" s="382"/>
      <c r="U572" s="382"/>
      <c r="V572" s="382"/>
      <c r="W572" s="382"/>
    </row>
    <row r="573" spans="1:23" ht="14.25" customHeight="1">
      <c r="A573" s="382"/>
      <c r="B573" s="382"/>
      <c r="C573" s="372"/>
      <c r="D573" s="382"/>
      <c r="E573" s="382"/>
      <c r="F573" s="387"/>
      <c r="G573" s="387"/>
      <c r="H573" s="404"/>
      <c r="I573" s="382"/>
      <c r="J573" s="382"/>
      <c r="K573" s="382"/>
      <c r="L573" s="382"/>
      <c r="M573" s="382"/>
      <c r="N573" s="382"/>
      <c r="O573" s="382"/>
      <c r="P573" s="382"/>
      <c r="Q573" s="382"/>
      <c r="R573" s="382"/>
      <c r="S573" s="382"/>
      <c r="T573" s="382"/>
      <c r="U573" s="382"/>
      <c r="V573" s="382"/>
      <c r="W573" s="382"/>
    </row>
    <row r="574" spans="1:23" ht="14.25" customHeight="1">
      <c r="A574" s="382"/>
      <c r="B574" s="382"/>
      <c r="C574" s="372"/>
      <c r="D574" s="382"/>
      <c r="E574" s="382"/>
      <c r="F574" s="387"/>
      <c r="G574" s="387"/>
      <c r="H574" s="404"/>
      <c r="I574" s="382"/>
      <c r="J574" s="382"/>
      <c r="K574" s="382"/>
      <c r="L574" s="382"/>
      <c r="M574" s="382"/>
      <c r="N574" s="382"/>
      <c r="O574" s="382"/>
      <c r="P574" s="382"/>
      <c r="Q574" s="382"/>
      <c r="R574" s="382"/>
      <c r="S574" s="382"/>
      <c r="T574" s="382"/>
      <c r="U574" s="382"/>
      <c r="V574" s="382"/>
      <c r="W574" s="382"/>
    </row>
    <row r="575" spans="1:23" ht="14.25" customHeight="1">
      <c r="A575" s="382"/>
      <c r="B575" s="382"/>
      <c r="C575" s="372"/>
      <c r="D575" s="382"/>
      <c r="E575" s="382"/>
      <c r="F575" s="387"/>
      <c r="G575" s="387"/>
      <c r="H575" s="404"/>
      <c r="I575" s="382"/>
      <c r="J575" s="382"/>
      <c r="K575" s="382"/>
      <c r="L575" s="382"/>
      <c r="M575" s="382"/>
      <c r="N575" s="382"/>
      <c r="O575" s="382"/>
      <c r="P575" s="382"/>
      <c r="Q575" s="382"/>
      <c r="R575" s="382"/>
      <c r="S575" s="382"/>
      <c r="T575" s="382"/>
      <c r="U575" s="382"/>
      <c r="V575" s="382"/>
      <c r="W575" s="382"/>
    </row>
    <row r="576" spans="1:23" ht="14.25" customHeight="1">
      <c r="A576" s="382"/>
      <c r="B576" s="382"/>
      <c r="C576" s="372"/>
      <c r="D576" s="382"/>
      <c r="E576" s="382"/>
      <c r="F576" s="387"/>
      <c r="G576" s="387"/>
      <c r="H576" s="404"/>
      <c r="I576" s="382"/>
      <c r="J576" s="382"/>
      <c r="K576" s="382"/>
      <c r="L576" s="382"/>
      <c r="M576" s="382"/>
      <c r="N576" s="382"/>
      <c r="O576" s="382"/>
      <c r="P576" s="382"/>
      <c r="Q576" s="382"/>
      <c r="R576" s="382"/>
      <c r="S576" s="382"/>
      <c r="T576" s="382"/>
      <c r="U576" s="382"/>
      <c r="V576" s="382"/>
      <c r="W576" s="382"/>
    </row>
    <row r="577" spans="1:23" ht="14.25" customHeight="1">
      <c r="A577" s="382"/>
      <c r="B577" s="382"/>
      <c r="C577" s="372"/>
      <c r="D577" s="382"/>
      <c r="E577" s="382"/>
      <c r="F577" s="387"/>
      <c r="G577" s="387"/>
      <c r="H577" s="404"/>
      <c r="I577" s="382"/>
      <c r="J577" s="382"/>
      <c r="K577" s="382"/>
      <c r="L577" s="382"/>
      <c r="M577" s="382"/>
      <c r="N577" s="382"/>
      <c r="O577" s="382"/>
      <c r="P577" s="382"/>
      <c r="Q577" s="382"/>
      <c r="R577" s="382"/>
      <c r="S577" s="382"/>
      <c r="T577" s="382"/>
      <c r="U577" s="382"/>
      <c r="V577" s="382"/>
      <c r="W577" s="382"/>
    </row>
    <row r="578" spans="1:23" ht="14.25" customHeight="1">
      <c r="A578" s="382"/>
      <c r="B578" s="382"/>
      <c r="C578" s="372"/>
      <c r="D578" s="382"/>
      <c r="E578" s="382"/>
      <c r="F578" s="387"/>
      <c r="G578" s="387"/>
      <c r="H578" s="404"/>
      <c r="I578" s="382"/>
      <c r="J578" s="382"/>
      <c r="K578" s="382"/>
      <c r="L578" s="382"/>
      <c r="M578" s="382"/>
      <c r="N578" s="382"/>
      <c r="O578" s="382"/>
      <c r="P578" s="382"/>
      <c r="Q578" s="382"/>
      <c r="R578" s="382"/>
      <c r="S578" s="382"/>
      <c r="T578" s="382"/>
      <c r="U578" s="382"/>
      <c r="V578" s="382"/>
      <c r="W578" s="382"/>
    </row>
    <row r="579" spans="1:23" ht="14.25" customHeight="1">
      <c r="A579" s="382"/>
      <c r="B579" s="382"/>
      <c r="C579" s="372"/>
      <c r="D579" s="382"/>
      <c r="E579" s="382"/>
      <c r="F579" s="387"/>
      <c r="G579" s="387"/>
      <c r="H579" s="404"/>
      <c r="I579" s="382"/>
      <c r="J579" s="382"/>
      <c r="K579" s="382"/>
      <c r="L579" s="382"/>
      <c r="M579" s="382"/>
      <c r="N579" s="382"/>
      <c r="O579" s="382"/>
      <c r="P579" s="382"/>
      <c r="Q579" s="382"/>
      <c r="R579" s="382"/>
      <c r="S579" s="382"/>
      <c r="T579" s="382"/>
      <c r="U579" s="382"/>
      <c r="V579" s="382"/>
      <c r="W579" s="382"/>
    </row>
    <row r="580" spans="1:23" ht="14.25" customHeight="1">
      <c r="A580" s="382"/>
      <c r="B580" s="382"/>
      <c r="C580" s="372"/>
      <c r="D580" s="382"/>
      <c r="E580" s="382"/>
      <c r="F580" s="387"/>
      <c r="G580" s="387"/>
      <c r="H580" s="404"/>
      <c r="I580" s="382"/>
      <c r="J580" s="382"/>
      <c r="K580" s="382"/>
      <c r="L580" s="382"/>
      <c r="M580" s="382"/>
      <c r="N580" s="382"/>
      <c r="O580" s="382"/>
      <c r="P580" s="382"/>
      <c r="Q580" s="382"/>
      <c r="R580" s="382"/>
      <c r="S580" s="382"/>
      <c r="T580" s="382"/>
      <c r="U580" s="382"/>
      <c r="V580" s="382"/>
      <c r="W580" s="382"/>
    </row>
    <row r="581" spans="1:23" ht="14.25" customHeight="1">
      <c r="A581" s="382"/>
      <c r="B581" s="382"/>
      <c r="C581" s="372"/>
      <c r="D581" s="382"/>
      <c r="E581" s="382"/>
      <c r="F581" s="387"/>
      <c r="G581" s="387"/>
      <c r="H581" s="404"/>
      <c r="I581" s="382"/>
      <c r="J581" s="382"/>
      <c r="K581" s="382"/>
      <c r="L581" s="382"/>
      <c r="M581" s="382"/>
      <c r="N581" s="382"/>
      <c r="O581" s="382"/>
      <c r="P581" s="382"/>
      <c r="Q581" s="382"/>
      <c r="R581" s="382"/>
      <c r="S581" s="382"/>
      <c r="T581" s="382"/>
      <c r="U581" s="382"/>
      <c r="V581" s="382"/>
      <c r="W581" s="382"/>
    </row>
    <row r="582" spans="1:23" ht="14.25" customHeight="1">
      <c r="A582" s="382"/>
      <c r="B582" s="382"/>
      <c r="C582" s="372"/>
      <c r="D582" s="382"/>
      <c r="E582" s="382"/>
      <c r="F582" s="387"/>
      <c r="G582" s="387"/>
      <c r="H582" s="404"/>
      <c r="I582" s="382"/>
      <c r="J582" s="382"/>
      <c r="K582" s="382"/>
      <c r="L582" s="382"/>
      <c r="M582" s="382"/>
      <c r="N582" s="382"/>
      <c r="O582" s="382"/>
      <c r="P582" s="382"/>
      <c r="Q582" s="382"/>
      <c r="R582" s="382"/>
      <c r="S582" s="382"/>
      <c r="T582" s="382"/>
      <c r="U582" s="382"/>
      <c r="V582" s="382"/>
      <c r="W582" s="382"/>
    </row>
    <row r="583" spans="1:23" ht="14.25" customHeight="1">
      <c r="A583" s="382"/>
      <c r="B583" s="382"/>
      <c r="C583" s="372"/>
      <c r="D583" s="382"/>
      <c r="E583" s="382"/>
      <c r="F583" s="387"/>
      <c r="G583" s="387"/>
      <c r="H583" s="404"/>
      <c r="I583" s="382"/>
      <c r="J583" s="382"/>
      <c r="K583" s="382"/>
      <c r="L583" s="382"/>
      <c r="M583" s="382"/>
      <c r="N583" s="382"/>
      <c r="O583" s="382"/>
      <c r="P583" s="382"/>
      <c r="Q583" s="382"/>
      <c r="R583" s="382"/>
      <c r="S583" s="382"/>
      <c r="T583" s="382"/>
      <c r="U583" s="382"/>
      <c r="V583" s="382"/>
      <c r="W583" s="382"/>
    </row>
    <row r="584" spans="1:23" ht="14.25" customHeight="1">
      <c r="A584" s="382"/>
      <c r="B584" s="382"/>
      <c r="C584" s="372"/>
      <c r="D584" s="382"/>
      <c r="E584" s="382"/>
      <c r="F584" s="387"/>
      <c r="G584" s="387"/>
      <c r="H584" s="404"/>
      <c r="I584" s="382"/>
      <c r="J584" s="382"/>
      <c r="K584" s="382"/>
      <c r="L584" s="382"/>
      <c r="M584" s="382"/>
      <c r="N584" s="382"/>
      <c r="O584" s="382"/>
      <c r="P584" s="382"/>
      <c r="Q584" s="382"/>
      <c r="R584" s="382"/>
      <c r="S584" s="382"/>
      <c r="T584" s="382"/>
      <c r="U584" s="382"/>
      <c r="V584" s="382"/>
      <c r="W584" s="382"/>
    </row>
    <row r="585" spans="1:23" ht="14.25" customHeight="1">
      <c r="A585" s="382"/>
      <c r="B585" s="382"/>
      <c r="C585" s="372"/>
      <c r="D585" s="382"/>
      <c r="E585" s="382"/>
      <c r="F585" s="387"/>
      <c r="G585" s="387"/>
      <c r="H585" s="404"/>
      <c r="I585" s="382"/>
      <c r="J585" s="382"/>
      <c r="K585" s="382"/>
      <c r="L585" s="382"/>
      <c r="M585" s="382"/>
      <c r="N585" s="382"/>
      <c r="O585" s="382"/>
      <c r="P585" s="382"/>
      <c r="Q585" s="382"/>
      <c r="R585" s="382"/>
      <c r="S585" s="382"/>
      <c r="T585" s="382"/>
      <c r="U585" s="382"/>
      <c r="V585" s="382"/>
      <c r="W585" s="382"/>
    </row>
    <row r="586" spans="1:23" ht="14.25" customHeight="1">
      <c r="A586" s="382"/>
      <c r="B586" s="382"/>
      <c r="C586" s="372"/>
      <c r="D586" s="382"/>
      <c r="E586" s="382"/>
      <c r="F586" s="387"/>
      <c r="G586" s="387"/>
      <c r="H586" s="404"/>
      <c r="I586" s="382"/>
      <c r="J586" s="382"/>
      <c r="K586" s="382"/>
      <c r="L586" s="382"/>
      <c r="M586" s="382"/>
      <c r="N586" s="382"/>
      <c r="O586" s="382"/>
      <c r="P586" s="382"/>
      <c r="Q586" s="382"/>
      <c r="R586" s="382"/>
      <c r="S586" s="382"/>
      <c r="T586" s="382"/>
      <c r="U586" s="382"/>
      <c r="V586" s="382"/>
      <c r="W586" s="382"/>
    </row>
    <row r="587" spans="1:23" ht="14.25" customHeight="1">
      <c r="A587" s="382"/>
      <c r="B587" s="382"/>
      <c r="C587" s="372"/>
      <c r="D587" s="382"/>
      <c r="E587" s="382"/>
      <c r="F587" s="387"/>
      <c r="G587" s="387"/>
      <c r="H587" s="404"/>
      <c r="I587" s="382"/>
      <c r="J587" s="382"/>
      <c r="K587" s="382"/>
      <c r="L587" s="382"/>
      <c r="M587" s="382"/>
      <c r="N587" s="382"/>
      <c r="O587" s="382"/>
      <c r="P587" s="382"/>
      <c r="Q587" s="382"/>
      <c r="R587" s="382"/>
      <c r="S587" s="382"/>
      <c r="T587" s="382"/>
      <c r="U587" s="382"/>
      <c r="V587" s="382"/>
      <c r="W587" s="382"/>
    </row>
    <row r="588" spans="1:23" ht="14.25" customHeight="1">
      <c r="A588" s="382"/>
      <c r="B588" s="382"/>
      <c r="C588" s="372"/>
      <c r="D588" s="382"/>
      <c r="E588" s="382"/>
      <c r="F588" s="387"/>
      <c r="G588" s="387"/>
      <c r="H588" s="404"/>
      <c r="I588" s="382"/>
      <c r="J588" s="382"/>
      <c r="K588" s="382"/>
      <c r="L588" s="382"/>
      <c r="M588" s="382"/>
      <c r="N588" s="382"/>
      <c r="O588" s="382"/>
      <c r="P588" s="382"/>
      <c r="Q588" s="382"/>
      <c r="R588" s="382"/>
      <c r="S588" s="382"/>
      <c r="T588" s="382"/>
      <c r="U588" s="382"/>
      <c r="V588" s="382"/>
      <c r="W588" s="382"/>
    </row>
    <row r="589" spans="1:23" ht="14.25" customHeight="1">
      <c r="A589" s="382"/>
      <c r="B589" s="382"/>
      <c r="C589" s="372"/>
      <c r="D589" s="382"/>
      <c r="E589" s="382"/>
      <c r="F589" s="387"/>
      <c r="G589" s="387"/>
      <c r="H589" s="404"/>
      <c r="I589" s="382"/>
      <c r="J589" s="382"/>
      <c r="K589" s="382"/>
      <c r="L589" s="382"/>
      <c r="M589" s="382"/>
      <c r="N589" s="382"/>
      <c r="O589" s="382"/>
      <c r="P589" s="382"/>
      <c r="Q589" s="382"/>
      <c r="R589" s="382"/>
      <c r="S589" s="382"/>
      <c r="T589" s="382"/>
      <c r="U589" s="382"/>
      <c r="V589" s="382"/>
      <c r="W589" s="382"/>
    </row>
    <row r="590" spans="1:23" ht="14.25" customHeight="1">
      <c r="A590" s="382"/>
      <c r="B590" s="382"/>
      <c r="C590" s="372"/>
      <c r="D590" s="382"/>
      <c r="E590" s="382"/>
      <c r="F590" s="387"/>
      <c r="G590" s="387"/>
      <c r="H590" s="404"/>
      <c r="I590" s="382"/>
      <c r="J590" s="382"/>
      <c r="K590" s="382"/>
      <c r="L590" s="382"/>
      <c r="M590" s="382"/>
      <c r="N590" s="382"/>
      <c r="O590" s="382"/>
      <c r="P590" s="382"/>
      <c r="Q590" s="382"/>
      <c r="R590" s="382"/>
      <c r="S590" s="382"/>
      <c r="T590" s="382"/>
      <c r="U590" s="382"/>
      <c r="V590" s="382"/>
      <c r="W590" s="382"/>
    </row>
    <row r="591" spans="1:23" ht="14.25" customHeight="1">
      <c r="A591" s="382"/>
      <c r="B591" s="382"/>
      <c r="C591" s="372"/>
      <c r="D591" s="382"/>
      <c r="E591" s="382"/>
      <c r="F591" s="387"/>
      <c r="G591" s="387"/>
      <c r="H591" s="404"/>
      <c r="I591" s="382"/>
      <c r="J591" s="382"/>
      <c r="K591" s="382"/>
      <c r="L591" s="382"/>
      <c r="M591" s="382"/>
      <c r="N591" s="382"/>
      <c r="O591" s="382"/>
      <c r="P591" s="382"/>
      <c r="Q591" s="382"/>
      <c r="R591" s="382"/>
      <c r="S591" s="382"/>
      <c r="T591" s="382"/>
      <c r="U591" s="382"/>
      <c r="V591" s="382"/>
      <c r="W591" s="382"/>
    </row>
    <row r="592" spans="1:23" ht="14.25" customHeight="1">
      <c r="A592" s="382"/>
      <c r="B592" s="382"/>
      <c r="C592" s="372"/>
      <c r="D592" s="382"/>
      <c r="E592" s="382"/>
      <c r="F592" s="387"/>
      <c r="G592" s="387"/>
      <c r="H592" s="404"/>
      <c r="I592" s="382"/>
      <c r="J592" s="382"/>
      <c r="K592" s="382"/>
      <c r="L592" s="382"/>
      <c r="M592" s="382"/>
      <c r="N592" s="382"/>
      <c r="O592" s="382"/>
      <c r="P592" s="382"/>
      <c r="Q592" s="382"/>
      <c r="R592" s="382"/>
      <c r="S592" s="382"/>
      <c r="T592" s="382"/>
      <c r="U592" s="382"/>
      <c r="V592" s="382"/>
      <c r="W592" s="382"/>
    </row>
    <row r="593" spans="1:23" ht="14.25" customHeight="1">
      <c r="A593" s="382"/>
      <c r="B593" s="382"/>
      <c r="C593" s="372"/>
      <c r="D593" s="382"/>
      <c r="E593" s="382"/>
      <c r="F593" s="387"/>
      <c r="G593" s="387"/>
      <c r="H593" s="404"/>
      <c r="I593" s="382"/>
      <c r="J593" s="382"/>
      <c r="K593" s="382"/>
      <c r="L593" s="382"/>
      <c r="M593" s="382"/>
      <c r="N593" s="382"/>
      <c r="O593" s="382"/>
      <c r="P593" s="382"/>
      <c r="Q593" s="382"/>
      <c r="R593" s="382"/>
      <c r="S593" s="382"/>
      <c r="T593" s="382"/>
      <c r="U593" s="382"/>
      <c r="V593" s="382"/>
      <c r="W593" s="382"/>
    </row>
    <row r="594" spans="1:23" ht="14.25" customHeight="1">
      <c r="A594" s="382"/>
      <c r="B594" s="382"/>
      <c r="C594" s="372"/>
      <c r="D594" s="382"/>
      <c r="E594" s="382"/>
      <c r="F594" s="387"/>
      <c r="G594" s="387"/>
      <c r="H594" s="404"/>
      <c r="I594" s="382"/>
      <c r="J594" s="382"/>
      <c r="K594" s="382"/>
      <c r="L594" s="382"/>
      <c r="M594" s="382"/>
      <c r="N594" s="382"/>
      <c r="O594" s="382"/>
      <c r="P594" s="382"/>
      <c r="Q594" s="382"/>
      <c r="R594" s="382"/>
      <c r="S594" s="382"/>
      <c r="T594" s="382"/>
      <c r="U594" s="382"/>
      <c r="V594" s="382"/>
      <c r="W594" s="382"/>
    </row>
    <row r="595" spans="1:23" ht="14.25" customHeight="1">
      <c r="A595" s="382"/>
      <c r="B595" s="382"/>
      <c r="C595" s="372"/>
      <c r="D595" s="382"/>
      <c r="E595" s="382"/>
      <c r="F595" s="387"/>
      <c r="G595" s="387"/>
      <c r="H595" s="404"/>
      <c r="I595" s="382"/>
      <c r="J595" s="382"/>
      <c r="K595" s="382"/>
      <c r="L595" s="382"/>
      <c r="M595" s="382"/>
      <c r="N595" s="382"/>
      <c r="O595" s="382"/>
      <c r="P595" s="382"/>
      <c r="Q595" s="382"/>
      <c r="R595" s="382"/>
      <c r="S595" s="382"/>
      <c r="T595" s="382"/>
      <c r="U595" s="382"/>
      <c r="V595" s="382"/>
      <c r="W595" s="382"/>
    </row>
    <row r="596" spans="1:23" ht="14.25" customHeight="1">
      <c r="A596" s="382"/>
      <c r="B596" s="382"/>
      <c r="C596" s="372"/>
      <c r="D596" s="382"/>
      <c r="E596" s="382"/>
      <c r="F596" s="387"/>
      <c r="G596" s="387"/>
      <c r="H596" s="404"/>
      <c r="I596" s="382"/>
      <c r="J596" s="382"/>
      <c r="K596" s="382"/>
      <c r="L596" s="382"/>
      <c r="M596" s="382"/>
      <c r="N596" s="382"/>
      <c r="O596" s="382"/>
      <c r="P596" s="382"/>
      <c r="Q596" s="382"/>
      <c r="R596" s="382"/>
      <c r="S596" s="382"/>
      <c r="T596" s="382"/>
      <c r="U596" s="382"/>
      <c r="V596" s="382"/>
      <c r="W596" s="382"/>
    </row>
    <row r="597" spans="1:23" ht="14.25" customHeight="1">
      <c r="A597" s="382"/>
      <c r="B597" s="382"/>
      <c r="C597" s="372"/>
      <c r="D597" s="382"/>
      <c r="E597" s="382"/>
      <c r="F597" s="387"/>
      <c r="G597" s="387"/>
      <c r="H597" s="404"/>
      <c r="I597" s="382"/>
      <c r="J597" s="382"/>
      <c r="K597" s="382"/>
      <c r="L597" s="382"/>
      <c r="M597" s="382"/>
      <c r="N597" s="382"/>
      <c r="O597" s="382"/>
      <c r="P597" s="382"/>
      <c r="Q597" s="382"/>
      <c r="R597" s="382"/>
      <c r="S597" s="382"/>
      <c r="T597" s="382"/>
      <c r="U597" s="382"/>
      <c r="V597" s="382"/>
      <c r="W597" s="382"/>
    </row>
    <row r="598" spans="1:23" ht="14.25" customHeight="1">
      <c r="A598" s="382"/>
      <c r="B598" s="382"/>
      <c r="C598" s="372"/>
      <c r="D598" s="382"/>
      <c r="E598" s="382"/>
      <c r="F598" s="387"/>
      <c r="G598" s="387"/>
      <c r="H598" s="404"/>
      <c r="I598" s="382"/>
      <c r="J598" s="382"/>
      <c r="K598" s="382"/>
      <c r="L598" s="382"/>
      <c r="M598" s="382"/>
      <c r="N598" s="382"/>
      <c r="O598" s="382"/>
      <c r="P598" s="382"/>
      <c r="Q598" s="382"/>
      <c r="R598" s="382"/>
      <c r="S598" s="382"/>
      <c r="T598" s="382"/>
      <c r="U598" s="382"/>
      <c r="V598" s="382"/>
      <c r="W598" s="382"/>
    </row>
    <row r="599" spans="1:23" ht="14.25" customHeight="1">
      <c r="A599" s="382"/>
      <c r="B599" s="382"/>
      <c r="C599" s="372"/>
      <c r="D599" s="382"/>
      <c r="E599" s="382"/>
      <c r="F599" s="387"/>
      <c r="G599" s="387"/>
      <c r="H599" s="404"/>
      <c r="I599" s="382"/>
      <c r="J599" s="382"/>
      <c r="K599" s="382"/>
      <c r="L599" s="382"/>
      <c r="M599" s="382"/>
      <c r="N599" s="382"/>
      <c r="O599" s="382"/>
      <c r="P599" s="382"/>
      <c r="Q599" s="382"/>
      <c r="R599" s="382"/>
      <c r="S599" s="382"/>
      <c r="T599" s="382"/>
      <c r="U599" s="382"/>
      <c r="V599" s="382"/>
      <c r="W599" s="382"/>
    </row>
    <row r="600" spans="1:23" ht="14.25" customHeight="1">
      <c r="A600" s="382"/>
      <c r="B600" s="382"/>
      <c r="C600" s="372"/>
      <c r="D600" s="382"/>
      <c r="E600" s="382"/>
      <c r="F600" s="387"/>
      <c r="G600" s="387"/>
      <c r="H600" s="404"/>
      <c r="I600" s="382"/>
      <c r="J600" s="382"/>
      <c r="K600" s="382"/>
      <c r="L600" s="382"/>
      <c r="M600" s="382"/>
      <c r="N600" s="382"/>
      <c r="O600" s="382"/>
      <c r="P600" s="382"/>
      <c r="Q600" s="382"/>
      <c r="R600" s="382"/>
      <c r="S600" s="382"/>
      <c r="T600" s="382"/>
      <c r="U600" s="382"/>
      <c r="V600" s="382"/>
      <c r="W600" s="382"/>
    </row>
    <row r="601" spans="1:23" ht="14.25" customHeight="1">
      <c r="A601" s="382"/>
      <c r="B601" s="382"/>
      <c r="C601" s="372"/>
      <c r="D601" s="382"/>
      <c r="E601" s="382"/>
      <c r="F601" s="387"/>
      <c r="G601" s="387"/>
      <c r="H601" s="404"/>
      <c r="I601" s="382"/>
      <c r="J601" s="382"/>
      <c r="K601" s="382"/>
      <c r="L601" s="382"/>
      <c r="M601" s="382"/>
      <c r="N601" s="382"/>
      <c r="O601" s="382"/>
      <c r="P601" s="382"/>
      <c r="Q601" s="382"/>
      <c r="R601" s="382"/>
      <c r="S601" s="382"/>
      <c r="T601" s="382"/>
      <c r="U601" s="382"/>
      <c r="V601" s="382"/>
      <c r="W601" s="382"/>
    </row>
    <row r="602" spans="1:23" ht="14.25" customHeight="1">
      <c r="A602" s="382"/>
      <c r="B602" s="382"/>
      <c r="C602" s="372"/>
      <c r="D602" s="382"/>
      <c r="E602" s="382"/>
      <c r="F602" s="387"/>
      <c r="G602" s="387"/>
      <c r="H602" s="404"/>
      <c r="I602" s="382"/>
      <c r="J602" s="382"/>
      <c r="K602" s="382"/>
      <c r="L602" s="382"/>
      <c r="M602" s="382"/>
      <c r="N602" s="382"/>
      <c r="O602" s="382"/>
      <c r="P602" s="382"/>
      <c r="Q602" s="382"/>
      <c r="R602" s="382"/>
      <c r="S602" s="382"/>
      <c r="T602" s="382"/>
      <c r="U602" s="382"/>
      <c r="V602" s="382"/>
      <c r="W602" s="382"/>
    </row>
    <row r="603" spans="1:23" ht="14.25" customHeight="1">
      <c r="A603" s="382"/>
      <c r="B603" s="382"/>
      <c r="C603" s="372"/>
      <c r="D603" s="382"/>
      <c r="E603" s="382"/>
      <c r="F603" s="387"/>
      <c r="G603" s="387"/>
      <c r="H603" s="404"/>
      <c r="I603" s="382"/>
      <c r="J603" s="382"/>
      <c r="K603" s="382"/>
      <c r="L603" s="382"/>
      <c r="M603" s="382"/>
      <c r="N603" s="382"/>
      <c r="O603" s="382"/>
      <c r="P603" s="382"/>
      <c r="Q603" s="382"/>
      <c r="R603" s="382"/>
      <c r="S603" s="382"/>
      <c r="T603" s="382"/>
      <c r="U603" s="382"/>
      <c r="V603" s="382"/>
      <c r="W603" s="382"/>
    </row>
    <row r="604" spans="1:23" ht="14.25" customHeight="1">
      <c r="A604" s="382"/>
      <c r="B604" s="382"/>
      <c r="C604" s="372"/>
      <c r="D604" s="382"/>
      <c r="E604" s="382"/>
      <c r="F604" s="387"/>
      <c r="G604" s="387"/>
      <c r="H604" s="404"/>
      <c r="I604" s="382"/>
      <c r="J604" s="382"/>
      <c r="K604" s="382"/>
      <c r="L604" s="382"/>
      <c r="M604" s="382"/>
      <c r="N604" s="382"/>
      <c r="O604" s="382"/>
      <c r="P604" s="382"/>
      <c r="Q604" s="382"/>
      <c r="R604" s="382"/>
      <c r="S604" s="382"/>
      <c r="T604" s="382"/>
      <c r="U604" s="382"/>
      <c r="V604" s="382"/>
      <c r="W604" s="382"/>
    </row>
    <row r="605" spans="1:23" ht="14.25" customHeight="1">
      <c r="A605" s="382"/>
      <c r="B605" s="382"/>
      <c r="C605" s="372"/>
      <c r="D605" s="382"/>
      <c r="E605" s="382"/>
      <c r="F605" s="387"/>
      <c r="G605" s="387"/>
      <c r="H605" s="404"/>
      <c r="I605" s="382"/>
      <c r="J605" s="382"/>
      <c r="K605" s="382"/>
      <c r="L605" s="382"/>
      <c r="M605" s="382"/>
      <c r="N605" s="382"/>
      <c r="O605" s="382"/>
      <c r="P605" s="382"/>
      <c r="Q605" s="382"/>
      <c r="R605" s="382"/>
      <c r="S605" s="382"/>
      <c r="T605" s="382"/>
      <c r="U605" s="382"/>
      <c r="V605" s="382"/>
      <c r="W605" s="382"/>
    </row>
    <row r="606" spans="1:23" ht="14.25" customHeight="1">
      <c r="A606" s="382"/>
      <c r="B606" s="382"/>
      <c r="C606" s="372"/>
      <c r="D606" s="382"/>
      <c r="E606" s="382"/>
      <c r="F606" s="387"/>
      <c r="G606" s="387"/>
      <c r="H606" s="404"/>
      <c r="I606" s="382"/>
      <c r="J606" s="382"/>
      <c r="K606" s="382"/>
      <c r="L606" s="382"/>
      <c r="M606" s="382"/>
      <c r="N606" s="382"/>
      <c r="O606" s="382"/>
      <c r="P606" s="382"/>
      <c r="Q606" s="382"/>
      <c r="R606" s="382"/>
      <c r="S606" s="382"/>
      <c r="T606" s="382"/>
      <c r="U606" s="382"/>
      <c r="V606" s="382"/>
      <c r="W606" s="382"/>
    </row>
    <row r="607" spans="1:23" ht="14.25" customHeight="1">
      <c r="A607" s="382"/>
      <c r="B607" s="382"/>
      <c r="C607" s="372"/>
      <c r="D607" s="382"/>
      <c r="E607" s="382"/>
      <c r="F607" s="387"/>
      <c r="G607" s="387"/>
      <c r="H607" s="404"/>
      <c r="I607" s="382"/>
      <c r="J607" s="382"/>
      <c r="K607" s="382"/>
      <c r="L607" s="382"/>
      <c r="M607" s="382"/>
      <c r="N607" s="382"/>
      <c r="O607" s="382"/>
      <c r="P607" s="382"/>
      <c r="Q607" s="382"/>
      <c r="R607" s="382"/>
      <c r="S607" s="382"/>
      <c r="T607" s="382"/>
      <c r="U607" s="382"/>
      <c r="V607" s="382"/>
      <c r="W607" s="382"/>
    </row>
    <row r="608" spans="1:23" ht="14.25" customHeight="1">
      <c r="A608" s="382"/>
      <c r="B608" s="382"/>
      <c r="C608" s="372"/>
      <c r="D608" s="382"/>
      <c r="E608" s="382"/>
      <c r="F608" s="387"/>
      <c r="G608" s="387"/>
      <c r="H608" s="404"/>
      <c r="I608" s="382"/>
      <c r="J608" s="382"/>
      <c r="K608" s="382"/>
      <c r="L608" s="382"/>
      <c r="M608" s="382"/>
      <c r="N608" s="382"/>
      <c r="O608" s="382"/>
      <c r="P608" s="382"/>
      <c r="Q608" s="382"/>
      <c r="R608" s="382"/>
      <c r="S608" s="382"/>
      <c r="T608" s="382"/>
      <c r="U608" s="382"/>
      <c r="V608" s="382"/>
      <c r="W608" s="382"/>
    </row>
    <row r="609" spans="1:23" ht="14.25" customHeight="1">
      <c r="A609" s="382"/>
      <c r="B609" s="382"/>
      <c r="C609" s="372"/>
      <c r="D609" s="382"/>
      <c r="E609" s="382"/>
      <c r="F609" s="387"/>
      <c r="G609" s="387"/>
      <c r="H609" s="404"/>
      <c r="I609" s="382"/>
      <c r="J609" s="382"/>
      <c r="K609" s="382"/>
      <c r="L609" s="382"/>
      <c r="M609" s="382"/>
      <c r="N609" s="382"/>
      <c r="O609" s="382"/>
      <c r="P609" s="382"/>
      <c r="Q609" s="382"/>
      <c r="R609" s="382"/>
      <c r="S609" s="382"/>
      <c r="T609" s="382"/>
      <c r="U609" s="382"/>
      <c r="V609" s="382"/>
      <c r="W609" s="382"/>
    </row>
    <row r="610" spans="1:23" ht="14.25" customHeight="1">
      <c r="A610" s="382"/>
      <c r="B610" s="382"/>
      <c r="C610" s="372"/>
      <c r="D610" s="382"/>
      <c r="E610" s="382"/>
      <c r="F610" s="387"/>
      <c r="G610" s="387"/>
      <c r="H610" s="404"/>
      <c r="I610" s="382"/>
      <c r="J610" s="382"/>
      <c r="K610" s="382"/>
      <c r="L610" s="382"/>
      <c r="M610" s="382"/>
      <c r="N610" s="382"/>
      <c r="O610" s="382"/>
      <c r="P610" s="382"/>
      <c r="Q610" s="382"/>
      <c r="R610" s="382"/>
      <c r="S610" s="382"/>
      <c r="T610" s="382"/>
      <c r="U610" s="382"/>
      <c r="V610" s="382"/>
      <c r="W610" s="382"/>
    </row>
    <row r="611" spans="1:23" ht="14.25" customHeight="1">
      <c r="A611" s="382"/>
      <c r="B611" s="382"/>
      <c r="C611" s="372"/>
      <c r="D611" s="382"/>
      <c r="E611" s="382"/>
      <c r="F611" s="387"/>
      <c r="G611" s="387"/>
      <c r="H611" s="404"/>
      <c r="I611" s="382"/>
      <c r="J611" s="382"/>
      <c r="K611" s="382"/>
      <c r="L611" s="382"/>
      <c r="M611" s="382"/>
      <c r="N611" s="382"/>
      <c r="O611" s="382"/>
      <c r="P611" s="382"/>
      <c r="Q611" s="382"/>
      <c r="R611" s="382"/>
      <c r="S611" s="382"/>
      <c r="T611" s="382"/>
      <c r="U611" s="382"/>
      <c r="V611" s="382"/>
      <c r="W611" s="382"/>
    </row>
    <row r="612" spans="1:23" ht="14.25" customHeight="1">
      <c r="A612" s="382"/>
      <c r="B612" s="382"/>
      <c r="C612" s="372"/>
      <c r="D612" s="382"/>
      <c r="E612" s="382"/>
      <c r="F612" s="387"/>
      <c r="G612" s="387"/>
      <c r="H612" s="404"/>
      <c r="I612" s="382"/>
      <c r="J612" s="382"/>
      <c r="K612" s="382"/>
      <c r="L612" s="382"/>
      <c r="M612" s="382"/>
      <c r="N612" s="382"/>
      <c r="O612" s="382"/>
      <c r="P612" s="382"/>
      <c r="Q612" s="382"/>
      <c r="R612" s="382"/>
      <c r="S612" s="382"/>
      <c r="T612" s="382"/>
      <c r="U612" s="382"/>
      <c r="V612" s="382"/>
      <c r="W612" s="382"/>
    </row>
    <row r="613" spans="1:23" ht="14.25" customHeight="1">
      <c r="A613" s="382"/>
      <c r="B613" s="382"/>
      <c r="C613" s="372"/>
      <c r="D613" s="382"/>
      <c r="E613" s="382"/>
      <c r="F613" s="387"/>
      <c r="G613" s="387"/>
      <c r="H613" s="404"/>
      <c r="I613" s="382"/>
      <c r="J613" s="382"/>
      <c r="K613" s="382"/>
      <c r="L613" s="382"/>
      <c r="M613" s="382"/>
      <c r="N613" s="382"/>
      <c r="O613" s="382"/>
      <c r="P613" s="382"/>
      <c r="Q613" s="382"/>
      <c r="R613" s="382"/>
      <c r="S613" s="382"/>
      <c r="T613" s="382"/>
      <c r="U613" s="382"/>
      <c r="V613" s="382"/>
      <c r="W613" s="382"/>
    </row>
    <row r="614" spans="1:23" ht="14.25" customHeight="1">
      <c r="A614" s="382"/>
      <c r="B614" s="382"/>
      <c r="C614" s="372"/>
      <c r="D614" s="382"/>
      <c r="E614" s="382"/>
      <c r="F614" s="387"/>
      <c r="G614" s="387"/>
      <c r="H614" s="404"/>
      <c r="I614" s="382"/>
      <c r="J614" s="382"/>
      <c r="K614" s="382"/>
      <c r="L614" s="382"/>
      <c r="M614" s="382"/>
      <c r="N614" s="382"/>
      <c r="O614" s="382"/>
      <c r="P614" s="382"/>
      <c r="Q614" s="382"/>
      <c r="R614" s="382"/>
      <c r="S614" s="382"/>
      <c r="T614" s="382"/>
      <c r="U614" s="382"/>
      <c r="V614" s="382"/>
      <c r="W614" s="382"/>
    </row>
    <row r="615" spans="1:23" ht="14.25" customHeight="1">
      <c r="A615" s="382"/>
      <c r="B615" s="382"/>
      <c r="C615" s="372"/>
      <c r="D615" s="382"/>
      <c r="E615" s="382"/>
      <c r="F615" s="387"/>
      <c r="G615" s="387"/>
      <c r="H615" s="404"/>
      <c r="I615" s="382"/>
      <c r="J615" s="382"/>
      <c r="K615" s="382"/>
      <c r="L615" s="382"/>
      <c r="M615" s="382"/>
      <c r="N615" s="382"/>
      <c r="O615" s="382"/>
      <c r="P615" s="382"/>
      <c r="Q615" s="382"/>
      <c r="R615" s="382"/>
      <c r="S615" s="382"/>
      <c r="T615" s="382"/>
      <c r="U615" s="382"/>
      <c r="V615" s="382"/>
      <c r="W615" s="382"/>
    </row>
    <row r="616" spans="1:23" ht="14.25" customHeight="1">
      <c r="A616" s="382"/>
      <c r="B616" s="382"/>
      <c r="C616" s="372"/>
      <c r="D616" s="382"/>
      <c r="E616" s="382"/>
      <c r="F616" s="387"/>
      <c r="G616" s="387"/>
      <c r="H616" s="404"/>
      <c r="I616" s="382"/>
      <c r="J616" s="382"/>
      <c r="K616" s="382"/>
      <c r="L616" s="382"/>
      <c r="M616" s="382"/>
      <c r="N616" s="382"/>
      <c r="O616" s="382"/>
      <c r="P616" s="382"/>
      <c r="Q616" s="382"/>
      <c r="R616" s="382"/>
      <c r="S616" s="382"/>
      <c r="T616" s="382"/>
      <c r="U616" s="382"/>
      <c r="V616" s="382"/>
      <c r="W616" s="382"/>
    </row>
    <row r="617" spans="1:23" ht="14.25" customHeight="1">
      <c r="A617" s="382"/>
      <c r="B617" s="382"/>
      <c r="C617" s="372"/>
      <c r="D617" s="382"/>
      <c r="E617" s="382"/>
      <c r="F617" s="387"/>
      <c r="G617" s="387"/>
      <c r="H617" s="404"/>
      <c r="I617" s="382"/>
      <c r="J617" s="382"/>
      <c r="K617" s="382"/>
      <c r="L617" s="382"/>
      <c r="M617" s="382"/>
      <c r="N617" s="382"/>
      <c r="O617" s="382"/>
      <c r="P617" s="382"/>
      <c r="Q617" s="382"/>
      <c r="R617" s="382"/>
      <c r="S617" s="382"/>
      <c r="T617" s="382"/>
      <c r="U617" s="382"/>
      <c r="V617" s="382"/>
      <c r="W617" s="382"/>
    </row>
    <row r="618" spans="1:23" ht="14.25" customHeight="1">
      <c r="A618" s="382"/>
      <c r="B618" s="382"/>
      <c r="C618" s="372"/>
      <c r="D618" s="382"/>
      <c r="E618" s="382"/>
      <c r="F618" s="387"/>
      <c r="G618" s="387"/>
      <c r="H618" s="404"/>
      <c r="I618" s="382"/>
      <c r="J618" s="382"/>
      <c r="K618" s="382"/>
      <c r="L618" s="382"/>
      <c r="M618" s="382"/>
      <c r="N618" s="382"/>
      <c r="O618" s="382"/>
      <c r="P618" s="382"/>
      <c r="Q618" s="382"/>
      <c r="R618" s="382"/>
      <c r="S618" s="382"/>
      <c r="T618" s="382"/>
      <c r="U618" s="382"/>
      <c r="V618" s="382"/>
      <c r="W618" s="382"/>
    </row>
    <row r="619" spans="1:23" ht="14.25" customHeight="1">
      <c r="A619" s="382"/>
      <c r="B619" s="382"/>
      <c r="C619" s="372"/>
      <c r="D619" s="382"/>
      <c r="E619" s="382"/>
      <c r="F619" s="387"/>
      <c r="G619" s="387"/>
      <c r="H619" s="404"/>
      <c r="I619" s="382"/>
      <c r="J619" s="382"/>
      <c r="K619" s="382"/>
      <c r="L619" s="382"/>
      <c r="M619" s="382"/>
      <c r="N619" s="382"/>
      <c r="O619" s="382"/>
      <c r="P619" s="382"/>
      <c r="Q619" s="382"/>
      <c r="R619" s="382"/>
      <c r="S619" s="382"/>
      <c r="T619" s="382"/>
      <c r="U619" s="382"/>
      <c r="V619" s="382"/>
      <c r="W619" s="382"/>
    </row>
    <row r="620" spans="1:23" ht="14.25" customHeight="1">
      <c r="A620" s="382"/>
      <c r="B620" s="382"/>
      <c r="C620" s="372"/>
      <c r="D620" s="382"/>
      <c r="E620" s="382"/>
      <c r="F620" s="387"/>
      <c r="G620" s="387"/>
      <c r="H620" s="404"/>
      <c r="I620" s="382"/>
      <c r="J620" s="382"/>
      <c r="K620" s="382"/>
      <c r="L620" s="382"/>
      <c r="M620" s="382"/>
      <c r="N620" s="382"/>
      <c r="O620" s="382"/>
      <c r="P620" s="382"/>
      <c r="Q620" s="382"/>
      <c r="R620" s="382"/>
      <c r="S620" s="382"/>
      <c r="T620" s="382"/>
      <c r="U620" s="382"/>
      <c r="V620" s="382"/>
      <c r="W620" s="382"/>
    </row>
    <row r="621" spans="1:23" ht="14.25" customHeight="1">
      <c r="A621" s="382"/>
      <c r="B621" s="382"/>
      <c r="C621" s="372"/>
      <c r="D621" s="382"/>
      <c r="E621" s="382"/>
      <c r="F621" s="387"/>
      <c r="G621" s="387"/>
      <c r="H621" s="404"/>
      <c r="I621" s="382"/>
      <c r="J621" s="382"/>
      <c r="K621" s="382"/>
      <c r="L621" s="382"/>
      <c r="M621" s="382"/>
      <c r="N621" s="382"/>
      <c r="O621" s="382"/>
      <c r="P621" s="382"/>
      <c r="Q621" s="382"/>
      <c r="R621" s="382"/>
      <c r="S621" s="382"/>
      <c r="T621" s="382"/>
      <c r="U621" s="382"/>
      <c r="V621" s="382"/>
      <c r="W621" s="382"/>
    </row>
    <row r="622" spans="1:23" ht="14.25" customHeight="1">
      <c r="A622" s="382"/>
      <c r="B622" s="382"/>
      <c r="C622" s="372"/>
      <c r="D622" s="382"/>
      <c r="E622" s="382"/>
      <c r="F622" s="387"/>
      <c r="G622" s="387"/>
      <c r="H622" s="404"/>
      <c r="I622" s="382"/>
      <c r="J622" s="382"/>
      <c r="K622" s="382"/>
      <c r="L622" s="382"/>
      <c r="M622" s="382"/>
      <c r="N622" s="382"/>
      <c r="O622" s="382"/>
      <c r="P622" s="382"/>
      <c r="Q622" s="382"/>
      <c r="R622" s="382"/>
      <c r="S622" s="382"/>
      <c r="T622" s="382"/>
      <c r="U622" s="382"/>
      <c r="V622" s="382"/>
      <c r="W622" s="382"/>
    </row>
    <row r="623" spans="1:23" ht="14.25" customHeight="1">
      <c r="A623" s="382"/>
      <c r="B623" s="382"/>
      <c r="C623" s="372"/>
      <c r="D623" s="382"/>
      <c r="E623" s="382"/>
      <c r="F623" s="387"/>
      <c r="G623" s="387"/>
      <c r="H623" s="404"/>
      <c r="I623" s="382"/>
      <c r="J623" s="382"/>
      <c r="K623" s="382"/>
      <c r="L623" s="382"/>
      <c r="M623" s="382"/>
      <c r="N623" s="382"/>
      <c r="O623" s="382"/>
      <c r="P623" s="382"/>
      <c r="Q623" s="382"/>
      <c r="R623" s="382"/>
      <c r="S623" s="382"/>
      <c r="T623" s="382"/>
      <c r="U623" s="382"/>
      <c r="V623" s="382"/>
      <c r="W623" s="382"/>
    </row>
    <row r="624" spans="1:23" ht="14.25" customHeight="1">
      <c r="A624" s="382"/>
      <c r="B624" s="382"/>
      <c r="C624" s="372"/>
      <c r="D624" s="382"/>
      <c r="E624" s="382"/>
      <c r="F624" s="387"/>
      <c r="G624" s="387"/>
      <c r="H624" s="404"/>
      <c r="I624" s="382"/>
      <c r="J624" s="382"/>
      <c r="K624" s="382"/>
      <c r="L624" s="382"/>
      <c r="M624" s="382"/>
      <c r="N624" s="382"/>
      <c r="O624" s="382"/>
      <c r="P624" s="382"/>
      <c r="Q624" s="382"/>
      <c r="R624" s="382"/>
      <c r="S624" s="382"/>
      <c r="T624" s="382"/>
      <c r="U624" s="382"/>
      <c r="V624" s="382"/>
      <c r="W624" s="382"/>
    </row>
    <row r="625" spans="1:23" ht="14.25" customHeight="1">
      <c r="A625" s="382"/>
      <c r="B625" s="382"/>
      <c r="C625" s="372"/>
      <c r="D625" s="382"/>
      <c r="E625" s="382"/>
      <c r="F625" s="387"/>
      <c r="G625" s="387"/>
      <c r="H625" s="404"/>
      <c r="I625" s="382"/>
      <c r="J625" s="382"/>
      <c r="K625" s="382"/>
      <c r="L625" s="382"/>
      <c r="M625" s="382"/>
      <c r="N625" s="382"/>
      <c r="O625" s="382"/>
      <c r="P625" s="382"/>
      <c r="Q625" s="382"/>
      <c r="R625" s="382"/>
      <c r="S625" s="382"/>
      <c r="T625" s="382"/>
      <c r="U625" s="382"/>
      <c r="V625" s="382"/>
      <c r="W625" s="382"/>
    </row>
    <row r="626" spans="1:23" ht="14.25" customHeight="1">
      <c r="A626" s="382"/>
      <c r="B626" s="382"/>
      <c r="C626" s="372"/>
      <c r="D626" s="382"/>
      <c r="E626" s="382"/>
      <c r="F626" s="387"/>
      <c r="G626" s="387"/>
      <c r="H626" s="404"/>
      <c r="I626" s="382"/>
      <c r="J626" s="382"/>
      <c r="K626" s="382"/>
      <c r="L626" s="382"/>
      <c r="M626" s="382"/>
      <c r="N626" s="382"/>
      <c r="O626" s="382"/>
      <c r="P626" s="382"/>
      <c r="Q626" s="382"/>
      <c r="R626" s="382"/>
      <c r="S626" s="382"/>
      <c r="T626" s="382"/>
      <c r="U626" s="382"/>
      <c r="V626" s="382"/>
      <c r="W626" s="382"/>
    </row>
    <row r="627" spans="1:23" ht="14.25" customHeight="1">
      <c r="A627" s="382"/>
      <c r="B627" s="382"/>
      <c r="C627" s="372"/>
      <c r="D627" s="382"/>
      <c r="E627" s="382"/>
      <c r="F627" s="387"/>
      <c r="G627" s="387"/>
      <c r="H627" s="404"/>
      <c r="I627" s="382"/>
      <c r="J627" s="382"/>
      <c r="K627" s="382"/>
      <c r="L627" s="382"/>
      <c r="M627" s="382"/>
      <c r="N627" s="382"/>
      <c r="O627" s="382"/>
      <c r="P627" s="382"/>
      <c r="Q627" s="382"/>
      <c r="R627" s="382"/>
      <c r="S627" s="382"/>
      <c r="T627" s="382"/>
      <c r="U627" s="382"/>
      <c r="V627" s="382"/>
      <c r="W627" s="382"/>
    </row>
    <row r="628" spans="1:23" ht="14.25" customHeight="1">
      <c r="A628" s="382"/>
      <c r="B628" s="382"/>
      <c r="C628" s="372"/>
      <c r="D628" s="382"/>
      <c r="E628" s="382"/>
      <c r="F628" s="387"/>
      <c r="G628" s="387"/>
      <c r="H628" s="404"/>
      <c r="I628" s="382"/>
      <c r="J628" s="382"/>
      <c r="K628" s="382"/>
      <c r="L628" s="382"/>
      <c r="M628" s="382"/>
      <c r="N628" s="382"/>
      <c r="O628" s="382"/>
      <c r="P628" s="382"/>
      <c r="Q628" s="382"/>
      <c r="R628" s="382"/>
      <c r="S628" s="382"/>
      <c r="T628" s="382"/>
      <c r="U628" s="382"/>
      <c r="V628" s="382"/>
      <c r="W628" s="382"/>
    </row>
    <row r="629" spans="1:23" ht="14.25" customHeight="1">
      <c r="A629" s="382"/>
      <c r="B629" s="382"/>
      <c r="C629" s="372"/>
      <c r="D629" s="382"/>
      <c r="E629" s="382"/>
      <c r="F629" s="387"/>
      <c r="G629" s="387"/>
      <c r="H629" s="404"/>
      <c r="I629" s="382"/>
      <c r="J629" s="382"/>
      <c r="K629" s="382"/>
      <c r="L629" s="382"/>
      <c r="M629" s="382"/>
      <c r="N629" s="382"/>
      <c r="O629" s="382"/>
      <c r="P629" s="382"/>
      <c r="Q629" s="382"/>
      <c r="R629" s="382"/>
      <c r="S629" s="382"/>
      <c r="T629" s="382"/>
      <c r="U629" s="382"/>
      <c r="V629" s="382"/>
      <c r="W629" s="382"/>
    </row>
    <row r="630" spans="1:23" ht="14.25" customHeight="1">
      <c r="A630" s="382"/>
      <c r="B630" s="382"/>
      <c r="C630" s="372"/>
      <c r="D630" s="382"/>
      <c r="E630" s="382"/>
      <c r="F630" s="387"/>
      <c r="G630" s="387"/>
      <c r="H630" s="404"/>
      <c r="I630" s="382"/>
      <c r="J630" s="382"/>
      <c r="K630" s="382"/>
      <c r="L630" s="382"/>
      <c r="M630" s="382"/>
      <c r="N630" s="382"/>
      <c r="O630" s="382"/>
      <c r="P630" s="382"/>
      <c r="Q630" s="382"/>
      <c r="R630" s="382"/>
      <c r="S630" s="382"/>
      <c r="T630" s="382"/>
      <c r="U630" s="382"/>
      <c r="V630" s="382"/>
      <c r="W630" s="382"/>
    </row>
    <row r="631" spans="1:23" ht="14.25" customHeight="1">
      <c r="A631" s="382"/>
      <c r="B631" s="382"/>
      <c r="C631" s="372"/>
      <c r="D631" s="382"/>
      <c r="E631" s="382"/>
      <c r="F631" s="387"/>
      <c r="G631" s="387"/>
      <c r="H631" s="404"/>
      <c r="I631" s="382"/>
      <c r="J631" s="382"/>
      <c r="K631" s="382"/>
      <c r="L631" s="382"/>
      <c r="M631" s="382"/>
      <c r="N631" s="382"/>
      <c r="O631" s="382"/>
      <c r="P631" s="382"/>
      <c r="Q631" s="382"/>
      <c r="R631" s="382"/>
      <c r="S631" s="382"/>
      <c r="T631" s="382"/>
      <c r="U631" s="382"/>
      <c r="V631" s="382"/>
      <c r="W631" s="382"/>
    </row>
    <row r="632" spans="1:23" ht="14.25" customHeight="1">
      <c r="A632" s="382"/>
      <c r="B632" s="382"/>
      <c r="C632" s="372"/>
      <c r="D632" s="382"/>
      <c r="E632" s="382"/>
      <c r="F632" s="387"/>
      <c r="G632" s="387"/>
      <c r="H632" s="404"/>
      <c r="I632" s="382"/>
      <c r="J632" s="382"/>
      <c r="K632" s="382"/>
      <c r="L632" s="382"/>
      <c r="M632" s="382"/>
      <c r="N632" s="382"/>
      <c r="O632" s="382"/>
      <c r="P632" s="382"/>
      <c r="Q632" s="382"/>
      <c r="R632" s="382"/>
      <c r="S632" s="382"/>
      <c r="T632" s="382"/>
      <c r="U632" s="382"/>
      <c r="V632" s="382"/>
      <c r="W632" s="382"/>
    </row>
    <row r="633" spans="1:23" ht="14.25" customHeight="1">
      <c r="A633" s="382"/>
      <c r="B633" s="382"/>
      <c r="C633" s="372"/>
      <c r="D633" s="382"/>
      <c r="E633" s="382"/>
      <c r="F633" s="387"/>
      <c r="G633" s="387"/>
      <c r="H633" s="404"/>
      <c r="I633" s="382"/>
      <c r="J633" s="382"/>
      <c r="K633" s="382"/>
      <c r="L633" s="382"/>
      <c r="M633" s="382"/>
      <c r="N633" s="382"/>
      <c r="O633" s="382"/>
      <c r="P633" s="382"/>
      <c r="Q633" s="382"/>
      <c r="R633" s="382"/>
      <c r="S633" s="382"/>
      <c r="T633" s="382"/>
      <c r="U633" s="382"/>
      <c r="V633" s="382"/>
      <c r="W633" s="382"/>
    </row>
    <row r="634" spans="1:23" ht="14.25" customHeight="1">
      <c r="A634" s="382"/>
      <c r="B634" s="382"/>
      <c r="C634" s="372"/>
      <c r="D634" s="382"/>
      <c r="E634" s="382"/>
      <c r="F634" s="387"/>
      <c r="G634" s="387"/>
      <c r="H634" s="404"/>
      <c r="I634" s="382"/>
      <c r="J634" s="382"/>
      <c r="K634" s="382"/>
      <c r="L634" s="382"/>
      <c r="M634" s="382"/>
      <c r="N634" s="382"/>
      <c r="O634" s="382"/>
      <c r="P634" s="382"/>
      <c r="Q634" s="382"/>
      <c r="R634" s="382"/>
      <c r="S634" s="382"/>
      <c r="T634" s="382"/>
      <c r="U634" s="382"/>
      <c r="V634" s="382"/>
      <c r="W634" s="382"/>
    </row>
    <row r="635" spans="1:23" ht="14.25" customHeight="1">
      <c r="A635" s="382"/>
      <c r="B635" s="382"/>
      <c r="C635" s="372"/>
      <c r="D635" s="382"/>
      <c r="E635" s="382"/>
      <c r="F635" s="387"/>
      <c r="G635" s="387"/>
      <c r="H635" s="404"/>
      <c r="I635" s="382"/>
      <c r="J635" s="382"/>
      <c r="K635" s="382"/>
      <c r="L635" s="382"/>
      <c r="M635" s="382"/>
      <c r="N635" s="382"/>
      <c r="O635" s="382"/>
      <c r="P635" s="382"/>
      <c r="Q635" s="382"/>
      <c r="R635" s="382"/>
      <c r="S635" s="382"/>
      <c r="T635" s="382"/>
      <c r="U635" s="382"/>
      <c r="V635" s="382"/>
      <c r="W635" s="382"/>
    </row>
    <row r="636" spans="1:23" ht="14.25" customHeight="1">
      <c r="A636" s="382"/>
      <c r="B636" s="382"/>
      <c r="C636" s="372"/>
      <c r="D636" s="382"/>
      <c r="E636" s="382"/>
      <c r="F636" s="387"/>
      <c r="G636" s="387"/>
      <c r="H636" s="404"/>
      <c r="I636" s="382"/>
      <c r="J636" s="382"/>
      <c r="K636" s="382"/>
      <c r="L636" s="382"/>
      <c r="M636" s="382"/>
      <c r="N636" s="382"/>
      <c r="O636" s="382"/>
      <c r="P636" s="382"/>
      <c r="Q636" s="382"/>
      <c r="R636" s="382"/>
      <c r="S636" s="382"/>
      <c r="T636" s="382"/>
      <c r="U636" s="382"/>
      <c r="V636" s="382"/>
      <c r="W636" s="382"/>
    </row>
    <row r="637" spans="1:23" ht="14.25" customHeight="1">
      <c r="A637" s="382"/>
      <c r="B637" s="382"/>
      <c r="C637" s="372"/>
      <c r="D637" s="382"/>
      <c r="E637" s="382"/>
      <c r="F637" s="387"/>
      <c r="G637" s="387"/>
      <c r="H637" s="404"/>
      <c r="I637" s="382"/>
      <c r="J637" s="382"/>
      <c r="K637" s="382"/>
      <c r="L637" s="382"/>
      <c r="M637" s="382"/>
      <c r="N637" s="382"/>
      <c r="O637" s="382"/>
      <c r="P637" s="382"/>
      <c r="Q637" s="382"/>
      <c r="R637" s="382"/>
      <c r="S637" s="382"/>
      <c r="T637" s="382"/>
      <c r="U637" s="382"/>
      <c r="V637" s="382"/>
      <c r="W637" s="382"/>
    </row>
    <row r="638" spans="1:23" ht="14.25" customHeight="1">
      <c r="A638" s="382"/>
      <c r="B638" s="382"/>
      <c r="C638" s="372"/>
      <c r="D638" s="382"/>
      <c r="E638" s="382"/>
      <c r="F638" s="387"/>
      <c r="G638" s="387"/>
      <c r="H638" s="404"/>
      <c r="I638" s="382"/>
      <c r="J638" s="382"/>
      <c r="K638" s="382"/>
      <c r="L638" s="382"/>
      <c r="M638" s="382"/>
      <c r="N638" s="382"/>
      <c r="O638" s="382"/>
      <c r="P638" s="382"/>
      <c r="Q638" s="382"/>
      <c r="R638" s="382"/>
      <c r="S638" s="382"/>
      <c r="T638" s="382"/>
      <c r="U638" s="382"/>
      <c r="V638" s="382"/>
      <c r="W638" s="382"/>
    </row>
    <row r="639" spans="1:23" ht="14.25" customHeight="1">
      <c r="A639" s="382"/>
      <c r="B639" s="382"/>
      <c r="C639" s="372"/>
      <c r="D639" s="382"/>
      <c r="E639" s="382"/>
      <c r="F639" s="387"/>
      <c r="G639" s="387"/>
      <c r="H639" s="404"/>
      <c r="I639" s="382"/>
      <c r="J639" s="382"/>
      <c r="K639" s="382"/>
      <c r="L639" s="382"/>
      <c r="M639" s="382"/>
      <c r="N639" s="382"/>
      <c r="O639" s="382"/>
      <c r="P639" s="382"/>
      <c r="Q639" s="382"/>
      <c r="R639" s="382"/>
      <c r="S639" s="382"/>
      <c r="T639" s="382"/>
      <c r="U639" s="382"/>
      <c r="V639" s="382"/>
      <c r="W639" s="382"/>
    </row>
    <row r="640" spans="1:23" ht="14.25" customHeight="1">
      <c r="A640" s="382"/>
      <c r="B640" s="382"/>
      <c r="C640" s="372"/>
      <c r="D640" s="382"/>
      <c r="E640" s="382"/>
      <c r="F640" s="387"/>
      <c r="G640" s="387"/>
      <c r="H640" s="404"/>
      <c r="I640" s="382"/>
      <c r="J640" s="382"/>
      <c r="K640" s="382"/>
      <c r="L640" s="382"/>
      <c r="M640" s="382"/>
      <c r="N640" s="382"/>
      <c r="O640" s="382"/>
      <c r="P640" s="382"/>
      <c r="Q640" s="382"/>
      <c r="R640" s="382"/>
      <c r="S640" s="382"/>
      <c r="T640" s="382"/>
      <c r="U640" s="382"/>
      <c r="V640" s="382"/>
      <c r="W640" s="382"/>
    </row>
    <row r="641" spans="1:23" ht="14.25" customHeight="1">
      <c r="A641" s="382"/>
      <c r="B641" s="382"/>
      <c r="C641" s="372"/>
      <c r="D641" s="382"/>
      <c r="E641" s="382"/>
      <c r="F641" s="387"/>
      <c r="G641" s="387"/>
      <c r="H641" s="404"/>
      <c r="I641" s="382"/>
      <c r="J641" s="382"/>
      <c r="K641" s="382"/>
      <c r="L641" s="382"/>
      <c r="M641" s="382"/>
      <c r="N641" s="382"/>
      <c r="O641" s="382"/>
      <c r="P641" s="382"/>
      <c r="Q641" s="382"/>
      <c r="R641" s="382"/>
      <c r="S641" s="382"/>
      <c r="T641" s="382"/>
      <c r="U641" s="382"/>
      <c r="V641" s="382"/>
      <c r="W641" s="382"/>
    </row>
    <row r="642" spans="1:23" ht="14.25" customHeight="1">
      <c r="A642" s="382"/>
      <c r="B642" s="382"/>
      <c r="C642" s="372"/>
      <c r="D642" s="382"/>
      <c r="E642" s="382"/>
      <c r="F642" s="387"/>
      <c r="G642" s="387"/>
      <c r="H642" s="404"/>
      <c r="I642" s="382"/>
      <c r="J642" s="382"/>
      <c r="K642" s="382"/>
      <c r="L642" s="382"/>
      <c r="M642" s="382"/>
      <c r="N642" s="382"/>
      <c r="O642" s="382"/>
      <c r="P642" s="382"/>
      <c r="Q642" s="382"/>
      <c r="R642" s="382"/>
      <c r="S642" s="382"/>
      <c r="T642" s="382"/>
      <c r="U642" s="382"/>
      <c r="V642" s="382"/>
      <c r="W642" s="382"/>
    </row>
    <row r="643" spans="1:23" ht="14.25" customHeight="1">
      <c r="A643" s="382"/>
      <c r="B643" s="382"/>
      <c r="C643" s="372"/>
      <c r="D643" s="382"/>
      <c r="E643" s="382"/>
      <c r="F643" s="387"/>
      <c r="G643" s="387"/>
      <c r="H643" s="404"/>
      <c r="I643" s="382"/>
      <c r="J643" s="382"/>
      <c r="K643" s="382"/>
      <c r="L643" s="382"/>
      <c r="M643" s="382"/>
      <c r="N643" s="382"/>
      <c r="O643" s="382"/>
      <c r="P643" s="382"/>
      <c r="Q643" s="382"/>
      <c r="R643" s="382"/>
      <c r="S643" s="382"/>
      <c r="T643" s="382"/>
      <c r="U643" s="382"/>
      <c r="V643" s="382"/>
      <c r="W643" s="382"/>
    </row>
    <row r="644" spans="1:23" ht="14.25" customHeight="1">
      <c r="A644" s="382"/>
      <c r="B644" s="382"/>
      <c r="C644" s="372"/>
      <c r="D644" s="382"/>
      <c r="E644" s="382"/>
      <c r="F644" s="387"/>
      <c r="G644" s="387"/>
      <c r="H644" s="404"/>
      <c r="I644" s="382"/>
      <c r="J644" s="382"/>
      <c r="K644" s="382"/>
      <c r="L644" s="382"/>
      <c r="M644" s="382"/>
      <c r="N644" s="382"/>
      <c r="O644" s="382"/>
      <c r="P644" s="382"/>
      <c r="Q644" s="382"/>
      <c r="R644" s="382"/>
      <c r="S644" s="382"/>
      <c r="T644" s="382"/>
      <c r="U644" s="382"/>
      <c r="V644" s="382"/>
      <c r="W644" s="382"/>
    </row>
    <row r="645" spans="1:23" ht="14.25" customHeight="1">
      <c r="A645" s="382"/>
      <c r="B645" s="382"/>
      <c r="C645" s="372"/>
      <c r="D645" s="382"/>
      <c r="E645" s="382"/>
      <c r="F645" s="387"/>
      <c r="G645" s="387"/>
      <c r="H645" s="404"/>
      <c r="I645" s="382"/>
      <c r="J645" s="382"/>
      <c r="K645" s="382"/>
      <c r="L645" s="382"/>
      <c r="M645" s="382"/>
      <c r="N645" s="382"/>
      <c r="O645" s="382"/>
      <c r="P645" s="382"/>
      <c r="Q645" s="382"/>
      <c r="R645" s="382"/>
      <c r="S645" s="382"/>
      <c r="T645" s="382"/>
      <c r="U645" s="382"/>
      <c r="V645" s="382"/>
      <c r="W645" s="382"/>
    </row>
    <row r="646" spans="1:23" ht="14.25" customHeight="1">
      <c r="A646" s="382"/>
      <c r="B646" s="382"/>
      <c r="C646" s="372"/>
      <c r="D646" s="382"/>
      <c r="E646" s="382"/>
      <c r="F646" s="387"/>
      <c r="G646" s="387"/>
      <c r="H646" s="404"/>
      <c r="I646" s="382"/>
      <c r="J646" s="382"/>
      <c r="K646" s="382"/>
      <c r="L646" s="382"/>
      <c r="M646" s="382"/>
      <c r="N646" s="382"/>
      <c r="O646" s="382"/>
      <c r="P646" s="382"/>
      <c r="Q646" s="382"/>
      <c r="R646" s="382"/>
      <c r="S646" s="382"/>
      <c r="T646" s="382"/>
      <c r="U646" s="382"/>
      <c r="V646" s="382"/>
      <c r="W646" s="382"/>
    </row>
    <row r="647" spans="1:23" ht="14.25" customHeight="1">
      <c r="A647" s="382"/>
      <c r="B647" s="382"/>
      <c r="C647" s="372"/>
      <c r="D647" s="382"/>
      <c r="E647" s="382"/>
      <c r="F647" s="387"/>
      <c r="G647" s="387"/>
      <c r="H647" s="404"/>
      <c r="I647" s="382"/>
      <c r="J647" s="382"/>
      <c r="K647" s="382"/>
      <c r="L647" s="382"/>
      <c r="M647" s="382"/>
      <c r="N647" s="382"/>
      <c r="O647" s="382"/>
      <c r="P647" s="382"/>
      <c r="Q647" s="382"/>
      <c r="R647" s="382"/>
      <c r="S647" s="382"/>
      <c r="T647" s="382"/>
      <c r="U647" s="382"/>
      <c r="V647" s="382"/>
      <c r="W647" s="382"/>
    </row>
    <row r="648" spans="1:23" ht="14.25" customHeight="1">
      <c r="A648" s="382"/>
      <c r="B648" s="382"/>
      <c r="C648" s="372"/>
      <c r="D648" s="382"/>
      <c r="E648" s="382"/>
      <c r="F648" s="387"/>
      <c r="G648" s="387"/>
      <c r="H648" s="404"/>
      <c r="I648" s="382"/>
      <c r="J648" s="382"/>
      <c r="K648" s="382"/>
      <c r="L648" s="382"/>
      <c r="M648" s="382"/>
      <c r="N648" s="382"/>
      <c r="O648" s="382"/>
      <c r="P648" s="382"/>
      <c r="Q648" s="382"/>
      <c r="R648" s="382"/>
      <c r="S648" s="382"/>
      <c r="T648" s="382"/>
      <c r="U648" s="382"/>
      <c r="V648" s="382"/>
      <c r="W648" s="382"/>
    </row>
    <row r="649" spans="1:23" ht="14.25" customHeight="1">
      <c r="A649" s="382"/>
      <c r="B649" s="382"/>
      <c r="C649" s="372"/>
      <c r="D649" s="382"/>
      <c r="E649" s="382"/>
      <c r="F649" s="387"/>
      <c r="G649" s="387"/>
      <c r="H649" s="404"/>
      <c r="I649" s="382"/>
      <c r="J649" s="382"/>
      <c r="K649" s="382"/>
      <c r="L649" s="382"/>
      <c r="M649" s="382"/>
      <c r="N649" s="382"/>
      <c r="O649" s="382"/>
      <c r="P649" s="382"/>
      <c r="Q649" s="382"/>
      <c r="R649" s="382"/>
      <c r="S649" s="382"/>
      <c r="T649" s="382"/>
      <c r="U649" s="382"/>
      <c r="V649" s="382"/>
      <c r="W649" s="382"/>
    </row>
    <row r="650" spans="1:23" ht="14.25" customHeight="1">
      <c r="A650" s="382"/>
      <c r="B650" s="382"/>
      <c r="C650" s="372"/>
      <c r="D650" s="382"/>
      <c r="E650" s="382"/>
      <c r="F650" s="387"/>
      <c r="G650" s="387"/>
      <c r="H650" s="404"/>
      <c r="I650" s="382"/>
      <c r="J650" s="382"/>
      <c r="K650" s="382"/>
      <c r="L650" s="382"/>
      <c r="M650" s="382"/>
      <c r="N650" s="382"/>
      <c r="O650" s="382"/>
      <c r="P650" s="382"/>
      <c r="Q650" s="382"/>
      <c r="R650" s="382"/>
      <c r="S650" s="382"/>
      <c r="T650" s="382"/>
      <c r="U650" s="382"/>
      <c r="V650" s="382"/>
      <c r="W650" s="382"/>
    </row>
    <row r="651" spans="1:23" ht="14.25" customHeight="1">
      <c r="A651" s="382"/>
      <c r="B651" s="382"/>
      <c r="C651" s="372"/>
      <c r="D651" s="382"/>
      <c r="E651" s="382"/>
      <c r="F651" s="387"/>
      <c r="G651" s="387"/>
      <c r="H651" s="404"/>
      <c r="I651" s="382"/>
      <c r="J651" s="382"/>
      <c r="K651" s="382"/>
      <c r="L651" s="382"/>
      <c r="M651" s="382"/>
      <c r="N651" s="382"/>
      <c r="O651" s="382"/>
      <c r="P651" s="382"/>
      <c r="Q651" s="382"/>
      <c r="R651" s="382"/>
      <c r="S651" s="382"/>
      <c r="T651" s="382"/>
      <c r="U651" s="382"/>
      <c r="V651" s="382"/>
      <c r="W651" s="382"/>
    </row>
    <row r="652" spans="1:23" ht="14.25" customHeight="1">
      <c r="A652" s="382"/>
      <c r="B652" s="382"/>
      <c r="C652" s="372"/>
      <c r="D652" s="382"/>
      <c r="E652" s="382"/>
      <c r="F652" s="387"/>
      <c r="G652" s="387"/>
      <c r="H652" s="404"/>
      <c r="I652" s="382"/>
      <c r="J652" s="382"/>
      <c r="K652" s="382"/>
      <c r="L652" s="382"/>
      <c r="M652" s="382"/>
      <c r="N652" s="382"/>
      <c r="O652" s="382"/>
      <c r="P652" s="382"/>
      <c r="Q652" s="382"/>
      <c r="R652" s="382"/>
      <c r="S652" s="382"/>
      <c r="T652" s="382"/>
      <c r="U652" s="382"/>
      <c r="V652" s="382"/>
      <c r="W652" s="382"/>
    </row>
    <row r="653" spans="1:23" ht="14.25" customHeight="1">
      <c r="A653" s="382"/>
      <c r="B653" s="382"/>
      <c r="C653" s="372"/>
      <c r="D653" s="382"/>
      <c r="E653" s="382"/>
      <c r="F653" s="387"/>
      <c r="G653" s="387"/>
      <c r="H653" s="404"/>
      <c r="I653" s="382"/>
      <c r="J653" s="382"/>
      <c r="K653" s="382"/>
      <c r="L653" s="382"/>
      <c r="M653" s="382"/>
      <c r="N653" s="382"/>
      <c r="O653" s="382"/>
      <c r="P653" s="382"/>
      <c r="Q653" s="382"/>
      <c r="R653" s="382"/>
      <c r="S653" s="382"/>
      <c r="T653" s="382"/>
      <c r="U653" s="382"/>
      <c r="V653" s="382"/>
      <c r="W653" s="382"/>
    </row>
    <row r="654" spans="1:23" ht="14.25" customHeight="1">
      <c r="A654" s="382"/>
      <c r="B654" s="382"/>
      <c r="C654" s="372"/>
      <c r="D654" s="382"/>
      <c r="E654" s="382"/>
      <c r="F654" s="387"/>
      <c r="G654" s="387"/>
      <c r="H654" s="404"/>
      <c r="I654" s="382"/>
      <c r="J654" s="382"/>
      <c r="K654" s="382"/>
      <c r="L654" s="382"/>
      <c r="M654" s="382"/>
      <c r="N654" s="382"/>
      <c r="O654" s="382"/>
      <c r="P654" s="382"/>
      <c r="Q654" s="382"/>
      <c r="R654" s="382"/>
      <c r="S654" s="382"/>
      <c r="T654" s="382"/>
      <c r="U654" s="382"/>
      <c r="V654" s="382"/>
      <c r="W654" s="382"/>
    </row>
    <row r="655" spans="1:23" ht="14.25" customHeight="1">
      <c r="A655" s="382"/>
      <c r="B655" s="382"/>
      <c r="C655" s="372"/>
      <c r="D655" s="382"/>
      <c r="E655" s="382"/>
      <c r="F655" s="387"/>
      <c r="G655" s="387"/>
      <c r="H655" s="404"/>
      <c r="I655" s="382"/>
      <c r="J655" s="382"/>
      <c r="K655" s="382"/>
      <c r="L655" s="382"/>
      <c r="M655" s="382"/>
      <c r="N655" s="382"/>
      <c r="O655" s="382"/>
      <c r="P655" s="382"/>
      <c r="Q655" s="382"/>
      <c r="R655" s="382"/>
      <c r="S655" s="382"/>
      <c r="T655" s="382"/>
      <c r="U655" s="382"/>
      <c r="V655" s="382"/>
      <c r="W655" s="382"/>
    </row>
    <row r="656" spans="1:23" ht="14.25" customHeight="1">
      <c r="A656" s="382"/>
      <c r="B656" s="382"/>
      <c r="C656" s="372"/>
      <c r="D656" s="382"/>
      <c r="E656" s="382"/>
      <c r="F656" s="387"/>
      <c r="G656" s="387"/>
      <c r="H656" s="404"/>
      <c r="I656" s="382"/>
      <c r="J656" s="382"/>
      <c r="K656" s="382"/>
      <c r="L656" s="382"/>
      <c r="M656" s="382"/>
      <c r="N656" s="382"/>
      <c r="O656" s="382"/>
      <c r="P656" s="382"/>
      <c r="Q656" s="382"/>
      <c r="R656" s="382"/>
      <c r="S656" s="382"/>
      <c r="T656" s="382"/>
      <c r="U656" s="382"/>
      <c r="V656" s="382"/>
      <c r="W656" s="382"/>
    </row>
    <row r="657" spans="1:23" ht="14.25" customHeight="1">
      <c r="A657" s="382"/>
      <c r="B657" s="382"/>
      <c r="C657" s="372"/>
      <c r="D657" s="382"/>
      <c r="E657" s="382"/>
      <c r="F657" s="387"/>
      <c r="G657" s="387"/>
      <c r="H657" s="404"/>
      <c r="I657" s="382"/>
      <c r="J657" s="382"/>
      <c r="K657" s="382"/>
      <c r="L657" s="382"/>
      <c r="M657" s="382"/>
      <c r="N657" s="382"/>
      <c r="O657" s="382"/>
      <c r="P657" s="382"/>
      <c r="Q657" s="382"/>
      <c r="R657" s="382"/>
      <c r="S657" s="382"/>
      <c r="T657" s="382"/>
      <c r="U657" s="382"/>
      <c r="V657" s="382"/>
      <c r="W657" s="382"/>
    </row>
    <row r="658" spans="1:23" ht="14.25" customHeight="1">
      <c r="A658" s="382"/>
      <c r="B658" s="382"/>
      <c r="C658" s="372"/>
      <c r="D658" s="382"/>
      <c r="E658" s="382"/>
      <c r="F658" s="387"/>
      <c r="G658" s="387"/>
      <c r="H658" s="404"/>
      <c r="I658" s="382"/>
      <c r="J658" s="382"/>
      <c r="K658" s="382"/>
      <c r="L658" s="382"/>
      <c r="M658" s="382"/>
      <c r="N658" s="382"/>
      <c r="O658" s="382"/>
      <c r="P658" s="382"/>
      <c r="Q658" s="382"/>
      <c r="R658" s="382"/>
      <c r="S658" s="382"/>
      <c r="T658" s="382"/>
      <c r="U658" s="382"/>
      <c r="V658" s="382"/>
      <c r="W658" s="382"/>
    </row>
    <row r="659" spans="1:23" ht="14.25" customHeight="1">
      <c r="A659" s="382"/>
      <c r="B659" s="382"/>
      <c r="C659" s="372"/>
      <c r="D659" s="382"/>
      <c r="E659" s="382"/>
      <c r="F659" s="387"/>
      <c r="G659" s="387"/>
      <c r="H659" s="404"/>
      <c r="I659" s="382"/>
      <c r="J659" s="382"/>
      <c r="K659" s="382"/>
      <c r="L659" s="382"/>
      <c r="M659" s="382"/>
      <c r="N659" s="382"/>
      <c r="O659" s="382"/>
      <c r="P659" s="382"/>
      <c r="Q659" s="382"/>
      <c r="R659" s="382"/>
      <c r="S659" s="382"/>
      <c r="T659" s="382"/>
      <c r="U659" s="382"/>
      <c r="V659" s="382"/>
      <c r="W659" s="382"/>
    </row>
    <row r="660" spans="1:23" ht="14.25" customHeight="1">
      <c r="A660" s="382"/>
      <c r="B660" s="382"/>
      <c r="C660" s="372"/>
      <c r="D660" s="382"/>
      <c r="E660" s="382"/>
      <c r="F660" s="387"/>
      <c r="G660" s="387"/>
      <c r="H660" s="404"/>
      <c r="I660" s="382"/>
      <c r="J660" s="382"/>
      <c r="K660" s="382"/>
      <c r="L660" s="382"/>
      <c r="M660" s="382"/>
      <c r="N660" s="382"/>
      <c r="O660" s="382"/>
      <c r="P660" s="382"/>
      <c r="Q660" s="382"/>
      <c r="R660" s="382"/>
      <c r="S660" s="382"/>
      <c r="T660" s="382"/>
      <c r="U660" s="382"/>
      <c r="V660" s="382"/>
      <c r="W660" s="382"/>
    </row>
    <row r="661" spans="1:23" ht="14.25" customHeight="1">
      <c r="A661" s="382"/>
      <c r="B661" s="382"/>
      <c r="C661" s="372"/>
      <c r="D661" s="382"/>
      <c r="E661" s="382"/>
      <c r="F661" s="387"/>
      <c r="G661" s="387"/>
      <c r="H661" s="404"/>
      <c r="I661" s="382"/>
      <c r="J661" s="382"/>
      <c r="K661" s="382"/>
      <c r="L661" s="382"/>
      <c r="M661" s="382"/>
      <c r="N661" s="382"/>
      <c r="O661" s="382"/>
      <c r="P661" s="382"/>
      <c r="Q661" s="382"/>
      <c r="R661" s="382"/>
      <c r="S661" s="382"/>
      <c r="T661" s="382"/>
      <c r="U661" s="382"/>
      <c r="V661" s="382"/>
      <c r="W661" s="382"/>
    </row>
    <row r="662" spans="1:23" ht="14.25" customHeight="1">
      <c r="A662" s="382"/>
      <c r="B662" s="382"/>
      <c r="C662" s="372"/>
      <c r="D662" s="382"/>
      <c r="E662" s="382"/>
      <c r="F662" s="387"/>
      <c r="G662" s="387"/>
      <c r="H662" s="404"/>
      <c r="I662" s="382"/>
      <c r="J662" s="382"/>
      <c r="K662" s="382"/>
      <c r="L662" s="382"/>
      <c r="M662" s="382"/>
      <c r="N662" s="382"/>
      <c r="O662" s="382"/>
      <c r="P662" s="382"/>
      <c r="Q662" s="382"/>
      <c r="R662" s="382"/>
      <c r="S662" s="382"/>
      <c r="T662" s="382"/>
      <c r="U662" s="382"/>
      <c r="V662" s="382"/>
      <c r="W662" s="382"/>
    </row>
    <row r="663" spans="1:23" ht="14.25" customHeight="1">
      <c r="A663" s="382"/>
      <c r="B663" s="382"/>
      <c r="C663" s="372"/>
      <c r="D663" s="382"/>
      <c r="E663" s="382"/>
      <c r="F663" s="387"/>
      <c r="G663" s="387"/>
      <c r="H663" s="404"/>
      <c r="I663" s="382"/>
      <c r="J663" s="382"/>
      <c r="K663" s="382"/>
      <c r="L663" s="382"/>
      <c r="M663" s="382"/>
      <c r="N663" s="382"/>
      <c r="O663" s="382"/>
      <c r="P663" s="382"/>
      <c r="Q663" s="382"/>
      <c r="R663" s="382"/>
      <c r="S663" s="382"/>
      <c r="T663" s="382"/>
      <c r="U663" s="382"/>
      <c r="V663" s="382"/>
      <c r="W663" s="382"/>
    </row>
    <row r="664" spans="1:23" ht="14.25" customHeight="1">
      <c r="A664" s="382"/>
      <c r="B664" s="382"/>
      <c r="C664" s="372"/>
      <c r="D664" s="382"/>
      <c r="E664" s="382"/>
      <c r="F664" s="387"/>
      <c r="G664" s="387"/>
      <c r="H664" s="404"/>
      <c r="I664" s="382"/>
      <c r="J664" s="382"/>
      <c r="K664" s="382"/>
      <c r="L664" s="382"/>
      <c r="M664" s="382"/>
      <c r="N664" s="382"/>
      <c r="O664" s="382"/>
      <c r="P664" s="382"/>
      <c r="Q664" s="382"/>
      <c r="R664" s="382"/>
      <c r="S664" s="382"/>
      <c r="T664" s="382"/>
      <c r="U664" s="382"/>
      <c r="V664" s="382"/>
      <c r="W664" s="382"/>
    </row>
    <row r="665" spans="1:23" ht="14.25" customHeight="1">
      <c r="A665" s="382"/>
      <c r="B665" s="382"/>
      <c r="C665" s="372"/>
      <c r="D665" s="382"/>
      <c r="E665" s="382"/>
      <c r="F665" s="387"/>
      <c r="G665" s="387"/>
      <c r="H665" s="404"/>
      <c r="I665" s="382"/>
      <c r="J665" s="382"/>
      <c r="K665" s="382"/>
      <c r="L665" s="382"/>
      <c r="M665" s="382"/>
      <c r="N665" s="382"/>
      <c r="O665" s="382"/>
      <c r="P665" s="382"/>
      <c r="Q665" s="382"/>
      <c r="R665" s="382"/>
      <c r="S665" s="382"/>
      <c r="T665" s="382"/>
      <c r="U665" s="382"/>
      <c r="V665" s="382"/>
      <c r="W665" s="382"/>
    </row>
    <row r="666" spans="1:23" ht="14.25" customHeight="1">
      <c r="A666" s="382"/>
      <c r="B666" s="382"/>
      <c r="C666" s="372"/>
      <c r="D666" s="382"/>
      <c r="E666" s="382"/>
      <c r="F666" s="387"/>
      <c r="G666" s="387"/>
      <c r="H666" s="404"/>
      <c r="I666" s="382"/>
      <c r="J666" s="382"/>
      <c r="K666" s="382"/>
      <c r="L666" s="382"/>
      <c r="M666" s="382"/>
      <c r="N666" s="382"/>
      <c r="O666" s="382"/>
      <c r="P666" s="382"/>
      <c r="Q666" s="382"/>
      <c r="R666" s="382"/>
      <c r="S666" s="382"/>
      <c r="T666" s="382"/>
      <c r="U666" s="382"/>
      <c r="V666" s="382"/>
      <c r="W666" s="382"/>
    </row>
    <row r="667" spans="1:23" ht="14.25" customHeight="1">
      <c r="A667" s="382"/>
      <c r="B667" s="382"/>
      <c r="C667" s="372"/>
      <c r="D667" s="382"/>
      <c r="E667" s="382"/>
      <c r="F667" s="387"/>
      <c r="G667" s="387"/>
      <c r="H667" s="404"/>
      <c r="I667" s="382"/>
      <c r="J667" s="382"/>
      <c r="K667" s="382"/>
      <c r="L667" s="382"/>
      <c r="M667" s="382"/>
      <c r="N667" s="382"/>
      <c r="O667" s="382"/>
      <c r="P667" s="382"/>
      <c r="Q667" s="382"/>
      <c r="R667" s="382"/>
      <c r="S667" s="382"/>
      <c r="T667" s="382"/>
      <c r="U667" s="382"/>
      <c r="V667" s="382"/>
      <c r="W667" s="382"/>
    </row>
    <row r="668" spans="1:23" ht="14.25" customHeight="1">
      <c r="A668" s="382"/>
      <c r="B668" s="382"/>
      <c r="C668" s="372"/>
      <c r="D668" s="382"/>
      <c r="E668" s="382"/>
      <c r="F668" s="387"/>
      <c r="G668" s="387"/>
      <c r="H668" s="404"/>
      <c r="I668" s="382"/>
      <c r="J668" s="382"/>
      <c r="K668" s="382"/>
      <c r="L668" s="382"/>
      <c r="M668" s="382"/>
      <c r="N668" s="382"/>
      <c r="O668" s="382"/>
      <c r="P668" s="382"/>
      <c r="Q668" s="382"/>
      <c r="R668" s="382"/>
      <c r="S668" s="382"/>
      <c r="T668" s="382"/>
      <c r="U668" s="382"/>
      <c r="V668" s="382"/>
      <c r="W668" s="382"/>
    </row>
    <row r="669" spans="1:23" ht="14.25" customHeight="1">
      <c r="A669" s="382"/>
      <c r="B669" s="382"/>
      <c r="C669" s="372"/>
      <c r="D669" s="382"/>
      <c r="E669" s="382"/>
      <c r="F669" s="387"/>
      <c r="G669" s="387"/>
      <c r="H669" s="404"/>
      <c r="I669" s="382"/>
      <c r="J669" s="382"/>
      <c r="K669" s="382"/>
      <c r="L669" s="382"/>
      <c r="M669" s="382"/>
      <c r="N669" s="382"/>
      <c r="O669" s="382"/>
      <c r="P669" s="382"/>
      <c r="Q669" s="382"/>
      <c r="R669" s="382"/>
      <c r="S669" s="382"/>
      <c r="T669" s="382"/>
      <c r="U669" s="382"/>
      <c r="V669" s="382"/>
      <c r="W669" s="382"/>
    </row>
    <row r="670" spans="1:23" ht="14.25" customHeight="1">
      <c r="A670" s="382"/>
      <c r="B670" s="382"/>
      <c r="C670" s="372"/>
      <c r="D670" s="382"/>
      <c r="E670" s="382"/>
      <c r="F670" s="387"/>
      <c r="G670" s="387"/>
      <c r="H670" s="404"/>
      <c r="I670" s="382"/>
      <c r="J670" s="382"/>
      <c r="K670" s="382"/>
      <c r="L670" s="382"/>
      <c r="M670" s="382"/>
      <c r="N670" s="382"/>
      <c r="O670" s="382"/>
      <c r="P670" s="382"/>
      <c r="Q670" s="382"/>
      <c r="R670" s="382"/>
      <c r="S670" s="382"/>
      <c r="T670" s="382"/>
      <c r="U670" s="382"/>
      <c r="V670" s="382"/>
      <c r="W670" s="382"/>
    </row>
    <row r="671" spans="1:23" ht="14.25" customHeight="1">
      <c r="A671" s="382"/>
      <c r="B671" s="382"/>
      <c r="C671" s="372"/>
      <c r="D671" s="382"/>
      <c r="E671" s="382"/>
      <c r="F671" s="387"/>
      <c r="G671" s="387"/>
      <c r="H671" s="404"/>
      <c r="I671" s="382"/>
      <c r="J671" s="382"/>
      <c r="K671" s="382"/>
      <c r="L671" s="382"/>
      <c r="M671" s="382"/>
      <c r="N671" s="382"/>
      <c r="O671" s="382"/>
      <c r="P671" s="382"/>
      <c r="Q671" s="382"/>
      <c r="R671" s="382"/>
      <c r="S671" s="382"/>
      <c r="T671" s="382"/>
      <c r="U671" s="382"/>
      <c r="V671" s="382"/>
      <c r="W671" s="382"/>
    </row>
    <row r="672" spans="1:23" ht="14.25" customHeight="1">
      <c r="A672" s="382"/>
      <c r="B672" s="382"/>
      <c r="C672" s="372"/>
      <c r="D672" s="382"/>
      <c r="E672" s="382"/>
      <c r="F672" s="387"/>
      <c r="G672" s="387"/>
      <c r="H672" s="404"/>
      <c r="I672" s="382"/>
      <c r="J672" s="382"/>
      <c r="K672" s="382"/>
      <c r="L672" s="382"/>
      <c r="M672" s="382"/>
      <c r="N672" s="382"/>
      <c r="O672" s="382"/>
      <c r="P672" s="382"/>
      <c r="Q672" s="382"/>
      <c r="R672" s="382"/>
      <c r="S672" s="382"/>
      <c r="T672" s="382"/>
      <c r="U672" s="382"/>
      <c r="V672" s="382"/>
      <c r="W672" s="382"/>
    </row>
    <row r="673" spans="1:23" ht="14.25" customHeight="1">
      <c r="A673" s="382"/>
      <c r="B673" s="382"/>
      <c r="C673" s="372"/>
      <c r="D673" s="382"/>
      <c r="E673" s="382"/>
      <c r="F673" s="387"/>
      <c r="G673" s="387"/>
      <c r="H673" s="404"/>
      <c r="I673" s="382"/>
      <c r="J673" s="382"/>
      <c r="K673" s="382"/>
      <c r="L673" s="382"/>
      <c r="M673" s="382"/>
      <c r="N673" s="382"/>
      <c r="O673" s="382"/>
      <c r="P673" s="382"/>
      <c r="Q673" s="382"/>
      <c r="R673" s="382"/>
      <c r="S673" s="382"/>
      <c r="T673" s="382"/>
      <c r="U673" s="382"/>
      <c r="V673" s="382"/>
      <c r="W673" s="382"/>
    </row>
    <row r="674" spans="1:23" ht="14.25" customHeight="1">
      <c r="A674" s="382"/>
      <c r="B674" s="382"/>
      <c r="C674" s="372"/>
      <c r="D674" s="382"/>
      <c r="E674" s="382"/>
      <c r="F674" s="387"/>
      <c r="G674" s="387"/>
      <c r="H674" s="404"/>
      <c r="I674" s="382"/>
      <c r="J674" s="382"/>
      <c r="K674" s="382"/>
      <c r="L674" s="382"/>
      <c r="M674" s="382"/>
      <c r="N674" s="382"/>
      <c r="O674" s="382"/>
      <c r="P674" s="382"/>
      <c r="Q674" s="382"/>
      <c r="R674" s="382"/>
      <c r="S674" s="382"/>
      <c r="T674" s="382"/>
      <c r="U674" s="382"/>
      <c r="V674" s="382"/>
      <c r="W674" s="382"/>
    </row>
    <row r="675" spans="1:23" ht="14.25" customHeight="1">
      <c r="A675" s="382"/>
      <c r="B675" s="382"/>
      <c r="C675" s="372"/>
      <c r="D675" s="382"/>
      <c r="E675" s="382"/>
      <c r="F675" s="387"/>
      <c r="G675" s="387"/>
      <c r="H675" s="404"/>
      <c r="I675" s="382"/>
      <c r="J675" s="382"/>
      <c r="K675" s="382"/>
      <c r="L675" s="382"/>
      <c r="M675" s="382"/>
      <c r="N675" s="382"/>
      <c r="O675" s="382"/>
      <c r="P675" s="382"/>
      <c r="Q675" s="382"/>
      <c r="R675" s="382"/>
      <c r="S675" s="382"/>
      <c r="T675" s="382"/>
      <c r="U675" s="382"/>
      <c r="V675" s="382"/>
      <c r="W675" s="382"/>
    </row>
    <row r="676" spans="1:23" ht="14.25" customHeight="1">
      <c r="A676" s="382"/>
      <c r="B676" s="382"/>
      <c r="C676" s="372"/>
      <c r="D676" s="382"/>
      <c r="E676" s="382"/>
      <c r="F676" s="387"/>
      <c r="G676" s="387"/>
      <c r="H676" s="404"/>
      <c r="I676" s="382"/>
      <c r="J676" s="382"/>
      <c r="K676" s="382"/>
      <c r="L676" s="382"/>
      <c r="M676" s="382"/>
      <c r="N676" s="382"/>
      <c r="O676" s="382"/>
      <c r="P676" s="382"/>
      <c r="Q676" s="382"/>
      <c r="R676" s="382"/>
      <c r="S676" s="382"/>
      <c r="T676" s="382"/>
      <c r="U676" s="382"/>
      <c r="V676" s="382"/>
      <c r="W676" s="382"/>
    </row>
    <row r="677" spans="1:23" ht="14.25" customHeight="1">
      <c r="A677" s="382"/>
      <c r="B677" s="382"/>
      <c r="C677" s="372"/>
      <c r="D677" s="382"/>
      <c r="E677" s="382"/>
      <c r="F677" s="387"/>
      <c r="G677" s="387"/>
      <c r="H677" s="404"/>
      <c r="I677" s="382"/>
      <c r="J677" s="382"/>
      <c r="K677" s="382"/>
      <c r="L677" s="382"/>
      <c r="M677" s="382"/>
      <c r="N677" s="382"/>
      <c r="O677" s="382"/>
      <c r="P677" s="382"/>
      <c r="Q677" s="382"/>
      <c r="R677" s="382"/>
      <c r="S677" s="382"/>
      <c r="T677" s="382"/>
      <c r="U677" s="382"/>
      <c r="V677" s="382"/>
      <c r="W677" s="382"/>
    </row>
    <row r="678" spans="1:23" ht="14.25" customHeight="1">
      <c r="A678" s="382"/>
      <c r="B678" s="382"/>
      <c r="C678" s="372"/>
      <c r="D678" s="382"/>
      <c r="E678" s="382"/>
      <c r="F678" s="387"/>
      <c r="G678" s="387"/>
      <c r="H678" s="404"/>
      <c r="I678" s="382"/>
      <c r="J678" s="382"/>
      <c r="K678" s="382"/>
      <c r="L678" s="382"/>
      <c r="M678" s="382"/>
      <c r="N678" s="382"/>
      <c r="O678" s="382"/>
      <c r="P678" s="382"/>
      <c r="Q678" s="382"/>
      <c r="R678" s="382"/>
      <c r="S678" s="382"/>
      <c r="T678" s="382"/>
      <c r="U678" s="382"/>
      <c r="V678" s="382"/>
      <c r="W678" s="382"/>
    </row>
    <row r="679" spans="1:23" ht="14.25" customHeight="1">
      <c r="A679" s="382"/>
      <c r="B679" s="382"/>
      <c r="C679" s="372"/>
      <c r="D679" s="382"/>
      <c r="E679" s="382"/>
      <c r="F679" s="387"/>
      <c r="G679" s="387"/>
      <c r="H679" s="404"/>
      <c r="I679" s="382"/>
      <c r="J679" s="382"/>
      <c r="K679" s="382"/>
      <c r="L679" s="382"/>
      <c r="M679" s="382"/>
      <c r="N679" s="382"/>
      <c r="O679" s="382"/>
      <c r="P679" s="382"/>
      <c r="Q679" s="382"/>
      <c r="R679" s="382"/>
      <c r="S679" s="382"/>
      <c r="T679" s="382"/>
      <c r="U679" s="382"/>
      <c r="V679" s="382"/>
      <c r="W679" s="382"/>
    </row>
    <row r="680" spans="1:23" ht="14.25" customHeight="1">
      <c r="A680" s="382"/>
      <c r="B680" s="382"/>
      <c r="C680" s="372"/>
      <c r="D680" s="382"/>
      <c r="E680" s="382"/>
      <c r="F680" s="387"/>
      <c r="G680" s="387"/>
      <c r="H680" s="404"/>
      <c r="I680" s="382"/>
      <c r="J680" s="382"/>
      <c r="K680" s="382"/>
      <c r="L680" s="382"/>
      <c r="M680" s="382"/>
      <c r="N680" s="382"/>
      <c r="O680" s="382"/>
      <c r="P680" s="382"/>
      <c r="Q680" s="382"/>
      <c r="R680" s="382"/>
      <c r="S680" s="382"/>
      <c r="T680" s="382"/>
      <c r="U680" s="382"/>
      <c r="V680" s="382"/>
      <c r="W680" s="382"/>
    </row>
    <row r="681" spans="1:23" ht="14.25" customHeight="1">
      <c r="A681" s="382"/>
      <c r="B681" s="382"/>
      <c r="C681" s="372"/>
      <c r="D681" s="382"/>
      <c r="E681" s="382"/>
      <c r="F681" s="387"/>
      <c r="G681" s="387"/>
      <c r="H681" s="404"/>
      <c r="I681" s="382"/>
      <c r="J681" s="382"/>
      <c r="K681" s="382"/>
      <c r="L681" s="382"/>
      <c r="M681" s="382"/>
      <c r="N681" s="382"/>
      <c r="O681" s="382"/>
      <c r="P681" s="382"/>
      <c r="Q681" s="382"/>
      <c r="R681" s="382"/>
      <c r="S681" s="382"/>
      <c r="T681" s="382"/>
      <c r="U681" s="382"/>
      <c r="V681" s="382"/>
      <c r="W681" s="382"/>
    </row>
    <row r="682" spans="1:23" ht="14.25" customHeight="1">
      <c r="A682" s="382"/>
      <c r="B682" s="382"/>
      <c r="C682" s="372"/>
      <c r="D682" s="382"/>
      <c r="E682" s="382"/>
      <c r="F682" s="387"/>
      <c r="G682" s="387"/>
      <c r="H682" s="404"/>
      <c r="I682" s="382"/>
      <c r="J682" s="382"/>
      <c r="K682" s="382"/>
      <c r="L682" s="382"/>
      <c r="M682" s="382"/>
      <c r="N682" s="382"/>
      <c r="O682" s="382"/>
      <c r="P682" s="382"/>
      <c r="Q682" s="382"/>
      <c r="R682" s="382"/>
      <c r="S682" s="382"/>
      <c r="T682" s="382"/>
      <c r="U682" s="382"/>
      <c r="V682" s="382"/>
      <c r="W682" s="382"/>
    </row>
    <row r="683" spans="1:23" ht="14.25" customHeight="1">
      <c r="A683" s="382"/>
      <c r="B683" s="382"/>
      <c r="C683" s="372"/>
      <c r="D683" s="382"/>
      <c r="E683" s="382"/>
      <c r="F683" s="387"/>
      <c r="G683" s="387"/>
      <c r="H683" s="404"/>
      <c r="I683" s="382"/>
      <c r="J683" s="382"/>
      <c r="K683" s="382"/>
      <c r="L683" s="382"/>
      <c r="M683" s="382"/>
      <c r="N683" s="382"/>
      <c r="O683" s="382"/>
      <c r="P683" s="382"/>
      <c r="Q683" s="382"/>
      <c r="R683" s="382"/>
      <c r="S683" s="382"/>
      <c r="T683" s="382"/>
      <c r="U683" s="382"/>
      <c r="V683" s="382"/>
      <c r="W683" s="382"/>
    </row>
    <row r="684" spans="1:23" ht="14.25" customHeight="1">
      <c r="A684" s="382"/>
      <c r="B684" s="382"/>
      <c r="C684" s="372"/>
      <c r="D684" s="382"/>
      <c r="E684" s="382"/>
      <c r="F684" s="387"/>
      <c r="G684" s="387"/>
      <c r="H684" s="404"/>
      <c r="I684" s="382"/>
      <c r="J684" s="382"/>
      <c r="K684" s="382"/>
      <c r="L684" s="382"/>
      <c r="M684" s="382"/>
      <c r="N684" s="382"/>
      <c r="O684" s="382"/>
      <c r="P684" s="382"/>
      <c r="Q684" s="382"/>
      <c r="R684" s="382"/>
      <c r="S684" s="382"/>
      <c r="T684" s="382"/>
      <c r="U684" s="382"/>
      <c r="V684" s="382"/>
      <c r="W684" s="382"/>
    </row>
    <row r="685" spans="1:23" ht="14.25" customHeight="1">
      <c r="A685" s="382"/>
      <c r="B685" s="382"/>
      <c r="C685" s="372"/>
      <c r="D685" s="382"/>
      <c r="E685" s="382"/>
      <c r="F685" s="387"/>
      <c r="G685" s="387"/>
      <c r="H685" s="404"/>
      <c r="I685" s="382"/>
      <c r="J685" s="382"/>
      <c r="K685" s="382"/>
      <c r="L685" s="382"/>
      <c r="M685" s="382"/>
      <c r="N685" s="382"/>
      <c r="O685" s="382"/>
      <c r="P685" s="382"/>
      <c r="Q685" s="382"/>
      <c r="R685" s="382"/>
      <c r="S685" s="382"/>
      <c r="T685" s="382"/>
      <c r="U685" s="382"/>
      <c r="V685" s="382"/>
      <c r="W685" s="382"/>
    </row>
    <row r="686" spans="1:23" ht="14.25" customHeight="1">
      <c r="A686" s="382"/>
      <c r="B686" s="382"/>
      <c r="C686" s="372"/>
      <c r="D686" s="382"/>
      <c r="E686" s="382"/>
      <c r="F686" s="387"/>
      <c r="G686" s="387"/>
      <c r="H686" s="404"/>
      <c r="I686" s="382"/>
      <c r="J686" s="382"/>
      <c r="K686" s="382"/>
      <c r="L686" s="382"/>
      <c r="M686" s="382"/>
      <c r="N686" s="382"/>
      <c r="O686" s="382"/>
      <c r="P686" s="382"/>
      <c r="Q686" s="382"/>
      <c r="R686" s="382"/>
      <c r="S686" s="382"/>
      <c r="T686" s="382"/>
      <c r="U686" s="382"/>
      <c r="V686" s="382"/>
      <c r="W686" s="382"/>
    </row>
    <row r="687" spans="1:23" ht="14.25" customHeight="1">
      <c r="A687" s="382"/>
      <c r="B687" s="382"/>
      <c r="C687" s="372"/>
      <c r="D687" s="382"/>
      <c r="E687" s="382"/>
      <c r="F687" s="387"/>
      <c r="G687" s="387"/>
      <c r="H687" s="404"/>
      <c r="I687" s="382"/>
      <c r="J687" s="382"/>
      <c r="K687" s="382"/>
      <c r="L687" s="382"/>
      <c r="M687" s="382"/>
      <c r="N687" s="382"/>
      <c r="O687" s="382"/>
      <c r="P687" s="382"/>
      <c r="Q687" s="382"/>
      <c r="R687" s="382"/>
      <c r="S687" s="382"/>
      <c r="T687" s="382"/>
      <c r="U687" s="382"/>
      <c r="V687" s="382"/>
      <c r="W687" s="382"/>
    </row>
    <row r="688" spans="1:23" ht="14.25" customHeight="1">
      <c r="A688" s="382"/>
      <c r="B688" s="382"/>
      <c r="C688" s="372"/>
      <c r="D688" s="382"/>
      <c r="E688" s="382"/>
      <c r="F688" s="387"/>
      <c r="G688" s="387"/>
      <c r="H688" s="404"/>
      <c r="I688" s="382"/>
      <c r="J688" s="382"/>
      <c r="K688" s="382"/>
      <c r="L688" s="382"/>
      <c r="M688" s="382"/>
      <c r="N688" s="382"/>
      <c r="O688" s="382"/>
      <c r="P688" s="382"/>
      <c r="Q688" s="382"/>
      <c r="R688" s="382"/>
      <c r="S688" s="382"/>
      <c r="T688" s="382"/>
      <c r="U688" s="382"/>
      <c r="V688" s="382"/>
      <c r="W688" s="382"/>
    </row>
    <row r="689" spans="1:23" ht="14.25" customHeight="1">
      <c r="A689" s="382"/>
      <c r="B689" s="382"/>
      <c r="C689" s="372"/>
      <c r="D689" s="382"/>
      <c r="E689" s="382"/>
      <c r="F689" s="387"/>
      <c r="G689" s="387"/>
      <c r="H689" s="404"/>
      <c r="I689" s="382"/>
      <c r="J689" s="382"/>
      <c r="K689" s="382"/>
      <c r="L689" s="382"/>
      <c r="M689" s="382"/>
      <c r="N689" s="382"/>
      <c r="O689" s="382"/>
      <c r="P689" s="382"/>
      <c r="Q689" s="382"/>
      <c r="R689" s="382"/>
      <c r="S689" s="382"/>
      <c r="T689" s="382"/>
      <c r="U689" s="382"/>
      <c r="V689" s="382"/>
      <c r="W689" s="382"/>
    </row>
    <row r="690" spans="1:23" ht="14.25" customHeight="1">
      <c r="A690" s="382"/>
      <c r="B690" s="382"/>
      <c r="C690" s="372"/>
      <c r="D690" s="382"/>
      <c r="E690" s="382"/>
      <c r="F690" s="387"/>
      <c r="G690" s="387"/>
      <c r="H690" s="404"/>
      <c r="I690" s="382"/>
      <c r="J690" s="382"/>
      <c r="K690" s="382"/>
      <c r="L690" s="382"/>
      <c r="M690" s="382"/>
      <c r="N690" s="382"/>
      <c r="O690" s="382"/>
      <c r="P690" s="382"/>
      <c r="Q690" s="382"/>
      <c r="R690" s="382"/>
      <c r="S690" s="382"/>
      <c r="T690" s="382"/>
      <c r="U690" s="382"/>
      <c r="V690" s="382"/>
      <c r="W690" s="382"/>
    </row>
    <row r="691" spans="1:23" ht="14.25" customHeight="1">
      <c r="A691" s="382"/>
      <c r="B691" s="382"/>
      <c r="C691" s="372"/>
      <c r="D691" s="382"/>
      <c r="E691" s="382"/>
      <c r="F691" s="387"/>
      <c r="G691" s="387"/>
      <c r="H691" s="404"/>
      <c r="I691" s="382"/>
      <c r="J691" s="382"/>
      <c r="K691" s="382"/>
      <c r="L691" s="382"/>
      <c r="M691" s="382"/>
      <c r="N691" s="382"/>
      <c r="O691" s="382"/>
      <c r="P691" s="382"/>
      <c r="Q691" s="382"/>
      <c r="R691" s="382"/>
      <c r="S691" s="382"/>
      <c r="T691" s="382"/>
      <c r="U691" s="382"/>
      <c r="V691" s="382"/>
      <c r="W691" s="382"/>
    </row>
    <row r="692" spans="1:23" ht="14.25" customHeight="1">
      <c r="A692" s="382"/>
      <c r="B692" s="382"/>
      <c r="C692" s="372"/>
      <c r="D692" s="382"/>
      <c r="E692" s="382"/>
      <c r="F692" s="387"/>
      <c r="G692" s="387"/>
      <c r="H692" s="404"/>
      <c r="I692" s="382"/>
      <c r="J692" s="382"/>
      <c r="K692" s="382"/>
      <c r="L692" s="382"/>
      <c r="M692" s="382"/>
      <c r="N692" s="382"/>
      <c r="O692" s="382"/>
      <c r="P692" s="382"/>
      <c r="Q692" s="382"/>
      <c r="R692" s="382"/>
      <c r="S692" s="382"/>
      <c r="T692" s="382"/>
      <c r="U692" s="382"/>
      <c r="V692" s="382"/>
      <c r="W692" s="382"/>
    </row>
    <row r="693" spans="1:23" ht="14.25" customHeight="1">
      <c r="A693" s="382"/>
      <c r="B693" s="382"/>
      <c r="C693" s="372"/>
      <c r="D693" s="382"/>
      <c r="E693" s="382"/>
      <c r="F693" s="387"/>
      <c r="G693" s="387"/>
      <c r="H693" s="404"/>
      <c r="I693" s="382"/>
      <c r="J693" s="382"/>
      <c r="K693" s="382"/>
      <c r="L693" s="382"/>
      <c r="M693" s="382"/>
      <c r="N693" s="382"/>
      <c r="O693" s="382"/>
      <c r="P693" s="382"/>
      <c r="Q693" s="382"/>
      <c r="R693" s="382"/>
      <c r="S693" s="382"/>
      <c r="T693" s="382"/>
      <c r="U693" s="382"/>
      <c r="V693" s="382"/>
      <c r="W693" s="382"/>
    </row>
    <row r="694" spans="1:23" ht="14.25" customHeight="1">
      <c r="A694" s="382"/>
      <c r="B694" s="382"/>
      <c r="C694" s="372"/>
      <c r="D694" s="382"/>
      <c r="E694" s="382"/>
      <c r="F694" s="387"/>
      <c r="G694" s="387"/>
      <c r="H694" s="404"/>
      <c r="I694" s="382"/>
      <c r="J694" s="382"/>
      <c r="K694" s="382"/>
      <c r="L694" s="382"/>
      <c r="M694" s="382"/>
      <c r="N694" s="382"/>
      <c r="O694" s="382"/>
      <c r="P694" s="382"/>
      <c r="Q694" s="382"/>
      <c r="R694" s="382"/>
      <c r="S694" s="382"/>
      <c r="T694" s="382"/>
      <c r="U694" s="382"/>
      <c r="V694" s="382"/>
      <c r="W694" s="382"/>
    </row>
    <row r="695" spans="1:23" ht="14.25" customHeight="1">
      <c r="A695" s="382"/>
      <c r="B695" s="382"/>
      <c r="C695" s="372"/>
      <c r="D695" s="382"/>
      <c r="E695" s="382"/>
      <c r="F695" s="387"/>
      <c r="G695" s="387"/>
      <c r="H695" s="404"/>
      <c r="I695" s="382"/>
      <c r="J695" s="382"/>
      <c r="K695" s="382"/>
      <c r="L695" s="382"/>
      <c r="M695" s="382"/>
      <c r="N695" s="382"/>
      <c r="O695" s="382"/>
      <c r="P695" s="382"/>
      <c r="Q695" s="382"/>
      <c r="R695" s="382"/>
      <c r="S695" s="382"/>
      <c r="T695" s="382"/>
      <c r="U695" s="382"/>
      <c r="V695" s="382"/>
      <c r="W695" s="382"/>
    </row>
    <row r="696" spans="1:23" ht="14.25" customHeight="1">
      <c r="A696" s="382"/>
      <c r="B696" s="382"/>
      <c r="C696" s="372"/>
      <c r="D696" s="382"/>
      <c r="E696" s="382"/>
      <c r="F696" s="387"/>
      <c r="G696" s="387"/>
      <c r="H696" s="404"/>
      <c r="I696" s="382"/>
      <c r="J696" s="382"/>
      <c r="K696" s="382"/>
      <c r="L696" s="382"/>
      <c r="M696" s="382"/>
      <c r="N696" s="382"/>
      <c r="O696" s="382"/>
      <c r="P696" s="382"/>
      <c r="Q696" s="382"/>
      <c r="R696" s="382"/>
      <c r="S696" s="382"/>
      <c r="T696" s="382"/>
      <c r="U696" s="382"/>
      <c r="V696" s="382"/>
      <c r="W696" s="382"/>
    </row>
    <row r="697" spans="1:23" ht="14.25" customHeight="1">
      <c r="A697" s="382"/>
      <c r="B697" s="382"/>
      <c r="C697" s="372"/>
      <c r="D697" s="382"/>
      <c r="E697" s="382"/>
      <c r="F697" s="387"/>
      <c r="G697" s="387"/>
      <c r="H697" s="404"/>
      <c r="I697" s="382"/>
      <c r="J697" s="382"/>
      <c r="K697" s="382"/>
      <c r="L697" s="382"/>
      <c r="M697" s="382"/>
      <c r="N697" s="382"/>
      <c r="O697" s="382"/>
      <c r="P697" s="382"/>
      <c r="Q697" s="382"/>
      <c r="R697" s="382"/>
      <c r="S697" s="382"/>
      <c r="T697" s="382"/>
      <c r="U697" s="382"/>
      <c r="V697" s="382"/>
      <c r="W697" s="382"/>
    </row>
    <row r="698" spans="1:23" ht="14.25" customHeight="1">
      <c r="A698" s="382"/>
      <c r="B698" s="382"/>
      <c r="C698" s="372"/>
      <c r="D698" s="382"/>
      <c r="E698" s="382"/>
      <c r="F698" s="387"/>
      <c r="G698" s="387"/>
      <c r="H698" s="404"/>
      <c r="I698" s="382"/>
      <c r="J698" s="382"/>
      <c r="K698" s="382"/>
      <c r="L698" s="382"/>
      <c r="M698" s="382"/>
      <c r="N698" s="382"/>
      <c r="O698" s="382"/>
      <c r="P698" s="382"/>
      <c r="Q698" s="382"/>
      <c r="R698" s="382"/>
      <c r="S698" s="382"/>
      <c r="T698" s="382"/>
      <c r="U698" s="382"/>
      <c r="V698" s="382"/>
      <c r="W698" s="382"/>
    </row>
    <row r="699" spans="1:23" ht="14.25" customHeight="1">
      <c r="A699" s="382"/>
      <c r="B699" s="382"/>
      <c r="C699" s="372"/>
      <c r="D699" s="382"/>
      <c r="E699" s="382"/>
      <c r="F699" s="387"/>
      <c r="G699" s="387"/>
      <c r="H699" s="404"/>
      <c r="I699" s="382"/>
      <c r="J699" s="382"/>
      <c r="K699" s="382"/>
      <c r="L699" s="382"/>
      <c r="M699" s="382"/>
      <c r="N699" s="382"/>
      <c r="O699" s="382"/>
      <c r="P699" s="382"/>
      <c r="Q699" s="382"/>
      <c r="R699" s="382"/>
      <c r="S699" s="382"/>
      <c r="T699" s="382"/>
      <c r="U699" s="382"/>
      <c r="V699" s="382"/>
      <c r="W699" s="382"/>
    </row>
    <row r="700" spans="1:23" ht="14.25" customHeight="1">
      <c r="A700" s="382"/>
      <c r="B700" s="382"/>
      <c r="C700" s="372"/>
      <c r="D700" s="382"/>
      <c r="E700" s="382"/>
      <c r="F700" s="387"/>
      <c r="G700" s="387"/>
      <c r="H700" s="404"/>
      <c r="I700" s="382"/>
      <c r="J700" s="382"/>
      <c r="K700" s="382"/>
      <c r="L700" s="382"/>
      <c r="M700" s="382"/>
      <c r="N700" s="382"/>
      <c r="O700" s="382"/>
      <c r="P700" s="382"/>
      <c r="Q700" s="382"/>
      <c r="R700" s="382"/>
      <c r="S700" s="382"/>
      <c r="T700" s="382"/>
      <c r="U700" s="382"/>
      <c r="V700" s="382"/>
      <c r="W700" s="382"/>
    </row>
    <row r="701" spans="1:23" ht="14.25" customHeight="1">
      <c r="A701" s="382"/>
      <c r="B701" s="382"/>
      <c r="C701" s="372"/>
      <c r="D701" s="382"/>
      <c r="E701" s="382"/>
      <c r="F701" s="387"/>
      <c r="G701" s="387"/>
      <c r="H701" s="404"/>
      <c r="I701" s="382"/>
      <c r="J701" s="382"/>
      <c r="K701" s="382"/>
      <c r="L701" s="382"/>
      <c r="M701" s="382"/>
      <c r="N701" s="382"/>
      <c r="O701" s="382"/>
      <c r="P701" s="382"/>
      <c r="Q701" s="382"/>
      <c r="R701" s="382"/>
      <c r="S701" s="382"/>
      <c r="T701" s="382"/>
      <c r="U701" s="382"/>
      <c r="V701" s="382"/>
      <c r="W701" s="382"/>
    </row>
    <row r="702" spans="1:23" ht="14.25" customHeight="1">
      <c r="A702" s="382"/>
      <c r="B702" s="382"/>
      <c r="C702" s="372"/>
      <c r="D702" s="382"/>
      <c r="E702" s="382"/>
      <c r="F702" s="387"/>
      <c r="G702" s="387"/>
      <c r="H702" s="404"/>
      <c r="I702" s="382"/>
      <c r="J702" s="382"/>
      <c r="K702" s="382"/>
      <c r="L702" s="382"/>
      <c r="M702" s="382"/>
      <c r="N702" s="382"/>
      <c r="O702" s="382"/>
      <c r="P702" s="382"/>
      <c r="Q702" s="382"/>
      <c r="R702" s="382"/>
      <c r="S702" s="382"/>
      <c r="T702" s="382"/>
      <c r="U702" s="382"/>
      <c r="V702" s="382"/>
      <c r="W702" s="382"/>
    </row>
    <row r="703" spans="1:23" ht="14.25" customHeight="1">
      <c r="A703" s="382"/>
      <c r="B703" s="382"/>
      <c r="C703" s="372"/>
      <c r="D703" s="382"/>
      <c r="E703" s="382"/>
      <c r="F703" s="387"/>
      <c r="G703" s="387"/>
      <c r="H703" s="404"/>
      <c r="I703" s="382"/>
      <c r="J703" s="382"/>
      <c r="K703" s="382"/>
      <c r="L703" s="382"/>
      <c r="M703" s="382"/>
      <c r="N703" s="382"/>
      <c r="O703" s="382"/>
      <c r="P703" s="382"/>
      <c r="Q703" s="382"/>
      <c r="R703" s="382"/>
      <c r="S703" s="382"/>
      <c r="T703" s="382"/>
      <c r="U703" s="382"/>
      <c r="V703" s="382"/>
      <c r="W703" s="382"/>
    </row>
    <row r="704" spans="1:23" ht="14.25" customHeight="1">
      <c r="A704" s="382"/>
      <c r="B704" s="382"/>
      <c r="C704" s="372"/>
      <c r="D704" s="382"/>
      <c r="E704" s="382"/>
      <c r="F704" s="387"/>
      <c r="G704" s="387"/>
      <c r="H704" s="404"/>
      <c r="I704" s="382"/>
      <c r="J704" s="382"/>
      <c r="K704" s="382"/>
      <c r="L704" s="382"/>
      <c r="M704" s="382"/>
      <c r="N704" s="382"/>
      <c r="O704" s="382"/>
      <c r="P704" s="382"/>
      <c r="Q704" s="382"/>
      <c r="R704" s="382"/>
      <c r="S704" s="382"/>
      <c r="T704" s="382"/>
      <c r="U704" s="382"/>
      <c r="V704" s="382"/>
      <c r="W704" s="382"/>
    </row>
    <row r="705" spans="1:23" ht="14.25" customHeight="1">
      <c r="A705" s="382"/>
      <c r="B705" s="382"/>
      <c r="C705" s="372"/>
      <c r="D705" s="382"/>
      <c r="E705" s="382"/>
      <c r="F705" s="387"/>
      <c r="G705" s="387"/>
      <c r="H705" s="404"/>
      <c r="I705" s="382"/>
      <c r="J705" s="382"/>
      <c r="K705" s="382"/>
      <c r="L705" s="382"/>
      <c r="M705" s="382"/>
      <c r="N705" s="382"/>
      <c r="O705" s="382"/>
      <c r="P705" s="382"/>
      <c r="Q705" s="382"/>
      <c r="R705" s="382"/>
      <c r="S705" s="382"/>
      <c r="T705" s="382"/>
      <c r="U705" s="382"/>
      <c r="V705" s="382"/>
      <c r="W705" s="382"/>
    </row>
    <row r="706" spans="1:23" ht="14.25" customHeight="1">
      <c r="A706" s="382"/>
      <c r="B706" s="382"/>
      <c r="C706" s="372"/>
      <c r="D706" s="382"/>
      <c r="E706" s="382"/>
      <c r="F706" s="387"/>
      <c r="G706" s="387"/>
      <c r="H706" s="404"/>
      <c r="I706" s="382"/>
      <c r="J706" s="382"/>
      <c r="K706" s="382"/>
      <c r="L706" s="382"/>
      <c r="M706" s="382"/>
      <c r="N706" s="382"/>
      <c r="O706" s="382"/>
      <c r="P706" s="382"/>
      <c r="Q706" s="382"/>
      <c r="R706" s="382"/>
      <c r="S706" s="382"/>
      <c r="T706" s="382"/>
      <c r="U706" s="382"/>
      <c r="V706" s="382"/>
      <c r="W706" s="382"/>
    </row>
    <row r="707" spans="1:23" ht="14.25" customHeight="1">
      <c r="A707" s="382"/>
      <c r="B707" s="382"/>
      <c r="C707" s="372"/>
      <c r="D707" s="382"/>
      <c r="E707" s="382"/>
      <c r="F707" s="387"/>
      <c r="G707" s="387"/>
      <c r="H707" s="404"/>
      <c r="I707" s="382"/>
      <c r="J707" s="382"/>
      <c r="K707" s="382"/>
      <c r="L707" s="382"/>
      <c r="M707" s="382"/>
      <c r="N707" s="382"/>
      <c r="O707" s="382"/>
      <c r="P707" s="382"/>
      <c r="Q707" s="382"/>
      <c r="R707" s="382"/>
      <c r="S707" s="382"/>
      <c r="T707" s="382"/>
      <c r="U707" s="382"/>
      <c r="V707" s="382"/>
      <c r="W707" s="382"/>
    </row>
    <row r="708" spans="1:23" ht="14.25" customHeight="1">
      <c r="A708" s="382"/>
      <c r="B708" s="382"/>
      <c r="C708" s="372"/>
      <c r="D708" s="382"/>
      <c r="E708" s="382"/>
      <c r="F708" s="387"/>
      <c r="G708" s="387"/>
      <c r="H708" s="404"/>
      <c r="I708" s="382"/>
      <c r="J708" s="382"/>
      <c r="K708" s="382"/>
      <c r="L708" s="382"/>
      <c r="M708" s="382"/>
      <c r="N708" s="382"/>
      <c r="O708" s="382"/>
      <c r="P708" s="382"/>
      <c r="Q708" s="382"/>
      <c r="R708" s="382"/>
      <c r="S708" s="382"/>
      <c r="T708" s="382"/>
      <c r="U708" s="382"/>
      <c r="V708" s="382"/>
      <c r="W708" s="382"/>
    </row>
    <row r="709" spans="1:23" ht="14.25" customHeight="1">
      <c r="A709" s="382"/>
      <c r="B709" s="382"/>
      <c r="C709" s="372"/>
      <c r="D709" s="382"/>
      <c r="E709" s="382"/>
      <c r="F709" s="387"/>
      <c r="G709" s="387"/>
      <c r="H709" s="404"/>
      <c r="I709" s="382"/>
      <c r="J709" s="382"/>
      <c r="K709" s="382"/>
      <c r="L709" s="382"/>
      <c r="M709" s="382"/>
      <c r="N709" s="382"/>
      <c r="O709" s="382"/>
      <c r="P709" s="382"/>
      <c r="Q709" s="382"/>
      <c r="R709" s="382"/>
      <c r="S709" s="382"/>
      <c r="T709" s="382"/>
      <c r="U709" s="382"/>
      <c r="V709" s="382"/>
      <c r="W709" s="382"/>
    </row>
    <row r="710" spans="1:23" ht="14.25" customHeight="1">
      <c r="A710" s="382"/>
      <c r="B710" s="382"/>
      <c r="C710" s="372"/>
      <c r="D710" s="382"/>
      <c r="E710" s="382"/>
      <c r="F710" s="387"/>
      <c r="G710" s="387"/>
      <c r="H710" s="404"/>
      <c r="I710" s="382"/>
      <c r="J710" s="382"/>
      <c r="K710" s="382"/>
      <c r="L710" s="382"/>
      <c r="M710" s="382"/>
      <c r="N710" s="382"/>
      <c r="O710" s="382"/>
      <c r="P710" s="382"/>
      <c r="Q710" s="382"/>
      <c r="R710" s="382"/>
      <c r="S710" s="382"/>
      <c r="T710" s="382"/>
      <c r="U710" s="382"/>
      <c r="V710" s="382"/>
      <c r="W710" s="382"/>
    </row>
    <row r="711" spans="1:23" ht="14.25" customHeight="1">
      <c r="A711" s="382"/>
      <c r="B711" s="382"/>
      <c r="C711" s="372"/>
      <c r="D711" s="382"/>
      <c r="E711" s="382"/>
      <c r="F711" s="387"/>
      <c r="G711" s="387"/>
      <c r="H711" s="404"/>
      <c r="I711" s="382"/>
      <c r="J711" s="382"/>
      <c r="K711" s="382"/>
      <c r="L711" s="382"/>
      <c r="M711" s="382"/>
      <c r="N711" s="382"/>
      <c r="O711" s="382"/>
      <c r="P711" s="382"/>
      <c r="Q711" s="382"/>
      <c r="R711" s="382"/>
      <c r="S711" s="382"/>
      <c r="T711" s="382"/>
      <c r="U711" s="382"/>
      <c r="V711" s="382"/>
      <c r="W711" s="382"/>
    </row>
    <row r="712" spans="1:23" ht="14.25" customHeight="1">
      <c r="A712" s="382"/>
      <c r="B712" s="382"/>
      <c r="C712" s="372"/>
      <c r="D712" s="382"/>
      <c r="E712" s="382"/>
      <c r="F712" s="387"/>
      <c r="G712" s="387"/>
      <c r="H712" s="404"/>
      <c r="I712" s="382"/>
      <c r="J712" s="382"/>
      <c r="K712" s="382"/>
      <c r="L712" s="382"/>
      <c r="M712" s="382"/>
      <c r="N712" s="382"/>
      <c r="O712" s="382"/>
      <c r="P712" s="382"/>
      <c r="Q712" s="382"/>
      <c r="R712" s="382"/>
      <c r="S712" s="382"/>
      <c r="T712" s="382"/>
      <c r="U712" s="382"/>
      <c r="V712" s="382"/>
      <c r="W712" s="382"/>
    </row>
    <row r="713" spans="1:23" ht="14.25" customHeight="1">
      <c r="A713" s="382"/>
      <c r="B713" s="382"/>
      <c r="C713" s="372"/>
      <c r="D713" s="382"/>
      <c r="E713" s="382"/>
      <c r="F713" s="387"/>
      <c r="G713" s="387"/>
      <c r="H713" s="404"/>
      <c r="I713" s="382"/>
      <c r="J713" s="382"/>
      <c r="K713" s="382"/>
      <c r="L713" s="382"/>
      <c r="M713" s="382"/>
      <c r="N713" s="382"/>
      <c r="O713" s="382"/>
      <c r="P713" s="382"/>
      <c r="Q713" s="382"/>
      <c r="R713" s="382"/>
      <c r="S713" s="382"/>
      <c r="T713" s="382"/>
      <c r="U713" s="382"/>
      <c r="V713" s="382"/>
      <c r="W713" s="382"/>
    </row>
    <row r="714" spans="1:23" ht="14.25" customHeight="1">
      <c r="A714" s="382"/>
      <c r="B714" s="382"/>
      <c r="C714" s="372"/>
      <c r="D714" s="382"/>
      <c r="E714" s="382"/>
      <c r="F714" s="387"/>
      <c r="G714" s="387"/>
      <c r="H714" s="404"/>
      <c r="I714" s="382"/>
      <c r="J714" s="382"/>
      <c r="K714" s="382"/>
      <c r="L714" s="382"/>
      <c r="M714" s="382"/>
      <c r="N714" s="382"/>
      <c r="O714" s="382"/>
      <c r="P714" s="382"/>
      <c r="Q714" s="382"/>
      <c r="R714" s="382"/>
      <c r="S714" s="382"/>
      <c r="T714" s="382"/>
      <c r="U714" s="382"/>
      <c r="V714" s="382"/>
      <c r="W714" s="382"/>
    </row>
    <row r="715" spans="1:23" ht="14.25" customHeight="1">
      <c r="A715" s="382"/>
      <c r="B715" s="382"/>
      <c r="C715" s="372"/>
      <c r="D715" s="382"/>
      <c r="E715" s="382"/>
      <c r="F715" s="387"/>
      <c r="G715" s="387"/>
      <c r="H715" s="404"/>
      <c r="I715" s="382"/>
      <c r="J715" s="382"/>
      <c r="K715" s="382"/>
      <c r="L715" s="382"/>
      <c r="M715" s="382"/>
      <c r="N715" s="382"/>
      <c r="O715" s="382"/>
      <c r="P715" s="382"/>
      <c r="Q715" s="382"/>
      <c r="R715" s="382"/>
      <c r="S715" s="382"/>
      <c r="T715" s="382"/>
      <c r="U715" s="382"/>
      <c r="V715" s="382"/>
      <c r="W715" s="382"/>
    </row>
    <row r="716" spans="1:23" ht="14.25" customHeight="1">
      <c r="A716" s="382"/>
      <c r="B716" s="382"/>
      <c r="C716" s="372"/>
      <c r="D716" s="382"/>
      <c r="E716" s="382"/>
      <c r="F716" s="387"/>
      <c r="G716" s="387"/>
      <c r="H716" s="404"/>
      <c r="I716" s="382"/>
      <c r="J716" s="382"/>
      <c r="K716" s="382"/>
      <c r="L716" s="382"/>
      <c r="M716" s="382"/>
      <c r="N716" s="382"/>
      <c r="O716" s="382"/>
      <c r="P716" s="382"/>
      <c r="Q716" s="382"/>
      <c r="R716" s="382"/>
      <c r="S716" s="382"/>
      <c r="T716" s="382"/>
      <c r="U716" s="382"/>
      <c r="V716" s="382"/>
      <c r="W716" s="382"/>
    </row>
    <row r="717" spans="1:23" ht="14.25" customHeight="1">
      <c r="A717" s="382"/>
      <c r="B717" s="382"/>
      <c r="C717" s="372"/>
      <c r="D717" s="382"/>
      <c r="E717" s="382"/>
      <c r="F717" s="387"/>
      <c r="G717" s="387"/>
      <c r="H717" s="404"/>
      <c r="I717" s="382"/>
      <c r="J717" s="382"/>
      <c r="K717" s="382"/>
      <c r="L717" s="382"/>
      <c r="M717" s="382"/>
      <c r="N717" s="382"/>
      <c r="O717" s="382"/>
      <c r="P717" s="382"/>
      <c r="Q717" s="382"/>
      <c r="R717" s="382"/>
      <c r="S717" s="382"/>
      <c r="T717" s="382"/>
      <c r="U717" s="382"/>
      <c r="V717" s="382"/>
      <c r="W717" s="382"/>
    </row>
    <row r="718" spans="1:23" ht="14.25" customHeight="1">
      <c r="A718" s="382"/>
      <c r="B718" s="382"/>
      <c r="C718" s="372"/>
      <c r="D718" s="382"/>
      <c r="E718" s="382"/>
      <c r="F718" s="387"/>
      <c r="G718" s="387"/>
      <c r="H718" s="404"/>
      <c r="I718" s="382"/>
      <c r="J718" s="382"/>
      <c r="K718" s="382"/>
      <c r="L718" s="382"/>
      <c r="M718" s="382"/>
      <c r="N718" s="382"/>
      <c r="O718" s="382"/>
      <c r="P718" s="382"/>
      <c r="Q718" s="382"/>
      <c r="R718" s="382"/>
      <c r="S718" s="382"/>
      <c r="T718" s="382"/>
      <c r="U718" s="382"/>
      <c r="V718" s="382"/>
      <c r="W718" s="382"/>
    </row>
    <row r="719" spans="1:23" ht="14.25" customHeight="1">
      <c r="A719" s="382"/>
      <c r="B719" s="382"/>
      <c r="C719" s="372"/>
      <c r="D719" s="382"/>
      <c r="E719" s="382"/>
      <c r="F719" s="387"/>
      <c r="G719" s="387"/>
      <c r="H719" s="404"/>
      <c r="I719" s="382"/>
      <c r="J719" s="382"/>
      <c r="K719" s="382"/>
      <c r="L719" s="382"/>
      <c r="M719" s="382"/>
      <c r="N719" s="382"/>
      <c r="O719" s="382"/>
      <c r="P719" s="382"/>
      <c r="Q719" s="382"/>
      <c r="R719" s="382"/>
      <c r="S719" s="382"/>
      <c r="T719" s="382"/>
      <c r="U719" s="382"/>
      <c r="V719" s="382"/>
      <c r="W719" s="382"/>
    </row>
    <row r="720" spans="1:23" ht="14.25" customHeight="1">
      <c r="A720" s="382"/>
      <c r="B720" s="382"/>
      <c r="C720" s="372"/>
      <c r="D720" s="382"/>
      <c r="E720" s="382"/>
      <c r="F720" s="387"/>
      <c r="G720" s="387"/>
      <c r="H720" s="404"/>
      <c r="I720" s="382"/>
      <c r="J720" s="382"/>
      <c r="K720" s="382"/>
      <c r="L720" s="382"/>
      <c r="M720" s="382"/>
      <c r="N720" s="382"/>
      <c r="O720" s="382"/>
      <c r="P720" s="382"/>
      <c r="Q720" s="382"/>
      <c r="R720" s="382"/>
      <c r="S720" s="382"/>
      <c r="T720" s="382"/>
      <c r="U720" s="382"/>
      <c r="V720" s="382"/>
      <c r="W720" s="382"/>
    </row>
    <row r="721" spans="1:23" ht="14.25" customHeight="1">
      <c r="A721" s="382"/>
      <c r="B721" s="382"/>
      <c r="C721" s="372"/>
      <c r="D721" s="382"/>
      <c r="E721" s="382"/>
      <c r="F721" s="387"/>
      <c r="G721" s="387"/>
      <c r="H721" s="404"/>
      <c r="I721" s="382"/>
      <c r="J721" s="382"/>
      <c r="K721" s="382"/>
      <c r="L721" s="382"/>
      <c r="M721" s="382"/>
      <c r="N721" s="382"/>
      <c r="O721" s="382"/>
      <c r="P721" s="382"/>
      <c r="Q721" s="382"/>
      <c r="R721" s="382"/>
      <c r="S721" s="382"/>
      <c r="T721" s="382"/>
      <c r="U721" s="382"/>
      <c r="V721" s="382"/>
      <c r="W721" s="382"/>
    </row>
    <row r="722" spans="1:23" ht="14.25" customHeight="1">
      <c r="A722" s="382"/>
      <c r="B722" s="382"/>
      <c r="C722" s="372"/>
      <c r="D722" s="382"/>
      <c r="E722" s="382"/>
      <c r="F722" s="387"/>
      <c r="G722" s="387"/>
      <c r="H722" s="404"/>
      <c r="I722" s="382"/>
      <c r="J722" s="382"/>
      <c r="K722" s="382"/>
      <c r="L722" s="382"/>
      <c r="M722" s="382"/>
      <c r="N722" s="382"/>
      <c r="O722" s="382"/>
      <c r="P722" s="382"/>
      <c r="Q722" s="382"/>
      <c r="R722" s="382"/>
      <c r="S722" s="382"/>
      <c r="T722" s="382"/>
      <c r="U722" s="382"/>
      <c r="V722" s="382"/>
      <c r="W722" s="382"/>
    </row>
    <row r="723" spans="1:23" ht="14.25" customHeight="1">
      <c r="A723" s="382"/>
      <c r="B723" s="382"/>
      <c r="C723" s="372"/>
      <c r="D723" s="382"/>
      <c r="E723" s="382"/>
      <c r="F723" s="387"/>
      <c r="G723" s="387"/>
      <c r="H723" s="404"/>
      <c r="I723" s="382"/>
      <c r="J723" s="382"/>
      <c r="K723" s="382"/>
      <c r="L723" s="382"/>
      <c r="M723" s="382"/>
      <c r="N723" s="382"/>
      <c r="O723" s="382"/>
      <c r="P723" s="382"/>
      <c r="Q723" s="382"/>
      <c r="R723" s="382"/>
      <c r="S723" s="382"/>
      <c r="T723" s="382"/>
      <c r="U723" s="382"/>
      <c r="V723" s="382"/>
      <c r="W723" s="382"/>
    </row>
    <row r="724" spans="1:23" ht="14.25" customHeight="1">
      <c r="A724" s="382"/>
      <c r="B724" s="382"/>
      <c r="C724" s="372"/>
      <c r="D724" s="382"/>
      <c r="E724" s="382"/>
      <c r="F724" s="387"/>
      <c r="G724" s="387"/>
      <c r="H724" s="404"/>
      <c r="I724" s="382"/>
      <c r="J724" s="382"/>
      <c r="K724" s="382"/>
      <c r="L724" s="382"/>
      <c r="M724" s="382"/>
      <c r="N724" s="382"/>
      <c r="O724" s="382"/>
      <c r="P724" s="382"/>
      <c r="Q724" s="382"/>
      <c r="R724" s="382"/>
      <c r="S724" s="382"/>
      <c r="T724" s="382"/>
      <c r="U724" s="382"/>
      <c r="V724" s="382"/>
      <c r="W724" s="382"/>
    </row>
    <row r="725" spans="1:23" ht="14.25" customHeight="1">
      <c r="A725" s="382"/>
      <c r="B725" s="382"/>
      <c r="C725" s="372"/>
      <c r="D725" s="382"/>
      <c r="E725" s="382"/>
      <c r="F725" s="387"/>
      <c r="G725" s="387"/>
      <c r="H725" s="404"/>
      <c r="I725" s="382"/>
      <c r="J725" s="382"/>
      <c r="K725" s="382"/>
      <c r="L725" s="382"/>
      <c r="M725" s="382"/>
      <c r="N725" s="382"/>
      <c r="O725" s="382"/>
      <c r="P725" s="382"/>
      <c r="Q725" s="382"/>
      <c r="R725" s="382"/>
      <c r="S725" s="382"/>
      <c r="T725" s="382"/>
      <c r="U725" s="382"/>
      <c r="V725" s="382"/>
      <c r="W725" s="382"/>
    </row>
    <row r="726" spans="1:23" ht="14.25" customHeight="1">
      <c r="A726" s="382"/>
      <c r="B726" s="382"/>
      <c r="C726" s="372"/>
      <c r="D726" s="382"/>
      <c r="E726" s="382"/>
      <c r="F726" s="387"/>
      <c r="G726" s="387"/>
      <c r="H726" s="404"/>
      <c r="I726" s="382"/>
      <c r="J726" s="382"/>
      <c r="K726" s="382"/>
      <c r="L726" s="382"/>
      <c r="M726" s="382"/>
      <c r="N726" s="382"/>
      <c r="O726" s="382"/>
      <c r="P726" s="382"/>
      <c r="Q726" s="382"/>
      <c r="R726" s="382"/>
      <c r="S726" s="382"/>
      <c r="T726" s="382"/>
      <c r="U726" s="382"/>
      <c r="V726" s="382"/>
      <c r="W726" s="382"/>
    </row>
    <row r="727" spans="1:23" ht="14.25" customHeight="1">
      <c r="A727" s="382"/>
      <c r="B727" s="382"/>
      <c r="C727" s="372"/>
      <c r="D727" s="382"/>
      <c r="E727" s="382"/>
      <c r="F727" s="387"/>
      <c r="G727" s="387"/>
      <c r="H727" s="404"/>
      <c r="I727" s="382"/>
      <c r="J727" s="382"/>
      <c r="K727" s="382"/>
      <c r="L727" s="382"/>
      <c r="M727" s="382"/>
      <c r="N727" s="382"/>
      <c r="O727" s="382"/>
      <c r="P727" s="382"/>
      <c r="Q727" s="382"/>
      <c r="R727" s="382"/>
      <c r="S727" s="382"/>
      <c r="T727" s="382"/>
      <c r="U727" s="382"/>
      <c r="V727" s="382"/>
      <c r="W727" s="382"/>
    </row>
    <row r="728" spans="1:23" ht="14.25" customHeight="1">
      <c r="A728" s="382"/>
      <c r="B728" s="382"/>
      <c r="C728" s="372"/>
      <c r="D728" s="382"/>
      <c r="E728" s="382"/>
      <c r="F728" s="387"/>
      <c r="G728" s="387"/>
      <c r="H728" s="404"/>
      <c r="I728" s="382"/>
      <c r="J728" s="382"/>
      <c r="K728" s="382"/>
      <c r="L728" s="382"/>
      <c r="M728" s="382"/>
      <c r="N728" s="382"/>
      <c r="O728" s="382"/>
      <c r="P728" s="382"/>
      <c r="Q728" s="382"/>
      <c r="R728" s="382"/>
      <c r="S728" s="382"/>
      <c r="T728" s="382"/>
      <c r="U728" s="382"/>
      <c r="V728" s="382"/>
      <c r="W728" s="382"/>
    </row>
    <row r="729" spans="1:23" ht="14.25" customHeight="1">
      <c r="A729" s="382"/>
      <c r="B729" s="382"/>
      <c r="C729" s="372"/>
      <c r="D729" s="382"/>
      <c r="E729" s="382"/>
      <c r="F729" s="387"/>
      <c r="G729" s="387"/>
      <c r="H729" s="404"/>
      <c r="I729" s="382"/>
      <c r="J729" s="382"/>
      <c r="K729" s="382"/>
      <c r="L729" s="382"/>
      <c r="M729" s="382"/>
      <c r="N729" s="382"/>
      <c r="O729" s="382"/>
      <c r="P729" s="382"/>
      <c r="Q729" s="382"/>
      <c r="R729" s="382"/>
      <c r="S729" s="382"/>
      <c r="T729" s="382"/>
      <c r="U729" s="382"/>
      <c r="V729" s="382"/>
      <c r="W729" s="382"/>
    </row>
    <row r="730" spans="1:23" ht="14.25" customHeight="1">
      <c r="A730" s="382"/>
      <c r="B730" s="382"/>
      <c r="C730" s="372"/>
      <c r="D730" s="382"/>
      <c r="E730" s="382"/>
      <c r="F730" s="387"/>
      <c r="G730" s="387"/>
      <c r="H730" s="404"/>
      <c r="I730" s="382"/>
      <c r="J730" s="382"/>
      <c r="K730" s="382"/>
      <c r="L730" s="382"/>
      <c r="M730" s="382"/>
      <c r="N730" s="382"/>
      <c r="O730" s="382"/>
      <c r="P730" s="382"/>
      <c r="Q730" s="382"/>
      <c r="R730" s="382"/>
      <c r="S730" s="382"/>
      <c r="T730" s="382"/>
      <c r="U730" s="382"/>
      <c r="V730" s="382"/>
      <c r="W730" s="382"/>
    </row>
    <row r="731" spans="1:23" ht="14.25" customHeight="1">
      <c r="A731" s="382"/>
      <c r="B731" s="382"/>
      <c r="C731" s="372"/>
      <c r="D731" s="382"/>
      <c r="E731" s="382"/>
      <c r="F731" s="387"/>
      <c r="G731" s="387"/>
      <c r="H731" s="404"/>
      <c r="I731" s="382"/>
      <c r="J731" s="382"/>
      <c r="K731" s="382"/>
      <c r="L731" s="382"/>
      <c r="M731" s="382"/>
      <c r="N731" s="382"/>
      <c r="O731" s="382"/>
      <c r="P731" s="382"/>
      <c r="Q731" s="382"/>
      <c r="R731" s="382"/>
      <c r="S731" s="382"/>
      <c r="T731" s="382"/>
      <c r="U731" s="382"/>
      <c r="V731" s="382"/>
      <c r="W731" s="382"/>
    </row>
    <row r="732" spans="1:23" ht="14.25" customHeight="1">
      <c r="A732" s="382"/>
      <c r="B732" s="382"/>
      <c r="C732" s="372"/>
      <c r="D732" s="382"/>
      <c r="E732" s="382"/>
      <c r="F732" s="387"/>
      <c r="G732" s="387"/>
      <c r="H732" s="404"/>
      <c r="I732" s="382"/>
      <c r="J732" s="382"/>
      <c r="K732" s="382"/>
      <c r="L732" s="382"/>
      <c r="M732" s="382"/>
      <c r="N732" s="382"/>
      <c r="O732" s="382"/>
      <c r="P732" s="382"/>
      <c r="Q732" s="382"/>
      <c r="R732" s="382"/>
      <c r="S732" s="382"/>
      <c r="T732" s="382"/>
      <c r="U732" s="382"/>
      <c r="V732" s="382"/>
      <c r="W732" s="382"/>
    </row>
    <row r="733" spans="1:23" ht="14.25" customHeight="1">
      <c r="A733" s="382"/>
      <c r="B733" s="382"/>
      <c r="C733" s="372"/>
      <c r="D733" s="382"/>
      <c r="E733" s="382"/>
      <c r="F733" s="387"/>
      <c r="G733" s="387"/>
      <c r="H733" s="404"/>
      <c r="I733" s="382"/>
      <c r="J733" s="382"/>
      <c r="K733" s="382"/>
      <c r="L733" s="382"/>
      <c r="M733" s="382"/>
      <c r="N733" s="382"/>
      <c r="O733" s="382"/>
      <c r="P733" s="382"/>
      <c r="Q733" s="382"/>
      <c r="R733" s="382"/>
      <c r="S733" s="382"/>
      <c r="T733" s="382"/>
      <c r="U733" s="382"/>
      <c r="V733" s="382"/>
      <c r="W733" s="382"/>
    </row>
    <row r="734" spans="1:23" ht="14.25" customHeight="1">
      <c r="A734" s="382"/>
      <c r="B734" s="382"/>
      <c r="C734" s="372"/>
      <c r="D734" s="382"/>
      <c r="E734" s="382"/>
      <c r="F734" s="387"/>
      <c r="G734" s="387"/>
      <c r="H734" s="404"/>
      <c r="I734" s="382"/>
      <c r="J734" s="382"/>
      <c r="K734" s="382"/>
      <c r="L734" s="382"/>
      <c r="M734" s="382"/>
      <c r="N734" s="382"/>
      <c r="O734" s="382"/>
      <c r="P734" s="382"/>
      <c r="Q734" s="382"/>
      <c r="R734" s="382"/>
      <c r="S734" s="382"/>
      <c r="T734" s="382"/>
      <c r="U734" s="382"/>
      <c r="V734" s="382"/>
      <c r="W734" s="382"/>
    </row>
    <row r="735" spans="1:23" ht="14.25" customHeight="1">
      <c r="A735" s="382"/>
      <c r="B735" s="382"/>
      <c r="C735" s="372"/>
      <c r="D735" s="382"/>
      <c r="E735" s="382"/>
      <c r="F735" s="387"/>
      <c r="G735" s="387"/>
      <c r="H735" s="404"/>
      <c r="I735" s="382"/>
      <c r="J735" s="382"/>
      <c r="K735" s="382"/>
      <c r="L735" s="382"/>
      <c r="M735" s="382"/>
      <c r="N735" s="382"/>
      <c r="O735" s="382"/>
      <c r="P735" s="382"/>
      <c r="Q735" s="382"/>
      <c r="R735" s="382"/>
      <c r="S735" s="382"/>
      <c r="T735" s="382"/>
      <c r="U735" s="382"/>
      <c r="V735" s="382"/>
      <c r="W735" s="382"/>
    </row>
    <row r="736" spans="1:23" ht="14.25" customHeight="1">
      <c r="A736" s="382"/>
      <c r="B736" s="382"/>
      <c r="C736" s="372"/>
      <c r="D736" s="382"/>
      <c r="E736" s="382"/>
      <c r="F736" s="387"/>
      <c r="G736" s="387"/>
      <c r="H736" s="404"/>
      <c r="I736" s="382"/>
      <c r="J736" s="382"/>
      <c r="K736" s="382"/>
      <c r="L736" s="382"/>
      <c r="M736" s="382"/>
      <c r="N736" s="382"/>
      <c r="O736" s="382"/>
      <c r="P736" s="382"/>
      <c r="Q736" s="382"/>
      <c r="R736" s="382"/>
      <c r="S736" s="382"/>
      <c r="T736" s="382"/>
      <c r="U736" s="382"/>
      <c r="V736" s="382"/>
      <c r="W736" s="382"/>
    </row>
    <row r="737" spans="1:23" ht="14.25" customHeight="1">
      <c r="A737" s="382"/>
      <c r="B737" s="382"/>
      <c r="C737" s="372"/>
      <c r="D737" s="382"/>
      <c r="E737" s="382"/>
      <c r="F737" s="387"/>
      <c r="G737" s="387"/>
      <c r="H737" s="404"/>
      <c r="I737" s="382"/>
      <c r="J737" s="382"/>
      <c r="K737" s="382"/>
      <c r="L737" s="382"/>
      <c r="M737" s="382"/>
      <c r="N737" s="382"/>
      <c r="O737" s="382"/>
      <c r="P737" s="382"/>
      <c r="Q737" s="382"/>
      <c r="R737" s="382"/>
      <c r="S737" s="382"/>
      <c r="T737" s="382"/>
      <c r="U737" s="382"/>
      <c r="V737" s="382"/>
      <c r="W737" s="382"/>
    </row>
    <row r="738" spans="1:23" ht="14.25" customHeight="1">
      <c r="A738" s="382"/>
      <c r="B738" s="382"/>
      <c r="C738" s="372"/>
      <c r="D738" s="382"/>
      <c r="E738" s="382"/>
      <c r="F738" s="387"/>
      <c r="G738" s="387"/>
      <c r="H738" s="404"/>
      <c r="I738" s="382"/>
      <c r="J738" s="382"/>
      <c r="K738" s="382"/>
      <c r="L738" s="382"/>
      <c r="M738" s="382"/>
      <c r="N738" s="382"/>
      <c r="O738" s="382"/>
      <c r="P738" s="382"/>
      <c r="Q738" s="382"/>
      <c r="R738" s="382"/>
      <c r="S738" s="382"/>
      <c r="T738" s="382"/>
      <c r="U738" s="382"/>
      <c r="V738" s="382"/>
      <c r="W738" s="38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55"/>
  <sheetViews>
    <sheetView workbookViewId="0">
      <selection sqref="A1:XFD1048576"/>
    </sheetView>
  </sheetViews>
  <sheetFormatPr defaultColWidth="15" defaultRowHeight="14.5"/>
  <cols>
    <col min="1" max="1" width="54.54296875" style="386" customWidth="1"/>
    <col min="2" max="2" width="18.54296875" style="386" customWidth="1"/>
    <col min="3" max="3" width="24.26953125" style="406" customWidth="1"/>
    <col min="4" max="4" width="24.26953125" style="386" customWidth="1"/>
    <col min="5" max="5" width="20.08984375" style="406" customWidth="1"/>
    <col min="6" max="6" width="56.6328125" style="386" customWidth="1"/>
    <col min="7" max="7" width="8.7265625" style="386" bestFit="1" customWidth="1"/>
    <col min="8" max="8" width="8.6328125" style="386" customWidth="1"/>
    <col min="9" max="9" width="1.26953125" style="386" customWidth="1"/>
    <col min="10" max="10" width="12.90625" style="386" customWidth="1"/>
    <col min="11" max="27" width="8.7265625" style="386" customWidth="1"/>
    <col min="28" max="16384" width="15" style="386"/>
  </cols>
  <sheetData>
    <row r="1" spans="1:27" s="381" customFormat="1" ht="39">
      <c r="A1" s="378" t="s">
        <v>2359</v>
      </c>
      <c r="B1" s="378" t="s">
        <v>738</v>
      </c>
      <c r="C1" s="379" t="s">
        <v>854</v>
      </c>
      <c r="D1" s="173" t="s">
        <v>1472</v>
      </c>
      <c r="E1" s="379" t="s">
        <v>865</v>
      </c>
      <c r="F1" s="380" t="s">
        <v>67</v>
      </c>
      <c r="G1" s="190" t="s">
        <v>2520</v>
      </c>
      <c r="H1" s="12" t="s">
        <v>2521</v>
      </c>
    </row>
    <row r="2" spans="1:27" ht="14.25" customHeight="1">
      <c r="A2" s="386" t="s">
        <v>4013</v>
      </c>
      <c r="B2" s="383" t="s">
        <v>4014</v>
      </c>
      <c r="C2" s="384">
        <v>515</v>
      </c>
      <c r="D2" s="407">
        <v>0.1</v>
      </c>
      <c r="E2" s="406">
        <f>C2*(1-D2)</f>
        <v>463.5</v>
      </c>
      <c r="F2" s="408" t="s">
        <v>3217</v>
      </c>
      <c r="H2" s="387">
        <f>E2*G2</f>
        <v>0</v>
      </c>
      <c r="I2" s="408"/>
      <c r="J2" s="409"/>
      <c r="K2" s="408"/>
      <c r="L2" s="408"/>
      <c r="M2" s="410"/>
      <c r="N2" s="411"/>
      <c r="O2" s="408"/>
      <c r="P2" s="408"/>
      <c r="Q2" s="408"/>
      <c r="R2" s="408"/>
      <c r="S2" s="408"/>
      <c r="T2" s="408"/>
      <c r="U2" s="408"/>
      <c r="V2" s="408"/>
      <c r="W2" s="408"/>
      <c r="X2" s="408"/>
      <c r="Y2" s="408"/>
      <c r="Z2" s="408"/>
      <c r="AA2" s="408"/>
    </row>
    <row r="3" spans="1:27" ht="14.25" customHeight="1">
      <c r="A3" s="386" t="s">
        <v>4015</v>
      </c>
      <c r="B3" s="383" t="s">
        <v>4016</v>
      </c>
      <c r="C3" s="384">
        <v>660</v>
      </c>
      <c r="D3" s="407">
        <v>0.1</v>
      </c>
      <c r="E3" s="406">
        <f t="shared" ref="E3:E66" si="0">C3*(1-D3)</f>
        <v>594</v>
      </c>
      <c r="F3" s="408" t="s">
        <v>3220</v>
      </c>
      <c r="H3" s="387">
        <f t="shared" ref="H3:H66" si="1">E3*G3</f>
        <v>0</v>
      </c>
      <c r="I3" s="408"/>
      <c r="J3" s="409"/>
      <c r="K3" s="408"/>
      <c r="L3" s="408"/>
      <c r="M3" s="410"/>
      <c r="N3" s="408"/>
      <c r="O3" s="408"/>
      <c r="P3" s="408"/>
      <c r="Q3" s="408"/>
      <c r="R3" s="408"/>
      <c r="S3" s="408"/>
      <c r="T3" s="408"/>
      <c r="U3" s="408"/>
      <c r="V3" s="408"/>
      <c r="W3" s="408"/>
      <c r="X3" s="408"/>
      <c r="Y3" s="408"/>
      <c r="Z3" s="408"/>
      <c r="AA3" s="408"/>
    </row>
    <row r="4" spans="1:27" ht="14.25" customHeight="1">
      <c r="A4" s="386" t="s">
        <v>4017</v>
      </c>
      <c r="B4" s="383" t="s">
        <v>4018</v>
      </c>
      <c r="C4" s="384">
        <v>805</v>
      </c>
      <c r="D4" s="407">
        <v>0.1</v>
      </c>
      <c r="E4" s="406">
        <f t="shared" si="0"/>
        <v>724.5</v>
      </c>
      <c r="F4" s="408" t="s">
        <v>3223</v>
      </c>
      <c r="H4" s="387">
        <f t="shared" si="1"/>
        <v>0</v>
      </c>
      <c r="I4" s="408"/>
      <c r="J4" s="409"/>
      <c r="K4" s="408"/>
      <c r="L4" s="408"/>
      <c r="M4" s="410"/>
      <c r="N4" s="408"/>
      <c r="O4" s="408"/>
      <c r="P4" s="408"/>
      <c r="Q4" s="408"/>
      <c r="R4" s="408"/>
      <c r="S4" s="408"/>
      <c r="T4" s="408"/>
      <c r="U4" s="408"/>
      <c r="V4" s="408"/>
      <c r="W4" s="408"/>
      <c r="X4" s="408"/>
      <c r="Y4" s="408"/>
      <c r="Z4" s="408"/>
      <c r="AA4" s="408"/>
    </row>
    <row r="5" spans="1:27" ht="14.25" customHeight="1">
      <c r="A5" s="386" t="s">
        <v>4019</v>
      </c>
      <c r="B5" s="383" t="s">
        <v>4020</v>
      </c>
      <c r="C5" s="384">
        <v>955</v>
      </c>
      <c r="D5" s="407">
        <v>0.1</v>
      </c>
      <c r="E5" s="406">
        <f t="shared" si="0"/>
        <v>859.5</v>
      </c>
      <c r="F5" s="408" t="s">
        <v>3226</v>
      </c>
      <c r="H5" s="387">
        <f t="shared" si="1"/>
        <v>0</v>
      </c>
      <c r="I5" s="408"/>
      <c r="J5" s="409"/>
      <c r="K5" s="408"/>
      <c r="L5" s="408"/>
      <c r="M5" s="410"/>
      <c r="N5" s="408"/>
      <c r="O5" s="408"/>
      <c r="P5" s="408"/>
      <c r="Q5" s="408"/>
      <c r="R5" s="408"/>
      <c r="S5" s="408"/>
      <c r="T5" s="408"/>
      <c r="U5" s="408"/>
      <c r="V5" s="408"/>
      <c r="W5" s="408"/>
      <c r="X5" s="408"/>
      <c r="Y5" s="408"/>
      <c r="Z5" s="408"/>
      <c r="AA5" s="408"/>
    </row>
    <row r="6" spans="1:27" ht="14.25" customHeight="1">
      <c r="A6" s="386" t="s">
        <v>4021</v>
      </c>
      <c r="B6" s="383" t="s">
        <v>4022</v>
      </c>
      <c r="C6" s="384">
        <v>1100</v>
      </c>
      <c r="D6" s="407">
        <v>0.1</v>
      </c>
      <c r="E6" s="406">
        <f t="shared" si="0"/>
        <v>990</v>
      </c>
      <c r="F6" s="408" t="s">
        <v>3229</v>
      </c>
      <c r="H6" s="387">
        <f t="shared" si="1"/>
        <v>0</v>
      </c>
      <c r="I6" s="408"/>
      <c r="J6" s="409"/>
      <c r="K6" s="408"/>
      <c r="L6" s="408"/>
      <c r="M6" s="410"/>
      <c r="N6" s="408"/>
      <c r="O6" s="408"/>
      <c r="P6" s="408"/>
      <c r="Q6" s="408"/>
      <c r="R6" s="408"/>
      <c r="S6" s="408"/>
      <c r="T6" s="408"/>
      <c r="U6" s="408"/>
      <c r="V6" s="408"/>
      <c r="W6" s="408"/>
      <c r="X6" s="408"/>
      <c r="Y6" s="408"/>
      <c r="Z6" s="408"/>
      <c r="AA6" s="408"/>
    </row>
    <row r="7" spans="1:27" ht="14.25" customHeight="1">
      <c r="A7" s="386" t="s">
        <v>4023</v>
      </c>
      <c r="B7" s="383" t="s">
        <v>4024</v>
      </c>
      <c r="C7" s="384">
        <v>1250</v>
      </c>
      <c r="D7" s="407">
        <v>0.1</v>
      </c>
      <c r="E7" s="406">
        <f t="shared" si="0"/>
        <v>1125</v>
      </c>
      <c r="F7" s="408" t="s">
        <v>3232</v>
      </c>
      <c r="H7" s="387">
        <f t="shared" si="1"/>
        <v>0</v>
      </c>
      <c r="I7" s="408"/>
      <c r="J7" s="409"/>
      <c r="K7" s="408"/>
      <c r="L7" s="408"/>
      <c r="M7" s="410"/>
      <c r="N7" s="408"/>
      <c r="O7" s="408"/>
      <c r="P7" s="408"/>
      <c r="Q7" s="408"/>
      <c r="R7" s="408"/>
      <c r="S7" s="408"/>
      <c r="T7" s="408"/>
      <c r="U7" s="408"/>
      <c r="V7" s="408"/>
      <c r="W7" s="408"/>
      <c r="X7" s="408"/>
      <c r="Y7" s="408"/>
      <c r="Z7" s="408"/>
      <c r="AA7" s="408"/>
    </row>
    <row r="8" spans="1:27" ht="14.25" customHeight="1">
      <c r="A8" s="386" t="s">
        <v>4025</v>
      </c>
      <c r="B8" s="383" t="s">
        <v>4026</v>
      </c>
      <c r="C8" s="384">
        <v>1520</v>
      </c>
      <c r="D8" s="407">
        <v>0.1</v>
      </c>
      <c r="E8" s="406">
        <f t="shared" si="0"/>
        <v>1368</v>
      </c>
      <c r="F8" s="408" t="s">
        <v>3238</v>
      </c>
      <c r="H8" s="387">
        <f t="shared" si="1"/>
        <v>0</v>
      </c>
      <c r="I8" s="408"/>
      <c r="J8" s="409"/>
      <c r="K8" s="408"/>
      <c r="L8" s="408"/>
      <c r="M8" s="410"/>
      <c r="N8" s="408"/>
      <c r="O8" s="408"/>
      <c r="P8" s="408"/>
      <c r="Q8" s="408"/>
      <c r="R8" s="408"/>
      <c r="S8" s="408"/>
      <c r="T8" s="408"/>
      <c r="U8" s="408"/>
      <c r="V8" s="408"/>
      <c r="W8" s="408"/>
      <c r="X8" s="408"/>
      <c r="Y8" s="408"/>
      <c r="Z8" s="408"/>
      <c r="AA8" s="408"/>
    </row>
    <row r="9" spans="1:27" ht="14.25" customHeight="1">
      <c r="A9" s="386" t="s">
        <v>4027</v>
      </c>
      <c r="B9" s="383" t="s">
        <v>4028</v>
      </c>
      <c r="C9" s="384">
        <v>1790</v>
      </c>
      <c r="D9" s="407">
        <v>0.1</v>
      </c>
      <c r="E9" s="406">
        <f t="shared" si="0"/>
        <v>1611</v>
      </c>
      <c r="F9" s="408" t="s">
        <v>3244</v>
      </c>
      <c r="H9" s="387">
        <f t="shared" si="1"/>
        <v>0</v>
      </c>
      <c r="I9" s="408"/>
      <c r="J9" s="409"/>
      <c r="K9" s="408"/>
      <c r="L9" s="408"/>
      <c r="M9" s="410"/>
      <c r="N9" s="408"/>
      <c r="O9" s="408"/>
      <c r="P9" s="408"/>
      <c r="Q9" s="408"/>
      <c r="R9" s="408"/>
      <c r="S9" s="408"/>
      <c r="T9" s="408"/>
      <c r="U9" s="408"/>
      <c r="V9" s="408"/>
      <c r="W9" s="408"/>
      <c r="X9" s="408"/>
      <c r="Y9" s="408"/>
      <c r="Z9" s="408"/>
      <c r="AA9" s="408"/>
    </row>
    <row r="10" spans="1:27" ht="14.25" customHeight="1">
      <c r="A10" s="386" t="s">
        <v>4029</v>
      </c>
      <c r="B10" s="383" t="s">
        <v>4030</v>
      </c>
      <c r="C10" s="384">
        <v>2060</v>
      </c>
      <c r="D10" s="407">
        <v>0.1</v>
      </c>
      <c r="E10" s="406">
        <f t="shared" si="0"/>
        <v>1854</v>
      </c>
      <c r="F10" s="408" t="s">
        <v>3247</v>
      </c>
      <c r="H10" s="387">
        <f t="shared" si="1"/>
        <v>0</v>
      </c>
      <c r="I10" s="408"/>
      <c r="J10" s="409"/>
      <c r="K10" s="408"/>
      <c r="L10" s="408"/>
      <c r="M10" s="410"/>
      <c r="N10" s="408"/>
      <c r="O10" s="408"/>
      <c r="P10" s="408"/>
      <c r="Q10" s="408"/>
      <c r="R10" s="408"/>
      <c r="S10" s="408"/>
      <c r="T10" s="408"/>
      <c r="U10" s="408"/>
      <c r="V10" s="408"/>
      <c r="W10" s="408"/>
      <c r="X10" s="408"/>
      <c r="Y10" s="408"/>
      <c r="Z10" s="408"/>
      <c r="AA10" s="408"/>
    </row>
    <row r="11" spans="1:27" ht="14.25" customHeight="1">
      <c r="A11" s="386" t="s">
        <v>4031</v>
      </c>
      <c r="B11" s="383" t="s">
        <v>4032</v>
      </c>
      <c r="C11" s="384">
        <v>2330</v>
      </c>
      <c r="D11" s="407">
        <v>0.1</v>
      </c>
      <c r="E11" s="406">
        <f t="shared" si="0"/>
        <v>2097</v>
      </c>
      <c r="F11" s="408" t="s">
        <v>3250</v>
      </c>
      <c r="H11" s="387">
        <f t="shared" si="1"/>
        <v>0</v>
      </c>
      <c r="I11" s="408"/>
      <c r="J11" s="409"/>
      <c r="K11" s="408"/>
      <c r="L11" s="408"/>
      <c r="M11" s="410"/>
      <c r="N11" s="408"/>
      <c r="O11" s="408"/>
      <c r="P11" s="408"/>
      <c r="Q11" s="408"/>
      <c r="R11" s="408"/>
      <c r="S11" s="408"/>
      <c r="T11" s="408"/>
      <c r="U11" s="408"/>
      <c r="V11" s="408"/>
      <c r="W11" s="408"/>
      <c r="X11" s="408"/>
      <c r="Y11" s="408"/>
      <c r="Z11" s="408"/>
      <c r="AA11" s="408"/>
    </row>
    <row r="12" spans="1:27" ht="14.25" customHeight="1">
      <c r="A12" s="386" t="s">
        <v>4033</v>
      </c>
      <c r="B12" s="383" t="s">
        <v>4034</v>
      </c>
      <c r="C12" s="384">
        <v>2600</v>
      </c>
      <c r="D12" s="407">
        <v>0.1</v>
      </c>
      <c r="E12" s="406">
        <f t="shared" si="0"/>
        <v>2340</v>
      </c>
      <c r="F12" s="408" t="s">
        <v>3253</v>
      </c>
      <c r="H12" s="387">
        <f t="shared" si="1"/>
        <v>0</v>
      </c>
      <c r="I12" s="408"/>
      <c r="J12" s="409"/>
      <c r="K12" s="408"/>
      <c r="L12" s="408"/>
      <c r="M12" s="410"/>
      <c r="N12" s="408"/>
      <c r="O12" s="408"/>
      <c r="P12" s="408"/>
      <c r="Q12" s="408"/>
      <c r="R12" s="408"/>
      <c r="S12" s="408"/>
      <c r="T12" s="408"/>
      <c r="U12" s="408"/>
      <c r="V12" s="408"/>
      <c r="W12" s="408"/>
      <c r="X12" s="408"/>
      <c r="Y12" s="408"/>
      <c r="Z12" s="408"/>
      <c r="AA12" s="408"/>
    </row>
    <row r="13" spans="1:27" ht="14.25" customHeight="1">
      <c r="A13" s="386" t="s">
        <v>4035</v>
      </c>
      <c r="B13" s="383" t="s">
        <v>4036</v>
      </c>
      <c r="C13" s="384">
        <v>2870</v>
      </c>
      <c r="D13" s="407">
        <v>0.1</v>
      </c>
      <c r="E13" s="406">
        <f t="shared" si="0"/>
        <v>2583</v>
      </c>
      <c r="F13" s="408" t="s">
        <v>3256</v>
      </c>
      <c r="H13" s="387">
        <f t="shared" si="1"/>
        <v>0</v>
      </c>
      <c r="I13" s="408"/>
      <c r="J13" s="409"/>
      <c r="K13" s="408"/>
      <c r="L13" s="408"/>
      <c r="M13" s="410"/>
      <c r="N13" s="408"/>
      <c r="O13" s="408"/>
      <c r="P13" s="408"/>
      <c r="Q13" s="408"/>
      <c r="R13" s="408"/>
      <c r="S13" s="408"/>
      <c r="T13" s="408"/>
      <c r="U13" s="408"/>
      <c r="V13" s="408"/>
      <c r="W13" s="408"/>
      <c r="X13" s="408"/>
      <c r="Y13" s="408"/>
      <c r="Z13" s="408"/>
      <c r="AA13" s="408"/>
    </row>
    <row r="14" spans="1:27" ht="14.25" customHeight="1">
      <c r="A14" s="386" t="s">
        <v>4037</v>
      </c>
      <c r="B14" s="383" t="s">
        <v>4038</v>
      </c>
      <c r="C14" s="384">
        <v>3140</v>
      </c>
      <c r="D14" s="407">
        <v>0.1</v>
      </c>
      <c r="E14" s="406">
        <f t="shared" si="0"/>
        <v>2826</v>
      </c>
      <c r="F14" s="408" t="s">
        <v>3259</v>
      </c>
      <c r="H14" s="387">
        <f t="shared" si="1"/>
        <v>0</v>
      </c>
      <c r="I14" s="408"/>
      <c r="J14" s="409"/>
      <c r="K14" s="408"/>
      <c r="L14" s="408"/>
      <c r="M14" s="410"/>
      <c r="N14" s="408"/>
      <c r="O14" s="408"/>
      <c r="P14" s="408"/>
      <c r="Q14" s="408"/>
      <c r="R14" s="408"/>
      <c r="S14" s="408"/>
      <c r="T14" s="408"/>
      <c r="U14" s="408"/>
      <c r="V14" s="408"/>
      <c r="W14" s="408"/>
      <c r="X14" s="408"/>
      <c r="Y14" s="408"/>
      <c r="Z14" s="408"/>
      <c r="AA14" s="408"/>
    </row>
    <row r="15" spans="1:27" ht="14.25" customHeight="1">
      <c r="A15" s="386" t="s">
        <v>4039</v>
      </c>
      <c r="B15" s="383" t="s">
        <v>4040</v>
      </c>
      <c r="C15" s="384">
        <v>4490</v>
      </c>
      <c r="D15" s="407">
        <v>0.1</v>
      </c>
      <c r="E15" s="406">
        <f t="shared" si="0"/>
        <v>4041</v>
      </c>
      <c r="F15" s="408" t="s">
        <v>3262</v>
      </c>
      <c r="H15" s="387">
        <f t="shared" si="1"/>
        <v>0</v>
      </c>
      <c r="I15" s="408"/>
      <c r="J15" s="409"/>
      <c r="K15" s="408"/>
      <c r="L15" s="408"/>
      <c r="M15" s="410"/>
      <c r="N15" s="408"/>
      <c r="O15" s="408"/>
      <c r="P15" s="408"/>
      <c r="Q15" s="408"/>
      <c r="R15" s="408"/>
      <c r="S15" s="408"/>
      <c r="T15" s="408"/>
      <c r="U15" s="408"/>
      <c r="V15" s="408"/>
      <c r="W15" s="408"/>
      <c r="X15" s="408"/>
      <c r="Y15" s="408"/>
      <c r="Z15" s="408"/>
      <c r="AA15" s="408"/>
    </row>
    <row r="16" spans="1:27" ht="14.25" customHeight="1">
      <c r="A16" s="386" t="s">
        <v>4041</v>
      </c>
      <c r="B16" s="383" t="s">
        <v>4042</v>
      </c>
      <c r="C16" s="384">
        <v>5840</v>
      </c>
      <c r="D16" s="407">
        <v>0.1</v>
      </c>
      <c r="E16" s="406">
        <f t="shared" si="0"/>
        <v>5256</v>
      </c>
      <c r="F16" s="408" t="s">
        <v>3265</v>
      </c>
      <c r="H16" s="387">
        <f t="shared" si="1"/>
        <v>0</v>
      </c>
      <c r="I16" s="408"/>
      <c r="J16" s="409"/>
      <c r="K16" s="408"/>
      <c r="L16" s="408"/>
      <c r="M16" s="410"/>
      <c r="N16" s="408"/>
      <c r="O16" s="408"/>
      <c r="P16" s="408"/>
      <c r="Q16" s="408"/>
      <c r="R16" s="408"/>
      <c r="S16" s="408"/>
      <c r="T16" s="408"/>
      <c r="U16" s="408"/>
      <c r="V16" s="408"/>
      <c r="W16" s="408"/>
      <c r="X16" s="408"/>
      <c r="Y16" s="408"/>
      <c r="Z16" s="408"/>
      <c r="AA16" s="408"/>
    </row>
    <row r="17" spans="1:27" ht="14.25" customHeight="1">
      <c r="A17" s="386" t="s">
        <v>4043</v>
      </c>
      <c r="B17" s="383" t="s">
        <v>4044</v>
      </c>
      <c r="C17" s="384">
        <v>7190</v>
      </c>
      <c r="D17" s="407">
        <v>0.1</v>
      </c>
      <c r="E17" s="406">
        <f t="shared" si="0"/>
        <v>6471</v>
      </c>
      <c r="F17" s="408" t="s">
        <v>3268</v>
      </c>
      <c r="H17" s="387">
        <f t="shared" si="1"/>
        <v>0</v>
      </c>
      <c r="I17" s="408"/>
      <c r="J17" s="409"/>
      <c r="K17" s="408"/>
      <c r="L17" s="408"/>
      <c r="M17" s="410"/>
      <c r="N17" s="408"/>
      <c r="O17" s="408"/>
      <c r="P17" s="408"/>
      <c r="Q17" s="408"/>
      <c r="R17" s="408"/>
      <c r="S17" s="408"/>
      <c r="T17" s="408"/>
      <c r="U17" s="408"/>
      <c r="V17" s="408"/>
      <c r="W17" s="408"/>
      <c r="X17" s="408"/>
      <c r="Y17" s="408"/>
      <c r="Z17" s="408"/>
      <c r="AA17" s="408"/>
    </row>
    <row r="18" spans="1:27" ht="14.25" customHeight="1">
      <c r="A18" s="386" t="s">
        <v>4045</v>
      </c>
      <c r="B18" s="383" t="s">
        <v>4046</v>
      </c>
      <c r="C18" s="384">
        <v>8540</v>
      </c>
      <c r="D18" s="407">
        <v>0.1</v>
      </c>
      <c r="E18" s="406">
        <f t="shared" si="0"/>
        <v>7686</v>
      </c>
      <c r="F18" s="408" t="s">
        <v>3271</v>
      </c>
      <c r="H18" s="387">
        <f t="shared" si="1"/>
        <v>0</v>
      </c>
      <c r="I18" s="408"/>
      <c r="J18" s="409"/>
      <c r="K18" s="408"/>
      <c r="L18" s="408"/>
      <c r="M18" s="410"/>
      <c r="N18" s="408"/>
      <c r="O18" s="408"/>
      <c r="P18" s="408"/>
      <c r="Q18" s="408"/>
      <c r="R18" s="408"/>
      <c r="S18" s="408"/>
      <c r="T18" s="408"/>
      <c r="U18" s="408"/>
      <c r="V18" s="408"/>
      <c r="W18" s="408"/>
      <c r="X18" s="408"/>
      <c r="Y18" s="408"/>
      <c r="Z18" s="408"/>
      <c r="AA18" s="408"/>
    </row>
    <row r="19" spans="1:27" ht="14.25" customHeight="1">
      <c r="A19" s="386" t="s">
        <v>4047</v>
      </c>
      <c r="B19" s="383" t="s">
        <v>4048</v>
      </c>
      <c r="C19" s="384">
        <v>11240</v>
      </c>
      <c r="D19" s="407">
        <v>0.1</v>
      </c>
      <c r="E19" s="406">
        <f t="shared" si="0"/>
        <v>10116</v>
      </c>
      <c r="F19" s="408" t="s">
        <v>3274</v>
      </c>
      <c r="H19" s="387">
        <f t="shared" si="1"/>
        <v>0</v>
      </c>
      <c r="I19" s="408"/>
      <c r="J19" s="409"/>
      <c r="K19" s="408"/>
      <c r="L19" s="408"/>
      <c r="M19" s="410"/>
      <c r="N19" s="408"/>
      <c r="O19" s="408"/>
      <c r="P19" s="408"/>
      <c r="Q19" s="408"/>
      <c r="R19" s="408"/>
      <c r="S19" s="408"/>
      <c r="T19" s="408"/>
      <c r="U19" s="408"/>
      <c r="V19" s="408"/>
      <c r="W19" s="408"/>
      <c r="X19" s="408"/>
      <c r="Y19" s="408"/>
      <c r="Z19" s="408"/>
      <c r="AA19" s="408"/>
    </row>
    <row r="20" spans="1:27" ht="14.25" customHeight="1">
      <c r="A20" s="386" t="s">
        <v>4049</v>
      </c>
      <c r="B20" s="383" t="s">
        <v>4050</v>
      </c>
      <c r="C20" s="384">
        <v>13940</v>
      </c>
      <c r="D20" s="407">
        <v>0.1</v>
      </c>
      <c r="E20" s="406">
        <f t="shared" si="0"/>
        <v>12546</v>
      </c>
      <c r="F20" s="408" t="s">
        <v>3277</v>
      </c>
      <c r="H20" s="387">
        <f t="shared" si="1"/>
        <v>0</v>
      </c>
      <c r="I20" s="408"/>
      <c r="J20" s="409"/>
      <c r="K20" s="408"/>
      <c r="L20" s="408"/>
      <c r="M20" s="410"/>
      <c r="N20" s="408"/>
      <c r="O20" s="408"/>
      <c r="P20" s="408"/>
      <c r="Q20" s="408"/>
      <c r="R20" s="408"/>
      <c r="S20" s="408"/>
      <c r="T20" s="408"/>
      <c r="U20" s="408"/>
      <c r="V20" s="408"/>
      <c r="W20" s="408"/>
      <c r="X20" s="408"/>
      <c r="Y20" s="408"/>
      <c r="Z20" s="408"/>
      <c r="AA20" s="408"/>
    </row>
    <row r="21" spans="1:27" ht="14.25" customHeight="1">
      <c r="A21" s="386" t="s">
        <v>4051</v>
      </c>
      <c r="B21" s="383" t="s">
        <v>4052</v>
      </c>
      <c r="C21" s="384">
        <v>16640</v>
      </c>
      <c r="D21" s="407">
        <v>0.1</v>
      </c>
      <c r="E21" s="406">
        <f t="shared" si="0"/>
        <v>14976</v>
      </c>
      <c r="F21" s="408" t="s">
        <v>3280</v>
      </c>
      <c r="H21" s="387">
        <f t="shared" si="1"/>
        <v>0</v>
      </c>
      <c r="I21" s="408"/>
      <c r="J21" s="409"/>
      <c r="K21" s="408"/>
      <c r="L21" s="408"/>
      <c r="M21" s="410"/>
      <c r="N21" s="408"/>
      <c r="O21" s="408"/>
      <c r="P21" s="408"/>
      <c r="Q21" s="408"/>
      <c r="R21" s="408"/>
      <c r="S21" s="408"/>
      <c r="T21" s="408"/>
      <c r="U21" s="408"/>
      <c r="V21" s="408"/>
      <c r="W21" s="408"/>
      <c r="X21" s="408"/>
      <c r="Y21" s="408"/>
      <c r="Z21" s="408"/>
      <c r="AA21" s="408"/>
    </row>
    <row r="22" spans="1:27" ht="14.25" customHeight="1">
      <c r="A22" s="386" t="s">
        <v>4053</v>
      </c>
      <c r="B22" s="383" t="s">
        <v>4054</v>
      </c>
      <c r="C22" s="384">
        <v>435</v>
      </c>
      <c r="D22" s="407">
        <v>0.1</v>
      </c>
      <c r="E22" s="406">
        <f t="shared" si="0"/>
        <v>391.5</v>
      </c>
      <c r="F22" s="408" t="s">
        <v>3343</v>
      </c>
      <c r="H22" s="387">
        <f t="shared" si="1"/>
        <v>0</v>
      </c>
      <c r="I22" s="408"/>
      <c r="J22" s="409"/>
      <c r="K22" s="408"/>
      <c r="L22" s="408"/>
      <c r="M22" s="410"/>
      <c r="N22" s="408"/>
      <c r="O22" s="408"/>
      <c r="P22" s="408"/>
      <c r="Q22" s="408"/>
      <c r="R22" s="408"/>
      <c r="S22" s="408"/>
      <c r="T22" s="408"/>
      <c r="U22" s="408"/>
      <c r="V22" s="408"/>
      <c r="W22" s="408"/>
      <c r="X22" s="408"/>
      <c r="Y22" s="408"/>
      <c r="Z22" s="408"/>
      <c r="AA22" s="408"/>
    </row>
    <row r="23" spans="1:27" ht="14.25" customHeight="1">
      <c r="A23" s="386" t="s">
        <v>4055</v>
      </c>
      <c r="B23" s="383" t="s">
        <v>4056</v>
      </c>
      <c r="C23" s="384">
        <v>525</v>
      </c>
      <c r="D23" s="407">
        <v>0.1</v>
      </c>
      <c r="E23" s="406">
        <f t="shared" si="0"/>
        <v>472.5</v>
      </c>
      <c r="F23" s="408" t="s">
        <v>3346</v>
      </c>
      <c r="H23" s="387">
        <f t="shared" si="1"/>
        <v>0</v>
      </c>
      <c r="I23" s="408"/>
      <c r="J23" s="409"/>
      <c r="K23" s="408"/>
      <c r="L23" s="408"/>
      <c r="M23" s="410"/>
      <c r="N23" s="408"/>
      <c r="O23" s="408"/>
      <c r="P23" s="408"/>
      <c r="Q23" s="408"/>
      <c r="R23" s="408"/>
      <c r="S23" s="408"/>
      <c r="T23" s="408"/>
      <c r="U23" s="408"/>
      <c r="V23" s="408"/>
      <c r="W23" s="408"/>
      <c r="X23" s="408"/>
      <c r="Y23" s="408"/>
      <c r="Z23" s="408"/>
      <c r="AA23" s="408"/>
    </row>
    <row r="24" spans="1:27" ht="14.25" customHeight="1">
      <c r="A24" s="386" t="s">
        <v>4057</v>
      </c>
      <c r="B24" s="383" t="s">
        <v>4058</v>
      </c>
      <c r="C24" s="384">
        <v>605</v>
      </c>
      <c r="D24" s="407">
        <v>0.1</v>
      </c>
      <c r="E24" s="406">
        <f t="shared" si="0"/>
        <v>544.5</v>
      </c>
      <c r="F24" s="408" t="s">
        <v>3349</v>
      </c>
      <c r="H24" s="387">
        <f t="shared" si="1"/>
        <v>0</v>
      </c>
      <c r="I24" s="408"/>
      <c r="J24" s="409"/>
      <c r="K24" s="408"/>
      <c r="L24" s="408"/>
      <c r="M24" s="410"/>
      <c r="N24" s="408"/>
      <c r="O24" s="408"/>
      <c r="P24" s="408"/>
      <c r="Q24" s="408"/>
      <c r="R24" s="408"/>
      <c r="S24" s="408"/>
      <c r="T24" s="408"/>
      <c r="U24" s="408"/>
      <c r="V24" s="408"/>
      <c r="W24" s="408"/>
      <c r="X24" s="408"/>
      <c r="Y24" s="408"/>
      <c r="Z24" s="408"/>
      <c r="AA24" s="408"/>
    </row>
    <row r="25" spans="1:27" ht="14.25" customHeight="1">
      <c r="A25" s="386" t="s">
        <v>4059</v>
      </c>
      <c r="B25" s="383" t="s">
        <v>4060</v>
      </c>
      <c r="C25" s="384">
        <v>680</v>
      </c>
      <c r="D25" s="407">
        <v>0.1</v>
      </c>
      <c r="E25" s="406">
        <f t="shared" si="0"/>
        <v>612</v>
      </c>
      <c r="F25" s="408" t="s">
        <v>3352</v>
      </c>
      <c r="H25" s="387">
        <f t="shared" si="1"/>
        <v>0</v>
      </c>
      <c r="I25" s="408"/>
      <c r="J25" s="409"/>
      <c r="K25" s="408"/>
      <c r="L25" s="408"/>
      <c r="M25" s="410"/>
      <c r="N25" s="408"/>
      <c r="O25" s="408"/>
      <c r="P25" s="408"/>
      <c r="Q25" s="408"/>
      <c r="R25" s="408"/>
      <c r="S25" s="408"/>
      <c r="T25" s="408"/>
      <c r="U25" s="408"/>
      <c r="V25" s="408"/>
      <c r="W25" s="408"/>
      <c r="X25" s="408"/>
      <c r="Y25" s="408"/>
      <c r="Z25" s="408"/>
      <c r="AA25" s="408"/>
    </row>
    <row r="26" spans="1:27" ht="14.25" customHeight="1">
      <c r="A26" s="386" t="s">
        <v>4061</v>
      </c>
      <c r="B26" s="383" t="s">
        <v>4062</v>
      </c>
      <c r="C26" s="384">
        <v>840</v>
      </c>
      <c r="D26" s="407">
        <v>0.1</v>
      </c>
      <c r="E26" s="406">
        <f t="shared" si="0"/>
        <v>756</v>
      </c>
      <c r="F26" s="412" t="s">
        <v>3355</v>
      </c>
      <c r="H26" s="387">
        <f t="shared" si="1"/>
        <v>0</v>
      </c>
      <c r="I26" s="408"/>
      <c r="J26" s="409"/>
      <c r="K26" s="408"/>
      <c r="L26" s="408"/>
      <c r="M26" s="410"/>
      <c r="N26" s="408"/>
      <c r="O26" s="408"/>
      <c r="P26" s="408"/>
      <c r="Q26" s="408"/>
      <c r="R26" s="408"/>
      <c r="S26" s="408"/>
      <c r="T26" s="408"/>
      <c r="U26" s="408"/>
      <c r="V26" s="408"/>
      <c r="W26" s="408"/>
      <c r="X26" s="408"/>
      <c r="Y26" s="408"/>
      <c r="Z26" s="408"/>
      <c r="AA26" s="408"/>
    </row>
    <row r="27" spans="1:27" ht="14.25" customHeight="1">
      <c r="A27" s="386" t="s">
        <v>4063</v>
      </c>
      <c r="B27" s="383" t="s">
        <v>4064</v>
      </c>
      <c r="C27" s="384">
        <v>918</v>
      </c>
      <c r="D27" s="407">
        <v>0.1</v>
      </c>
      <c r="E27" s="406">
        <f t="shared" si="0"/>
        <v>826.2</v>
      </c>
      <c r="F27" s="408" t="s">
        <v>3358</v>
      </c>
      <c r="H27" s="387">
        <f t="shared" si="1"/>
        <v>0</v>
      </c>
      <c r="I27" s="408"/>
      <c r="J27" s="409"/>
      <c r="K27" s="408"/>
      <c r="L27" s="408"/>
      <c r="M27" s="410"/>
      <c r="N27" s="408"/>
      <c r="O27" s="408"/>
      <c r="P27" s="408"/>
      <c r="Q27" s="408"/>
      <c r="R27" s="408"/>
      <c r="S27" s="408"/>
      <c r="T27" s="408"/>
      <c r="U27" s="408"/>
      <c r="V27" s="408"/>
      <c r="W27" s="408"/>
      <c r="X27" s="408"/>
      <c r="Y27" s="408"/>
      <c r="Z27" s="408"/>
      <c r="AA27" s="408"/>
    </row>
    <row r="28" spans="1:27" ht="14.25" customHeight="1">
      <c r="A28" s="386" t="s">
        <v>4065</v>
      </c>
      <c r="B28" s="383" t="s">
        <v>4066</v>
      </c>
      <c r="C28" s="384">
        <v>995</v>
      </c>
      <c r="D28" s="407">
        <v>0.1</v>
      </c>
      <c r="E28" s="406">
        <f t="shared" si="0"/>
        <v>895.5</v>
      </c>
      <c r="F28" s="408" t="s">
        <v>3361</v>
      </c>
      <c r="H28" s="387">
        <f t="shared" si="1"/>
        <v>0</v>
      </c>
      <c r="I28" s="408"/>
      <c r="J28" s="409"/>
      <c r="K28" s="408"/>
      <c r="L28" s="408"/>
      <c r="M28" s="410"/>
      <c r="N28" s="408"/>
      <c r="O28" s="408"/>
      <c r="P28" s="408"/>
      <c r="Q28" s="408"/>
      <c r="R28" s="408"/>
      <c r="S28" s="408"/>
      <c r="T28" s="408"/>
      <c r="U28" s="408"/>
      <c r="V28" s="408"/>
      <c r="W28" s="408"/>
      <c r="X28" s="408"/>
      <c r="Y28" s="408"/>
      <c r="Z28" s="408"/>
      <c r="AA28" s="408"/>
    </row>
    <row r="29" spans="1:27" ht="14.25" customHeight="1">
      <c r="A29" s="386" t="s">
        <v>4067</v>
      </c>
      <c r="B29" s="383" t="s">
        <v>4068</v>
      </c>
      <c r="C29" s="384">
        <v>1073</v>
      </c>
      <c r="D29" s="407">
        <v>0.1</v>
      </c>
      <c r="E29" s="406">
        <f t="shared" si="0"/>
        <v>965.7</v>
      </c>
      <c r="F29" s="408" t="s">
        <v>3364</v>
      </c>
      <c r="H29" s="387">
        <f t="shared" si="1"/>
        <v>0</v>
      </c>
      <c r="I29" s="408"/>
      <c r="J29" s="409"/>
      <c r="K29" s="408"/>
      <c r="L29" s="408"/>
      <c r="M29" s="410"/>
      <c r="N29" s="408"/>
      <c r="O29" s="408"/>
      <c r="P29" s="408"/>
      <c r="Q29" s="408"/>
      <c r="R29" s="408"/>
      <c r="S29" s="408"/>
      <c r="T29" s="408"/>
      <c r="U29" s="408"/>
      <c r="V29" s="408"/>
      <c r="W29" s="408"/>
      <c r="X29" s="408"/>
      <c r="Y29" s="408"/>
      <c r="Z29" s="408"/>
      <c r="AA29" s="408"/>
    </row>
    <row r="30" spans="1:27" ht="14.25" customHeight="1">
      <c r="A30" s="386" t="s">
        <v>4069</v>
      </c>
      <c r="B30" s="383" t="s">
        <v>4070</v>
      </c>
      <c r="C30" s="384">
        <v>1150</v>
      </c>
      <c r="D30" s="407">
        <v>0.1</v>
      </c>
      <c r="E30" s="406">
        <f t="shared" si="0"/>
        <v>1035</v>
      </c>
      <c r="F30" s="408" t="s">
        <v>3367</v>
      </c>
      <c r="H30" s="387">
        <f t="shared" si="1"/>
        <v>0</v>
      </c>
      <c r="I30" s="408"/>
      <c r="J30" s="409"/>
      <c r="K30" s="408"/>
      <c r="L30" s="408"/>
      <c r="M30" s="410"/>
      <c r="N30" s="408"/>
      <c r="O30" s="408"/>
      <c r="P30" s="408"/>
      <c r="Q30" s="408"/>
      <c r="R30" s="408"/>
      <c r="S30" s="408"/>
      <c r="T30" s="408"/>
      <c r="U30" s="408"/>
      <c r="V30" s="408"/>
      <c r="W30" s="408"/>
      <c r="X30" s="408"/>
      <c r="Y30" s="408"/>
      <c r="Z30" s="408"/>
      <c r="AA30" s="408"/>
    </row>
    <row r="31" spans="1:27" ht="14.25" customHeight="1">
      <c r="A31" s="386" t="s">
        <v>4071</v>
      </c>
      <c r="B31" s="383" t="s">
        <v>4072</v>
      </c>
      <c r="C31" s="384">
        <v>1228</v>
      </c>
      <c r="D31" s="407">
        <v>0.1</v>
      </c>
      <c r="E31" s="406">
        <f t="shared" si="0"/>
        <v>1105.2</v>
      </c>
      <c r="F31" s="408" t="s">
        <v>3370</v>
      </c>
      <c r="H31" s="387">
        <f t="shared" si="1"/>
        <v>0</v>
      </c>
      <c r="I31" s="408"/>
      <c r="J31" s="409"/>
      <c r="K31" s="408"/>
      <c r="L31" s="408"/>
      <c r="M31" s="410"/>
      <c r="N31" s="408"/>
      <c r="O31" s="408"/>
      <c r="P31" s="408"/>
      <c r="Q31" s="408"/>
      <c r="R31" s="408"/>
      <c r="S31" s="408"/>
      <c r="T31" s="408"/>
      <c r="U31" s="408"/>
      <c r="V31" s="408"/>
      <c r="W31" s="408"/>
      <c r="X31" s="408"/>
      <c r="Y31" s="408"/>
      <c r="Z31" s="408"/>
      <c r="AA31" s="408"/>
    </row>
    <row r="32" spans="1:27" ht="14.25" customHeight="1">
      <c r="A32" s="386" t="s">
        <v>4073</v>
      </c>
      <c r="B32" s="383" t="s">
        <v>4074</v>
      </c>
      <c r="C32" s="384">
        <v>1305</v>
      </c>
      <c r="D32" s="407">
        <v>0.1</v>
      </c>
      <c r="E32" s="406">
        <f t="shared" si="0"/>
        <v>1174.5</v>
      </c>
      <c r="F32" s="412" t="s">
        <v>3373</v>
      </c>
      <c r="H32" s="387">
        <f t="shared" si="1"/>
        <v>0</v>
      </c>
      <c r="I32" s="408"/>
      <c r="J32" s="409"/>
      <c r="K32" s="408"/>
      <c r="L32" s="408"/>
      <c r="M32" s="410"/>
      <c r="N32" s="408"/>
      <c r="O32" s="408"/>
      <c r="P32" s="408"/>
      <c r="Q32" s="408"/>
      <c r="R32" s="408"/>
      <c r="S32" s="408"/>
      <c r="T32" s="408"/>
      <c r="U32" s="408"/>
      <c r="V32" s="408"/>
      <c r="W32" s="408"/>
      <c r="X32" s="408"/>
      <c r="Y32" s="408"/>
      <c r="Z32" s="408"/>
      <c r="AA32" s="408"/>
    </row>
    <row r="33" spans="1:27" ht="14.25" customHeight="1">
      <c r="A33" s="386" t="s">
        <v>4013</v>
      </c>
      <c r="B33" s="383" t="s">
        <v>4075</v>
      </c>
      <c r="C33" s="384">
        <v>1383</v>
      </c>
      <c r="D33" s="407">
        <v>0.1</v>
      </c>
      <c r="E33" s="406">
        <f t="shared" si="0"/>
        <v>1244.7</v>
      </c>
      <c r="F33" s="412" t="s">
        <v>3217</v>
      </c>
      <c r="H33" s="387">
        <f t="shared" si="1"/>
        <v>0</v>
      </c>
      <c r="I33" s="408"/>
      <c r="J33" s="409"/>
      <c r="K33" s="408"/>
      <c r="L33" s="408"/>
      <c r="M33" s="410"/>
      <c r="N33" s="408"/>
      <c r="O33" s="408"/>
      <c r="P33" s="408"/>
      <c r="Q33" s="408"/>
      <c r="R33" s="408"/>
      <c r="S33" s="408"/>
      <c r="T33" s="408"/>
      <c r="U33" s="408"/>
      <c r="V33" s="408"/>
      <c r="W33" s="408"/>
      <c r="X33" s="408"/>
      <c r="Y33" s="408"/>
      <c r="Z33" s="408"/>
      <c r="AA33" s="408"/>
    </row>
    <row r="34" spans="1:27" ht="14.25" customHeight="1">
      <c r="A34" s="386" t="s">
        <v>4015</v>
      </c>
      <c r="B34" s="383" t="s">
        <v>4076</v>
      </c>
      <c r="C34" s="384">
        <v>2158</v>
      </c>
      <c r="D34" s="407">
        <v>0.1</v>
      </c>
      <c r="E34" s="406">
        <f t="shared" si="0"/>
        <v>1942.2</v>
      </c>
      <c r="F34" s="412" t="s">
        <v>3220</v>
      </c>
      <c r="H34" s="387">
        <f t="shared" si="1"/>
        <v>0</v>
      </c>
      <c r="I34" s="408"/>
      <c r="J34" s="409"/>
      <c r="K34" s="408"/>
      <c r="L34" s="408"/>
      <c r="M34" s="410"/>
      <c r="N34" s="408"/>
      <c r="O34" s="408"/>
      <c r="P34" s="408"/>
      <c r="Q34" s="408"/>
      <c r="R34" s="408"/>
      <c r="S34" s="408"/>
      <c r="T34" s="408"/>
      <c r="U34" s="408"/>
      <c r="V34" s="408"/>
      <c r="W34" s="408"/>
      <c r="X34" s="408"/>
      <c r="Y34" s="408"/>
      <c r="Z34" s="408"/>
      <c r="AA34" s="408"/>
    </row>
    <row r="35" spans="1:27" ht="14.25" customHeight="1">
      <c r="A35" s="386" t="s">
        <v>4077</v>
      </c>
      <c r="B35" s="383" t="s">
        <v>4078</v>
      </c>
      <c r="C35" s="384">
        <v>2933</v>
      </c>
      <c r="D35" s="407">
        <v>0.1</v>
      </c>
      <c r="E35" s="406">
        <f t="shared" si="0"/>
        <v>2639.7000000000003</v>
      </c>
      <c r="F35" s="412" t="s">
        <v>3392</v>
      </c>
      <c r="H35" s="387">
        <f t="shared" si="1"/>
        <v>0</v>
      </c>
      <c r="I35" s="408"/>
      <c r="J35" s="409"/>
      <c r="K35" s="408"/>
      <c r="L35" s="408"/>
      <c r="M35" s="410"/>
      <c r="N35" s="408"/>
      <c r="O35" s="408"/>
      <c r="P35" s="408"/>
      <c r="Q35" s="408"/>
      <c r="R35" s="408"/>
      <c r="S35" s="408"/>
      <c r="T35" s="408"/>
      <c r="U35" s="408"/>
      <c r="V35" s="408"/>
      <c r="W35" s="408"/>
      <c r="X35" s="408"/>
      <c r="Y35" s="408"/>
      <c r="Z35" s="408"/>
      <c r="AA35" s="408"/>
    </row>
    <row r="36" spans="1:27" ht="14.25" customHeight="1">
      <c r="A36" s="386" t="s">
        <v>4079</v>
      </c>
      <c r="B36" s="383" t="s">
        <v>4080</v>
      </c>
      <c r="C36" s="384">
        <v>3708</v>
      </c>
      <c r="D36" s="407">
        <v>0.1</v>
      </c>
      <c r="E36" s="406">
        <f t="shared" si="0"/>
        <v>3337.2000000000003</v>
      </c>
      <c r="F36" s="412" t="s">
        <v>3395</v>
      </c>
      <c r="H36" s="387">
        <f t="shared" si="1"/>
        <v>0</v>
      </c>
      <c r="I36" s="408"/>
      <c r="J36" s="409"/>
      <c r="K36" s="408"/>
      <c r="L36" s="408"/>
      <c r="M36" s="410"/>
      <c r="N36" s="408"/>
      <c r="O36" s="408"/>
      <c r="P36" s="408"/>
      <c r="Q36" s="408"/>
      <c r="R36" s="408"/>
      <c r="S36" s="408"/>
      <c r="T36" s="408"/>
      <c r="U36" s="408"/>
      <c r="V36" s="408"/>
      <c r="W36" s="408"/>
      <c r="X36" s="408"/>
      <c r="Y36" s="408"/>
      <c r="Z36" s="408"/>
      <c r="AA36" s="408"/>
    </row>
    <row r="37" spans="1:27" ht="14.25" customHeight="1">
      <c r="A37" s="386" t="s">
        <v>4081</v>
      </c>
      <c r="B37" s="383" t="s">
        <v>4082</v>
      </c>
      <c r="C37" s="384">
        <v>4483</v>
      </c>
      <c r="D37" s="407">
        <v>0.1</v>
      </c>
      <c r="E37" s="406">
        <f t="shared" si="0"/>
        <v>4034.7000000000003</v>
      </c>
      <c r="F37" s="412" t="s">
        <v>3398</v>
      </c>
      <c r="H37" s="387">
        <f t="shared" si="1"/>
        <v>0</v>
      </c>
      <c r="I37" s="408"/>
      <c r="J37" s="409"/>
      <c r="K37" s="408"/>
      <c r="L37" s="408"/>
      <c r="M37" s="410"/>
      <c r="N37" s="408"/>
      <c r="O37" s="408"/>
      <c r="P37" s="408"/>
      <c r="Q37" s="408"/>
      <c r="R37" s="408"/>
      <c r="S37" s="408"/>
      <c r="T37" s="408"/>
      <c r="U37" s="408"/>
      <c r="V37" s="408"/>
      <c r="W37" s="408"/>
      <c r="X37" s="408"/>
      <c r="Y37" s="408"/>
      <c r="Z37" s="408"/>
      <c r="AA37" s="408"/>
    </row>
    <row r="38" spans="1:27" ht="14.25" customHeight="1">
      <c r="A38" s="386" t="s">
        <v>4083</v>
      </c>
      <c r="B38" s="383" t="s">
        <v>4084</v>
      </c>
      <c r="C38" s="384">
        <v>5258</v>
      </c>
      <c r="D38" s="407">
        <v>0.1</v>
      </c>
      <c r="E38" s="406">
        <f t="shared" si="0"/>
        <v>4732.2</v>
      </c>
      <c r="F38" s="412" t="s">
        <v>3401</v>
      </c>
      <c r="H38" s="387">
        <f t="shared" si="1"/>
        <v>0</v>
      </c>
      <c r="I38" s="408"/>
      <c r="J38" s="409"/>
      <c r="K38" s="408"/>
      <c r="L38" s="408"/>
      <c r="M38" s="410"/>
      <c r="N38" s="408"/>
      <c r="O38" s="408"/>
      <c r="P38" s="408"/>
      <c r="Q38" s="408"/>
      <c r="R38" s="408"/>
      <c r="S38" s="408"/>
      <c r="T38" s="408"/>
      <c r="U38" s="408"/>
      <c r="V38" s="408"/>
      <c r="W38" s="408"/>
      <c r="X38" s="408"/>
      <c r="Y38" s="408"/>
      <c r="Z38" s="408"/>
      <c r="AA38" s="408"/>
    </row>
    <row r="39" spans="1:27" ht="14.25" customHeight="1">
      <c r="A39" s="386" t="s">
        <v>4085</v>
      </c>
      <c r="B39" s="383" t="s">
        <v>4086</v>
      </c>
      <c r="C39" s="384">
        <v>6808</v>
      </c>
      <c r="D39" s="407">
        <v>0.1</v>
      </c>
      <c r="E39" s="406">
        <f t="shared" si="0"/>
        <v>6127.2</v>
      </c>
      <c r="F39" s="412" t="s">
        <v>3404</v>
      </c>
      <c r="H39" s="387">
        <f t="shared" si="1"/>
        <v>0</v>
      </c>
      <c r="I39" s="408"/>
      <c r="J39" s="409"/>
      <c r="K39" s="408"/>
      <c r="L39" s="408"/>
      <c r="M39" s="410"/>
      <c r="N39" s="408"/>
      <c r="O39" s="408"/>
      <c r="P39" s="408"/>
      <c r="Q39" s="408"/>
      <c r="R39" s="408"/>
      <c r="S39" s="408"/>
      <c r="T39" s="408"/>
      <c r="U39" s="408"/>
      <c r="V39" s="408"/>
      <c r="W39" s="408"/>
      <c r="X39" s="408"/>
      <c r="Y39" s="408"/>
      <c r="Z39" s="408"/>
      <c r="AA39" s="408"/>
    </row>
    <row r="40" spans="1:27" ht="14.25" customHeight="1">
      <c r="A40" s="386" t="s">
        <v>4087</v>
      </c>
      <c r="B40" s="383" t="s">
        <v>4088</v>
      </c>
      <c r="C40" s="384">
        <v>8538</v>
      </c>
      <c r="D40" s="407">
        <v>0.1</v>
      </c>
      <c r="E40" s="406">
        <f t="shared" si="0"/>
        <v>7684.2</v>
      </c>
      <c r="F40" s="412" t="s">
        <v>3407</v>
      </c>
      <c r="H40" s="387">
        <f t="shared" si="1"/>
        <v>0</v>
      </c>
      <c r="I40" s="408"/>
      <c r="J40" s="409"/>
      <c r="K40" s="408"/>
      <c r="L40" s="408"/>
      <c r="M40" s="410"/>
      <c r="N40" s="408"/>
      <c r="O40" s="408"/>
      <c r="P40" s="408"/>
      <c r="Q40" s="408"/>
      <c r="R40" s="408"/>
      <c r="S40" s="408"/>
      <c r="T40" s="408"/>
      <c r="U40" s="408"/>
      <c r="V40" s="408"/>
      <c r="W40" s="408"/>
      <c r="X40" s="408"/>
      <c r="Y40" s="408"/>
      <c r="Z40" s="408"/>
      <c r="AA40" s="408"/>
    </row>
    <row r="41" spans="1:27" ht="14.25" customHeight="1">
      <c r="A41" s="386" t="s">
        <v>4089</v>
      </c>
      <c r="B41" s="383" t="s">
        <v>4090</v>
      </c>
      <c r="C41" s="384">
        <v>9908</v>
      </c>
      <c r="D41" s="407">
        <v>0.1</v>
      </c>
      <c r="E41" s="406">
        <f t="shared" si="0"/>
        <v>8917.2000000000007</v>
      </c>
      <c r="F41" s="412" t="s">
        <v>3410</v>
      </c>
      <c r="H41" s="387">
        <f t="shared" si="1"/>
        <v>0</v>
      </c>
      <c r="I41" s="408"/>
      <c r="J41" s="409"/>
      <c r="K41" s="408"/>
      <c r="L41" s="408"/>
      <c r="M41" s="410"/>
      <c r="N41" s="408"/>
      <c r="O41" s="408"/>
      <c r="P41" s="408"/>
      <c r="Q41" s="408"/>
      <c r="R41" s="408"/>
      <c r="S41" s="408"/>
      <c r="T41" s="408"/>
      <c r="U41" s="408"/>
      <c r="V41" s="408"/>
      <c r="W41" s="408"/>
      <c r="X41" s="408"/>
      <c r="Y41" s="408"/>
      <c r="Z41" s="408"/>
      <c r="AA41" s="408"/>
    </row>
    <row r="42" spans="1:27" ht="14.25" customHeight="1">
      <c r="A42" s="386" t="s">
        <v>4091</v>
      </c>
      <c r="B42" s="383" t="s">
        <v>4092</v>
      </c>
      <c r="C42" s="384">
        <v>11458</v>
      </c>
      <c r="D42" s="407">
        <v>0.1</v>
      </c>
      <c r="E42" s="406">
        <f t="shared" si="0"/>
        <v>10312.200000000001</v>
      </c>
      <c r="F42" s="412" t="s">
        <v>3413</v>
      </c>
      <c r="H42" s="387">
        <f t="shared" si="1"/>
        <v>0</v>
      </c>
      <c r="I42" s="408"/>
      <c r="J42" s="409"/>
      <c r="K42" s="408"/>
      <c r="L42" s="408"/>
      <c r="M42" s="410"/>
      <c r="N42" s="408"/>
      <c r="O42" s="408"/>
      <c r="P42" s="408"/>
      <c r="Q42" s="408"/>
      <c r="R42" s="408"/>
      <c r="S42" s="408"/>
      <c r="T42" s="408"/>
      <c r="U42" s="408"/>
      <c r="V42" s="408"/>
      <c r="W42" s="408"/>
      <c r="X42" s="408"/>
      <c r="Y42" s="408"/>
      <c r="Z42" s="408"/>
      <c r="AA42" s="408"/>
    </row>
    <row r="43" spans="1:27" ht="14.25" customHeight="1">
      <c r="A43" s="386" t="s">
        <v>4093</v>
      </c>
      <c r="B43" s="383" t="s">
        <v>4094</v>
      </c>
      <c r="C43" s="384">
        <v>13008</v>
      </c>
      <c r="D43" s="407">
        <v>0.1</v>
      </c>
      <c r="E43" s="406">
        <f t="shared" si="0"/>
        <v>11707.2</v>
      </c>
      <c r="F43" s="412" t="s">
        <v>3416</v>
      </c>
      <c r="H43" s="387">
        <f t="shared" si="1"/>
        <v>0</v>
      </c>
      <c r="I43" s="408"/>
      <c r="J43" s="409"/>
      <c r="K43" s="408"/>
      <c r="L43" s="408"/>
      <c r="M43" s="410"/>
      <c r="N43" s="408"/>
      <c r="O43" s="408"/>
      <c r="P43" s="408"/>
      <c r="Q43" s="408"/>
      <c r="R43" s="408"/>
      <c r="S43" s="408"/>
      <c r="T43" s="408"/>
      <c r="U43" s="408"/>
      <c r="V43" s="408"/>
      <c r="W43" s="408"/>
      <c r="X43" s="408"/>
      <c r="Y43" s="408"/>
      <c r="Z43" s="408"/>
      <c r="AA43" s="408"/>
    </row>
    <row r="44" spans="1:27" ht="14.25" customHeight="1">
      <c r="A44" s="386" t="s">
        <v>4095</v>
      </c>
      <c r="B44" s="383" t="s">
        <v>4096</v>
      </c>
      <c r="C44" s="384">
        <v>14558</v>
      </c>
      <c r="D44" s="407">
        <v>0.1</v>
      </c>
      <c r="E44" s="406">
        <f t="shared" si="0"/>
        <v>13102.2</v>
      </c>
      <c r="F44" s="412" t="s">
        <v>3419</v>
      </c>
      <c r="H44" s="387">
        <f t="shared" si="1"/>
        <v>0</v>
      </c>
      <c r="I44" s="408"/>
      <c r="J44" s="409"/>
      <c r="K44" s="408"/>
      <c r="L44" s="408"/>
      <c r="M44" s="410"/>
      <c r="N44" s="408"/>
      <c r="O44" s="408"/>
      <c r="P44" s="408"/>
      <c r="Q44" s="408"/>
      <c r="R44" s="408"/>
      <c r="S44" s="408"/>
      <c r="T44" s="408"/>
      <c r="U44" s="408"/>
      <c r="V44" s="408"/>
      <c r="W44" s="408"/>
      <c r="X44" s="408"/>
      <c r="Y44" s="408"/>
      <c r="Z44" s="408"/>
      <c r="AA44" s="408"/>
    </row>
    <row r="45" spans="1:27" ht="14.25" customHeight="1">
      <c r="A45" s="386" t="s">
        <v>4097</v>
      </c>
      <c r="B45" s="383" t="s">
        <v>4098</v>
      </c>
      <c r="C45" s="384">
        <v>16108</v>
      </c>
      <c r="D45" s="407">
        <v>0.1</v>
      </c>
      <c r="E45" s="406">
        <f t="shared" si="0"/>
        <v>14497.2</v>
      </c>
      <c r="F45" s="412" t="s">
        <v>3422</v>
      </c>
      <c r="H45" s="387">
        <f t="shared" si="1"/>
        <v>0</v>
      </c>
      <c r="I45" s="408"/>
      <c r="J45" s="409"/>
      <c r="K45" s="408"/>
      <c r="L45" s="408"/>
      <c r="M45" s="410"/>
      <c r="N45" s="408"/>
      <c r="O45" s="408"/>
      <c r="P45" s="408"/>
      <c r="Q45" s="408"/>
      <c r="R45" s="408"/>
      <c r="S45" s="408"/>
      <c r="T45" s="408"/>
      <c r="U45" s="408"/>
      <c r="V45" s="408"/>
      <c r="W45" s="408"/>
      <c r="X45" s="408"/>
      <c r="Y45" s="408"/>
      <c r="Z45" s="408"/>
      <c r="AA45" s="408"/>
    </row>
    <row r="46" spans="1:27" ht="14.25" customHeight="1">
      <c r="A46" s="386" t="s">
        <v>4053</v>
      </c>
      <c r="B46" s="383" t="s">
        <v>4099</v>
      </c>
      <c r="C46" s="384">
        <v>625</v>
      </c>
      <c r="D46" s="407">
        <v>0.1</v>
      </c>
      <c r="E46" s="406">
        <f t="shared" si="0"/>
        <v>562.5</v>
      </c>
      <c r="F46" s="408" t="s">
        <v>3343</v>
      </c>
      <c r="H46" s="387">
        <f t="shared" si="1"/>
        <v>0</v>
      </c>
      <c r="I46" s="408"/>
      <c r="J46" s="409"/>
      <c r="K46" s="408"/>
      <c r="L46" s="408"/>
      <c r="M46" s="410"/>
      <c r="N46" s="408"/>
      <c r="O46" s="408"/>
      <c r="P46" s="408"/>
      <c r="Q46" s="408"/>
      <c r="R46" s="408"/>
      <c r="S46" s="408"/>
      <c r="T46" s="408"/>
      <c r="U46" s="408"/>
      <c r="V46" s="408"/>
      <c r="W46" s="408"/>
      <c r="X46" s="408"/>
      <c r="Y46" s="408"/>
      <c r="Z46" s="408"/>
      <c r="AA46" s="408"/>
    </row>
    <row r="47" spans="1:27" ht="14.25" customHeight="1">
      <c r="A47" s="386" t="s">
        <v>4055</v>
      </c>
      <c r="B47" s="383" t="s">
        <v>4100</v>
      </c>
      <c r="C47" s="384">
        <v>810</v>
      </c>
      <c r="D47" s="407">
        <v>0.1</v>
      </c>
      <c r="E47" s="406">
        <f t="shared" si="0"/>
        <v>729</v>
      </c>
      <c r="F47" s="408" t="s">
        <v>3346</v>
      </c>
      <c r="H47" s="387">
        <f t="shared" si="1"/>
        <v>0</v>
      </c>
      <c r="I47" s="408"/>
      <c r="J47" s="409"/>
      <c r="K47" s="408"/>
      <c r="L47" s="408"/>
      <c r="M47" s="410"/>
      <c r="N47" s="408"/>
      <c r="O47" s="408"/>
      <c r="P47" s="408"/>
      <c r="Q47" s="408"/>
      <c r="R47" s="408"/>
      <c r="S47" s="408"/>
      <c r="T47" s="408"/>
      <c r="U47" s="408"/>
      <c r="V47" s="408"/>
      <c r="W47" s="408"/>
      <c r="X47" s="408"/>
      <c r="Y47" s="408"/>
      <c r="Z47" s="408"/>
      <c r="AA47" s="408"/>
    </row>
    <row r="48" spans="1:27" ht="14.25" customHeight="1">
      <c r="A48" s="386" t="s">
        <v>4057</v>
      </c>
      <c r="B48" s="383" t="s">
        <v>4101</v>
      </c>
      <c r="C48" s="384">
        <v>990</v>
      </c>
      <c r="D48" s="407">
        <v>0.1</v>
      </c>
      <c r="E48" s="406">
        <f t="shared" si="0"/>
        <v>891</v>
      </c>
      <c r="F48" s="408" t="s">
        <v>3349</v>
      </c>
      <c r="H48" s="387">
        <f t="shared" si="1"/>
        <v>0</v>
      </c>
      <c r="I48" s="408"/>
      <c r="J48" s="409"/>
      <c r="K48" s="408"/>
      <c r="L48" s="408"/>
      <c r="M48" s="410"/>
      <c r="N48" s="408"/>
      <c r="O48" s="408"/>
      <c r="P48" s="408"/>
      <c r="Q48" s="408"/>
      <c r="R48" s="408"/>
      <c r="S48" s="408"/>
      <c r="T48" s="408"/>
      <c r="U48" s="408"/>
      <c r="V48" s="408"/>
      <c r="W48" s="408"/>
      <c r="X48" s="408"/>
      <c r="Y48" s="408"/>
      <c r="Z48" s="408"/>
      <c r="AA48" s="408"/>
    </row>
    <row r="49" spans="1:27" ht="14.25" customHeight="1">
      <c r="A49" s="386" t="s">
        <v>4059</v>
      </c>
      <c r="B49" s="383" t="s">
        <v>4102</v>
      </c>
      <c r="C49" s="384">
        <v>1175</v>
      </c>
      <c r="D49" s="407">
        <v>0.1</v>
      </c>
      <c r="E49" s="406">
        <f t="shared" si="0"/>
        <v>1057.5</v>
      </c>
      <c r="F49" s="408" t="s">
        <v>3352</v>
      </c>
      <c r="H49" s="387">
        <f t="shared" si="1"/>
        <v>0</v>
      </c>
      <c r="I49" s="408"/>
      <c r="J49" s="409"/>
      <c r="K49" s="408"/>
      <c r="L49" s="408"/>
      <c r="M49" s="410"/>
      <c r="N49" s="408"/>
      <c r="O49" s="408"/>
      <c r="P49" s="408"/>
      <c r="Q49" s="408"/>
      <c r="R49" s="408"/>
      <c r="S49" s="408"/>
      <c r="T49" s="408"/>
      <c r="U49" s="408"/>
      <c r="V49" s="408"/>
      <c r="W49" s="408"/>
      <c r="X49" s="408"/>
      <c r="Y49" s="408"/>
      <c r="Z49" s="408"/>
      <c r="AA49" s="408"/>
    </row>
    <row r="50" spans="1:27" ht="14.25" customHeight="1">
      <c r="A50" s="386" t="s">
        <v>4061</v>
      </c>
      <c r="B50" s="383" t="s">
        <v>4103</v>
      </c>
      <c r="C50" s="384">
        <v>1545</v>
      </c>
      <c r="D50" s="407">
        <v>0.1</v>
      </c>
      <c r="E50" s="406">
        <f t="shared" si="0"/>
        <v>1390.5</v>
      </c>
      <c r="F50" s="412" t="s">
        <v>3355</v>
      </c>
      <c r="H50" s="387">
        <f t="shared" si="1"/>
        <v>0</v>
      </c>
      <c r="I50" s="408"/>
      <c r="J50" s="409"/>
      <c r="K50" s="408"/>
      <c r="L50" s="408"/>
      <c r="M50" s="410"/>
      <c r="N50" s="408"/>
      <c r="O50" s="408"/>
      <c r="P50" s="408"/>
      <c r="Q50" s="408"/>
      <c r="R50" s="408"/>
      <c r="S50" s="408"/>
      <c r="T50" s="408"/>
      <c r="U50" s="408"/>
      <c r="V50" s="408"/>
      <c r="W50" s="408"/>
      <c r="X50" s="408"/>
      <c r="Y50" s="408"/>
      <c r="Z50" s="408"/>
      <c r="AA50" s="408"/>
    </row>
    <row r="51" spans="1:27" ht="14.25" customHeight="1">
      <c r="A51" s="386" t="s">
        <v>4063</v>
      </c>
      <c r="B51" s="383" t="s">
        <v>4104</v>
      </c>
      <c r="C51" s="384">
        <v>1745</v>
      </c>
      <c r="D51" s="407">
        <v>0.1</v>
      </c>
      <c r="E51" s="406">
        <f t="shared" si="0"/>
        <v>1570.5</v>
      </c>
      <c r="F51" s="408" t="s">
        <v>3358</v>
      </c>
      <c r="H51" s="387">
        <f t="shared" si="1"/>
        <v>0</v>
      </c>
      <c r="I51" s="408"/>
      <c r="J51" s="409"/>
      <c r="K51" s="408"/>
      <c r="L51" s="408"/>
      <c r="M51" s="410"/>
      <c r="N51" s="408"/>
      <c r="O51" s="408"/>
      <c r="P51" s="408"/>
      <c r="Q51" s="408"/>
      <c r="R51" s="408"/>
      <c r="S51" s="408"/>
      <c r="T51" s="408"/>
      <c r="U51" s="408"/>
      <c r="V51" s="408"/>
      <c r="W51" s="408"/>
      <c r="X51" s="408"/>
      <c r="Y51" s="408"/>
      <c r="Z51" s="408"/>
      <c r="AA51" s="408"/>
    </row>
    <row r="52" spans="1:27" ht="14.25" customHeight="1">
      <c r="A52" s="386" t="s">
        <v>4065</v>
      </c>
      <c r="B52" s="383" t="s">
        <v>4105</v>
      </c>
      <c r="C52" s="384">
        <v>1945</v>
      </c>
      <c r="D52" s="407">
        <v>0.1</v>
      </c>
      <c r="E52" s="406">
        <f t="shared" si="0"/>
        <v>1750.5</v>
      </c>
      <c r="F52" s="408" t="s">
        <v>3361</v>
      </c>
      <c r="H52" s="387">
        <f t="shared" si="1"/>
        <v>0</v>
      </c>
      <c r="I52" s="408"/>
      <c r="J52" s="409"/>
      <c r="K52" s="408"/>
      <c r="L52" s="408"/>
      <c r="M52" s="410"/>
      <c r="N52" s="408"/>
      <c r="O52" s="408"/>
      <c r="P52" s="408"/>
      <c r="Q52" s="408"/>
      <c r="R52" s="408"/>
      <c r="S52" s="408"/>
      <c r="T52" s="408"/>
      <c r="U52" s="408"/>
      <c r="V52" s="408"/>
      <c r="W52" s="408"/>
      <c r="X52" s="408"/>
      <c r="Y52" s="408"/>
      <c r="Z52" s="408"/>
      <c r="AA52" s="408"/>
    </row>
    <row r="53" spans="1:27" ht="14.25" customHeight="1">
      <c r="A53" s="386" t="s">
        <v>4067</v>
      </c>
      <c r="B53" s="383" t="s">
        <v>4106</v>
      </c>
      <c r="C53" s="384">
        <v>2145</v>
      </c>
      <c r="D53" s="407">
        <v>0.1</v>
      </c>
      <c r="E53" s="406">
        <f t="shared" si="0"/>
        <v>1930.5</v>
      </c>
      <c r="F53" s="408" t="s">
        <v>3364</v>
      </c>
      <c r="H53" s="387">
        <f t="shared" si="1"/>
        <v>0</v>
      </c>
      <c r="I53" s="408"/>
      <c r="J53" s="409"/>
      <c r="K53" s="408"/>
      <c r="L53" s="408"/>
      <c r="M53" s="410"/>
      <c r="N53" s="408"/>
      <c r="O53" s="408"/>
      <c r="P53" s="408"/>
      <c r="Q53" s="408"/>
      <c r="R53" s="408"/>
      <c r="S53" s="408"/>
      <c r="T53" s="408"/>
      <c r="U53" s="408"/>
      <c r="V53" s="408"/>
      <c r="W53" s="408"/>
      <c r="X53" s="408"/>
      <c r="Y53" s="408"/>
      <c r="Z53" s="408"/>
      <c r="AA53" s="408"/>
    </row>
    <row r="54" spans="1:27" ht="14.25" customHeight="1">
      <c r="A54" s="386" t="s">
        <v>4069</v>
      </c>
      <c r="B54" s="383" t="s">
        <v>4107</v>
      </c>
      <c r="C54" s="384">
        <v>2345</v>
      </c>
      <c r="D54" s="407">
        <v>0.1</v>
      </c>
      <c r="E54" s="406">
        <f t="shared" si="0"/>
        <v>2110.5</v>
      </c>
      <c r="F54" s="408" t="s">
        <v>3367</v>
      </c>
      <c r="H54" s="387">
        <f t="shared" si="1"/>
        <v>0</v>
      </c>
      <c r="I54" s="408"/>
      <c r="J54" s="409"/>
      <c r="K54" s="408"/>
      <c r="L54" s="408"/>
      <c r="M54" s="410"/>
      <c r="N54" s="408"/>
      <c r="O54" s="408"/>
      <c r="P54" s="408"/>
      <c r="Q54" s="408"/>
      <c r="R54" s="408"/>
      <c r="S54" s="408"/>
      <c r="T54" s="408"/>
      <c r="U54" s="408"/>
      <c r="V54" s="408"/>
      <c r="W54" s="408"/>
      <c r="X54" s="408"/>
      <c r="Y54" s="408"/>
      <c r="Z54" s="408"/>
      <c r="AA54" s="408"/>
    </row>
    <row r="55" spans="1:27" ht="14.25" customHeight="1">
      <c r="A55" s="386" t="s">
        <v>4071</v>
      </c>
      <c r="B55" s="383" t="s">
        <v>4108</v>
      </c>
      <c r="C55" s="384">
        <v>2545</v>
      </c>
      <c r="D55" s="407">
        <v>0.1</v>
      </c>
      <c r="E55" s="406">
        <f t="shared" si="0"/>
        <v>2290.5</v>
      </c>
      <c r="F55" s="408" t="s">
        <v>3370</v>
      </c>
      <c r="H55" s="387">
        <f t="shared" si="1"/>
        <v>0</v>
      </c>
      <c r="I55" s="408"/>
      <c r="J55" s="409"/>
      <c r="K55" s="408"/>
      <c r="L55" s="408"/>
      <c r="M55" s="410"/>
      <c r="N55" s="408"/>
      <c r="O55" s="408"/>
      <c r="P55" s="408"/>
      <c r="Q55" s="408"/>
      <c r="R55" s="408"/>
      <c r="S55" s="408"/>
      <c r="T55" s="408"/>
      <c r="U55" s="408"/>
      <c r="V55" s="408"/>
      <c r="W55" s="408"/>
      <c r="X55" s="408"/>
      <c r="Y55" s="408"/>
      <c r="Z55" s="408"/>
      <c r="AA55" s="408"/>
    </row>
    <row r="56" spans="1:27" ht="14.25" customHeight="1">
      <c r="A56" s="386" t="s">
        <v>4073</v>
      </c>
      <c r="B56" s="383" t="s">
        <v>4109</v>
      </c>
      <c r="C56" s="384">
        <v>2745</v>
      </c>
      <c r="D56" s="407">
        <v>0.1</v>
      </c>
      <c r="E56" s="406">
        <f t="shared" si="0"/>
        <v>2470.5</v>
      </c>
      <c r="F56" s="412" t="s">
        <v>3373</v>
      </c>
      <c r="H56" s="387">
        <f t="shared" si="1"/>
        <v>0</v>
      </c>
      <c r="I56" s="408"/>
      <c r="J56" s="409"/>
      <c r="K56" s="408"/>
      <c r="L56" s="408"/>
      <c r="M56" s="410"/>
      <c r="N56" s="408"/>
      <c r="O56" s="408"/>
      <c r="P56" s="408"/>
      <c r="Q56" s="408"/>
      <c r="R56" s="408"/>
      <c r="S56" s="408"/>
      <c r="T56" s="408"/>
      <c r="U56" s="408"/>
      <c r="V56" s="408"/>
      <c r="W56" s="408"/>
      <c r="X56" s="408"/>
      <c r="Y56" s="408"/>
      <c r="Z56" s="408"/>
      <c r="AA56" s="408"/>
    </row>
    <row r="57" spans="1:27" ht="14.25" customHeight="1">
      <c r="A57" s="386" t="s">
        <v>4013</v>
      </c>
      <c r="B57" s="383" t="s">
        <v>4110</v>
      </c>
      <c r="C57" s="384">
        <v>2945</v>
      </c>
      <c r="D57" s="407">
        <v>0.1</v>
      </c>
      <c r="E57" s="406">
        <f t="shared" si="0"/>
        <v>2650.5</v>
      </c>
      <c r="F57" s="412" t="s">
        <v>3217</v>
      </c>
      <c r="H57" s="387">
        <f t="shared" si="1"/>
        <v>0</v>
      </c>
      <c r="I57" s="408"/>
      <c r="J57" s="409"/>
      <c r="K57" s="408"/>
      <c r="L57" s="408"/>
      <c r="M57" s="410"/>
      <c r="N57" s="408"/>
      <c r="O57" s="408"/>
      <c r="P57" s="408"/>
      <c r="Q57" s="408"/>
      <c r="R57" s="408"/>
      <c r="S57" s="408"/>
      <c r="T57" s="408"/>
      <c r="U57" s="408"/>
      <c r="V57" s="408"/>
      <c r="W57" s="408"/>
      <c r="X57" s="408"/>
      <c r="Y57" s="408"/>
      <c r="Z57" s="408"/>
      <c r="AA57" s="408"/>
    </row>
    <row r="58" spans="1:27" ht="14.25" customHeight="1">
      <c r="A58" s="386" t="s">
        <v>4015</v>
      </c>
      <c r="B58" s="383" t="s">
        <v>4111</v>
      </c>
      <c r="C58" s="384">
        <v>4945</v>
      </c>
      <c r="D58" s="407">
        <v>0.1</v>
      </c>
      <c r="E58" s="406">
        <f t="shared" si="0"/>
        <v>4450.5</v>
      </c>
      <c r="F58" s="412" t="s">
        <v>3220</v>
      </c>
      <c r="H58" s="387">
        <f t="shared" si="1"/>
        <v>0</v>
      </c>
      <c r="I58" s="408"/>
      <c r="J58" s="409"/>
      <c r="K58" s="408"/>
      <c r="L58" s="408"/>
      <c r="M58" s="410"/>
      <c r="N58" s="408"/>
      <c r="O58" s="408"/>
      <c r="P58" s="408"/>
      <c r="Q58" s="408"/>
      <c r="R58" s="408"/>
      <c r="S58" s="408"/>
      <c r="T58" s="408"/>
      <c r="U58" s="408"/>
      <c r="V58" s="408"/>
      <c r="W58" s="408"/>
      <c r="X58" s="408"/>
      <c r="Y58" s="408"/>
      <c r="Z58" s="408"/>
      <c r="AA58" s="408"/>
    </row>
    <row r="59" spans="1:27" ht="14.25" customHeight="1">
      <c r="A59" s="386" t="s">
        <v>4017</v>
      </c>
      <c r="B59" s="383" t="s">
        <v>4112</v>
      </c>
      <c r="C59" s="384">
        <v>6945</v>
      </c>
      <c r="D59" s="407">
        <v>0.1</v>
      </c>
      <c r="E59" s="406">
        <f t="shared" si="0"/>
        <v>6250.5</v>
      </c>
      <c r="F59" s="412" t="s">
        <v>3223</v>
      </c>
      <c r="H59" s="387">
        <f t="shared" si="1"/>
        <v>0</v>
      </c>
      <c r="I59" s="408"/>
      <c r="J59" s="409"/>
      <c r="K59" s="408"/>
      <c r="L59" s="408"/>
      <c r="M59" s="410"/>
      <c r="N59" s="408"/>
      <c r="O59" s="408"/>
      <c r="P59" s="408"/>
      <c r="Q59" s="408"/>
      <c r="R59" s="408"/>
      <c r="S59" s="408"/>
      <c r="T59" s="408"/>
      <c r="U59" s="408"/>
      <c r="V59" s="408"/>
      <c r="W59" s="408"/>
      <c r="X59" s="408"/>
      <c r="Y59" s="408"/>
      <c r="Z59" s="408"/>
      <c r="AA59" s="408"/>
    </row>
    <row r="60" spans="1:27" ht="14.25" customHeight="1">
      <c r="A60" s="386" t="s">
        <v>4019</v>
      </c>
      <c r="B60" s="383" t="s">
        <v>4113</v>
      </c>
      <c r="C60" s="384">
        <v>8945</v>
      </c>
      <c r="D60" s="407">
        <v>0.1</v>
      </c>
      <c r="E60" s="406">
        <f t="shared" si="0"/>
        <v>8050.5</v>
      </c>
      <c r="F60" s="412" t="s">
        <v>3226</v>
      </c>
      <c r="H60" s="387">
        <f t="shared" si="1"/>
        <v>0</v>
      </c>
      <c r="I60" s="408"/>
      <c r="J60" s="409"/>
      <c r="K60" s="408"/>
      <c r="L60" s="408"/>
      <c r="M60" s="410"/>
      <c r="N60" s="408"/>
      <c r="O60" s="408"/>
      <c r="P60" s="408"/>
      <c r="Q60" s="408"/>
      <c r="R60" s="408"/>
      <c r="S60" s="408"/>
      <c r="T60" s="408"/>
      <c r="U60" s="408"/>
      <c r="V60" s="408"/>
      <c r="W60" s="408"/>
      <c r="X60" s="408"/>
      <c r="Y60" s="408"/>
      <c r="Z60" s="408"/>
      <c r="AA60" s="408"/>
    </row>
    <row r="61" spans="1:27" ht="14.25" customHeight="1">
      <c r="A61" s="386" t="s">
        <v>4021</v>
      </c>
      <c r="B61" s="383" t="s">
        <v>4114</v>
      </c>
      <c r="C61" s="384">
        <v>10945</v>
      </c>
      <c r="D61" s="407">
        <v>0.1</v>
      </c>
      <c r="E61" s="406">
        <f t="shared" si="0"/>
        <v>9850.5</v>
      </c>
      <c r="F61" s="412" t="s">
        <v>3229</v>
      </c>
      <c r="H61" s="387">
        <f t="shared" si="1"/>
        <v>0</v>
      </c>
      <c r="I61" s="408"/>
      <c r="J61" s="409"/>
      <c r="K61" s="408"/>
      <c r="L61" s="408"/>
      <c r="M61" s="410"/>
      <c r="N61" s="408"/>
      <c r="O61" s="408"/>
      <c r="P61" s="408"/>
      <c r="Q61" s="408"/>
      <c r="R61" s="408"/>
      <c r="S61" s="408"/>
      <c r="T61" s="408"/>
      <c r="U61" s="408"/>
      <c r="V61" s="408"/>
      <c r="W61" s="408"/>
      <c r="X61" s="408"/>
      <c r="Y61" s="408"/>
      <c r="Z61" s="408"/>
      <c r="AA61" s="408"/>
    </row>
    <row r="62" spans="1:27" ht="14.25" customHeight="1">
      <c r="A62" s="386" t="s">
        <v>4115</v>
      </c>
      <c r="B62" s="383" t="s">
        <v>3578</v>
      </c>
      <c r="C62" s="384">
        <v>185</v>
      </c>
      <c r="D62" s="407">
        <v>0.1</v>
      </c>
      <c r="E62" s="406">
        <f t="shared" si="0"/>
        <v>166.5</v>
      </c>
      <c r="F62" s="382" t="s">
        <v>3579</v>
      </c>
      <c r="H62" s="387">
        <f t="shared" si="1"/>
        <v>0</v>
      </c>
      <c r="I62" s="382"/>
      <c r="J62" s="409"/>
      <c r="K62" s="408"/>
      <c r="L62" s="382"/>
      <c r="M62" s="410"/>
      <c r="N62" s="382"/>
      <c r="O62" s="382"/>
      <c r="P62" s="382"/>
      <c r="Q62" s="382"/>
      <c r="R62" s="382"/>
      <c r="S62" s="382"/>
      <c r="T62" s="382"/>
      <c r="U62" s="382"/>
      <c r="V62" s="382"/>
      <c r="W62" s="382"/>
      <c r="X62" s="382"/>
      <c r="Y62" s="382"/>
      <c r="Z62" s="382"/>
      <c r="AA62" s="382"/>
    </row>
    <row r="63" spans="1:27" ht="14.25" customHeight="1">
      <c r="A63" s="386" t="s">
        <v>4116</v>
      </c>
      <c r="B63" s="383" t="s">
        <v>3581</v>
      </c>
      <c r="C63" s="384">
        <v>92.5</v>
      </c>
      <c r="D63" s="407">
        <v>0.1</v>
      </c>
      <c r="E63" s="406">
        <f t="shared" si="0"/>
        <v>83.25</v>
      </c>
      <c r="F63" s="382" t="s">
        <v>3582</v>
      </c>
      <c r="H63" s="387">
        <f t="shared" si="1"/>
        <v>0</v>
      </c>
      <c r="I63" s="382"/>
      <c r="J63" s="409"/>
      <c r="K63" s="408"/>
      <c r="L63" s="382"/>
      <c r="M63" s="410"/>
      <c r="N63" s="382"/>
      <c r="O63" s="382"/>
      <c r="P63" s="382"/>
      <c r="Q63" s="382"/>
      <c r="R63" s="382"/>
      <c r="S63" s="382"/>
      <c r="T63" s="382"/>
      <c r="U63" s="382"/>
      <c r="V63" s="382"/>
      <c r="W63" s="382"/>
      <c r="X63" s="382"/>
      <c r="Y63" s="382"/>
      <c r="Z63" s="382"/>
      <c r="AA63" s="382"/>
    </row>
    <row r="64" spans="1:27" ht="14.25" customHeight="1">
      <c r="A64" s="386" t="s">
        <v>4117</v>
      </c>
      <c r="B64" s="383" t="s">
        <v>3584</v>
      </c>
      <c r="C64" s="384">
        <v>10</v>
      </c>
      <c r="D64" s="407">
        <v>0.1</v>
      </c>
      <c r="E64" s="406">
        <f t="shared" si="0"/>
        <v>9</v>
      </c>
      <c r="F64" s="382" t="s">
        <v>3585</v>
      </c>
      <c r="H64" s="387">
        <f t="shared" si="1"/>
        <v>0</v>
      </c>
      <c r="I64" s="382"/>
      <c r="J64" s="409"/>
      <c r="K64" s="408"/>
      <c r="L64" s="382"/>
      <c r="M64" s="410"/>
      <c r="N64" s="382"/>
      <c r="O64" s="382"/>
      <c r="P64" s="382"/>
      <c r="Q64" s="382"/>
      <c r="R64" s="382"/>
      <c r="S64" s="382"/>
      <c r="T64" s="382"/>
      <c r="U64" s="382"/>
      <c r="V64" s="382"/>
      <c r="W64" s="382"/>
      <c r="X64" s="382"/>
      <c r="Y64" s="382"/>
      <c r="Z64" s="382"/>
      <c r="AA64" s="382"/>
    </row>
    <row r="65" spans="1:27" ht="14.25" customHeight="1">
      <c r="A65" s="386" t="s">
        <v>4118</v>
      </c>
      <c r="B65" s="383" t="s">
        <v>3587</v>
      </c>
      <c r="C65" s="384">
        <v>5</v>
      </c>
      <c r="D65" s="407">
        <v>0.1</v>
      </c>
      <c r="E65" s="406">
        <f t="shared" si="0"/>
        <v>4.5</v>
      </c>
      <c r="F65" s="382" t="s">
        <v>3588</v>
      </c>
      <c r="H65" s="387">
        <f t="shared" si="1"/>
        <v>0</v>
      </c>
      <c r="I65" s="382"/>
      <c r="J65" s="409"/>
      <c r="K65" s="408"/>
      <c r="L65" s="382"/>
      <c r="M65" s="410"/>
      <c r="N65" s="382"/>
      <c r="O65" s="382"/>
      <c r="P65" s="382"/>
      <c r="Q65" s="382"/>
      <c r="R65" s="382"/>
      <c r="S65" s="382"/>
      <c r="T65" s="382"/>
      <c r="U65" s="382"/>
      <c r="V65" s="382"/>
      <c r="W65" s="382"/>
      <c r="X65" s="382"/>
      <c r="Y65" s="382"/>
      <c r="Z65" s="382"/>
      <c r="AA65" s="382"/>
    </row>
    <row r="66" spans="1:27" ht="14.25" customHeight="1">
      <c r="A66" s="386" t="s">
        <v>4119</v>
      </c>
      <c r="B66" s="383" t="s">
        <v>3758</v>
      </c>
      <c r="C66" s="384">
        <v>495</v>
      </c>
      <c r="D66" s="407">
        <v>0.1</v>
      </c>
      <c r="E66" s="406">
        <f t="shared" si="0"/>
        <v>445.5</v>
      </c>
      <c r="F66" s="382" t="s">
        <v>3759</v>
      </c>
      <c r="H66" s="387">
        <f t="shared" si="1"/>
        <v>0</v>
      </c>
      <c r="I66" s="408"/>
      <c r="J66" s="409"/>
      <c r="K66" s="408"/>
      <c r="L66" s="408"/>
      <c r="M66" s="410"/>
      <c r="N66" s="408"/>
      <c r="O66" s="408"/>
      <c r="P66" s="408"/>
      <c r="Q66" s="408"/>
      <c r="R66" s="408"/>
      <c r="S66" s="408"/>
      <c r="T66" s="408"/>
      <c r="U66" s="408"/>
      <c r="V66" s="408"/>
      <c r="W66" s="408"/>
      <c r="X66" s="408"/>
      <c r="Y66" s="408"/>
      <c r="Z66" s="408"/>
      <c r="AA66" s="408"/>
    </row>
    <row r="67" spans="1:27" ht="14.25" customHeight="1">
      <c r="A67" s="386" t="s">
        <v>4120</v>
      </c>
      <c r="B67" s="383" t="s">
        <v>3761</v>
      </c>
      <c r="C67" s="384">
        <v>495</v>
      </c>
      <c r="D67" s="407">
        <v>0.1</v>
      </c>
      <c r="E67" s="406">
        <f t="shared" ref="E67:E88" si="2">C67*(1-D67)</f>
        <v>445.5</v>
      </c>
      <c r="F67" s="382" t="s">
        <v>3762</v>
      </c>
      <c r="H67" s="387">
        <f t="shared" ref="H67:H88" si="3">E67*G67</f>
        <v>0</v>
      </c>
      <c r="I67" s="408"/>
      <c r="J67" s="409"/>
      <c r="K67" s="408"/>
      <c r="L67" s="408"/>
      <c r="M67" s="410"/>
      <c r="N67" s="408"/>
      <c r="O67" s="408"/>
      <c r="P67" s="408"/>
      <c r="Q67" s="408"/>
      <c r="R67" s="408"/>
      <c r="S67" s="408"/>
      <c r="T67" s="408"/>
      <c r="U67" s="408"/>
      <c r="V67" s="408"/>
      <c r="W67" s="408"/>
      <c r="X67" s="408"/>
      <c r="Y67" s="408"/>
      <c r="Z67" s="408"/>
      <c r="AA67" s="408"/>
    </row>
    <row r="68" spans="1:27" ht="14.25" customHeight="1">
      <c r="A68" s="386" t="s">
        <v>4121</v>
      </c>
      <c r="B68" s="383" t="s">
        <v>3764</v>
      </c>
      <c r="C68" s="384">
        <v>495</v>
      </c>
      <c r="D68" s="407">
        <v>0.1</v>
      </c>
      <c r="E68" s="406">
        <f t="shared" si="2"/>
        <v>445.5</v>
      </c>
      <c r="F68" s="382" t="s">
        <v>3765</v>
      </c>
      <c r="H68" s="387">
        <f t="shared" si="3"/>
        <v>0</v>
      </c>
      <c r="I68" s="408"/>
      <c r="J68" s="409"/>
      <c r="K68" s="408"/>
      <c r="L68" s="408"/>
      <c r="M68" s="410"/>
      <c r="N68" s="408"/>
      <c r="O68" s="408"/>
      <c r="P68" s="408"/>
      <c r="Q68" s="408"/>
      <c r="R68" s="408"/>
      <c r="S68" s="408"/>
      <c r="T68" s="408"/>
      <c r="U68" s="408"/>
      <c r="V68" s="408"/>
      <c r="W68" s="408"/>
      <c r="X68" s="408"/>
      <c r="Y68" s="408"/>
      <c r="Z68" s="408"/>
      <c r="AA68" s="408"/>
    </row>
    <row r="69" spans="1:27" ht="14.25" customHeight="1">
      <c r="A69" s="386" t="s">
        <v>4122</v>
      </c>
      <c r="B69" s="383" t="s">
        <v>3767</v>
      </c>
      <c r="C69" s="384">
        <v>750</v>
      </c>
      <c r="D69" s="407">
        <v>0.1</v>
      </c>
      <c r="E69" s="406">
        <f t="shared" si="2"/>
        <v>675</v>
      </c>
      <c r="F69" s="382" t="s">
        <v>3768</v>
      </c>
      <c r="H69" s="387">
        <f t="shared" si="3"/>
        <v>0</v>
      </c>
      <c r="I69" s="408"/>
      <c r="J69" s="409"/>
      <c r="K69" s="408"/>
      <c r="L69" s="408"/>
      <c r="M69" s="410"/>
      <c r="N69" s="408"/>
      <c r="O69" s="408"/>
      <c r="P69" s="408"/>
      <c r="Q69" s="408"/>
      <c r="R69" s="408"/>
      <c r="S69" s="408"/>
      <c r="T69" s="408"/>
      <c r="U69" s="408"/>
      <c r="V69" s="408"/>
      <c r="W69" s="408"/>
      <c r="X69" s="408"/>
      <c r="Y69" s="408"/>
      <c r="Z69" s="408"/>
      <c r="AA69" s="408"/>
    </row>
    <row r="70" spans="1:27" ht="14.25" customHeight="1">
      <c r="A70" s="386" t="s">
        <v>4123</v>
      </c>
      <c r="B70" s="383" t="s">
        <v>3770</v>
      </c>
      <c r="C70" s="384">
        <v>5000</v>
      </c>
      <c r="D70" s="407">
        <v>0.1</v>
      </c>
      <c r="E70" s="406">
        <f t="shared" si="2"/>
        <v>4500</v>
      </c>
      <c r="F70" s="382" t="s">
        <v>3771</v>
      </c>
      <c r="H70" s="387">
        <f t="shared" si="3"/>
        <v>0</v>
      </c>
      <c r="I70" s="408"/>
      <c r="J70" s="409"/>
      <c r="K70" s="408"/>
      <c r="L70" s="408"/>
      <c r="M70" s="410"/>
      <c r="N70" s="408"/>
      <c r="O70" s="408"/>
      <c r="P70" s="408"/>
      <c r="Q70" s="408"/>
      <c r="R70" s="408"/>
      <c r="S70" s="408"/>
      <c r="T70" s="408"/>
      <c r="U70" s="408"/>
      <c r="V70" s="408"/>
      <c r="W70" s="408"/>
      <c r="X70" s="408"/>
      <c r="Y70" s="408"/>
      <c r="Z70" s="408"/>
      <c r="AA70" s="408"/>
    </row>
    <row r="71" spans="1:27" ht="14.25" customHeight="1">
      <c r="A71" s="386" t="s">
        <v>4124</v>
      </c>
      <c r="B71" s="383" t="s">
        <v>3773</v>
      </c>
      <c r="C71" s="384">
        <v>3000</v>
      </c>
      <c r="D71" s="407">
        <v>0.1</v>
      </c>
      <c r="E71" s="406">
        <f t="shared" si="2"/>
        <v>2700</v>
      </c>
      <c r="F71" s="382" t="s">
        <v>3774</v>
      </c>
      <c r="H71" s="387">
        <f t="shared" si="3"/>
        <v>0</v>
      </c>
      <c r="I71" s="408"/>
      <c r="J71" s="409"/>
      <c r="K71" s="408"/>
      <c r="L71" s="408"/>
      <c r="M71" s="410"/>
      <c r="N71" s="408"/>
      <c r="O71" s="408"/>
      <c r="P71" s="408"/>
      <c r="Q71" s="408"/>
      <c r="R71" s="408"/>
      <c r="S71" s="408"/>
      <c r="T71" s="408"/>
      <c r="U71" s="408"/>
      <c r="V71" s="408"/>
      <c r="W71" s="408"/>
      <c r="X71" s="408"/>
      <c r="Y71" s="408"/>
      <c r="Z71" s="408"/>
      <c r="AA71" s="408"/>
    </row>
    <row r="72" spans="1:27" ht="14.25" customHeight="1">
      <c r="A72" s="386" t="s">
        <v>4125</v>
      </c>
      <c r="B72" s="383" t="s">
        <v>3776</v>
      </c>
      <c r="C72" s="384">
        <v>1000</v>
      </c>
      <c r="D72" s="407">
        <v>0.1</v>
      </c>
      <c r="E72" s="406">
        <f t="shared" si="2"/>
        <v>900</v>
      </c>
      <c r="F72" s="382" t="s">
        <v>3777</v>
      </c>
      <c r="H72" s="387">
        <f t="shared" si="3"/>
        <v>0</v>
      </c>
      <c r="I72" s="408"/>
      <c r="J72" s="409"/>
      <c r="K72" s="408"/>
      <c r="L72" s="408"/>
      <c r="M72" s="410"/>
      <c r="N72" s="408"/>
      <c r="O72" s="408"/>
      <c r="P72" s="408"/>
      <c r="Q72" s="408"/>
      <c r="R72" s="408"/>
      <c r="S72" s="408"/>
      <c r="T72" s="408"/>
      <c r="U72" s="408"/>
      <c r="V72" s="408"/>
      <c r="W72" s="408"/>
      <c r="X72" s="408"/>
      <c r="Y72" s="408"/>
      <c r="Z72" s="408"/>
      <c r="AA72" s="408"/>
    </row>
    <row r="73" spans="1:27" ht="14.25" customHeight="1">
      <c r="A73" s="386" t="s">
        <v>4126</v>
      </c>
      <c r="B73" s="383" t="s">
        <v>3779</v>
      </c>
      <c r="C73" s="384">
        <v>5000</v>
      </c>
      <c r="D73" s="407">
        <v>0.1</v>
      </c>
      <c r="E73" s="406">
        <f t="shared" si="2"/>
        <v>4500</v>
      </c>
      <c r="F73" s="382" t="s">
        <v>3780</v>
      </c>
      <c r="H73" s="387">
        <f t="shared" si="3"/>
        <v>0</v>
      </c>
      <c r="I73" s="408"/>
      <c r="J73" s="409"/>
      <c r="K73" s="408"/>
      <c r="L73" s="408"/>
      <c r="M73" s="410"/>
      <c r="N73" s="408"/>
      <c r="O73" s="408"/>
      <c r="P73" s="408"/>
      <c r="Q73" s="408"/>
      <c r="R73" s="408"/>
      <c r="S73" s="408"/>
      <c r="T73" s="408"/>
      <c r="U73" s="408"/>
      <c r="V73" s="408"/>
      <c r="W73" s="408"/>
      <c r="X73" s="408"/>
      <c r="Y73" s="408"/>
      <c r="Z73" s="408"/>
      <c r="AA73" s="408"/>
    </row>
    <row r="74" spans="1:27" ht="14.25" customHeight="1">
      <c r="A74" s="386" t="s">
        <v>4127</v>
      </c>
      <c r="B74" s="383" t="s">
        <v>3782</v>
      </c>
      <c r="C74" s="384">
        <v>5000</v>
      </c>
      <c r="D74" s="407">
        <v>0.1</v>
      </c>
      <c r="E74" s="406">
        <f t="shared" si="2"/>
        <v>4500</v>
      </c>
      <c r="F74" s="382" t="s">
        <v>3783</v>
      </c>
      <c r="H74" s="387">
        <f t="shared" si="3"/>
        <v>0</v>
      </c>
      <c r="I74" s="408"/>
      <c r="J74" s="409"/>
      <c r="K74" s="408"/>
      <c r="L74" s="408"/>
      <c r="M74" s="410"/>
      <c r="N74" s="408"/>
      <c r="O74" s="408"/>
      <c r="P74" s="408"/>
      <c r="Q74" s="408"/>
      <c r="R74" s="408"/>
      <c r="S74" s="408"/>
      <c r="T74" s="408"/>
      <c r="U74" s="408"/>
      <c r="V74" s="408"/>
      <c r="W74" s="408"/>
      <c r="X74" s="408"/>
      <c r="Y74" s="408"/>
      <c r="Z74" s="408"/>
      <c r="AA74" s="408"/>
    </row>
    <row r="75" spans="1:27" ht="14.25" customHeight="1">
      <c r="A75" s="386" t="s">
        <v>4128</v>
      </c>
      <c r="B75" s="383" t="s">
        <v>3785</v>
      </c>
      <c r="C75" s="384">
        <v>750</v>
      </c>
      <c r="D75" s="407">
        <v>0.1</v>
      </c>
      <c r="E75" s="406">
        <f t="shared" si="2"/>
        <v>675</v>
      </c>
      <c r="F75" s="382" t="s">
        <v>3786</v>
      </c>
      <c r="H75" s="387">
        <f t="shared" si="3"/>
        <v>0</v>
      </c>
      <c r="I75" s="408"/>
      <c r="J75" s="409"/>
      <c r="K75" s="408"/>
      <c r="L75" s="408"/>
      <c r="M75" s="410"/>
      <c r="N75" s="408"/>
      <c r="O75" s="408"/>
      <c r="P75" s="408"/>
      <c r="Q75" s="408"/>
      <c r="R75" s="408"/>
      <c r="S75" s="408"/>
      <c r="T75" s="408"/>
      <c r="U75" s="408"/>
      <c r="V75" s="408"/>
      <c r="W75" s="408"/>
      <c r="X75" s="408"/>
      <c r="Y75" s="408"/>
      <c r="Z75" s="408"/>
      <c r="AA75" s="408"/>
    </row>
    <row r="76" spans="1:27" ht="14.25" customHeight="1">
      <c r="A76" s="386" t="s">
        <v>4129</v>
      </c>
      <c r="B76" s="383" t="s">
        <v>3788</v>
      </c>
      <c r="C76" s="384">
        <v>750</v>
      </c>
      <c r="D76" s="407">
        <v>0.1</v>
      </c>
      <c r="E76" s="406">
        <f t="shared" si="2"/>
        <v>675</v>
      </c>
      <c r="F76" s="382" t="s">
        <v>3789</v>
      </c>
      <c r="H76" s="387">
        <f t="shared" si="3"/>
        <v>0</v>
      </c>
      <c r="I76" s="408"/>
      <c r="J76" s="409"/>
      <c r="K76" s="408"/>
      <c r="L76" s="408"/>
      <c r="M76" s="410"/>
      <c r="N76" s="408"/>
      <c r="O76" s="408"/>
      <c r="P76" s="408"/>
      <c r="Q76" s="408"/>
      <c r="R76" s="408"/>
      <c r="S76" s="408"/>
      <c r="T76" s="408"/>
      <c r="U76" s="408"/>
      <c r="V76" s="408"/>
      <c r="W76" s="408"/>
      <c r="X76" s="408"/>
      <c r="Y76" s="408"/>
      <c r="Z76" s="408"/>
      <c r="AA76" s="408"/>
    </row>
    <row r="77" spans="1:27" ht="14.25" customHeight="1">
      <c r="A77" s="386" t="s">
        <v>4130</v>
      </c>
      <c r="B77" s="383" t="s">
        <v>3791</v>
      </c>
      <c r="C77" s="384">
        <v>3000</v>
      </c>
      <c r="D77" s="407">
        <v>0.1</v>
      </c>
      <c r="E77" s="406">
        <f t="shared" si="2"/>
        <v>2700</v>
      </c>
      <c r="F77" s="382" t="s">
        <v>3792</v>
      </c>
      <c r="H77" s="387">
        <f t="shared" si="3"/>
        <v>0</v>
      </c>
      <c r="I77" s="408"/>
      <c r="J77" s="409"/>
      <c r="K77" s="408"/>
      <c r="L77" s="408"/>
      <c r="M77" s="410"/>
      <c r="N77" s="408"/>
      <c r="O77" s="408"/>
      <c r="P77" s="408"/>
      <c r="Q77" s="408"/>
      <c r="R77" s="408"/>
      <c r="S77" s="408"/>
      <c r="T77" s="408"/>
      <c r="U77" s="408"/>
      <c r="V77" s="408"/>
      <c r="W77" s="408"/>
      <c r="X77" s="408"/>
      <c r="Y77" s="408"/>
      <c r="Z77" s="408"/>
      <c r="AA77" s="408"/>
    </row>
    <row r="78" spans="1:27" ht="14.25" customHeight="1">
      <c r="A78" s="386" t="s">
        <v>4131</v>
      </c>
      <c r="B78" s="383" t="s">
        <v>3794</v>
      </c>
      <c r="C78" s="384">
        <v>750</v>
      </c>
      <c r="D78" s="407">
        <v>0.1</v>
      </c>
      <c r="E78" s="406">
        <f t="shared" si="2"/>
        <v>675</v>
      </c>
      <c r="F78" s="382" t="s">
        <v>3795</v>
      </c>
      <c r="H78" s="387">
        <f t="shared" si="3"/>
        <v>0</v>
      </c>
      <c r="I78" s="408"/>
      <c r="J78" s="409"/>
      <c r="K78" s="408"/>
      <c r="L78" s="408"/>
      <c r="M78" s="410"/>
      <c r="N78" s="408"/>
      <c r="O78" s="408"/>
      <c r="P78" s="408"/>
      <c r="Q78" s="408"/>
      <c r="R78" s="408"/>
      <c r="S78" s="408"/>
      <c r="T78" s="408"/>
      <c r="U78" s="408"/>
      <c r="V78" s="408"/>
      <c r="W78" s="408"/>
      <c r="X78" s="408"/>
      <c r="Y78" s="408"/>
      <c r="Z78" s="408"/>
      <c r="AA78" s="408"/>
    </row>
    <row r="79" spans="1:27" ht="14.25" customHeight="1">
      <c r="A79" s="386" t="s">
        <v>4132</v>
      </c>
      <c r="B79" s="383" t="s">
        <v>3797</v>
      </c>
      <c r="C79" s="384">
        <v>495</v>
      </c>
      <c r="D79" s="407">
        <v>0.1</v>
      </c>
      <c r="E79" s="406">
        <f t="shared" si="2"/>
        <v>445.5</v>
      </c>
      <c r="F79" s="382" t="s">
        <v>3798</v>
      </c>
      <c r="H79" s="387">
        <f t="shared" si="3"/>
        <v>0</v>
      </c>
      <c r="I79" s="408"/>
      <c r="J79" s="409"/>
      <c r="K79" s="408"/>
      <c r="L79" s="408"/>
      <c r="M79" s="410"/>
      <c r="N79" s="408"/>
      <c r="O79" s="408"/>
      <c r="P79" s="408"/>
      <c r="Q79" s="408"/>
      <c r="R79" s="408"/>
      <c r="S79" s="408"/>
      <c r="T79" s="408"/>
      <c r="U79" s="408"/>
      <c r="V79" s="408"/>
      <c r="W79" s="408"/>
      <c r="X79" s="408"/>
      <c r="Y79" s="408"/>
      <c r="Z79" s="408"/>
      <c r="AA79" s="408"/>
    </row>
    <row r="80" spans="1:27" ht="14.25" customHeight="1">
      <c r="A80" s="386" t="s">
        <v>4133</v>
      </c>
      <c r="B80" s="383" t="s">
        <v>3800</v>
      </c>
      <c r="C80" s="384">
        <v>750</v>
      </c>
      <c r="D80" s="407">
        <v>0.1</v>
      </c>
      <c r="E80" s="406">
        <f t="shared" si="2"/>
        <v>675</v>
      </c>
      <c r="F80" s="382" t="s">
        <v>3801</v>
      </c>
      <c r="H80" s="387">
        <f t="shared" si="3"/>
        <v>0</v>
      </c>
      <c r="I80" s="408"/>
      <c r="J80" s="409"/>
      <c r="K80" s="408"/>
      <c r="L80" s="408"/>
      <c r="M80" s="410"/>
      <c r="N80" s="408"/>
      <c r="O80" s="408"/>
      <c r="P80" s="408"/>
      <c r="Q80" s="408"/>
      <c r="R80" s="408"/>
      <c r="S80" s="408"/>
      <c r="T80" s="408"/>
      <c r="U80" s="408"/>
      <c r="V80" s="408"/>
      <c r="W80" s="408"/>
      <c r="X80" s="408"/>
      <c r="Y80" s="408"/>
      <c r="Z80" s="408"/>
      <c r="AA80" s="408"/>
    </row>
    <row r="81" spans="1:27" ht="14.25" customHeight="1">
      <c r="A81" s="386" t="s">
        <v>4134</v>
      </c>
      <c r="B81" s="383" t="s">
        <v>3803</v>
      </c>
      <c r="C81" s="384">
        <v>1000</v>
      </c>
      <c r="D81" s="407">
        <v>0.1</v>
      </c>
      <c r="E81" s="406">
        <f t="shared" si="2"/>
        <v>900</v>
      </c>
      <c r="F81" s="382" t="s">
        <v>3804</v>
      </c>
      <c r="H81" s="387">
        <f t="shared" si="3"/>
        <v>0</v>
      </c>
      <c r="I81" s="408"/>
      <c r="J81" s="409"/>
      <c r="K81" s="408"/>
      <c r="L81" s="408"/>
      <c r="M81" s="410"/>
      <c r="N81" s="408"/>
      <c r="O81" s="408"/>
      <c r="P81" s="408"/>
      <c r="Q81" s="408"/>
      <c r="R81" s="408"/>
      <c r="S81" s="408"/>
      <c r="T81" s="408"/>
      <c r="U81" s="408"/>
      <c r="V81" s="408"/>
      <c r="W81" s="408"/>
      <c r="X81" s="408"/>
      <c r="Y81" s="408"/>
      <c r="Z81" s="408"/>
      <c r="AA81" s="408"/>
    </row>
    <row r="82" spans="1:27" ht="14.25" customHeight="1">
      <c r="A82" s="386" t="s">
        <v>4135</v>
      </c>
      <c r="B82" s="383" t="s">
        <v>3806</v>
      </c>
      <c r="C82" s="384">
        <v>750</v>
      </c>
      <c r="D82" s="407">
        <v>0.1</v>
      </c>
      <c r="E82" s="406">
        <f t="shared" si="2"/>
        <v>675</v>
      </c>
      <c r="F82" s="382" t="s">
        <v>3807</v>
      </c>
      <c r="H82" s="387">
        <f t="shared" si="3"/>
        <v>0</v>
      </c>
      <c r="I82" s="408"/>
      <c r="J82" s="409"/>
      <c r="K82" s="408"/>
      <c r="L82" s="408"/>
      <c r="M82" s="410"/>
      <c r="N82" s="408"/>
      <c r="O82" s="408"/>
      <c r="P82" s="408"/>
      <c r="Q82" s="408"/>
      <c r="R82" s="408"/>
      <c r="S82" s="408"/>
      <c r="T82" s="408"/>
      <c r="U82" s="408"/>
      <c r="V82" s="408"/>
      <c r="W82" s="408"/>
      <c r="X82" s="408"/>
      <c r="Y82" s="408"/>
      <c r="Z82" s="408"/>
      <c r="AA82" s="408"/>
    </row>
    <row r="83" spans="1:27" ht="14.25" customHeight="1">
      <c r="A83" s="386" t="s">
        <v>4136</v>
      </c>
      <c r="B83" s="383" t="s">
        <v>3809</v>
      </c>
      <c r="C83" s="384">
        <v>3000</v>
      </c>
      <c r="D83" s="407">
        <v>0.1</v>
      </c>
      <c r="E83" s="406">
        <f t="shared" si="2"/>
        <v>2700</v>
      </c>
      <c r="F83" s="382" t="s">
        <v>3810</v>
      </c>
      <c r="H83" s="387">
        <f t="shared" si="3"/>
        <v>0</v>
      </c>
      <c r="I83" s="408"/>
      <c r="J83" s="409"/>
      <c r="K83" s="408"/>
      <c r="L83" s="408"/>
      <c r="M83" s="410"/>
      <c r="N83" s="408"/>
      <c r="O83" s="408"/>
      <c r="P83" s="408"/>
      <c r="Q83" s="408"/>
      <c r="R83" s="408"/>
      <c r="S83" s="408"/>
      <c r="T83" s="408"/>
      <c r="U83" s="408"/>
      <c r="V83" s="408"/>
      <c r="W83" s="408"/>
      <c r="X83" s="408"/>
      <c r="Y83" s="408"/>
      <c r="Z83" s="408"/>
      <c r="AA83" s="408"/>
    </row>
    <row r="84" spans="1:27" ht="14.25" customHeight="1">
      <c r="A84" s="386" t="s">
        <v>4137</v>
      </c>
      <c r="B84" s="383" t="s">
        <v>3812</v>
      </c>
      <c r="C84" s="384">
        <v>495</v>
      </c>
      <c r="D84" s="407">
        <v>0.1</v>
      </c>
      <c r="E84" s="406">
        <f t="shared" si="2"/>
        <v>445.5</v>
      </c>
      <c r="F84" s="382" t="s">
        <v>3813</v>
      </c>
      <c r="H84" s="387">
        <f t="shared" si="3"/>
        <v>0</v>
      </c>
      <c r="I84" s="408"/>
      <c r="J84" s="409"/>
      <c r="K84" s="408"/>
      <c r="L84" s="408"/>
      <c r="M84" s="410"/>
      <c r="N84" s="408"/>
      <c r="O84" s="408"/>
      <c r="P84" s="408"/>
      <c r="Q84" s="408"/>
      <c r="R84" s="408"/>
      <c r="S84" s="408"/>
      <c r="T84" s="408"/>
      <c r="U84" s="408"/>
      <c r="V84" s="408"/>
      <c r="W84" s="408"/>
      <c r="X84" s="408"/>
      <c r="Y84" s="408"/>
      <c r="Z84" s="408"/>
      <c r="AA84" s="408"/>
    </row>
    <row r="85" spans="1:27" ht="14.25" customHeight="1">
      <c r="A85" s="386" t="s">
        <v>4138</v>
      </c>
      <c r="B85" s="383" t="s">
        <v>3815</v>
      </c>
      <c r="C85" s="384">
        <v>750</v>
      </c>
      <c r="D85" s="407">
        <v>0.1</v>
      </c>
      <c r="E85" s="406">
        <f t="shared" si="2"/>
        <v>675</v>
      </c>
      <c r="F85" s="382" t="s">
        <v>3816</v>
      </c>
      <c r="H85" s="387">
        <f t="shared" si="3"/>
        <v>0</v>
      </c>
      <c r="I85" s="408"/>
      <c r="J85" s="409"/>
      <c r="K85" s="408"/>
      <c r="L85" s="408"/>
      <c r="M85" s="410"/>
      <c r="N85" s="408"/>
      <c r="O85" s="408"/>
      <c r="P85" s="408"/>
      <c r="Q85" s="408"/>
      <c r="R85" s="408"/>
      <c r="S85" s="408"/>
      <c r="T85" s="408"/>
      <c r="U85" s="408"/>
      <c r="V85" s="408"/>
      <c r="W85" s="408"/>
      <c r="X85" s="408"/>
      <c r="Y85" s="408"/>
      <c r="Z85" s="408"/>
      <c r="AA85" s="408"/>
    </row>
    <row r="86" spans="1:27" ht="14.25" customHeight="1">
      <c r="A86" s="386" t="s">
        <v>4139</v>
      </c>
      <c r="B86" s="383" t="s">
        <v>3818</v>
      </c>
      <c r="C86" s="384">
        <v>1000</v>
      </c>
      <c r="D86" s="407">
        <v>0.1</v>
      </c>
      <c r="E86" s="406">
        <f t="shared" si="2"/>
        <v>900</v>
      </c>
      <c r="F86" s="382" t="s">
        <v>3819</v>
      </c>
      <c r="H86" s="387">
        <f t="shared" si="3"/>
        <v>0</v>
      </c>
      <c r="I86" s="408"/>
      <c r="J86" s="409"/>
      <c r="K86" s="408"/>
      <c r="L86" s="408"/>
      <c r="M86" s="410"/>
      <c r="N86" s="408"/>
      <c r="O86" s="408"/>
      <c r="P86" s="408"/>
      <c r="Q86" s="408"/>
      <c r="R86" s="408"/>
      <c r="S86" s="408"/>
      <c r="T86" s="408"/>
      <c r="U86" s="408"/>
      <c r="V86" s="408"/>
      <c r="W86" s="408"/>
      <c r="X86" s="408"/>
      <c r="Y86" s="408"/>
      <c r="Z86" s="408"/>
      <c r="AA86" s="408"/>
    </row>
    <row r="87" spans="1:27" ht="14.25" customHeight="1">
      <c r="A87" s="386" t="s">
        <v>4140</v>
      </c>
      <c r="B87" s="383" t="s">
        <v>3821</v>
      </c>
      <c r="C87" s="384">
        <v>495</v>
      </c>
      <c r="D87" s="407">
        <v>0.1</v>
      </c>
      <c r="E87" s="406">
        <f t="shared" si="2"/>
        <v>445.5</v>
      </c>
      <c r="F87" s="382" t="s">
        <v>3822</v>
      </c>
      <c r="H87" s="387">
        <f t="shared" si="3"/>
        <v>0</v>
      </c>
      <c r="I87" s="408"/>
      <c r="J87" s="409"/>
      <c r="K87" s="408"/>
      <c r="L87" s="408"/>
      <c r="M87" s="410"/>
      <c r="N87" s="408"/>
      <c r="O87" s="408"/>
      <c r="P87" s="408"/>
      <c r="Q87" s="408"/>
      <c r="R87" s="408"/>
      <c r="S87" s="408"/>
      <c r="T87" s="408"/>
      <c r="U87" s="408"/>
      <c r="V87" s="408"/>
      <c r="W87" s="408"/>
      <c r="X87" s="408"/>
      <c r="Y87" s="408"/>
      <c r="Z87" s="408"/>
      <c r="AA87" s="408"/>
    </row>
    <row r="88" spans="1:27" ht="14.25" customHeight="1">
      <c r="A88" s="386" t="s">
        <v>4141</v>
      </c>
      <c r="B88" s="383" t="s">
        <v>3824</v>
      </c>
      <c r="C88" s="384">
        <v>495</v>
      </c>
      <c r="D88" s="407">
        <v>0.1</v>
      </c>
      <c r="E88" s="406">
        <f t="shared" si="2"/>
        <v>445.5</v>
      </c>
      <c r="F88" s="382" t="s">
        <v>3825</v>
      </c>
      <c r="H88" s="387">
        <f t="shared" si="3"/>
        <v>0</v>
      </c>
      <c r="I88" s="408"/>
      <c r="J88" s="409"/>
      <c r="K88" s="408"/>
      <c r="L88" s="408"/>
      <c r="M88" s="410"/>
      <c r="N88" s="408"/>
      <c r="O88" s="408"/>
      <c r="P88" s="408"/>
      <c r="Q88" s="408"/>
      <c r="R88" s="408"/>
      <c r="S88" s="408"/>
      <c r="T88" s="408"/>
      <c r="U88" s="408"/>
      <c r="V88" s="408"/>
      <c r="W88" s="408"/>
      <c r="X88" s="408"/>
      <c r="Y88" s="408"/>
      <c r="Z88" s="408"/>
      <c r="AA88" s="408"/>
    </row>
    <row r="89" spans="1:27" ht="14.25" customHeight="1">
      <c r="A89" s="408"/>
      <c r="B89" s="408"/>
      <c r="C89" s="413"/>
      <c r="D89" s="408"/>
      <c r="E89" s="413"/>
      <c r="F89" s="408"/>
      <c r="G89" s="408"/>
      <c r="H89" s="408"/>
      <c r="I89" s="408"/>
      <c r="J89" s="408"/>
      <c r="K89" s="408"/>
      <c r="L89" s="408"/>
      <c r="M89" s="408"/>
      <c r="N89" s="408"/>
      <c r="O89" s="408"/>
      <c r="P89" s="408"/>
      <c r="Q89" s="408"/>
      <c r="R89" s="408"/>
      <c r="S89" s="408"/>
      <c r="T89" s="408"/>
      <c r="U89" s="408"/>
      <c r="V89" s="408"/>
      <c r="W89" s="408"/>
      <c r="X89" s="408"/>
      <c r="Y89" s="408"/>
      <c r="Z89" s="408"/>
      <c r="AA89" s="408"/>
    </row>
    <row r="90" spans="1:27" ht="14.25" customHeight="1">
      <c r="A90" s="378" t="s">
        <v>4006</v>
      </c>
      <c r="B90" s="382"/>
      <c r="C90" s="372"/>
      <c r="D90" s="382"/>
      <c r="F90" s="387"/>
      <c r="G90" s="387"/>
      <c r="H90" s="404"/>
      <c r="I90" s="382"/>
      <c r="J90" s="382"/>
      <c r="K90" s="382"/>
      <c r="L90" s="382"/>
      <c r="M90" s="382"/>
      <c r="N90" s="382"/>
      <c r="O90" s="382"/>
      <c r="P90" s="382"/>
      <c r="Q90" s="382"/>
      <c r="R90" s="382"/>
      <c r="S90" s="382"/>
      <c r="T90" s="382"/>
      <c r="U90" s="382"/>
      <c r="V90" s="382"/>
      <c r="W90" s="382"/>
    </row>
    <row r="91" spans="1:27" ht="14.25" customHeight="1">
      <c r="A91" s="401" t="s">
        <v>4007</v>
      </c>
      <c r="B91" s="401" t="s">
        <v>4008</v>
      </c>
      <c r="C91" s="372">
        <v>250</v>
      </c>
      <c r="D91" s="388">
        <v>0.1</v>
      </c>
      <c r="E91" s="406">
        <f t="shared" ref="E91" si="4">C91*(1-D91)</f>
        <v>225</v>
      </c>
      <c r="F91" s="405" t="s">
        <v>4009</v>
      </c>
      <c r="G91" s="387"/>
      <c r="H91" s="404"/>
      <c r="I91" s="382"/>
      <c r="J91" s="382"/>
      <c r="K91" s="382"/>
      <c r="L91" s="382"/>
      <c r="M91" s="382"/>
      <c r="N91" s="382"/>
      <c r="O91" s="382"/>
      <c r="P91" s="382"/>
      <c r="Q91" s="382"/>
      <c r="R91" s="382"/>
      <c r="S91" s="382"/>
      <c r="T91" s="382"/>
      <c r="U91" s="382"/>
      <c r="V91" s="382"/>
      <c r="W91" s="382"/>
    </row>
    <row r="92" spans="1:27" ht="14.25" customHeight="1">
      <c r="A92" s="401" t="s">
        <v>4010</v>
      </c>
      <c r="B92" s="401" t="s">
        <v>4011</v>
      </c>
      <c r="C92" s="372"/>
      <c r="D92" s="382"/>
      <c r="E92" s="372"/>
      <c r="F92" s="405" t="s">
        <v>4012</v>
      </c>
      <c r="G92" s="387"/>
      <c r="H92" s="404"/>
      <c r="I92" s="382"/>
      <c r="J92" s="382"/>
      <c r="K92" s="382"/>
      <c r="L92" s="382"/>
      <c r="M92" s="382"/>
      <c r="N92" s="382"/>
      <c r="O92" s="382"/>
      <c r="P92" s="382"/>
      <c r="Q92" s="382"/>
      <c r="R92" s="382"/>
      <c r="S92" s="382"/>
      <c r="T92" s="382"/>
      <c r="U92" s="382"/>
      <c r="V92" s="382"/>
      <c r="W92" s="382"/>
    </row>
    <row r="93" spans="1:27" ht="14.25" customHeight="1">
      <c r="A93" s="408"/>
      <c r="B93" s="408"/>
      <c r="C93" s="413"/>
      <c r="D93" s="408"/>
      <c r="E93" s="413"/>
      <c r="F93" s="408"/>
      <c r="G93" s="408"/>
      <c r="H93" s="408"/>
      <c r="I93" s="408"/>
      <c r="J93" s="408"/>
      <c r="K93" s="408"/>
      <c r="L93" s="408"/>
      <c r="M93" s="408"/>
      <c r="N93" s="408"/>
      <c r="O93" s="408"/>
      <c r="P93" s="408"/>
      <c r="Q93" s="408"/>
      <c r="R93" s="408"/>
      <c r="S93" s="408"/>
      <c r="T93" s="408"/>
      <c r="U93" s="408"/>
      <c r="V93" s="408"/>
      <c r="W93" s="408"/>
      <c r="X93" s="408"/>
      <c r="Y93" s="408"/>
      <c r="Z93" s="408"/>
      <c r="AA93" s="408"/>
    </row>
    <row r="94" spans="1:27" ht="14.25" customHeight="1">
      <c r="A94" s="408"/>
      <c r="B94" s="408"/>
      <c r="C94" s="413"/>
      <c r="D94" s="408"/>
      <c r="E94" s="413"/>
      <c r="F94" s="408"/>
      <c r="G94" s="408"/>
      <c r="H94" s="408"/>
      <c r="I94" s="408"/>
      <c r="J94" s="408"/>
      <c r="K94" s="408"/>
      <c r="L94" s="408"/>
      <c r="M94" s="408"/>
      <c r="N94" s="408"/>
      <c r="O94" s="408"/>
      <c r="P94" s="408"/>
      <c r="Q94" s="408"/>
      <c r="R94" s="408"/>
      <c r="S94" s="408"/>
      <c r="T94" s="408"/>
      <c r="U94" s="408"/>
      <c r="V94" s="408"/>
      <c r="W94" s="408"/>
      <c r="X94" s="408"/>
      <c r="Y94" s="408"/>
      <c r="Z94" s="408"/>
      <c r="AA94" s="408"/>
    </row>
    <row r="95" spans="1:27" ht="14.25" customHeight="1">
      <c r="A95" s="408"/>
      <c r="B95" s="408"/>
      <c r="C95" s="413"/>
      <c r="D95" s="408"/>
      <c r="E95" s="413"/>
      <c r="F95" s="408"/>
      <c r="G95" s="408"/>
      <c r="H95" s="408"/>
      <c r="I95" s="408"/>
      <c r="J95" s="408"/>
      <c r="K95" s="408"/>
      <c r="L95" s="408"/>
      <c r="M95" s="408"/>
      <c r="N95" s="408"/>
      <c r="O95" s="408"/>
      <c r="P95" s="408"/>
      <c r="Q95" s="408"/>
      <c r="R95" s="408"/>
      <c r="S95" s="408"/>
      <c r="T95" s="408"/>
      <c r="U95" s="408"/>
      <c r="V95" s="408"/>
      <c r="W95" s="408"/>
      <c r="X95" s="408"/>
      <c r="Y95" s="408"/>
      <c r="Z95" s="408"/>
      <c r="AA95" s="408"/>
    </row>
    <row r="96" spans="1:27" ht="14.25" customHeight="1">
      <c r="A96" s="408"/>
      <c r="B96" s="408"/>
      <c r="C96" s="413"/>
      <c r="D96" s="408"/>
      <c r="E96" s="413"/>
      <c r="F96" s="408"/>
      <c r="G96" s="408"/>
      <c r="H96" s="408"/>
      <c r="I96" s="408"/>
      <c r="J96" s="408"/>
      <c r="K96" s="408"/>
      <c r="L96" s="408"/>
      <c r="M96" s="408"/>
      <c r="N96" s="408"/>
      <c r="O96" s="408"/>
      <c r="P96" s="408"/>
      <c r="Q96" s="408"/>
      <c r="R96" s="408"/>
      <c r="S96" s="408"/>
      <c r="T96" s="408"/>
      <c r="U96" s="408"/>
      <c r="V96" s="408"/>
      <c r="W96" s="408"/>
      <c r="X96" s="408"/>
      <c r="Y96" s="408"/>
      <c r="Z96" s="408"/>
      <c r="AA96" s="408"/>
    </row>
    <row r="97" spans="1:27" ht="14.25" customHeight="1">
      <c r="A97" s="408"/>
      <c r="B97" s="408"/>
      <c r="C97" s="413"/>
      <c r="D97" s="408"/>
      <c r="E97" s="413"/>
      <c r="F97" s="408"/>
      <c r="G97" s="408"/>
      <c r="H97" s="408"/>
      <c r="I97" s="408"/>
      <c r="J97" s="408"/>
      <c r="K97" s="408"/>
      <c r="L97" s="408"/>
      <c r="M97" s="408"/>
      <c r="N97" s="408"/>
      <c r="O97" s="408"/>
      <c r="P97" s="408"/>
      <c r="Q97" s="408"/>
      <c r="R97" s="408"/>
      <c r="S97" s="408"/>
      <c r="T97" s="408"/>
      <c r="U97" s="408"/>
      <c r="V97" s="408"/>
      <c r="W97" s="408"/>
      <c r="X97" s="408"/>
      <c r="Y97" s="408"/>
      <c r="Z97" s="408"/>
      <c r="AA97" s="408"/>
    </row>
    <row r="98" spans="1:27" ht="14.25" customHeight="1">
      <c r="A98" s="408"/>
      <c r="B98" s="408"/>
      <c r="C98" s="413"/>
      <c r="D98" s="408"/>
      <c r="E98" s="413"/>
      <c r="F98" s="408"/>
      <c r="G98" s="408"/>
      <c r="H98" s="408"/>
      <c r="I98" s="408"/>
      <c r="J98" s="408"/>
      <c r="K98" s="408"/>
      <c r="L98" s="408"/>
      <c r="M98" s="408"/>
      <c r="N98" s="408"/>
      <c r="O98" s="408"/>
      <c r="P98" s="408"/>
      <c r="Q98" s="408"/>
      <c r="R98" s="408"/>
      <c r="S98" s="408"/>
      <c r="T98" s="408"/>
      <c r="U98" s="408"/>
      <c r="V98" s="408"/>
      <c r="W98" s="408"/>
      <c r="X98" s="408"/>
      <c r="Y98" s="408"/>
      <c r="Z98" s="408"/>
      <c r="AA98" s="408"/>
    </row>
    <row r="99" spans="1:27" ht="14.25" customHeight="1">
      <c r="A99" s="408"/>
      <c r="B99" s="408"/>
      <c r="C99" s="413"/>
      <c r="D99" s="408"/>
      <c r="E99" s="413"/>
      <c r="F99" s="408"/>
      <c r="G99" s="408"/>
      <c r="H99" s="408"/>
      <c r="I99" s="408"/>
      <c r="J99" s="408"/>
      <c r="K99" s="408"/>
      <c r="L99" s="408"/>
      <c r="M99" s="408"/>
      <c r="N99" s="408"/>
      <c r="O99" s="408"/>
      <c r="P99" s="408"/>
      <c r="Q99" s="408"/>
      <c r="R99" s="408"/>
      <c r="S99" s="408"/>
      <c r="T99" s="408"/>
      <c r="U99" s="408"/>
      <c r="V99" s="408"/>
      <c r="W99" s="408"/>
      <c r="X99" s="408"/>
      <c r="Y99" s="408"/>
      <c r="Z99" s="408"/>
      <c r="AA99" s="408"/>
    </row>
    <row r="100" spans="1:27" ht="14.25" customHeight="1">
      <c r="A100" s="408"/>
      <c r="B100" s="408"/>
      <c r="C100" s="413"/>
      <c r="D100" s="408"/>
      <c r="E100" s="413"/>
      <c r="F100" s="408"/>
      <c r="G100" s="408"/>
      <c r="H100" s="408"/>
      <c r="I100" s="408"/>
      <c r="J100" s="408"/>
      <c r="K100" s="408"/>
      <c r="L100" s="408"/>
      <c r="M100" s="408"/>
      <c r="N100" s="408"/>
      <c r="O100" s="408"/>
      <c r="P100" s="408"/>
      <c r="Q100" s="408"/>
      <c r="R100" s="408"/>
      <c r="S100" s="408"/>
      <c r="T100" s="408"/>
      <c r="U100" s="408"/>
      <c r="V100" s="408"/>
      <c r="W100" s="408"/>
      <c r="X100" s="408"/>
      <c r="Y100" s="408"/>
      <c r="Z100" s="408"/>
      <c r="AA100" s="408"/>
    </row>
    <row r="101" spans="1:27" ht="14.25" customHeight="1">
      <c r="A101" s="408"/>
      <c r="B101" s="408"/>
      <c r="C101" s="413"/>
      <c r="D101" s="408"/>
      <c r="E101" s="413"/>
      <c r="F101" s="408"/>
      <c r="G101" s="408"/>
      <c r="H101" s="408"/>
      <c r="I101" s="408"/>
      <c r="J101" s="408"/>
      <c r="K101" s="408"/>
      <c r="L101" s="408"/>
      <c r="M101" s="408"/>
      <c r="N101" s="408"/>
      <c r="O101" s="408"/>
      <c r="P101" s="408"/>
      <c r="Q101" s="408"/>
      <c r="R101" s="408"/>
      <c r="S101" s="408"/>
      <c r="T101" s="408"/>
      <c r="U101" s="408"/>
      <c r="V101" s="408"/>
      <c r="W101" s="408"/>
      <c r="X101" s="408"/>
      <c r="Y101" s="408"/>
      <c r="Z101" s="408"/>
      <c r="AA101" s="408"/>
    </row>
    <row r="102" spans="1:27" ht="14.25" customHeight="1">
      <c r="A102" s="408"/>
      <c r="B102" s="408"/>
      <c r="C102" s="413"/>
      <c r="D102" s="408"/>
      <c r="E102" s="413"/>
      <c r="F102" s="408"/>
      <c r="G102" s="408"/>
      <c r="H102" s="408"/>
      <c r="I102" s="408"/>
      <c r="J102" s="408"/>
      <c r="K102" s="408"/>
      <c r="L102" s="408"/>
      <c r="M102" s="408"/>
      <c r="N102" s="408"/>
      <c r="O102" s="408"/>
      <c r="P102" s="408"/>
      <c r="Q102" s="408"/>
      <c r="R102" s="408"/>
      <c r="S102" s="408"/>
      <c r="T102" s="408"/>
      <c r="U102" s="408"/>
      <c r="V102" s="408"/>
      <c r="W102" s="408"/>
      <c r="X102" s="408"/>
      <c r="Y102" s="408"/>
      <c r="Z102" s="408"/>
      <c r="AA102" s="408"/>
    </row>
    <row r="103" spans="1:27" ht="14.25" customHeight="1">
      <c r="A103" s="408"/>
      <c r="B103" s="408"/>
      <c r="C103" s="413"/>
      <c r="D103" s="408"/>
      <c r="E103" s="413"/>
      <c r="F103" s="408"/>
      <c r="G103" s="408"/>
      <c r="H103" s="408"/>
      <c r="I103" s="408"/>
      <c r="J103" s="408"/>
      <c r="K103" s="408"/>
      <c r="L103" s="408"/>
      <c r="M103" s="408"/>
      <c r="N103" s="408"/>
      <c r="O103" s="408"/>
      <c r="P103" s="408"/>
      <c r="Q103" s="408"/>
      <c r="R103" s="408"/>
      <c r="S103" s="408"/>
      <c r="T103" s="408"/>
      <c r="U103" s="408"/>
      <c r="V103" s="408"/>
      <c r="W103" s="408"/>
      <c r="X103" s="408"/>
      <c r="Y103" s="408"/>
      <c r="Z103" s="408"/>
      <c r="AA103" s="408"/>
    </row>
    <row r="104" spans="1:27" ht="14.25" customHeight="1">
      <c r="A104" s="408"/>
      <c r="B104" s="408"/>
      <c r="C104" s="413"/>
      <c r="D104" s="408"/>
      <c r="E104" s="413"/>
      <c r="F104" s="408"/>
      <c r="G104" s="408"/>
      <c r="H104" s="408"/>
      <c r="I104" s="408"/>
      <c r="J104" s="408"/>
      <c r="K104" s="408"/>
      <c r="L104" s="408"/>
      <c r="M104" s="408"/>
      <c r="N104" s="408"/>
      <c r="O104" s="408"/>
      <c r="P104" s="408"/>
      <c r="Q104" s="408"/>
      <c r="R104" s="408"/>
      <c r="S104" s="408"/>
      <c r="T104" s="408"/>
      <c r="U104" s="408"/>
      <c r="V104" s="408"/>
      <c r="W104" s="408"/>
      <c r="X104" s="408"/>
      <c r="Y104" s="408"/>
      <c r="Z104" s="408"/>
      <c r="AA104" s="408"/>
    </row>
    <row r="105" spans="1:27" ht="14.25" customHeight="1">
      <c r="A105" s="408"/>
      <c r="B105" s="408"/>
      <c r="C105" s="413"/>
      <c r="D105" s="408"/>
      <c r="E105" s="413"/>
      <c r="F105" s="408"/>
      <c r="G105" s="408"/>
      <c r="H105" s="408"/>
      <c r="I105" s="408"/>
      <c r="J105" s="408"/>
      <c r="K105" s="408"/>
      <c r="L105" s="408"/>
      <c r="M105" s="408"/>
      <c r="N105" s="408"/>
      <c r="O105" s="408"/>
      <c r="P105" s="408"/>
      <c r="Q105" s="408"/>
      <c r="R105" s="408"/>
      <c r="S105" s="408"/>
      <c r="T105" s="408"/>
      <c r="U105" s="408"/>
      <c r="V105" s="408"/>
      <c r="W105" s="408"/>
      <c r="X105" s="408"/>
      <c r="Y105" s="408"/>
      <c r="Z105" s="408"/>
      <c r="AA105" s="408"/>
    </row>
    <row r="106" spans="1:27" ht="14.25" customHeight="1">
      <c r="A106" s="408"/>
      <c r="B106" s="408"/>
      <c r="C106" s="413"/>
      <c r="D106" s="408"/>
      <c r="E106" s="413"/>
      <c r="F106" s="408"/>
      <c r="G106" s="408"/>
      <c r="H106" s="408"/>
      <c r="I106" s="408"/>
      <c r="J106" s="408"/>
      <c r="K106" s="408"/>
      <c r="L106" s="408"/>
      <c r="M106" s="408"/>
      <c r="N106" s="408"/>
      <c r="O106" s="408"/>
      <c r="P106" s="408"/>
      <c r="Q106" s="408"/>
      <c r="R106" s="408"/>
      <c r="S106" s="408"/>
      <c r="T106" s="408"/>
      <c r="U106" s="408"/>
      <c r="V106" s="408"/>
      <c r="W106" s="408"/>
      <c r="X106" s="408"/>
      <c r="Y106" s="408"/>
      <c r="Z106" s="408"/>
      <c r="AA106" s="408"/>
    </row>
    <row r="107" spans="1:27" ht="14.25" customHeight="1">
      <c r="A107" s="408"/>
      <c r="B107" s="408"/>
      <c r="C107" s="413"/>
      <c r="D107" s="408"/>
      <c r="E107" s="413"/>
      <c r="F107" s="408"/>
      <c r="G107" s="408"/>
      <c r="H107" s="408"/>
      <c r="I107" s="408"/>
      <c r="J107" s="408"/>
      <c r="K107" s="408"/>
      <c r="L107" s="408"/>
      <c r="M107" s="408"/>
      <c r="N107" s="408"/>
      <c r="O107" s="408"/>
      <c r="P107" s="408"/>
      <c r="Q107" s="408"/>
      <c r="R107" s="408"/>
      <c r="S107" s="408"/>
      <c r="T107" s="408"/>
      <c r="U107" s="408"/>
      <c r="V107" s="408"/>
      <c r="W107" s="408"/>
      <c r="X107" s="408"/>
      <c r="Y107" s="408"/>
      <c r="Z107" s="408"/>
      <c r="AA107" s="408"/>
    </row>
    <row r="108" spans="1:27" ht="14.25" customHeight="1">
      <c r="A108" s="408"/>
      <c r="B108" s="408"/>
      <c r="C108" s="413"/>
      <c r="D108" s="408"/>
      <c r="E108" s="413"/>
      <c r="F108" s="408"/>
      <c r="G108" s="408"/>
      <c r="H108" s="408"/>
      <c r="I108" s="408"/>
      <c r="J108" s="408"/>
      <c r="K108" s="408"/>
      <c r="L108" s="408"/>
      <c r="M108" s="408"/>
      <c r="N108" s="408"/>
      <c r="O108" s="408"/>
      <c r="P108" s="408"/>
      <c r="Q108" s="408"/>
      <c r="R108" s="408"/>
      <c r="S108" s="408"/>
      <c r="T108" s="408"/>
      <c r="U108" s="408"/>
      <c r="V108" s="408"/>
      <c r="W108" s="408"/>
      <c r="X108" s="408"/>
      <c r="Y108" s="408"/>
      <c r="Z108" s="408"/>
      <c r="AA108" s="408"/>
    </row>
    <row r="109" spans="1:27" ht="14.25" customHeight="1">
      <c r="A109" s="408"/>
      <c r="B109" s="408"/>
      <c r="C109" s="413"/>
      <c r="D109" s="408"/>
      <c r="E109" s="413"/>
      <c r="F109" s="408"/>
      <c r="G109" s="408"/>
      <c r="H109" s="408"/>
      <c r="I109" s="408"/>
      <c r="J109" s="408"/>
      <c r="K109" s="408"/>
      <c r="L109" s="408"/>
      <c r="M109" s="408"/>
      <c r="N109" s="408"/>
      <c r="O109" s="408"/>
      <c r="P109" s="408"/>
      <c r="Q109" s="408"/>
      <c r="R109" s="408"/>
      <c r="S109" s="408"/>
      <c r="T109" s="408"/>
      <c r="U109" s="408"/>
      <c r="V109" s="408"/>
      <c r="W109" s="408"/>
      <c r="X109" s="408"/>
      <c r="Y109" s="408"/>
      <c r="Z109" s="408"/>
      <c r="AA109" s="408"/>
    </row>
    <row r="110" spans="1:27" ht="14.25" customHeight="1">
      <c r="A110" s="408"/>
      <c r="B110" s="408"/>
      <c r="C110" s="413"/>
      <c r="D110" s="408"/>
      <c r="E110" s="413"/>
      <c r="F110" s="408"/>
      <c r="G110" s="408"/>
      <c r="H110" s="408"/>
      <c r="I110" s="408"/>
      <c r="J110" s="408"/>
      <c r="K110" s="408"/>
      <c r="L110" s="408"/>
      <c r="M110" s="408"/>
      <c r="N110" s="408"/>
      <c r="O110" s="408"/>
      <c r="P110" s="408"/>
      <c r="Q110" s="408"/>
      <c r="R110" s="408"/>
      <c r="S110" s="408"/>
      <c r="T110" s="408"/>
      <c r="U110" s="408"/>
      <c r="V110" s="408"/>
      <c r="W110" s="408"/>
      <c r="X110" s="408"/>
      <c r="Y110" s="408"/>
      <c r="Z110" s="408"/>
      <c r="AA110" s="408"/>
    </row>
    <row r="111" spans="1:27" ht="14.25" customHeight="1">
      <c r="A111" s="408"/>
      <c r="B111" s="408"/>
      <c r="C111" s="413"/>
      <c r="D111" s="408"/>
      <c r="E111" s="413"/>
      <c r="F111" s="408"/>
      <c r="G111" s="408"/>
      <c r="H111" s="408"/>
      <c r="I111" s="408"/>
      <c r="J111" s="408"/>
      <c r="K111" s="408"/>
      <c r="L111" s="408"/>
      <c r="M111" s="408"/>
      <c r="N111" s="408"/>
      <c r="O111" s="408"/>
      <c r="P111" s="408"/>
      <c r="Q111" s="408"/>
      <c r="R111" s="408"/>
      <c r="S111" s="408"/>
      <c r="T111" s="408"/>
      <c r="U111" s="408"/>
      <c r="V111" s="408"/>
      <c r="W111" s="408"/>
      <c r="X111" s="408"/>
      <c r="Y111" s="408"/>
      <c r="Z111" s="408"/>
      <c r="AA111" s="408"/>
    </row>
    <row r="112" spans="1:27" ht="14.25" customHeight="1">
      <c r="A112" s="408"/>
      <c r="B112" s="408"/>
      <c r="C112" s="413"/>
      <c r="D112" s="408"/>
      <c r="E112" s="413"/>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row>
    <row r="113" spans="1:27" ht="14.25" customHeight="1">
      <c r="A113" s="408"/>
      <c r="B113" s="408"/>
      <c r="C113" s="413"/>
      <c r="D113" s="408"/>
      <c r="E113" s="413"/>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row>
    <row r="114" spans="1:27" ht="14.25" customHeight="1">
      <c r="A114" s="408"/>
      <c r="B114" s="408"/>
      <c r="C114" s="413"/>
      <c r="D114" s="408"/>
      <c r="E114" s="413"/>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row>
    <row r="115" spans="1:27" ht="14.25" customHeight="1">
      <c r="A115" s="408"/>
      <c r="B115" s="408"/>
      <c r="C115" s="413"/>
      <c r="D115" s="408"/>
      <c r="E115" s="413"/>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row>
    <row r="116" spans="1:27" ht="14.25" customHeight="1">
      <c r="A116" s="408"/>
      <c r="B116" s="408"/>
      <c r="C116" s="413"/>
      <c r="D116" s="408"/>
      <c r="E116" s="413"/>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row>
    <row r="117" spans="1:27" ht="14.25" customHeight="1">
      <c r="A117" s="382"/>
      <c r="B117" s="382"/>
      <c r="C117" s="413"/>
      <c r="D117" s="408"/>
      <c r="E117" s="413"/>
      <c r="F117" s="408"/>
      <c r="G117" s="408"/>
      <c r="H117" s="382"/>
      <c r="I117" s="382"/>
      <c r="J117" s="382"/>
      <c r="K117" s="382"/>
      <c r="L117" s="382"/>
      <c r="M117" s="382"/>
      <c r="N117" s="382"/>
      <c r="O117" s="382"/>
      <c r="P117" s="382"/>
      <c r="Q117" s="382"/>
      <c r="R117" s="382"/>
      <c r="S117" s="382"/>
      <c r="T117" s="382"/>
      <c r="U117" s="382"/>
      <c r="V117" s="382"/>
      <c r="W117" s="382"/>
      <c r="X117" s="382"/>
      <c r="Y117" s="382"/>
      <c r="Z117" s="382"/>
      <c r="AA117" s="382"/>
    </row>
    <row r="118" spans="1:27" ht="14.25" customHeight="1">
      <c r="A118" s="382"/>
      <c r="B118" s="382"/>
      <c r="C118" s="372"/>
      <c r="D118" s="382"/>
      <c r="E118" s="372"/>
      <c r="F118" s="404"/>
      <c r="G118" s="404"/>
      <c r="H118" s="382"/>
      <c r="I118" s="382"/>
      <c r="J118" s="382"/>
      <c r="K118" s="382"/>
      <c r="L118" s="382"/>
      <c r="M118" s="382"/>
      <c r="N118" s="382"/>
      <c r="O118" s="382"/>
      <c r="P118" s="382"/>
      <c r="Q118" s="382"/>
      <c r="R118" s="382"/>
      <c r="S118" s="382"/>
      <c r="T118" s="382"/>
      <c r="U118" s="382"/>
      <c r="V118" s="382"/>
      <c r="W118" s="382"/>
      <c r="X118" s="382"/>
      <c r="Y118" s="382"/>
      <c r="Z118" s="382"/>
      <c r="AA118" s="382"/>
    </row>
    <row r="119" spans="1:27" ht="14.25" customHeight="1">
      <c r="A119" s="382"/>
      <c r="B119" s="382"/>
      <c r="C119" s="372"/>
      <c r="D119" s="382"/>
      <c r="E119" s="372"/>
      <c r="F119" s="404"/>
      <c r="G119" s="404"/>
      <c r="H119" s="382"/>
      <c r="I119" s="382"/>
      <c r="J119" s="382"/>
      <c r="K119" s="382"/>
      <c r="L119" s="382"/>
      <c r="M119" s="382"/>
      <c r="N119" s="382"/>
      <c r="O119" s="382"/>
      <c r="P119" s="382"/>
      <c r="Q119" s="382"/>
      <c r="R119" s="382"/>
      <c r="S119" s="382"/>
      <c r="T119" s="382"/>
      <c r="U119" s="382"/>
      <c r="V119" s="382"/>
      <c r="W119" s="382"/>
      <c r="X119" s="382"/>
      <c r="Y119" s="382"/>
      <c r="Z119" s="382"/>
      <c r="AA119" s="382"/>
    </row>
    <row r="120" spans="1:27" ht="14.25" customHeight="1">
      <c r="A120" s="382"/>
      <c r="B120" s="382"/>
      <c r="C120" s="372"/>
      <c r="D120" s="382"/>
      <c r="E120" s="372"/>
      <c r="F120" s="404"/>
      <c r="G120" s="404"/>
      <c r="H120" s="382"/>
      <c r="I120" s="382"/>
      <c r="J120" s="382"/>
      <c r="K120" s="382"/>
      <c r="L120" s="382"/>
      <c r="M120" s="382"/>
      <c r="N120" s="382"/>
      <c r="O120" s="382"/>
      <c r="P120" s="382"/>
      <c r="Q120" s="382"/>
      <c r="R120" s="382"/>
      <c r="S120" s="382"/>
      <c r="T120" s="382"/>
      <c r="U120" s="382"/>
      <c r="V120" s="382"/>
      <c r="W120" s="382"/>
      <c r="X120" s="382"/>
      <c r="Y120" s="382"/>
      <c r="Z120" s="382"/>
      <c r="AA120" s="382"/>
    </row>
    <row r="121" spans="1:27" ht="14.25" customHeight="1">
      <c r="A121" s="382"/>
      <c r="B121" s="382"/>
      <c r="C121" s="372"/>
      <c r="D121" s="382"/>
      <c r="E121" s="372"/>
      <c r="F121" s="404"/>
      <c r="G121" s="404"/>
      <c r="H121" s="382"/>
      <c r="I121" s="382"/>
      <c r="J121" s="382"/>
      <c r="K121" s="382"/>
      <c r="L121" s="382"/>
      <c r="M121" s="382"/>
      <c r="N121" s="382"/>
      <c r="O121" s="382"/>
      <c r="P121" s="382"/>
      <c r="Q121" s="382"/>
      <c r="R121" s="382"/>
      <c r="S121" s="382"/>
      <c r="T121" s="382"/>
      <c r="U121" s="382"/>
      <c r="V121" s="382"/>
      <c r="W121" s="382"/>
      <c r="X121" s="382"/>
      <c r="Y121" s="382"/>
      <c r="Z121" s="382"/>
      <c r="AA121" s="382"/>
    </row>
    <row r="122" spans="1:27" ht="14.25" customHeight="1">
      <c r="A122" s="382"/>
      <c r="B122" s="382"/>
      <c r="C122" s="372"/>
      <c r="D122" s="382"/>
      <c r="E122" s="372"/>
      <c r="F122" s="404"/>
      <c r="G122" s="404"/>
      <c r="H122" s="382"/>
      <c r="I122" s="382"/>
      <c r="J122" s="382"/>
      <c r="K122" s="382"/>
      <c r="L122" s="382"/>
      <c r="M122" s="382"/>
      <c r="N122" s="382"/>
      <c r="O122" s="382"/>
      <c r="P122" s="382"/>
      <c r="Q122" s="382"/>
      <c r="R122" s="382"/>
      <c r="S122" s="382"/>
      <c r="T122" s="382"/>
      <c r="U122" s="382"/>
      <c r="V122" s="382"/>
      <c r="W122" s="382"/>
      <c r="X122" s="382"/>
      <c r="Y122" s="382"/>
      <c r="Z122" s="382"/>
      <c r="AA122" s="382"/>
    </row>
    <row r="123" spans="1:27" ht="14.25" customHeight="1">
      <c r="A123" s="382"/>
      <c r="B123" s="382"/>
      <c r="C123" s="372"/>
      <c r="D123" s="382"/>
      <c r="E123" s="372"/>
      <c r="F123" s="404"/>
      <c r="G123" s="404"/>
      <c r="H123" s="382"/>
      <c r="I123" s="382"/>
      <c r="J123" s="382"/>
      <c r="K123" s="382"/>
      <c r="L123" s="382"/>
      <c r="M123" s="382"/>
      <c r="N123" s="382"/>
      <c r="O123" s="382"/>
      <c r="P123" s="382"/>
      <c r="Q123" s="382"/>
      <c r="R123" s="382"/>
      <c r="S123" s="382"/>
      <c r="T123" s="382"/>
      <c r="U123" s="382"/>
      <c r="V123" s="382"/>
      <c r="W123" s="382"/>
      <c r="X123" s="382"/>
      <c r="Y123" s="382"/>
      <c r="Z123" s="382"/>
      <c r="AA123" s="382"/>
    </row>
    <row r="124" spans="1:27" ht="14.25" customHeight="1">
      <c r="A124" s="382"/>
      <c r="B124" s="382"/>
      <c r="C124" s="372"/>
      <c r="D124" s="382"/>
      <c r="E124" s="372"/>
      <c r="F124" s="404"/>
      <c r="G124" s="404"/>
      <c r="H124" s="382"/>
      <c r="I124" s="382"/>
      <c r="J124" s="382"/>
      <c r="K124" s="382"/>
      <c r="L124" s="382"/>
      <c r="M124" s="382"/>
      <c r="N124" s="382"/>
      <c r="O124" s="382"/>
      <c r="P124" s="382"/>
      <c r="Q124" s="382"/>
      <c r="R124" s="382"/>
      <c r="S124" s="382"/>
      <c r="T124" s="382"/>
      <c r="U124" s="382"/>
      <c r="V124" s="382"/>
      <c r="W124" s="382"/>
      <c r="X124" s="382"/>
      <c r="Y124" s="382"/>
      <c r="Z124" s="382"/>
      <c r="AA124" s="382"/>
    </row>
    <row r="125" spans="1:27" ht="14.25" customHeight="1">
      <c r="A125" s="382"/>
      <c r="B125" s="382"/>
      <c r="C125" s="372"/>
      <c r="D125" s="382"/>
      <c r="E125" s="372"/>
      <c r="F125" s="404"/>
      <c r="G125" s="404"/>
      <c r="H125" s="382"/>
      <c r="I125" s="382"/>
      <c r="J125" s="382"/>
      <c r="K125" s="382"/>
      <c r="L125" s="382"/>
      <c r="M125" s="382"/>
      <c r="N125" s="382"/>
      <c r="O125" s="382"/>
      <c r="P125" s="382"/>
      <c r="Q125" s="382"/>
      <c r="R125" s="382"/>
      <c r="S125" s="382"/>
      <c r="T125" s="382"/>
      <c r="U125" s="382"/>
      <c r="V125" s="382"/>
      <c r="W125" s="382"/>
      <c r="X125" s="382"/>
      <c r="Y125" s="382"/>
      <c r="Z125" s="382"/>
      <c r="AA125" s="382"/>
    </row>
    <row r="126" spans="1:27" ht="14.25" customHeight="1">
      <c r="A126" s="382"/>
      <c r="B126" s="382"/>
      <c r="C126" s="372"/>
      <c r="D126" s="382"/>
      <c r="E126" s="372"/>
      <c r="F126" s="404"/>
      <c r="G126" s="404"/>
      <c r="H126" s="382"/>
      <c r="I126" s="382"/>
      <c r="J126" s="382"/>
      <c r="K126" s="382"/>
      <c r="L126" s="382"/>
      <c r="M126" s="382"/>
      <c r="N126" s="382"/>
      <c r="O126" s="382"/>
      <c r="P126" s="382"/>
      <c r="Q126" s="382"/>
      <c r="R126" s="382"/>
      <c r="S126" s="382"/>
      <c r="T126" s="382"/>
      <c r="U126" s="382"/>
      <c r="V126" s="382"/>
      <c r="W126" s="382"/>
      <c r="X126" s="382"/>
      <c r="Y126" s="382"/>
      <c r="Z126" s="382"/>
      <c r="AA126" s="382"/>
    </row>
    <row r="127" spans="1:27" ht="14.25" customHeight="1">
      <c r="A127" s="382"/>
      <c r="B127" s="382"/>
      <c r="C127" s="372"/>
      <c r="D127" s="382"/>
      <c r="E127" s="372"/>
      <c r="F127" s="404"/>
      <c r="G127" s="404"/>
      <c r="H127" s="382"/>
      <c r="I127" s="382"/>
      <c r="J127" s="382"/>
      <c r="K127" s="382"/>
      <c r="L127" s="382"/>
      <c r="M127" s="382"/>
      <c r="N127" s="382"/>
      <c r="O127" s="382"/>
      <c r="P127" s="382"/>
      <c r="Q127" s="382"/>
      <c r="R127" s="382"/>
      <c r="S127" s="382"/>
      <c r="T127" s="382"/>
      <c r="U127" s="382"/>
      <c r="V127" s="382"/>
      <c r="W127" s="382"/>
      <c r="X127" s="382"/>
      <c r="Y127" s="382"/>
      <c r="Z127" s="382"/>
      <c r="AA127" s="382"/>
    </row>
    <row r="128" spans="1:27" ht="14.25" customHeight="1">
      <c r="A128" s="382"/>
      <c r="B128" s="382"/>
      <c r="C128" s="372"/>
      <c r="D128" s="382"/>
      <c r="E128" s="372"/>
      <c r="F128" s="404"/>
      <c r="G128" s="404"/>
      <c r="H128" s="382"/>
      <c r="I128" s="382"/>
      <c r="J128" s="382"/>
      <c r="K128" s="382"/>
      <c r="L128" s="382"/>
      <c r="M128" s="382"/>
      <c r="N128" s="382"/>
      <c r="O128" s="382"/>
      <c r="P128" s="382"/>
      <c r="Q128" s="382"/>
      <c r="R128" s="382"/>
      <c r="S128" s="382"/>
      <c r="T128" s="382"/>
      <c r="U128" s="382"/>
      <c r="V128" s="382"/>
      <c r="W128" s="382"/>
      <c r="X128" s="382"/>
      <c r="Y128" s="382"/>
      <c r="Z128" s="382"/>
      <c r="AA128" s="382"/>
    </row>
    <row r="129" spans="1:27" ht="14.25" customHeight="1">
      <c r="A129" s="382"/>
      <c r="B129" s="382"/>
      <c r="C129" s="372"/>
      <c r="D129" s="382"/>
      <c r="E129" s="372"/>
      <c r="F129" s="404"/>
      <c r="G129" s="404"/>
      <c r="H129" s="382"/>
      <c r="I129" s="382"/>
      <c r="J129" s="382"/>
      <c r="K129" s="382"/>
      <c r="L129" s="382"/>
      <c r="M129" s="382"/>
      <c r="N129" s="382"/>
      <c r="O129" s="382"/>
      <c r="P129" s="382"/>
      <c r="Q129" s="382"/>
      <c r="R129" s="382"/>
      <c r="S129" s="382"/>
      <c r="T129" s="382"/>
      <c r="U129" s="382"/>
      <c r="V129" s="382"/>
      <c r="W129" s="382"/>
      <c r="X129" s="382"/>
      <c r="Y129" s="382"/>
      <c r="Z129" s="382"/>
      <c r="AA129" s="382"/>
    </row>
    <row r="130" spans="1:27" ht="14.25" customHeight="1">
      <c r="A130" s="382"/>
      <c r="B130" s="382"/>
      <c r="C130" s="372"/>
      <c r="D130" s="382"/>
      <c r="E130" s="372"/>
      <c r="F130" s="404"/>
      <c r="G130" s="404"/>
      <c r="H130" s="382"/>
      <c r="I130" s="382"/>
      <c r="J130" s="382"/>
      <c r="K130" s="382"/>
      <c r="L130" s="382"/>
      <c r="M130" s="382"/>
      <c r="N130" s="382"/>
      <c r="O130" s="382"/>
      <c r="P130" s="382"/>
      <c r="Q130" s="382"/>
      <c r="R130" s="382"/>
      <c r="S130" s="382"/>
      <c r="T130" s="382"/>
      <c r="U130" s="382"/>
      <c r="V130" s="382"/>
      <c r="W130" s="382"/>
      <c r="X130" s="382"/>
      <c r="Y130" s="382"/>
      <c r="Z130" s="382"/>
      <c r="AA130" s="382"/>
    </row>
    <row r="131" spans="1:27" ht="14.25" customHeight="1">
      <c r="A131" s="382"/>
      <c r="B131" s="382"/>
      <c r="C131" s="372"/>
      <c r="D131" s="382"/>
      <c r="E131" s="372"/>
      <c r="F131" s="404"/>
      <c r="G131" s="404"/>
      <c r="H131" s="382"/>
      <c r="I131" s="382"/>
      <c r="J131" s="382"/>
      <c r="K131" s="382"/>
      <c r="L131" s="382"/>
      <c r="M131" s="382"/>
      <c r="N131" s="382"/>
      <c r="O131" s="382"/>
      <c r="P131" s="382"/>
      <c r="Q131" s="382"/>
      <c r="R131" s="382"/>
      <c r="S131" s="382"/>
      <c r="T131" s="382"/>
      <c r="U131" s="382"/>
      <c r="V131" s="382"/>
      <c r="W131" s="382"/>
      <c r="X131" s="382"/>
      <c r="Y131" s="382"/>
      <c r="Z131" s="382"/>
      <c r="AA131" s="382"/>
    </row>
    <row r="132" spans="1:27" ht="14.25" customHeight="1">
      <c r="A132" s="382"/>
      <c r="B132" s="382"/>
      <c r="C132" s="372"/>
      <c r="D132" s="382"/>
      <c r="E132" s="372"/>
      <c r="F132" s="404"/>
      <c r="G132" s="404"/>
      <c r="H132" s="382"/>
      <c r="I132" s="382"/>
      <c r="J132" s="382"/>
      <c r="K132" s="382"/>
      <c r="L132" s="382"/>
      <c r="M132" s="382"/>
      <c r="N132" s="382"/>
      <c r="O132" s="382"/>
      <c r="P132" s="382"/>
      <c r="Q132" s="382"/>
      <c r="R132" s="382"/>
      <c r="S132" s="382"/>
      <c r="T132" s="382"/>
      <c r="U132" s="382"/>
      <c r="V132" s="382"/>
      <c r="W132" s="382"/>
      <c r="X132" s="382"/>
      <c r="Y132" s="382"/>
      <c r="Z132" s="382"/>
      <c r="AA132" s="382"/>
    </row>
    <row r="133" spans="1:27" ht="14.25" customHeight="1">
      <c r="A133" s="382"/>
      <c r="B133" s="382"/>
      <c r="C133" s="372"/>
      <c r="D133" s="382"/>
      <c r="E133" s="372"/>
      <c r="F133" s="404"/>
      <c r="G133" s="404"/>
      <c r="H133" s="382"/>
      <c r="I133" s="382"/>
      <c r="J133" s="382"/>
      <c r="K133" s="382"/>
      <c r="L133" s="382"/>
      <c r="M133" s="382"/>
      <c r="N133" s="382"/>
      <c r="O133" s="382"/>
      <c r="P133" s="382"/>
      <c r="Q133" s="382"/>
      <c r="R133" s="382"/>
      <c r="S133" s="382"/>
      <c r="T133" s="382"/>
      <c r="U133" s="382"/>
      <c r="V133" s="382"/>
      <c r="W133" s="382"/>
      <c r="X133" s="382"/>
      <c r="Y133" s="382"/>
      <c r="Z133" s="382"/>
      <c r="AA133" s="382"/>
    </row>
    <row r="134" spans="1:27" ht="14.25" customHeight="1">
      <c r="A134" s="382"/>
      <c r="B134" s="382"/>
      <c r="C134" s="372"/>
      <c r="D134" s="382"/>
      <c r="E134" s="372"/>
      <c r="F134" s="404"/>
      <c r="G134" s="404"/>
      <c r="H134" s="382"/>
      <c r="I134" s="382"/>
      <c r="J134" s="382"/>
      <c r="K134" s="382"/>
      <c r="L134" s="382"/>
      <c r="M134" s="382"/>
      <c r="N134" s="382"/>
      <c r="O134" s="382"/>
      <c r="P134" s="382"/>
      <c r="Q134" s="382"/>
      <c r="R134" s="382"/>
      <c r="S134" s="382"/>
      <c r="T134" s="382"/>
      <c r="U134" s="382"/>
      <c r="V134" s="382"/>
      <c r="W134" s="382"/>
      <c r="X134" s="382"/>
      <c r="Y134" s="382"/>
      <c r="Z134" s="382"/>
      <c r="AA134" s="382"/>
    </row>
    <row r="135" spans="1:27" ht="14.25" customHeight="1">
      <c r="A135" s="382"/>
      <c r="B135" s="382"/>
      <c r="C135" s="372"/>
      <c r="D135" s="382"/>
      <c r="E135" s="372"/>
      <c r="F135" s="404"/>
      <c r="G135" s="404"/>
      <c r="H135" s="382"/>
      <c r="I135" s="382"/>
      <c r="J135" s="382"/>
      <c r="K135" s="382"/>
      <c r="L135" s="382"/>
      <c r="M135" s="382"/>
      <c r="N135" s="382"/>
      <c r="O135" s="382"/>
      <c r="P135" s="382"/>
      <c r="Q135" s="382"/>
      <c r="R135" s="382"/>
      <c r="S135" s="382"/>
      <c r="T135" s="382"/>
      <c r="U135" s="382"/>
      <c r="V135" s="382"/>
      <c r="W135" s="382"/>
      <c r="X135" s="382"/>
      <c r="Y135" s="382"/>
      <c r="Z135" s="382"/>
      <c r="AA135" s="382"/>
    </row>
    <row r="136" spans="1:27" ht="14.25" customHeight="1">
      <c r="A136" s="382"/>
      <c r="B136" s="382"/>
      <c r="C136" s="372"/>
      <c r="D136" s="382"/>
      <c r="E136" s="372"/>
      <c r="F136" s="404"/>
      <c r="G136" s="404"/>
      <c r="H136" s="382"/>
      <c r="I136" s="382"/>
      <c r="J136" s="382"/>
      <c r="K136" s="382"/>
      <c r="L136" s="382"/>
      <c r="M136" s="382"/>
      <c r="N136" s="382"/>
      <c r="O136" s="382"/>
      <c r="P136" s="382"/>
      <c r="Q136" s="382"/>
      <c r="R136" s="382"/>
      <c r="S136" s="382"/>
      <c r="T136" s="382"/>
      <c r="U136" s="382"/>
      <c r="V136" s="382"/>
      <c r="W136" s="382"/>
      <c r="X136" s="382"/>
      <c r="Y136" s="382"/>
      <c r="Z136" s="382"/>
      <c r="AA136" s="382"/>
    </row>
    <row r="137" spans="1:27" ht="14.25" customHeight="1">
      <c r="A137" s="382"/>
      <c r="B137" s="382"/>
      <c r="C137" s="372"/>
      <c r="D137" s="382"/>
      <c r="E137" s="372"/>
      <c r="F137" s="404"/>
      <c r="G137" s="404"/>
      <c r="H137" s="382"/>
      <c r="I137" s="382"/>
      <c r="J137" s="382"/>
      <c r="K137" s="382"/>
      <c r="L137" s="382"/>
      <c r="M137" s="382"/>
      <c r="N137" s="382"/>
      <c r="O137" s="382"/>
      <c r="P137" s="382"/>
      <c r="Q137" s="382"/>
      <c r="R137" s="382"/>
      <c r="S137" s="382"/>
      <c r="T137" s="382"/>
      <c r="U137" s="382"/>
      <c r="V137" s="382"/>
      <c r="W137" s="382"/>
      <c r="X137" s="382"/>
      <c r="Y137" s="382"/>
      <c r="Z137" s="382"/>
      <c r="AA137" s="382"/>
    </row>
    <row r="138" spans="1:27" ht="14.25" customHeight="1">
      <c r="A138" s="382"/>
      <c r="B138" s="382"/>
      <c r="C138" s="372"/>
      <c r="D138" s="382"/>
      <c r="E138" s="372"/>
      <c r="F138" s="404"/>
      <c r="G138" s="404"/>
      <c r="H138" s="382"/>
      <c r="I138" s="382"/>
      <c r="J138" s="382"/>
      <c r="K138" s="382"/>
      <c r="L138" s="382"/>
      <c r="M138" s="382"/>
      <c r="N138" s="382"/>
      <c r="O138" s="382"/>
      <c r="P138" s="382"/>
      <c r="Q138" s="382"/>
      <c r="R138" s="382"/>
      <c r="S138" s="382"/>
      <c r="T138" s="382"/>
      <c r="U138" s="382"/>
      <c r="V138" s="382"/>
      <c r="W138" s="382"/>
      <c r="X138" s="382"/>
      <c r="Y138" s="382"/>
      <c r="Z138" s="382"/>
      <c r="AA138" s="382"/>
    </row>
    <row r="139" spans="1:27" ht="14.25" customHeight="1">
      <c r="A139" s="382"/>
      <c r="B139" s="382"/>
      <c r="C139" s="372"/>
      <c r="D139" s="382"/>
      <c r="E139" s="372"/>
      <c r="F139" s="404"/>
      <c r="G139" s="404"/>
      <c r="H139" s="382"/>
      <c r="I139" s="382"/>
      <c r="J139" s="382"/>
      <c r="K139" s="382"/>
      <c r="L139" s="382"/>
      <c r="M139" s="382"/>
      <c r="N139" s="382"/>
      <c r="O139" s="382"/>
      <c r="P139" s="382"/>
      <c r="Q139" s="382"/>
      <c r="R139" s="382"/>
      <c r="S139" s="382"/>
      <c r="T139" s="382"/>
      <c r="U139" s="382"/>
      <c r="V139" s="382"/>
      <c r="W139" s="382"/>
      <c r="X139" s="382"/>
      <c r="Y139" s="382"/>
      <c r="Z139" s="382"/>
      <c r="AA139" s="382"/>
    </row>
    <row r="140" spans="1:27" ht="14.25" customHeight="1">
      <c r="A140" s="382"/>
      <c r="B140" s="382"/>
      <c r="C140" s="372"/>
      <c r="D140" s="382"/>
      <c r="E140" s="372"/>
      <c r="F140" s="404"/>
      <c r="G140" s="404"/>
      <c r="H140" s="382"/>
      <c r="I140" s="382"/>
      <c r="J140" s="382"/>
      <c r="K140" s="382"/>
      <c r="L140" s="382"/>
      <c r="M140" s="382"/>
      <c r="N140" s="382"/>
      <c r="O140" s="382"/>
      <c r="P140" s="382"/>
      <c r="Q140" s="382"/>
      <c r="R140" s="382"/>
      <c r="S140" s="382"/>
      <c r="T140" s="382"/>
      <c r="U140" s="382"/>
      <c r="V140" s="382"/>
      <c r="W140" s="382"/>
      <c r="X140" s="382"/>
      <c r="Y140" s="382"/>
      <c r="Z140" s="382"/>
      <c r="AA140" s="382"/>
    </row>
    <row r="141" spans="1:27" ht="14.25" customHeight="1">
      <c r="A141" s="382"/>
      <c r="B141" s="382"/>
      <c r="C141" s="372"/>
      <c r="D141" s="382"/>
      <c r="E141" s="372"/>
      <c r="F141" s="404"/>
      <c r="G141" s="404"/>
      <c r="H141" s="382"/>
      <c r="I141" s="382"/>
      <c r="J141" s="382"/>
      <c r="K141" s="382"/>
      <c r="L141" s="382"/>
      <c r="M141" s="382"/>
      <c r="N141" s="382"/>
      <c r="O141" s="382"/>
      <c r="P141" s="382"/>
      <c r="Q141" s="382"/>
      <c r="R141" s="382"/>
      <c r="S141" s="382"/>
      <c r="T141" s="382"/>
      <c r="U141" s="382"/>
      <c r="V141" s="382"/>
      <c r="W141" s="382"/>
      <c r="X141" s="382"/>
      <c r="Y141" s="382"/>
      <c r="Z141" s="382"/>
      <c r="AA141" s="382"/>
    </row>
    <row r="142" spans="1:27" ht="14.25" customHeight="1">
      <c r="A142" s="382"/>
      <c r="B142" s="382"/>
      <c r="C142" s="372"/>
      <c r="D142" s="382"/>
      <c r="E142" s="372"/>
      <c r="F142" s="404"/>
      <c r="G142" s="404"/>
      <c r="H142" s="382"/>
      <c r="I142" s="382"/>
      <c r="J142" s="382"/>
      <c r="K142" s="382"/>
      <c r="L142" s="382"/>
      <c r="M142" s="382"/>
      <c r="N142" s="382"/>
      <c r="O142" s="382"/>
      <c r="P142" s="382"/>
      <c r="Q142" s="382"/>
      <c r="R142" s="382"/>
      <c r="S142" s="382"/>
      <c r="T142" s="382"/>
      <c r="U142" s="382"/>
      <c r="V142" s="382"/>
      <c r="W142" s="382"/>
      <c r="X142" s="382"/>
      <c r="Y142" s="382"/>
      <c r="Z142" s="382"/>
      <c r="AA142" s="382"/>
    </row>
    <row r="143" spans="1:27" ht="14.25" customHeight="1">
      <c r="A143" s="382"/>
      <c r="B143" s="382"/>
      <c r="C143" s="372"/>
      <c r="D143" s="382"/>
      <c r="E143" s="372"/>
      <c r="F143" s="404"/>
      <c r="G143" s="404"/>
      <c r="H143" s="382"/>
      <c r="I143" s="382"/>
      <c r="J143" s="382"/>
      <c r="K143" s="382"/>
      <c r="L143" s="382"/>
      <c r="M143" s="382"/>
      <c r="N143" s="382"/>
      <c r="O143" s="382"/>
      <c r="P143" s="382"/>
      <c r="Q143" s="382"/>
      <c r="R143" s="382"/>
      <c r="S143" s="382"/>
      <c r="T143" s="382"/>
      <c r="U143" s="382"/>
      <c r="V143" s="382"/>
      <c r="W143" s="382"/>
      <c r="X143" s="382"/>
      <c r="Y143" s="382"/>
      <c r="Z143" s="382"/>
      <c r="AA143" s="382"/>
    </row>
    <row r="144" spans="1:27" ht="14.25" customHeight="1">
      <c r="A144" s="382"/>
      <c r="B144" s="382"/>
      <c r="C144" s="372"/>
      <c r="D144" s="382"/>
      <c r="E144" s="372"/>
      <c r="F144" s="404"/>
      <c r="G144" s="404"/>
      <c r="H144" s="382"/>
      <c r="I144" s="382"/>
      <c r="J144" s="382"/>
      <c r="K144" s="382"/>
      <c r="L144" s="382"/>
      <c r="M144" s="382"/>
      <c r="N144" s="382"/>
      <c r="O144" s="382"/>
      <c r="P144" s="382"/>
      <c r="Q144" s="382"/>
      <c r="R144" s="382"/>
      <c r="S144" s="382"/>
      <c r="T144" s="382"/>
      <c r="U144" s="382"/>
      <c r="V144" s="382"/>
      <c r="W144" s="382"/>
      <c r="X144" s="382"/>
      <c r="Y144" s="382"/>
      <c r="Z144" s="382"/>
      <c r="AA144" s="382"/>
    </row>
    <row r="145" spans="1:27" ht="14.25" customHeight="1">
      <c r="A145" s="382"/>
      <c r="B145" s="382"/>
      <c r="C145" s="372"/>
      <c r="D145" s="382"/>
      <c r="E145" s="372"/>
      <c r="F145" s="404"/>
      <c r="G145" s="404"/>
      <c r="H145" s="382"/>
      <c r="I145" s="382"/>
      <c r="J145" s="382"/>
      <c r="K145" s="382"/>
      <c r="L145" s="382"/>
      <c r="M145" s="382"/>
      <c r="N145" s="382"/>
      <c r="O145" s="382"/>
      <c r="P145" s="382"/>
      <c r="Q145" s="382"/>
      <c r="R145" s="382"/>
      <c r="S145" s="382"/>
      <c r="T145" s="382"/>
      <c r="U145" s="382"/>
      <c r="V145" s="382"/>
      <c r="W145" s="382"/>
      <c r="X145" s="382"/>
      <c r="Y145" s="382"/>
      <c r="Z145" s="382"/>
      <c r="AA145" s="382"/>
    </row>
    <row r="146" spans="1:27" ht="14.25" customHeight="1">
      <c r="A146" s="382"/>
      <c r="B146" s="382"/>
      <c r="C146" s="372"/>
      <c r="D146" s="382"/>
      <c r="E146" s="372"/>
      <c r="F146" s="404"/>
      <c r="G146" s="404"/>
      <c r="H146" s="382"/>
      <c r="I146" s="382"/>
      <c r="J146" s="382"/>
      <c r="K146" s="382"/>
      <c r="L146" s="382"/>
      <c r="M146" s="382"/>
      <c r="N146" s="382"/>
      <c r="O146" s="382"/>
      <c r="P146" s="382"/>
      <c r="Q146" s="382"/>
      <c r="R146" s="382"/>
      <c r="S146" s="382"/>
      <c r="T146" s="382"/>
      <c r="U146" s="382"/>
      <c r="V146" s="382"/>
      <c r="W146" s="382"/>
      <c r="X146" s="382"/>
      <c r="Y146" s="382"/>
      <c r="Z146" s="382"/>
      <c r="AA146" s="382"/>
    </row>
    <row r="147" spans="1:27" ht="14.25" customHeight="1">
      <c r="A147" s="382"/>
      <c r="B147" s="382"/>
      <c r="C147" s="372"/>
      <c r="D147" s="382"/>
      <c r="E147" s="372"/>
      <c r="F147" s="404"/>
      <c r="G147" s="404"/>
      <c r="H147" s="382"/>
      <c r="I147" s="382"/>
      <c r="J147" s="382"/>
      <c r="K147" s="382"/>
      <c r="L147" s="382"/>
      <c r="M147" s="382"/>
      <c r="N147" s="382"/>
      <c r="O147" s="382"/>
      <c r="P147" s="382"/>
      <c r="Q147" s="382"/>
      <c r="R147" s="382"/>
      <c r="S147" s="382"/>
      <c r="T147" s="382"/>
      <c r="U147" s="382"/>
      <c r="V147" s="382"/>
      <c r="W147" s="382"/>
      <c r="X147" s="382"/>
      <c r="Y147" s="382"/>
      <c r="Z147" s="382"/>
      <c r="AA147" s="382"/>
    </row>
    <row r="148" spans="1:27" ht="14.25" customHeight="1">
      <c r="A148" s="382"/>
      <c r="B148" s="382"/>
      <c r="C148" s="372"/>
      <c r="D148" s="382"/>
      <c r="E148" s="372"/>
      <c r="F148" s="404"/>
      <c r="G148" s="404"/>
      <c r="H148" s="382"/>
      <c r="I148" s="382"/>
      <c r="J148" s="382"/>
      <c r="K148" s="382"/>
      <c r="L148" s="382"/>
      <c r="M148" s="382"/>
      <c r="N148" s="382"/>
      <c r="O148" s="382"/>
      <c r="P148" s="382"/>
      <c r="Q148" s="382"/>
      <c r="R148" s="382"/>
      <c r="S148" s="382"/>
      <c r="T148" s="382"/>
      <c r="U148" s="382"/>
      <c r="V148" s="382"/>
      <c r="W148" s="382"/>
      <c r="X148" s="382"/>
      <c r="Y148" s="382"/>
      <c r="Z148" s="382"/>
      <c r="AA148" s="382"/>
    </row>
    <row r="149" spans="1:27" ht="14.25" customHeight="1">
      <c r="A149" s="382"/>
      <c r="B149" s="382"/>
      <c r="C149" s="372"/>
      <c r="D149" s="382"/>
      <c r="E149" s="372"/>
      <c r="F149" s="404"/>
      <c r="G149" s="404"/>
      <c r="H149" s="382"/>
      <c r="I149" s="382"/>
      <c r="J149" s="382"/>
      <c r="K149" s="382"/>
      <c r="L149" s="382"/>
      <c r="M149" s="382"/>
      <c r="N149" s="382"/>
      <c r="O149" s="382"/>
      <c r="P149" s="382"/>
      <c r="Q149" s="382"/>
      <c r="R149" s="382"/>
      <c r="S149" s="382"/>
      <c r="T149" s="382"/>
      <c r="U149" s="382"/>
      <c r="V149" s="382"/>
      <c r="W149" s="382"/>
      <c r="X149" s="382"/>
      <c r="Y149" s="382"/>
      <c r="Z149" s="382"/>
      <c r="AA149" s="382"/>
    </row>
    <row r="150" spans="1:27" ht="14.25" customHeight="1">
      <c r="A150" s="382"/>
      <c r="B150" s="382"/>
      <c r="C150" s="372"/>
      <c r="D150" s="382"/>
      <c r="E150" s="372"/>
      <c r="F150" s="404"/>
      <c r="G150" s="404"/>
      <c r="H150" s="382"/>
      <c r="I150" s="382"/>
      <c r="J150" s="382"/>
      <c r="K150" s="382"/>
      <c r="L150" s="382"/>
      <c r="M150" s="382"/>
      <c r="N150" s="382"/>
      <c r="O150" s="382"/>
      <c r="P150" s="382"/>
      <c r="Q150" s="382"/>
      <c r="R150" s="382"/>
      <c r="S150" s="382"/>
      <c r="T150" s="382"/>
      <c r="U150" s="382"/>
      <c r="V150" s="382"/>
      <c r="W150" s="382"/>
      <c r="X150" s="382"/>
      <c r="Y150" s="382"/>
      <c r="Z150" s="382"/>
      <c r="AA150" s="382"/>
    </row>
    <row r="151" spans="1:27" ht="14.25" customHeight="1">
      <c r="A151" s="382"/>
      <c r="B151" s="382"/>
      <c r="C151" s="372"/>
      <c r="D151" s="382"/>
      <c r="E151" s="372"/>
      <c r="F151" s="404"/>
      <c r="G151" s="404"/>
      <c r="H151" s="382"/>
      <c r="I151" s="382"/>
      <c r="J151" s="382"/>
      <c r="K151" s="382"/>
      <c r="L151" s="382"/>
      <c r="M151" s="382"/>
      <c r="N151" s="382"/>
      <c r="O151" s="382"/>
      <c r="P151" s="382"/>
      <c r="Q151" s="382"/>
      <c r="R151" s="382"/>
      <c r="S151" s="382"/>
      <c r="T151" s="382"/>
      <c r="U151" s="382"/>
      <c r="V151" s="382"/>
      <c r="W151" s="382"/>
      <c r="X151" s="382"/>
      <c r="Y151" s="382"/>
      <c r="Z151" s="382"/>
      <c r="AA151" s="382"/>
    </row>
    <row r="152" spans="1:27" ht="14.25" customHeight="1">
      <c r="A152" s="382"/>
      <c r="B152" s="382"/>
      <c r="C152" s="372"/>
      <c r="D152" s="382"/>
      <c r="E152" s="372"/>
      <c r="F152" s="404"/>
      <c r="G152" s="404"/>
      <c r="H152" s="382"/>
      <c r="I152" s="382"/>
      <c r="J152" s="382"/>
      <c r="K152" s="382"/>
      <c r="L152" s="382"/>
      <c r="M152" s="382"/>
      <c r="N152" s="382"/>
      <c r="O152" s="382"/>
      <c r="P152" s="382"/>
      <c r="Q152" s="382"/>
      <c r="R152" s="382"/>
      <c r="S152" s="382"/>
      <c r="T152" s="382"/>
      <c r="U152" s="382"/>
      <c r="V152" s="382"/>
      <c r="W152" s="382"/>
      <c r="X152" s="382"/>
      <c r="Y152" s="382"/>
      <c r="Z152" s="382"/>
      <c r="AA152" s="382"/>
    </row>
    <row r="153" spans="1:27" ht="14.25" customHeight="1">
      <c r="A153" s="382"/>
      <c r="B153" s="382"/>
      <c r="C153" s="372"/>
      <c r="D153" s="382"/>
      <c r="E153" s="372"/>
      <c r="F153" s="404"/>
      <c r="G153" s="404"/>
      <c r="H153" s="382"/>
      <c r="I153" s="382"/>
      <c r="J153" s="382"/>
      <c r="K153" s="382"/>
      <c r="L153" s="382"/>
      <c r="M153" s="382"/>
      <c r="N153" s="382"/>
      <c r="O153" s="382"/>
      <c r="P153" s="382"/>
      <c r="Q153" s="382"/>
      <c r="R153" s="382"/>
      <c r="S153" s="382"/>
      <c r="T153" s="382"/>
      <c r="U153" s="382"/>
      <c r="V153" s="382"/>
      <c r="W153" s="382"/>
      <c r="X153" s="382"/>
      <c r="Y153" s="382"/>
      <c r="Z153" s="382"/>
      <c r="AA153" s="382"/>
    </row>
    <row r="154" spans="1:27" ht="14.25" customHeight="1">
      <c r="A154" s="382"/>
      <c r="B154" s="382"/>
      <c r="C154" s="372"/>
      <c r="D154" s="382"/>
      <c r="E154" s="372"/>
      <c r="F154" s="404"/>
      <c r="G154" s="404"/>
      <c r="H154" s="382"/>
      <c r="I154" s="382"/>
      <c r="J154" s="382"/>
      <c r="K154" s="382"/>
      <c r="L154" s="382"/>
      <c r="M154" s="382"/>
      <c r="N154" s="382"/>
      <c r="O154" s="382"/>
      <c r="P154" s="382"/>
      <c r="Q154" s="382"/>
      <c r="R154" s="382"/>
      <c r="S154" s="382"/>
      <c r="T154" s="382"/>
      <c r="U154" s="382"/>
      <c r="V154" s="382"/>
      <c r="W154" s="382"/>
      <c r="X154" s="382"/>
      <c r="Y154" s="382"/>
      <c r="Z154" s="382"/>
      <c r="AA154" s="382"/>
    </row>
    <row r="155" spans="1:27" ht="14.25" customHeight="1">
      <c r="A155" s="382"/>
      <c r="B155" s="382"/>
      <c r="C155" s="372"/>
      <c r="D155" s="382"/>
      <c r="E155" s="372"/>
      <c r="F155" s="404"/>
      <c r="G155" s="404"/>
      <c r="H155" s="382"/>
      <c r="I155" s="382"/>
      <c r="J155" s="382"/>
      <c r="K155" s="382"/>
      <c r="L155" s="382"/>
      <c r="M155" s="382"/>
      <c r="N155" s="382"/>
      <c r="O155" s="382"/>
      <c r="P155" s="382"/>
      <c r="Q155" s="382"/>
      <c r="R155" s="382"/>
      <c r="S155" s="382"/>
      <c r="T155" s="382"/>
      <c r="U155" s="382"/>
      <c r="V155" s="382"/>
      <c r="W155" s="382"/>
      <c r="X155" s="382"/>
      <c r="Y155" s="382"/>
      <c r="Z155" s="382"/>
      <c r="AA155" s="382"/>
    </row>
    <row r="156" spans="1:27" ht="14.25" customHeight="1">
      <c r="A156" s="382"/>
      <c r="B156" s="382"/>
      <c r="C156" s="372"/>
      <c r="D156" s="382"/>
      <c r="E156" s="372"/>
      <c r="F156" s="404"/>
      <c r="G156" s="404"/>
      <c r="H156" s="382"/>
      <c r="I156" s="382"/>
      <c r="J156" s="382"/>
      <c r="K156" s="382"/>
      <c r="L156" s="382"/>
      <c r="M156" s="382"/>
      <c r="N156" s="382"/>
      <c r="O156" s="382"/>
      <c r="P156" s="382"/>
      <c r="Q156" s="382"/>
      <c r="R156" s="382"/>
      <c r="S156" s="382"/>
      <c r="T156" s="382"/>
      <c r="U156" s="382"/>
      <c r="V156" s="382"/>
      <c r="W156" s="382"/>
      <c r="X156" s="382"/>
      <c r="Y156" s="382"/>
      <c r="Z156" s="382"/>
      <c r="AA156" s="382"/>
    </row>
    <row r="157" spans="1:27" ht="14.25" customHeight="1">
      <c r="A157" s="382"/>
      <c r="B157" s="382"/>
      <c r="C157" s="372"/>
      <c r="D157" s="382"/>
      <c r="E157" s="372"/>
      <c r="F157" s="404"/>
      <c r="G157" s="404"/>
      <c r="H157" s="382"/>
      <c r="I157" s="382"/>
      <c r="J157" s="382"/>
      <c r="K157" s="382"/>
      <c r="L157" s="382"/>
      <c r="M157" s="382"/>
      <c r="N157" s="382"/>
      <c r="O157" s="382"/>
      <c r="P157" s="382"/>
      <c r="Q157" s="382"/>
      <c r="R157" s="382"/>
      <c r="S157" s="382"/>
      <c r="T157" s="382"/>
      <c r="U157" s="382"/>
      <c r="V157" s="382"/>
      <c r="W157" s="382"/>
      <c r="X157" s="382"/>
      <c r="Y157" s="382"/>
      <c r="Z157" s="382"/>
      <c r="AA157" s="382"/>
    </row>
    <row r="158" spans="1:27" ht="14.25" customHeight="1">
      <c r="A158" s="382"/>
      <c r="B158" s="382"/>
      <c r="C158" s="372"/>
      <c r="D158" s="382"/>
      <c r="E158" s="372"/>
      <c r="F158" s="404"/>
      <c r="G158" s="404"/>
      <c r="H158" s="382"/>
      <c r="I158" s="382"/>
      <c r="J158" s="382"/>
      <c r="K158" s="382"/>
      <c r="L158" s="382"/>
      <c r="M158" s="382"/>
      <c r="N158" s="382"/>
      <c r="O158" s="382"/>
      <c r="P158" s="382"/>
      <c r="Q158" s="382"/>
      <c r="R158" s="382"/>
      <c r="S158" s="382"/>
      <c r="T158" s="382"/>
      <c r="U158" s="382"/>
      <c r="V158" s="382"/>
      <c r="W158" s="382"/>
      <c r="X158" s="382"/>
      <c r="Y158" s="382"/>
      <c r="Z158" s="382"/>
      <c r="AA158" s="382"/>
    </row>
    <row r="159" spans="1:27" ht="14.25" customHeight="1">
      <c r="A159" s="382"/>
      <c r="B159" s="382"/>
      <c r="C159" s="372"/>
      <c r="D159" s="382"/>
      <c r="E159" s="372"/>
      <c r="F159" s="404"/>
      <c r="G159" s="404"/>
      <c r="H159" s="382"/>
      <c r="I159" s="382"/>
      <c r="J159" s="382"/>
      <c r="K159" s="382"/>
      <c r="L159" s="382"/>
      <c r="M159" s="382"/>
      <c r="N159" s="382"/>
      <c r="O159" s="382"/>
      <c r="P159" s="382"/>
      <c r="Q159" s="382"/>
      <c r="R159" s="382"/>
      <c r="S159" s="382"/>
      <c r="T159" s="382"/>
      <c r="U159" s="382"/>
      <c r="V159" s="382"/>
      <c r="W159" s="382"/>
      <c r="X159" s="382"/>
      <c r="Y159" s="382"/>
      <c r="Z159" s="382"/>
      <c r="AA159" s="382"/>
    </row>
    <row r="160" spans="1:27" ht="14.25" customHeight="1">
      <c r="A160" s="382"/>
      <c r="B160" s="382"/>
      <c r="C160" s="372"/>
      <c r="D160" s="382"/>
      <c r="E160" s="372"/>
      <c r="F160" s="404"/>
      <c r="G160" s="404"/>
      <c r="H160" s="382"/>
      <c r="I160" s="382"/>
      <c r="J160" s="382"/>
      <c r="K160" s="382"/>
      <c r="L160" s="382"/>
      <c r="M160" s="382"/>
      <c r="N160" s="382"/>
      <c r="O160" s="382"/>
      <c r="P160" s="382"/>
      <c r="Q160" s="382"/>
      <c r="R160" s="382"/>
      <c r="S160" s="382"/>
      <c r="T160" s="382"/>
      <c r="U160" s="382"/>
      <c r="V160" s="382"/>
      <c r="W160" s="382"/>
      <c r="X160" s="382"/>
      <c r="Y160" s="382"/>
      <c r="Z160" s="382"/>
      <c r="AA160" s="382"/>
    </row>
    <row r="161" spans="1:27" ht="14.25" customHeight="1">
      <c r="A161" s="382"/>
      <c r="B161" s="382"/>
      <c r="C161" s="372"/>
      <c r="D161" s="382"/>
      <c r="E161" s="372"/>
      <c r="F161" s="404"/>
      <c r="G161" s="404"/>
      <c r="H161" s="382"/>
      <c r="I161" s="382"/>
      <c r="J161" s="382"/>
      <c r="K161" s="382"/>
      <c r="L161" s="382"/>
      <c r="M161" s="382"/>
      <c r="N161" s="382"/>
      <c r="O161" s="382"/>
      <c r="P161" s="382"/>
      <c r="Q161" s="382"/>
      <c r="R161" s="382"/>
      <c r="S161" s="382"/>
      <c r="T161" s="382"/>
      <c r="U161" s="382"/>
      <c r="V161" s="382"/>
      <c r="W161" s="382"/>
      <c r="X161" s="382"/>
      <c r="Y161" s="382"/>
      <c r="Z161" s="382"/>
      <c r="AA161" s="382"/>
    </row>
    <row r="162" spans="1:27" ht="14.25" customHeight="1">
      <c r="A162" s="382"/>
      <c r="B162" s="382"/>
      <c r="C162" s="372"/>
      <c r="D162" s="382"/>
      <c r="E162" s="372"/>
      <c r="F162" s="404"/>
      <c r="G162" s="404"/>
      <c r="H162" s="382"/>
      <c r="I162" s="382"/>
      <c r="J162" s="382"/>
      <c r="K162" s="382"/>
      <c r="L162" s="382"/>
      <c r="M162" s="382"/>
      <c r="N162" s="382"/>
      <c r="O162" s="382"/>
      <c r="P162" s="382"/>
      <c r="Q162" s="382"/>
      <c r="R162" s="382"/>
      <c r="S162" s="382"/>
      <c r="T162" s="382"/>
      <c r="U162" s="382"/>
      <c r="V162" s="382"/>
      <c r="W162" s="382"/>
      <c r="X162" s="382"/>
      <c r="Y162" s="382"/>
      <c r="Z162" s="382"/>
      <c r="AA162" s="382"/>
    </row>
    <row r="163" spans="1:27" ht="14.25" customHeight="1">
      <c r="A163" s="382"/>
      <c r="B163" s="382"/>
      <c r="C163" s="372"/>
      <c r="D163" s="382"/>
      <c r="E163" s="372"/>
      <c r="F163" s="404"/>
      <c r="G163" s="404"/>
      <c r="H163" s="382"/>
      <c r="I163" s="382"/>
      <c r="J163" s="382"/>
      <c r="K163" s="382"/>
      <c r="L163" s="382"/>
      <c r="M163" s="382"/>
      <c r="N163" s="382"/>
      <c r="O163" s="382"/>
      <c r="P163" s="382"/>
      <c r="Q163" s="382"/>
      <c r="R163" s="382"/>
      <c r="S163" s="382"/>
      <c r="T163" s="382"/>
      <c r="U163" s="382"/>
      <c r="V163" s="382"/>
      <c r="W163" s="382"/>
      <c r="X163" s="382"/>
      <c r="Y163" s="382"/>
      <c r="Z163" s="382"/>
      <c r="AA163" s="382"/>
    </row>
    <row r="164" spans="1:27" ht="14.25" customHeight="1">
      <c r="A164" s="382"/>
      <c r="B164" s="382"/>
      <c r="C164" s="372"/>
      <c r="D164" s="382"/>
      <c r="E164" s="372"/>
      <c r="F164" s="404"/>
      <c r="G164" s="404"/>
      <c r="H164" s="382"/>
      <c r="I164" s="382"/>
      <c r="J164" s="382"/>
      <c r="K164" s="382"/>
      <c r="L164" s="382"/>
      <c r="M164" s="382"/>
      <c r="N164" s="382"/>
      <c r="O164" s="382"/>
      <c r="P164" s="382"/>
      <c r="Q164" s="382"/>
      <c r="R164" s="382"/>
      <c r="S164" s="382"/>
      <c r="T164" s="382"/>
      <c r="U164" s="382"/>
      <c r="V164" s="382"/>
      <c r="W164" s="382"/>
      <c r="X164" s="382"/>
      <c r="Y164" s="382"/>
      <c r="Z164" s="382"/>
      <c r="AA164" s="382"/>
    </row>
    <row r="165" spans="1:27" ht="14.25" customHeight="1">
      <c r="A165" s="382"/>
      <c r="B165" s="382"/>
      <c r="C165" s="372"/>
      <c r="D165" s="382"/>
      <c r="E165" s="372"/>
      <c r="F165" s="404"/>
      <c r="G165" s="404"/>
      <c r="H165" s="382"/>
      <c r="I165" s="382"/>
      <c r="J165" s="382"/>
      <c r="K165" s="382"/>
      <c r="L165" s="382"/>
      <c r="M165" s="382"/>
      <c r="N165" s="382"/>
      <c r="O165" s="382"/>
      <c r="P165" s="382"/>
      <c r="Q165" s="382"/>
      <c r="R165" s="382"/>
      <c r="S165" s="382"/>
      <c r="T165" s="382"/>
      <c r="U165" s="382"/>
      <c r="V165" s="382"/>
      <c r="W165" s="382"/>
      <c r="X165" s="382"/>
      <c r="Y165" s="382"/>
      <c r="Z165" s="382"/>
      <c r="AA165" s="382"/>
    </row>
    <row r="166" spans="1:27" ht="14.25" customHeight="1">
      <c r="A166" s="382"/>
      <c r="B166" s="382"/>
      <c r="C166" s="372"/>
      <c r="D166" s="382"/>
      <c r="E166" s="372"/>
      <c r="F166" s="404"/>
      <c r="G166" s="404"/>
      <c r="H166" s="382"/>
      <c r="I166" s="382"/>
      <c r="J166" s="382"/>
      <c r="K166" s="382"/>
      <c r="L166" s="382"/>
      <c r="M166" s="382"/>
      <c r="N166" s="382"/>
      <c r="O166" s="382"/>
      <c r="P166" s="382"/>
      <c r="Q166" s="382"/>
      <c r="R166" s="382"/>
      <c r="S166" s="382"/>
      <c r="T166" s="382"/>
      <c r="U166" s="382"/>
      <c r="V166" s="382"/>
      <c r="W166" s="382"/>
      <c r="X166" s="382"/>
      <c r="Y166" s="382"/>
      <c r="Z166" s="382"/>
      <c r="AA166" s="382"/>
    </row>
    <row r="167" spans="1:27" ht="14.25" customHeight="1">
      <c r="A167" s="382"/>
      <c r="B167" s="382"/>
      <c r="C167" s="372"/>
      <c r="D167" s="382"/>
      <c r="E167" s="372"/>
      <c r="F167" s="404"/>
      <c r="G167" s="404"/>
      <c r="H167" s="382"/>
      <c r="I167" s="382"/>
      <c r="J167" s="382"/>
      <c r="K167" s="382"/>
      <c r="L167" s="382"/>
      <c r="M167" s="382"/>
      <c r="N167" s="382"/>
      <c r="O167" s="382"/>
      <c r="P167" s="382"/>
      <c r="Q167" s="382"/>
      <c r="R167" s="382"/>
      <c r="S167" s="382"/>
      <c r="T167" s="382"/>
      <c r="U167" s="382"/>
      <c r="V167" s="382"/>
      <c r="W167" s="382"/>
      <c r="X167" s="382"/>
      <c r="Y167" s="382"/>
      <c r="Z167" s="382"/>
      <c r="AA167" s="382"/>
    </row>
    <row r="168" spans="1:27" ht="14.25" customHeight="1">
      <c r="A168" s="382"/>
      <c r="B168" s="382"/>
      <c r="C168" s="372"/>
      <c r="D168" s="382"/>
      <c r="E168" s="372"/>
      <c r="F168" s="404"/>
      <c r="G168" s="404"/>
      <c r="H168" s="382"/>
      <c r="I168" s="382"/>
      <c r="J168" s="382"/>
      <c r="K168" s="382"/>
      <c r="L168" s="382"/>
      <c r="M168" s="382"/>
      <c r="N168" s="382"/>
      <c r="O168" s="382"/>
      <c r="P168" s="382"/>
      <c r="Q168" s="382"/>
      <c r="R168" s="382"/>
      <c r="S168" s="382"/>
      <c r="T168" s="382"/>
      <c r="U168" s="382"/>
      <c r="V168" s="382"/>
      <c r="W168" s="382"/>
      <c r="X168" s="382"/>
      <c r="Y168" s="382"/>
      <c r="Z168" s="382"/>
      <c r="AA168" s="382"/>
    </row>
    <row r="169" spans="1:27" ht="14.25" customHeight="1">
      <c r="A169" s="382"/>
      <c r="B169" s="382"/>
      <c r="C169" s="372"/>
      <c r="D169" s="382"/>
      <c r="E169" s="372"/>
      <c r="F169" s="404"/>
      <c r="G169" s="404"/>
      <c r="H169" s="382"/>
      <c r="I169" s="382"/>
      <c r="J169" s="382"/>
      <c r="K169" s="382"/>
      <c r="L169" s="382"/>
      <c r="M169" s="382"/>
      <c r="N169" s="382"/>
      <c r="O169" s="382"/>
      <c r="P169" s="382"/>
      <c r="Q169" s="382"/>
      <c r="R169" s="382"/>
      <c r="S169" s="382"/>
      <c r="T169" s="382"/>
      <c r="U169" s="382"/>
      <c r="V169" s="382"/>
      <c r="W169" s="382"/>
      <c r="X169" s="382"/>
      <c r="Y169" s="382"/>
      <c r="Z169" s="382"/>
      <c r="AA169" s="382"/>
    </row>
    <row r="170" spans="1:27" ht="14.25" customHeight="1">
      <c r="A170" s="382"/>
      <c r="B170" s="382"/>
      <c r="C170" s="372"/>
      <c r="D170" s="382"/>
      <c r="E170" s="372"/>
      <c r="F170" s="404"/>
      <c r="G170" s="404"/>
      <c r="H170" s="382"/>
      <c r="I170" s="382"/>
      <c r="J170" s="382"/>
      <c r="K170" s="382"/>
      <c r="L170" s="382"/>
      <c r="M170" s="382"/>
      <c r="N170" s="382"/>
      <c r="O170" s="382"/>
      <c r="P170" s="382"/>
      <c r="Q170" s="382"/>
      <c r="R170" s="382"/>
      <c r="S170" s="382"/>
      <c r="T170" s="382"/>
      <c r="U170" s="382"/>
      <c r="V170" s="382"/>
      <c r="W170" s="382"/>
      <c r="X170" s="382"/>
      <c r="Y170" s="382"/>
      <c r="Z170" s="382"/>
      <c r="AA170" s="382"/>
    </row>
    <row r="171" spans="1:27" ht="14.25" customHeight="1">
      <c r="A171" s="382"/>
      <c r="B171" s="382"/>
      <c r="C171" s="372"/>
      <c r="D171" s="382"/>
      <c r="E171" s="372"/>
      <c r="F171" s="404"/>
      <c r="G171" s="404"/>
      <c r="H171" s="382"/>
      <c r="I171" s="382"/>
      <c r="J171" s="382"/>
      <c r="K171" s="382"/>
      <c r="L171" s="382"/>
      <c r="M171" s="382"/>
      <c r="N171" s="382"/>
      <c r="O171" s="382"/>
      <c r="P171" s="382"/>
      <c r="Q171" s="382"/>
      <c r="R171" s="382"/>
      <c r="S171" s="382"/>
      <c r="T171" s="382"/>
      <c r="U171" s="382"/>
      <c r="V171" s="382"/>
      <c r="W171" s="382"/>
      <c r="X171" s="382"/>
      <c r="Y171" s="382"/>
      <c r="Z171" s="382"/>
      <c r="AA171" s="382"/>
    </row>
    <row r="172" spans="1:27" ht="14.25" customHeight="1">
      <c r="A172" s="382"/>
      <c r="B172" s="382"/>
      <c r="C172" s="372"/>
      <c r="D172" s="382"/>
      <c r="E172" s="372"/>
      <c r="F172" s="404"/>
      <c r="G172" s="404"/>
      <c r="H172" s="382"/>
      <c r="I172" s="382"/>
      <c r="J172" s="382"/>
      <c r="K172" s="382"/>
      <c r="L172" s="382"/>
      <c r="M172" s="382"/>
      <c r="N172" s="382"/>
      <c r="O172" s="382"/>
      <c r="P172" s="382"/>
      <c r="Q172" s="382"/>
      <c r="R172" s="382"/>
      <c r="S172" s="382"/>
      <c r="T172" s="382"/>
      <c r="U172" s="382"/>
      <c r="V172" s="382"/>
      <c r="W172" s="382"/>
      <c r="X172" s="382"/>
      <c r="Y172" s="382"/>
      <c r="Z172" s="382"/>
      <c r="AA172" s="382"/>
    </row>
    <row r="173" spans="1:27" ht="14.25" customHeight="1">
      <c r="A173" s="382"/>
      <c r="B173" s="382"/>
      <c r="C173" s="372"/>
      <c r="D173" s="382"/>
      <c r="E173" s="372"/>
      <c r="F173" s="404"/>
      <c r="G173" s="404"/>
      <c r="H173" s="382"/>
      <c r="I173" s="382"/>
      <c r="J173" s="382"/>
      <c r="K173" s="382"/>
      <c r="L173" s="382"/>
      <c r="M173" s="382"/>
      <c r="N173" s="382"/>
      <c r="O173" s="382"/>
      <c r="P173" s="382"/>
      <c r="Q173" s="382"/>
      <c r="R173" s="382"/>
      <c r="S173" s="382"/>
      <c r="T173" s="382"/>
      <c r="U173" s="382"/>
      <c r="V173" s="382"/>
      <c r="W173" s="382"/>
      <c r="X173" s="382"/>
      <c r="Y173" s="382"/>
      <c r="Z173" s="382"/>
      <c r="AA173" s="382"/>
    </row>
    <row r="174" spans="1:27" ht="14.25" customHeight="1">
      <c r="A174" s="382"/>
      <c r="B174" s="382"/>
      <c r="C174" s="372"/>
      <c r="D174" s="382"/>
      <c r="E174" s="372"/>
      <c r="F174" s="404"/>
      <c r="G174" s="404"/>
      <c r="H174" s="382"/>
      <c r="I174" s="382"/>
      <c r="J174" s="382"/>
      <c r="K174" s="382"/>
      <c r="L174" s="382"/>
      <c r="M174" s="382"/>
      <c r="N174" s="382"/>
      <c r="O174" s="382"/>
      <c r="P174" s="382"/>
      <c r="Q174" s="382"/>
      <c r="R174" s="382"/>
      <c r="S174" s="382"/>
      <c r="T174" s="382"/>
      <c r="U174" s="382"/>
      <c r="V174" s="382"/>
      <c r="W174" s="382"/>
      <c r="X174" s="382"/>
      <c r="Y174" s="382"/>
      <c r="Z174" s="382"/>
      <c r="AA174" s="382"/>
    </row>
    <row r="175" spans="1:27" ht="14.25" customHeight="1">
      <c r="A175" s="382"/>
      <c r="B175" s="382"/>
      <c r="C175" s="372"/>
      <c r="D175" s="382"/>
      <c r="E175" s="372"/>
      <c r="F175" s="404"/>
      <c r="G175" s="404"/>
      <c r="H175" s="382"/>
      <c r="I175" s="382"/>
      <c r="J175" s="382"/>
      <c r="K175" s="382"/>
      <c r="L175" s="382"/>
      <c r="M175" s="382"/>
      <c r="N175" s="382"/>
      <c r="O175" s="382"/>
      <c r="P175" s="382"/>
      <c r="Q175" s="382"/>
      <c r="R175" s="382"/>
      <c r="S175" s="382"/>
      <c r="T175" s="382"/>
      <c r="U175" s="382"/>
      <c r="V175" s="382"/>
      <c r="W175" s="382"/>
      <c r="X175" s="382"/>
      <c r="Y175" s="382"/>
      <c r="Z175" s="382"/>
      <c r="AA175" s="382"/>
    </row>
    <row r="176" spans="1:27" ht="14.25" customHeight="1">
      <c r="A176" s="382"/>
      <c r="B176" s="382"/>
      <c r="C176" s="372"/>
      <c r="D176" s="382"/>
      <c r="E176" s="372"/>
      <c r="F176" s="404"/>
      <c r="G176" s="404"/>
      <c r="H176" s="382"/>
      <c r="I176" s="382"/>
      <c r="J176" s="382"/>
      <c r="K176" s="382"/>
      <c r="L176" s="382"/>
      <c r="M176" s="382"/>
      <c r="N176" s="382"/>
      <c r="O176" s="382"/>
      <c r="P176" s="382"/>
      <c r="Q176" s="382"/>
      <c r="R176" s="382"/>
      <c r="S176" s="382"/>
      <c r="T176" s="382"/>
      <c r="U176" s="382"/>
      <c r="V176" s="382"/>
      <c r="W176" s="382"/>
      <c r="X176" s="382"/>
      <c r="Y176" s="382"/>
      <c r="Z176" s="382"/>
      <c r="AA176" s="382"/>
    </row>
    <row r="177" spans="1:27" ht="14.25" customHeight="1">
      <c r="A177" s="382"/>
      <c r="B177" s="382"/>
      <c r="C177" s="372"/>
      <c r="D177" s="382"/>
      <c r="E177" s="372"/>
      <c r="F177" s="404"/>
      <c r="G177" s="404"/>
      <c r="H177" s="382"/>
      <c r="I177" s="382"/>
      <c r="J177" s="382"/>
      <c r="K177" s="382"/>
      <c r="L177" s="382"/>
      <c r="M177" s="382"/>
      <c r="N177" s="382"/>
      <c r="O177" s="382"/>
      <c r="P177" s="382"/>
      <c r="Q177" s="382"/>
      <c r="R177" s="382"/>
      <c r="S177" s="382"/>
      <c r="T177" s="382"/>
      <c r="U177" s="382"/>
      <c r="V177" s="382"/>
      <c r="W177" s="382"/>
      <c r="X177" s="382"/>
      <c r="Y177" s="382"/>
      <c r="Z177" s="382"/>
      <c r="AA177" s="382"/>
    </row>
    <row r="178" spans="1:27" ht="14.25" customHeight="1">
      <c r="A178" s="382"/>
      <c r="B178" s="382"/>
      <c r="C178" s="372"/>
      <c r="D178" s="382"/>
      <c r="E178" s="372"/>
      <c r="F178" s="404"/>
      <c r="G178" s="404"/>
      <c r="H178" s="382"/>
      <c r="I178" s="382"/>
      <c r="J178" s="382"/>
      <c r="K178" s="382"/>
      <c r="L178" s="382"/>
      <c r="M178" s="382"/>
      <c r="N178" s="382"/>
      <c r="O178" s="382"/>
      <c r="P178" s="382"/>
      <c r="Q178" s="382"/>
      <c r="R178" s="382"/>
      <c r="S178" s="382"/>
      <c r="T178" s="382"/>
      <c r="U178" s="382"/>
      <c r="V178" s="382"/>
      <c r="W178" s="382"/>
      <c r="X178" s="382"/>
      <c r="Y178" s="382"/>
      <c r="Z178" s="382"/>
      <c r="AA178" s="382"/>
    </row>
    <row r="179" spans="1:27" ht="14.25" customHeight="1">
      <c r="A179" s="382"/>
      <c r="B179" s="382"/>
      <c r="C179" s="372"/>
      <c r="D179" s="382"/>
      <c r="E179" s="372"/>
      <c r="F179" s="404"/>
      <c r="G179" s="404"/>
      <c r="H179" s="382"/>
      <c r="I179" s="382"/>
      <c r="J179" s="382"/>
      <c r="K179" s="382"/>
      <c r="L179" s="382"/>
      <c r="M179" s="382"/>
      <c r="N179" s="382"/>
      <c r="O179" s="382"/>
      <c r="P179" s="382"/>
      <c r="Q179" s="382"/>
      <c r="R179" s="382"/>
      <c r="S179" s="382"/>
      <c r="T179" s="382"/>
      <c r="U179" s="382"/>
      <c r="V179" s="382"/>
      <c r="W179" s="382"/>
      <c r="X179" s="382"/>
      <c r="Y179" s="382"/>
      <c r="Z179" s="382"/>
      <c r="AA179" s="382"/>
    </row>
    <row r="180" spans="1:27" ht="14.25" customHeight="1">
      <c r="A180" s="382"/>
      <c r="B180" s="382"/>
      <c r="C180" s="372"/>
      <c r="D180" s="382"/>
      <c r="E180" s="372"/>
      <c r="F180" s="404"/>
      <c r="G180" s="404"/>
      <c r="H180" s="382"/>
      <c r="I180" s="382"/>
      <c r="J180" s="382"/>
      <c r="K180" s="382"/>
      <c r="L180" s="382"/>
      <c r="M180" s="382"/>
      <c r="N180" s="382"/>
      <c r="O180" s="382"/>
      <c r="P180" s="382"/>
      <c r="Q180" s="382"/>
      <c r="R180" s="382"/>
      <c r="S180" s="382"/>
      <c r="T180" s="382"/>
      <c r="U180" s="382"/>
      <c r="V180" s="382"/>
      <c r="W180" s="382"/>
      <c r="X180" s="382"/>
      <c r="Y180" s="382"/>
      <c r="Z180" s="382"/>
      <c r="AA180" s="382"/>
    </row>
    <row r="181" spans="1:27" ht="14.25" customHeight="1">
      <c r="A181" s="382"/>
      <c r="B181" s="382"/>
      <c r="C181" s="372"/>
      <c r="D181" s="382"/>
      <c r="E181" s="372"/>
      <c r="F181" s="404"/>
      <c r="G181" s="404"/>
      <c r="H181" s="382"/>
      <c r="I181" s="382"/>
      <c r="J181" s="382"/>
      <c r="K181" s="382"/>
      <c r="L181" s="382"/>
      <c r="M181" s="382"/>
      <c r="N181" s="382"/>
      <c r="O181" s="382"/>
      <c r="P181" s="382"/>
      <c r="Q181" s="382"/>
      <c r="R181" s="382"/>
      <c r="S181" s="382"/>
      <c r="T181" s="382"/>
      <c r="U181" s="382"/>
      <c r="V181" s="382"/>
      <c r="W181" s="382"/>
      <c r="X181" s="382"/>
      <c r="Y181" s="382"/>
      <c r="Z181" s="382"/>
      <c r="AA181" s="382"/>
    </row>
    <row r="182" spans="1:27" ht="14.25" customHeight="1">
      <c r="A182" s="382"/>
      <c r="B182" s="382"/>
      <c r="C182" s="372"/>
      <c r="D182" s="382"/>
      <c r="E182" s="372"/>
      <c r="F182" s="404"/>
      <c r="G182" s="404"/>
      <c r="H182" s="382"/>
      <c r="I182" s="382"/>
      <c r="J182" s="382"/>
      <c r="K182" s="382"/>
      <c r="L182" s="382"/>
      <c r="M182" s="382"/>
      <c r="N182" s="382"/>
      <c r="O182" s="382"/>
      <c r="P182" s="382"/>
      <c r="Q182" s="382"/>
      <c r="R182" s="382"/>
      <c r="S182" s="382"/>
      <c r="T182" s="382"/>
      <c r="U182" s="382"/>
      <c r="V182" s="382"/>
      <c r="W182" s="382"/>
      <c r="X182" s="382"/>
      <c r="Y182" s="382"/>
      <c r="Z182" s="382"/>
      <c r="AA182" s="382"/>
    </row>
    <row r="183" spans="1:27" ht="14.25" customHeight="1">
      <c r="A183" s="382"/>
      <c r="B183" s="382"/>
      <c r="C183" s="372"/>
      <c r="D183" s="382"/>
      <c r="E183" s="372"/>
      <c r="F183" s="404"/>
      <c r="G183" s="404"/>
      <c r="H183" s="382"/>
      <c r="I183" s="382"/>
      <c r="J183" s="382"/>
      <c r="K183" s="382"/>
      <c r="L183" s="382"/>
      <c r="M183" s="382"/>
      <c r="N183" s="382"/>
      <c r="O183" s="382"/>
      <c r="P183" s="382"/>
      <c r="Q183" s="382"/>
      <c r="R183" s="382"/>
      <c r="S183" s="382"/>
      <c r="T183" s="382"/>
      <c r="U183" s="382"/>
      <c r="V183" s="382"/>
      <c r="W183" s="382"/>
      <c r="X183" s="382"/>
      <c r="Y183" s="382"/>
      <c r="Z183" s="382"/>
      <c r="AA183" s="382"/>
    </row>
    <row r="184" spans="1:27" ht="14.25" customHeight="1">
      <c r="A184" s="382"/>
      <c r="B184" s="382"/>
      <c r="C184" s="372"/>
      <c r="D184" s="382"/>
      <c r="E184" s="372"/>
      <c r="F184" s="404"/>
      <c r="G184" s="404"/>
      <c r="H184" s="382"/>
      <c r="I184" s="382"/>
      <c r="J184" s="382"/>
      <c r="K184" s="382"/>
      <c r="L184" s="382"/>
      <c r="M184" s="382"/>
      <c r="N184" s="382"/>
      <c r="O184" s="382"/>
      <c r="P184" s="382"/>
      <c r="Q184" s="382"/>
      <c r="R184" s="382"/>
      <c r="S184" s="382"/>
      <c r="T184" s="382"/>
      <c r="U184" s="382"/>
      <c r="V184" s="382"/>
      <c r="W184" s="382"/>
      <c r="X184" s="382"/>
      <c r="Y184" s="382"/>
      <c r="Z184" s="382"/>
      <c r="AA184" s="382"/>
    </row>
    <row r="185" spans="1:27" ht="14.25" customHeight="1">
      <c r="A185" s="382"/>
      <c r="B185" s="382"/>
      <c r="C185" s="372"/>
      <c r="D185" s="382"/>
      <c r="E185" s="372"/>
      <c r="F185" s="404"/>
      <c r="G185" s="404"/>
      <c r="H185" s="382"/>
      <c r="I185" s="382"/>
      <c r="J185" s="382"/>
      <c r="K185" s="382"/>
      <c r="L185" s="382"/>
      <c r="M185" s="382"/>
      <c r="N185" s="382"/>
      <c r="O185" s="382"/>
      <c r="P185" s="382"/>
      <c r="Q185" s="382"/>
      <c r="R185" s="382"/>
      <c r="S185" s="382"/>
      <c r="T185" s="382"/>
      <c r="U185" s="382"/>
      <c r="V185" s="382"/>
      <c r="W185" s="382"/>
      <c r="X185" s="382"/>
      <c r="Y185" s="382"/>
      <c r="Z185" s="382"/>
      <c r="AA185" s="382"/>
    </row>
    <row r="186" spans="1:27" ht="14.25" customHeight="1">
      <c r="A186" s="382"/>
      <c r="B186" s="382"/>
      <c r="C186" s="372"/>
      <c r="D186" s="382"/>
      <c r="E186" s="372"/>
      <c r="F186" s="404"/>
      <c r="G186" s="404"/>
      <c r="H186" s="382"/>
      <c r="I186" s="382"/>
      <c r="J186" s="382"/>
      <c r="K186" s="382"/>
      <c r="L186" s="382"/>
      <c r="M186" s="382"/>
      <c r="N186" s="382"/>
      <c r="O186" s="382"/>
      <c r="P186" s="382"/>
      <c r="Q186" s="382"/>
      <c r="R186" s="382"/>
      <c r="S186" s="382"/>
      <c r="T186" s="382"/>
      <c r="U186" s="382"/>
      <c r="V186" s="382"/>
      <c r="W186" s="382"/>
      <c r="X186" s="382"/>
      <c r="Y186" s="382"/>
      <c r="Z186" s="382"/>
      <c r="AA186" s="382"/>
    </row>
    <row r="187" spans="1:27" ht="14.25" customHeight="1">
      <c r="A187" s="382"/>
      <c r="B187" s="382"/>
      <c r="C187" s="372"/>
      <c r="D187" s="382"/>
      <c r="E187" s="372"/>
      <c r="F187" s="404"/>
      <c r="G187" s="404"/>
      <c r="H187" s="382"/>
      <c r="I187" s="382"/>
      <c r="J187" s="382"/>
      <c r="K187" s="382"/>
      <c r="L187" s="382"/>
      <c r="M187" s="382"/>
      <c r="N187" s="382"/>
      <c r="O187" s="382"/>
      <c r="P187" s="382"/>
      <c r="Q187" s="382"/>
      <c r="R187" s="382"/>
      <c r="S187" s="382"/>
      <c r="T187" s="382"/>
      <c r="U187" s="382"/>
      <c r="V187" s="382"/>
      <c r="W187" s="382"/>
      <c r="X187" s="382"/>
      <c r="Y187" s="382"/>
      <c r="Z187" s="382"/>
      <c r="AA187" s="382"/>
    </row>
    <row r="188" spans="1:27" ht="14.25" customHeight="1">
      <c r="A188" s="382"/>
      <c r="B188" s="382"/>
      <c r="C188" s="372"/>
      <c r="D188" s="382"/>
      <c r="E188" s="372"/>
      <c r="F188" s="404"/>
      <c r="G188" s="404"/>
      <c r="H188" s="382"/>
      <c r="I188" s="382"/>
      <c r="J188" s="382"/>
      <c r="K188" s="382"/>
      <c r="L188" s="382"/>
      <c r="M188" s="382"/>
      <c r="N188" s="382"/>
      <c r="O188" s="382"/>
      <c r="P188" s="382"/>
      <c r="Q188" s="382"/>
      <c r="R188" s="382"/>
      <c r="S188" s="382"/>
      <c r="T188" s="382"/>
      <c r="U188" s="382"/>
      <c r="V188" s="382"/>
      <c r="W188" s="382"/>
      <c r="X188" s="382"/>
      <c r="Y188" s="382"/>
      <c r="Z188" s="382"/>
      <c r="AA188" s="382"/>
    </row>
    <row r="189" spans="1:27" ht="14.25" customHeight="1">
      <c r="A189" s="382"/>
      <c r="B189" s="382"/>
      <c r="C189" s="372"/>
      <c r="D189" s="382"/>
      <c r="E189" s="372"/>
      <c r="F189" s="404"/>
      <c r="G189" s="404"/>
      <c r="H189" s="382"/>
      <c r="I189" s="382"/>
      <c r="J189" s="382"/>
      <c r="K189" s="382"/>
      <c r="L189" s="382"/>
      <c r="M189" s="382"/>
      <c r="N189" s="382"/>
      <c r="O189" s="382"/>
      <c r="P189" s="382"/>
      <c r="Q189" s="382"/>
      <c r="R189" s="382"/>
      <c r="S189" s="382"/>
      <c r="T189" s="382"/>
      <c r="U189" s="382"/>
      <c r="V189" s="382"/>
      <c r="W189" s="382"/>
      <c r="X189" s="382"/>
      <c r="Y189" s="382"/>
      <c r="Z189" s="382"/>
      <c r="AA189" s="382"/>
    </row>
    <row r="190" spans="1:27" ht="14.25" customHeight="1">
      <c r="A190" s="382"/>
      <c r="B190" s="382"/>
      <c r="C190" s="372"/>
      <c r="D190" s="382"/>
      <c r="E190" s="372"/>
      <c r="F190" s="404"/>
      <c r="G190" s="404"/>
      <c r="H190" s="382"/>
      <c r="I190" s="382"/>
      <c r="J190" s="382"/>
      <c r="K190" s="382"/>
      <c r="L190" s="382"/>
      <c r="M190" s="382"/>
      <c r="N190" s="382"/>
      <c r="O190" s="382"/>
      <c r="P190" s="382"/>
      <c r="Q190" s="382"/>
      <c r="R190" s="382"/>
      <c r="S190" s="382"/>
      <c r="T190" s="382"/>
      <c r="U190" s="382"/>
      <c r="V190" s="382"/>
      <c r="W190" s="382"/>
      <c r="X190" s="382"/>
      <c r="Y190" s="382"/>
      <c r="Z190" s="382"/>
      <c r="AA190" s="382"/>
    </row>
    <row r="191" spans="1:27" ht="14.25" customHeight="1">
      <c r="A191" s="382"/>
      <c r="B191" s="382"/>
      <c r="C191" s="372"/>
      <c r="D191" s="382"/>
      <c r="E191" s="372"/>
      <c r="F191" s="404"/>
      <c r="G191" s="404"/>
      <c r="H191" s="382"/>
      <c r="I191" s="382"/>
      <c r="J191" s="382"/>
      <c r="K191" s="382"/>
      <c r="L191" s="382"/>
      <c r="M191" s="382"/>
      <c r="N191" s="382"/>
      <c r="O191" s="382"/>
      <c r="P191" s="382"/>
      <c r="Q191" s="382"/>
      <c r="R191" s="382"/>
      <c r="S191" s="382"/>
      <c r="T191" s="382"/>
      <c r="U191" s="382"/>
      <c r="V191" s="382"/>
      <c r="W191" s="382"/>
      <c r="X191" s="382"/>
      <c r="Y191" s="382"/>
      <c r="Z191" s="382"/>
      <c r="AA191" s="382"/>
    </row>
    <row r="192" spans="1:27" ht="14.25" customHeight="1">
      <c r="A192" s="382"/>
      <c r="B192" s="382"/>
      <c r="C192" s="372"/>
      <c r="D192" s="382"/>
      <c r="E192" s="372"/>
      <c r="F192" s="404"/>
      <c r="G192" s="404"/>
      <c r="H192" s="382"/>
      <c r="I192" s="382"/>
      <c r="J192" s="382"/>
      <c r="K192" s="382"/>
      <c r="L192" s="382"/>
      <c r="M192" s="382"/>
      <c r="N192" s="382"/>
      <c r="O192" s="382"/>
      <c r="P192" s="382"/>
      <c r="Q192" s="382"/>
      <c r="R192" s="382"/>
      <c r="S192" s="382"/>
      <c r="T192" s="382"/>
      <c r="U192" s="382"/>
      <c r="V192" s="382"/>
      <c r="W192" s="382"/>
      <c r="X192" s="382"/>
      <c r="Y192" s="382"/>
      <c r="Z192" s="382"/>
      <c r="AA192" s="382"/>
    </row>
    <row r="193" spans="1:27" ht="14.25" customHeight="1">
      <c r="A193" s="382"/>
      <c r="B193" s="382"/>
      <c r="C193" s="372"/>
      <c r="D193" s="382"/>
      <c r="E193" s="372"/>
      <c r="F193" s="404"/>
      <c r="G193" s="404"/>
      <c r="H193" s="382"/>
      <c r="I193" s="382"/>
      <c r="J193" s="382"/>
      <c r="K193" s="382"/>
      <c r="L193" s="382"/>
      <c r="M193" s="382"/>
      <c r="N193" s="382"/>
      <c r="O193" s="382"/>
      <c r="P193" s="382"/>
      <c r="Q193" s="382"/>
      <c r="R193" s="382"/>
      <c r="S193" s="382"/>
      <c r="T193" s="382"/>
      <c r="U193" s="382"/>
      <c r="V193" s="382"/>
      <c r="W193" s="382"/>
      <c r="X193" s="382"/>
      <c r="Y193" s="382"/>
      <c r="Z193" s="382"/>
      <c r="AA193" s="382"/>
    </row>
    <row r="194" spans="1:27" ht="14.25" customHeight="1">
      <c r="A194" s="382"/>
      <c r="B194" s="382"/>
      <c r="C194" s="372"/>
      <c r="D194" s="382"/>
      <c r="E194" s="372"/>
      <c r="F194" s="404"/>
      <c r="G194" s="404"/>
      <c r="H194" s="382"/>
      <c r="I194" s="382"/>
      <c r="J194" s="382"/>
      <c r="K194" s="382"/>
      <c r="L194" s="382"/>
      <c r="M194" s="382"/>
      <c r="N194" s="382"/>
      <c r="O194" s="382"/>
      <c r="P194" s="382"/>
      <c r="Q194" s="382"/>
      <c r="R194" s="382"/>
      <c r="S194" s="382"/>
      <c r="T194" s="382"/>
      <c r="U194" s="382"/>
      <c r="V194" s="382"/>
      <c r="W194" s="382"/>
      <c r="X194" s="382"/>
      <c r="Y194" s="382"/>
      <c r="Z194" s="382"/>
      <c r="AA194" s="382"/>
    </row>
    <row r="195" spans="1:27" ht="14.25" customHeight="1">
      <c r="A195" s="382"/>
      <c r="B195" s="382"/>
      <c r="C195" s="372"/>
      <c r="D195" s="382"/>
      <c r="E195" s="372"/>
      <c r="F195" s="404"/>
      <c r="G195" s="404"/>
      <c r="H195" s="382"/>
      <c r="I195" s="382"/>
      <c r="J195" s="382"/>
      <c r="K195" s="382"/>
      <c r="L195" s="382"/>
      <c r="M195" s="382"/>
      <c r="N195" s="382"/>
      <c r="O195" s="382"/>
      <c r="P195" s="382"/>
      <c r="Q195" s="382"/>
      <c r="R195" s="382"/>
      <c r="S195" s="382"/>
      <c r="T195" s="382"/>
      <c r="U195" s="382"/>
      <c r="V195" s="382"/>
      <c r="W195" s="382"/>
      <c r="X195" s="382"/>
      <c r="Y195" s="382"/>
      <c r="Z195" s="382"/>
      <c r="AA195" s="382"/>
    </row>
    <row r="196" spans="1:27" ht="14.25" customHeight="1">
      <c r="A196" s="382"/>
      <c r="B196" s="382"/>
      <c r="C196" s="372"/>
      <c r="D196" s="382"/>
      <c r="E196" s="372"/>
      <c r="F196" s="404"/>
      <c r="G196" s="404"/>
      <c r="H196" s="382"/>
      <c r="I196" s="382"/>
      <c r="J196" s="382"/>
      <c r="K196" s="382"/>
      <c r="L196" s="382"/>
      <c r="M196" s="382"/>
      <c r="N196" s="382"/>
      <c r="O196" s="382"/>
      <c r="P196" s="382"/>
      <c r="Q196" s="382"/>
      <c r="R196" s="382"/>
      <c r="S196" s="382"/>
      <c r="T196" s="382"/>
      <c r="U196" s="382"/>
      <c r="V196" s="382"/>
      <c r="W196" s="382"/>
      <c r="X196" s="382"/>
      <c r="Y196" s="382"/>
      <c r="Z196" s="382"/>
      <c r="AA196" s="382"/>
    </row>
    <row r="197" spans="1:27" ht="14.25" customHeight="1">
      <c r="A197" s="382"/>
      <c r="B197" s="382"/>
      <c r="C197" s="372"/>
      <c r="D197" s="382"/>
      <c r="E197" s="372"/>
      <c r="F197" s="404"/>
      <c r="G197" s="404"/>
      <c r="H197" s="382"/>
      <c r="I197" s="382"/>
      <c r="J197" s="382"/>
      <c r="K197" s="382"/>
      <c r="L197" s="382"/>
      <c r="M197" s="382"/>
      <c r="N197" s="382"/>
      <c r="O197" s="382"/>
      <c r="P197" s="382"/>
      <c r="Q197" s="382"/>
      <c r="R197" s="382"/>
      <c r="S197" s="382"/>
      <c r="T197" s="382"/>
      <c r="U197" s="382"/>
      <c r="V197" s="382"/>
      <c r="W197" s="382"/>
      <c r="X197" s="382"/>
      <c r="Y197" s="382"/>
      <c r="Z197" s="382"/>
      <c r="AA197" s="382"/>
    </row>
    <row r="198" spans="1:27" ht="14.25" customHeight="1">
      <c r="A198" s="382"/>
      <c r="B198" s="382"/>
      <c r="C198" s="372"/>
      <c r="D198" s="382"/>
      <c r="E198" s="372"/>
      <c r="F198" s="404"/>
      <c r="G198" s="404"/>
      <c r="H198" s="382"/>
      <c r="I198" s="382"/>
      <c r="J198" s="382"/>
      <c r="K198" s="382"/>
      <c r="L198" s="382"/>
      <c r="M198" s="382"/>
      <c r="N198" s="382"/>
      <c r="O198" s="382"/>
      <c r="P198" s="382"/>
      <c r="Q198" s="382"/>
      <c r="R198" s="382"/>
      <c r="S198" s="382"/>
      <c r="T198" s="382"/>
      <c r="U198" s="382"/>
      <c r="V198" s="382"/>
      <c r="W198" s="382"/>
      <c r="X198" s="382"/>
      <c r="Y198" s="382"/>
      <c r="Z198" s="382"/>
      <c r="AA198" s="382"/>
    </row>
    <row r="199" spans="1:27" ht="14.25" customHeight="1">
      <c r="A199" s="382"/>
      <c r="B199" s="382"/>
      <c r="C199" s="372"/>
      <c r="D199" s="382"/>
      <c r="E199" s="372"/>
      <c r="F199" s="404"/>
      <c r="G199" s="404"/>
      <c r="H199" s="382"/>
      <c r="I199" s="382"/>
      <c r="J199" s="382"/>
      <c r="K199" s="382"/>
      <c r="L199" s="382"/>
      <c r="M199" s="382"/>
      <c r="N199" s="382"/>
      <c r="O199" s="382"/>
      <c r="P199" s="382"/>
      <c r="Q199" s="382"/>
      <c r="R199" s="382"/>
      <c r="S199" s="382"/>
      <c r="T199" s="382"/>
      <c r="U199" s="382"/>
      <c r="V199" s="382"/>
      <c r="W199" s="382"/>
      <c r="X199" s="382"/>
      <c r="Y199" s="382"/>
      <c r="Z199" s="382"/>
      <c r="AA199" s="382"/>
    </row>
    <row r="200" spans="1:27" ht="14.25" customHeight="1">
      <c r="A200" s="382"/>
      <c r="B200" s="382"/>
      <c r="C200" s="372"/>
      <c r="D200" s="382"/>
      <c r="E200" s="372"/>
      <c r="F200" s="404"/>
      <c r="G200" s="404"/>
      <c r="H200" s="382"/>
      <c r="I200" s="382"/>
      <c r="J200" s="382"/>
      <c r="K200" s="382"/>
      <c r="L200" s="382"/>
      <c r="M200" s="382"/>
      <c r="N200" s="382"/>
      <c r="O200" s="382"/>
      <c r="P200" s="382"/>
      <c r="Q200" s="382"/>
      <c r="R200" s="382"/>
      <c r="S200" s="382"/>
      <c r="T200" s="382"/>
      <c r="U200" s="382"/>
      <c r="V200" s="382"/>
      <c r="W200" s="382"/>
      <c r="X200" s="382"/>
      <c r="Y200" s="382"/>
      <c r="Z200" s="382"/>
      <c r="AA200" s="382"/>
    </row>
    <row r="201" spans="1:27" ht="14.25" customHeight="1">
      <c r="A201" s="382"/>
      <c r="B201" s="382"/>
      <c r="C201" s="372"/>
      <c r="D201" s="382"/>
      <c r="E201" s="372"/>
      <c r="F201" s="404"/>
      <c r="G201" s="404"/>
      <c r="H201" s="382"/>
      <c r="I201" s="382"/>
      <c r="J201" s="382"/>
      <c r="K201" s="382"/>
      <c r="L201" s="382"/>
      <c r="M201" s="382"/>
      <c r="N201" s="382"/>
      <c r="O201" s="382"/>
      <c r="P201" s="382"/>
      <c r="Q201" s="382"/>
      <c r="R201" s="382"/>
      <c r="S201" s="382"/>
      <c r="T201" s="382"/>
      <c r="U201" s="382"/>
      <c r="V201" s="382"/>
      <c r="W201" s="382"/>
      <c r="X201" s="382"/>
      <c r="Y201" s="382"/>
      <c r="Z201" s="382"/>
      <c r="AA201" s="382"/>
    </row>
    <row r="202" spans="1:27" ht="14.25" customHeight="1">
      <c r="A202" s="382"/>
      <c r="B202" s="382"/>
      <c r="C202" s="372"/>
      <c r="D202" s="382"/>
      <c r="E202" s="372"/>
      <c r="F202" s="404"/>
      <c r="G202" s="404"/>
      <c r="H202" s="382"/>
      <c r="I202" s="382"/>
      <c r="J202" s="382"/>
      <c r="K202" s="382"/>
      <c r="L202" s="382"/>
      <c r="M202" s="382"/>
      <c r="N202" s="382"/>
      <c r="O202" s="382"/>
      <c r="P202" s="382"/>
      <c r="Q202" s="382"/>
      <c r="R202" s="382"/>
      <c r="S202" s="382"/>
      <c r="T202" s="382"/>
      <c r="U202" s="382"/>
      <c r="V202" s="382"/>
      <c r="W202" s="382"/>
      <c r="X202" s="382"/>
      <c r="Y202" s="382"/>
      <c r="Z202" s="382"/>
      <c r="AA202" s="382"/>
    </row>
    <row r="203" spans="1:27" ht="14.25" customHeight="1">
      <c r="A203" s="382"/>
      <c r="B203" s="382"/>
      <c r="C203" s="372"/>
      <c r="D203" s="382"/>
      <c r="E203" s="372"/>
      <c r="F203" s="404"/>
      <c r="G203" s="404"/>
      <c r="H203" s="382"/>
      <c r="I203" s="382"/>
      <c r="J203" s="382"/>
      <c r="K203" s="382"/>
      <c r="L203" s="382"/>
      <c r="M203" s="382"/>
      <c r="N203" s="382"/>
      <c r="O203" s="382"/>
      <c r="P203" s="382"/>
      <c r="Q203" s="382"/>
      <c r="R203" s="382"/>
      <c r="S203" s="382"/>
      <c r="T203" s="382"/>
      <c r="U203" s="382"/>
      <c r="V203" s="382"/>
      <c r="W203" s="382"/>
      <c r="X203" s="382"/>
      <c r="Y203" s="382"/>
      <c r="Z203" s="382"/>
      <c r="AA203" s="382"/>
    </row>
    <row r="204" spans="1:27" ht="14.25" customHeight="1">
      <c r="A204" s="382"/>
      <c r="B204" s="382"/>
      <c r="C204" s="372"/>
      <c r="D204" s="382"/>
      <c r="E204" s="372"/>
      <c r="F204" s="404"/>
      <c r="G204" s="404"/>
      <c r="H204" s="382"/>
      <c r="I204" s="382"/>
      <c r="J204" s="382"/>
      <c r="K204" s="382"/>
      <c r="L204" s="382"/>
      <c r="M204" s="382"/>
      <c r="N204" s="382"/>
      <c r="O204" s="382"/>
      <c r="P204" s="382"/>
      <c r="Q204" s="382"/>
      <c r="R204" s="382"/>
      <c r="S204" s="382"/>
      <c r="T204" s="382"/>
      <c r="U204" s="382"/>
      <c r="V204" s="382"/>
      <c r="W204" s="382"/>
      <c r="X204" s="382"/>
      <c r="Y204" s="382"/>
      <c r="Z204" s="382"/>
      <c r="AA204" s="382"/>
    </row>
    <row r="205" spans="1:27" ht="14.25" customHeight="1">
      <c r="A205" s="382"/>
      <c r="B205" s="382"/>
      <c r="C205" s="372"/>
      <c r="D205" s="382"/>
      <c r="E205" s="372"/>
      <c r="F205" s="404"/>
      <c r="G205" s="404"/>
      <c r="H205" s="382"/>
      <c r="I205" s="382"/>
      <c r="J205" s="382"/>
      <c r="K205" s="382"/>
      <c r="L205" s="382"/>
      <c r="M205" s="382"/>
      <c r="N205" s="382"/>
      <c r="O205" s="382"/>
      <c r="P205" s="382"/>
      <c r="Q205" s="382"/>
      <c r="R205" s="382"/>
      <c r="S205" s="382"/>
      <c r="T205" s="382"/>
      <c r="U205" s="382"/>
      <c r="V205" s="382"/>
      <c r="W205" s="382"/>
      <c r="X205" s="382"/>
      <c r="Y205" s="382"/>
      <c r="Z205" s="382"/>
      <c r="AA205" s="382"/>
    </row>
    <row r="206" spans="1:27" ht="14.25" customHeight="1">
      <c r="A206" s="382"/>
      <c r="B206" s="382"/>
      <c r="C206" s="372"/>
      <c r="D206" s="382"/>
      <c r="E206" s="372"/>
      <c r="F206" s="404"/>
      <c r="G206" s="404"/>
      <c r="H206" s="382"/>
      <c r="I206" s="382"/>
      <c r="J206" s="382"/>
      <c r="K206" s="382"/>
      <c r="L206" s="382"/>
      <c r="M206" s="382"/>
      <c r="N206" s="382"/>
      <c r="O206" s="382"/>
      <c r="P206" s="382"/>
      <c r="Q206" s="382"/>
      <c r="R206" s="382"/>
      <c r="S206" s="382"/>
      <c r="T206" s="382"/>
      <c r="U206" s="382"/>
      <c r="V206" s="382"/>
      <c r="W206" s="382"/>
      <c r="X206" s="382"/>
      <c r="Y206" s="382"/>
      <c r="Z206" s="382"/>
      <c r="AA206" s="382"/>
    </row>
    <row r="207" spans="1:27" ht="14.25" customHeight="1">
      <c r="A207" s="382"/>
      <c r="B207" s="382"/>
      <c r="C207" s="372"/>
      <c r="D207" s="382"/>
      <c r="E207" s="372"/>
      <c r="F207" s="404"/>
      <c r="G207" s="404"/>
      <c r="H207" s="382"/>
      <c r="I207" s="382"/>
      <c r="J207" s="382"/>
      <c r="K207" s="382"/>
      <c r="L207" s="382"/>
      <c r="M207" s="382"/>
      <c r="N207" s="382"/>
      <c r="O207" s="382"/>
      <c r="P207" s="382"/>
      <c r="Q207" s="382"/>
      <c r="R207" s="382"/>
      <c r="S207" s="382"/>
      <c r="T207" s="382"/>
      <c r="U207" s="382"/>
      <c r="V207" s="382"/>
      <c r="W207" s="382"/>
      <c r="X207" s="382"/>
      <c r="Y207" s="382"/>
      <c r="Z207" s="382"/>
      <c r="AA207" s="382"/>
    </row>
    <row r="208" spans="1:27" ht="14.25" customHeight="1">
      <c r="A208" s="382"/>
      <c r="B208" s="382"/>
      <c r="C208" s="372"/>
      <c r="D208" s="382"/>
      <c r="E208" s="372"/>
      <c r="F208" s="404"/>
      <c r="G208" s="404"/>
      <c r="H208" s="382"/>
      <c r="I208" s="382"/>
      <c r="J208" s="382"/>
      <c r="K208" s="382"/>
      <c r="L208" s="382"/>
      <c r="M208" s="382"/>
      <c r="N208" s="382"/>
      <c r="O208" s="382"/>
      <c r="P208" s="382"/>
      <c r="Q208" s="382"/>
      <c r="R208" s="382"/>
      <c r="S208" s="382"/>
      <c r="T208" s="382"/>
      <c r="U208" s="382"/>
      <c r="V208" s="382"/>
      <c r="W208" s="382"/>
      <c r="X208" s="382"/>
      <c r="Y208" s="382"/>
      <c r="Z208" s="382"/>
      <c r="AA208" s="382"/>
    </row>
    <row r="209" spans="1:27" ht="14.25" customHeight="1">
      <c r="A209" s="382"/>
      <c r="B209" s="382"/>
      <c r="C209" s="372"/>
      <c r="D209" s="382"/>
      <c r="E209" s="372"/>
      <c r="F209" s="404"/>
      <c r="G209" s="404"/>
      <c r="H209" s="382"/>
      <c r="I209" s="382"/>
      <c r="J209" s="382"/>
      <c r="K209" s="382"/>
      <c r="L209" s="382"/>
      <c r="M209" s="382"/>
      <c r="N209" s="382"/>
      <c r="O209" s="382"/>
      <c r="P209" s="382"/>
      <c r="Q209" s="382"/>
      <c r="R209" s="382"/>
      <c r="S209" s="382"/>
      <c r="T209" s="382"/>
      <c r="U209" s="382"/>
      <c r="V209" s="382"/>
      <c r="W209" s="382"/>
      <c r="X209" s="382"/>
      <c r="Y209" s="382"/>
      <c r="Z209" s="382"/>
      <c r="AA209" s="382"/>
    </row>
    <row r="210" spans="1:27" ht="14.25" customHeight="1">
      <c r="A210" s="382"/>
      <c r="B210" s="382"/>
      <c r="C210" s="372"/>
      <c r="D210" s="382"/>
      <c r="E210" s="372"/>
      <c r="F210" s="404"/>
      <c r="G210" s="404"/>
      <c r="H210" s="382"/>
      <c r="I210" s="382"/>
      <c r="J210" s="382"/>
      <c r="K210" s="382"/>
      <c r="L210" s="382"/>
      <c r="M210" s="382"/>
      <c r="N210" s="382"/>
      <c r="O210" s="382"/>
      <c r="P210" s="382"/>
      <c r="Q210" s="382"/>
      <c r="R210" s="382"/>
      <c r="S210" s="382"/>
      <c r="T210" s="382"/>
      <c r="U210" s="382"/>
      <c r="V210" s="382"/>
      <c r="W210" s="382"/>
      <c r="X210" s="382"/>
      <c r="Y210" s="382"/>
      <c r="Z210" s="382"/>
      <c r="AA210" s="382"/>
    </row>
    <row r="211" spans="1:27" ht="14.25" customHeight="1">
      <c r="A211" s="382"/>
      <c r="B211" s="382"/>
      <c r="C211" s="372"/>
      <c r="D211" s="382"/>
      <c r="E211" s="372"/>
      <c r="F211" s="404"/>
      <c r="G211" s="404"/>
      <c r="H211" s="382"/>
      <c r="I211" s="382"/>
      <c r="J211" s="382"/>
      <c r="K211" s="382"/>
      <c r="L211" s="382"/>
      <c r="M211" s="382"/>
      <c r="N211" s="382"/>
      <c r="O211" s="382"/>
      <c r="P211" s="382"/>
      <c r="Q211" s="382"/>
      <c r="R211" s="382"/>
      <c r="S211" s="382"/>
      <c r="T211" s="382"/>
      <c r="U211" s="382"/>
      <c r="V211" s="382"/>
      <c r="W211" s="382"/>
      <c r="X211" s="382"/>
      <c r="Y211" s="382"/>
      <c r="Z211" s="382"/>
      <c r="AA211" s="382"/>
    </row>
    <row r="212" spans="1:27" ht="14.25" customHeight="1">
      <c r="A212" s="382"/>
      <c r="B212" s="382"/>
      <c r="C212" s="372"/>
      <c r="D212" s="382"/>
      <c r="E212" s="372"/>
      <c r="F212" s="404"/>
      <c r="G212" s="404"/>
      <c r="H212" s="382"/>
      <c r="I212" s="382"/>
      <c r="J212" s="382"/>
      <c r="K212" s="382"/>
      <c r="L212" s="382"/>
      <c r="M212" s="382"/>
      <c r="N212" s="382"/>
      <c r="O212" s="382"/>
      <c r="P212" s="382"/>
      <c r="Q212" s="382"/>
      <c r="R212" s="382"/>
      <c r="S212" s="382"/>
      <c r="T212" s="382"/>
      <c r="U212" s="382"/>
      <c r="V212" s="382"/>
      <c r="W212" s="382"/>
      <c r="X212" s="382"/>
      <c r="Y212" s="382"/>
      <c r="Z212" s="382"/>
      <c r="AA212" s="382"/>
    </row>
    <row r="213" spans="1:27" ht="14.25" customHeight="1">
      <c r="A213" s="382"/>
      <c r="B213" s="382"/>
      <c r="C213" s="372"/>
      <c r="D213" s="382"/>
      <c r="E213" s="372"/>
      <c r="F213" s="404"/>
      <c r="G213" s="404"/>
      <c r="H213" s="382"/>
      <c r="I213" s="382"/>
      <c r="J213" s="382"/>
      <c r="K213" s="382"/>
      <c r="L213" s="382"/>
      <c r="M213" s="382"/>
      <c r="N213" s="382"/>
      <c r="O213" s="382"/>
      <c r="P213" s="382"/>
      <c r="Q213" s="382"/>
      <c r="R213" s="382"/>
      <c r="S213" s="382"/>
      <c r="T213" s="382"/>
      <c r="U213" s="382"/>
      <c r="V213" s="382"/>
      <c r="W213" s="382"/>
      <c r="X213" s="382"/>
      <c r="Y213" s="382"/>
      <c r="Z213" s="382"/>
      <c r="AA213" s="382"/>
    </row>
    <row r="214" spans="1:27" ht="14.25" customHeight="1">
      <c r="A214" s="382"/>
      <c r="B214" s="382"/>
      <c r="C214" s="372"/>
      <c r="D214" s="382"/>
      <c r="E214" s="372"/>
      <c r="F214" s="404"/>
      <c r="G214" s="404"/>
      <c r="H214" s="382"/>
      <c r="I214" s="382"/>
      <c r="J214" s="382"/>
      <c r="K214" s="382"/>
      <c r="L214" s="382"/>
      <c r="M214" s="382"/>
      <c r="N214" s="382"/>
      <c r="O214" s="382"/>
      <c r="P214" s="382"/>
      <c r="Q214" s="382"/>
      <c r="R214" s="382"/>
      <c r="S214" s="382"/>
      <c r="T214" s="382"/>
      <c r="U214" s="382"/>
      <c r="V214" s="382"/>
      <c r="W214" s="382"/>
      <c r="X214" s="382"/>
      <c r="Y214" s="382"/>
      <c r="Z214" s="382"/>
      <c r="AA214" s="382"/>
    </row>
    <row r="215" spans="1:27" ht="14.25" customHeight="1">
      <c r="A215" s="382"/>
      <c r="B215" s="382"/>
      <c r="C215" s="372"/>
      <c r="D215" s="382"/>
      <c r="E215" s="372"/>
      <c r="F215" s="404"/>
      <c r="G215" s="404"/>
      <c r="H215" s="382"/>
      <c r="I215" s="382"/>
      <c r="J215" s="382"/>
      <c r="K215" s="382"/>
      <c r="L215" s="382"/>
      <c r="M215" s="382"/>
      <c r="N215" s="382"/>
      <c r="O215" s="382"/>
      <c r="P215" s="382"/>
      <c r="Q215" s="382"/>
      <c r="R215" s="382"/>
      <c r="S215" s="382"/>
      <c r="T215" s="382"/>
      <c r="U215" s="382"/>
      <c r="V215" s="382"/>
      <c r="W215" s="382"/>
      <c r="X215" s="382"/>
      <c r="Y215" s="382"/>
      <c r="Z215" s="382"/>
      <c r="AA215" s="382"/>
    </row>
    <row r="216" spans="1:27" ht="14.25" customHeight="1">
      <c r="A216" s="382"/>
      <c r="B216" s="382"/>
      <c r="C216" s="372"/>
      <c r="D216" s="382"/>
      <c r="E216" s="372"/>
      <c r="F216" s="404"/>
      <c r="G216" s="404"/>
      <c r="H216" s="382"/>
      <c r="I216" s="382"/>
      <c r="J216" s="382"/>
      <c r="K216" s="382"/>
      <c r="L216" s="382"/>
      <c r="M216" s="382"/>
      <c r="N216" s="382"/>
      <c r="O216" s="382"/>
      <c r="P216" s="382"/>
      <c r="Q216" s="382"/>
      <c r="R216" s="382"/>
      <c r="S216" s="382"/>
      <c r="T216" s="382"/>
      <c r="U216" s="382"/>
      <c r="V216" s="382"/>
      <c r="W216" s="382"/>
      <c r="X216" s="382"/>
      <c r="Y216" s="382"/>
      <c r="Z216" s="382"/>
      <c r="AA216" s="382"/>
    </row>
    <row r="217" spans="1:27" ht="14.25" customHeight="1">
      <c r="A217" s="382"/>
      <c r="B217" s="382"/>
      <c r="C217" s="372"/>
      <c r="D217" s="382"/>
      <c r="E217" s="372"/>
      <c r="F217" s="404"/>
      <c r="G217" s="404"/>
      <c r="H217" s="382"/>
      <c r="I217" s="382"/>
      <c r="J217" s="382"/>
      <c r="K217" s="382"/>
      <c r="L217" s="382"/>
      <c r="M217" s="382"/>
      <c r="N217" s="382"/>
      <c r="O217" s="382"/>
      <c r="P217" s="382"/>
      <c r="Q217" s="382"/>
      <c r="R217" s="382"/>
      <c r="S217" s="382"/>
      <c r="T217" s="382"/>
      <c r="U217" s="382"/>
      <c r="V217" s="382"/>
      <c r="W217" s="382"/>
      <c r="X217" s="382"/>
      <c r="Y217" s="382"/>
      <c r="Z217" s="382"/>
      <c r="AA217" s="382"/>
    </row>
    <row r="218" spans="1:27" ht="14.25" customHeight="1">
      <c r="A218" s="382"/>
      <c r="B218" s="382"/>
      <c r="C218" s="372"/>
      <c r="D218" s="382"/>
      <c r="E218" s="372"/>
      <c r="F218" s="404"/>
      <c r="G218" s="404"/>
      <c r="H218" s="382"/>
      <c r="I218" s="382"/>
      <c r="J218" s="382"/>
      <c r="K218" s="382"/>
      <c r="L218" s="382"/>
      <c r="M218" s="382"/>
      <c r="N218" s="382"/>
      <c r="O218" s="382"/>
      <c r="P218" s="382"/>
      <c r="Q218" s="382"/>
      <c r="R218" s="382"/>
      <c r="S218" s="382"/>
      <c r="T218" s="382"/>
      <c r="U218" s="382"/>
      <c r="V218" s="382"/>
      <c r="W218" s="382"/>
      <c r="X218" s="382"/>
      <c r="Y218" s="382"/>
      <c r="Z218" s="382"/>
      <c r="AA218" s="382"/>
    </row>
    <row r="219" spans="1:27" ht="14.25" customHeight="1">
      <c r="A219" s="382"/>
      <c r="B219" s="382"/>
      <c r="C219" s="372"/>
      <c r="D219" s="382"/>
      <c r="E219" s="372"/>
      <c r="F219" s="404"/>
      <c r="G219" s="404"/>
      <c r="H219" s="382"/>
      <c r="I219" s="382"/>
      <c r="J219" s="382"/>
      <c r="K219" s="382"/>
      <c r="L219" s="382"/>
      <c r="M219" s="382"/>
      <c r="N219" s="382"/>
      <c r="O219" s="382"/>
      <c r="P219" s="382"/>
      <c r="Q219" s="382"/>
      <c r="R219" s="382"/>
      <c r="S219" s="382"/>
      <c r="T219" s="382"/>
      <c r="U219" s="382"/>
      <c r="V219" s="382"/>
      <c r="W219" s="382"/>
      <c r="X219" s="382"/>
      <c r="Y219" s="382"/>
      <c r="Z219" s="382"/>
      <c r="AA219" s="382"/>
    </row>
    <row r="220" spans="1:27" ht="14.25" customHeight="1">
      <c r="A220" s="382"/>
      <c r="B220" s="382"/>
      <c r="C220" s="372"/>
      <c r="D220" s="382"/>
      <c r="E220" s="372"/>
      <c r="F220" s="404"/>
      <c r="G220" s="404"/>
      <c r="H220" s="382"/>
      <c r="I220" s="382"/>
      <c r="J220" s="382"/>
      <c r="K220" s="382"/>
      <c r="L220" s="382"/>
      <c r="M220" s="382"/>
      <c r="N220" s="382"/>
      <c r="O220" s="382"/>
      <c r="P220" s="382"/>
      <c r="Q220" s="382"/>
      <c r="R220" s="382"/>
      <c r="S220" s="382"/>
      <c r="T220" s="382"/>
      <c r="U220" s="382"/>
      <c r="V220" s="382"/>
      <c r="W220" s="382"/>
      <c r="X220" s="382"/>
      <c r="Y220" s="382"/>
      <c r="Z220" s="382"/>
      <c r="AA220" s="382"/>
    </row>
    <row r="221" spans="1:27" ht="14.25" customHeight="1">
      <c r="A221" s="382"/>
      <c r="B221" s="382"/>
      <c r="C221" s="372"/>
      <c r="D221" s="382"/>
      <c r="E221" s="372"/>
      <c r="F221" s="404"/>
      <c r="G221" s="404"/>
      <c r="H221" s="382"/>
      <c r="I221" s="382"/>
      <c r="J221" s="382"/>
      <c r="K221" s="382"/>
      <c r="L221" s="382"/>
      <c r="M221" s="382"/>
      <c r="N221" s="382"/>
      <c r="O221" s="382"/>
      <c r="P221" s="382"/>
      <c r="Q221" s="382"/>
      <c r="R221" s="382"/>
      <c r="S221" s="382"/>
      <c r="T221" s="382"/>
      <c r="U221" s="382"/>
      <c r="V221" s="382"/>
      <c r="W221" s="382"/>
      <c r="X221" s="382"/>
      <c r="Y221" s="382"/>
      <c r="Z221" s="382"/>
      <c r="AA221" s="382"/>
    </row>
    <row r="222" spans="1:27" ht="14.25" customHeight="1">
      <c r="A222" s="382"/>
      <c r="B222" s="382"/>
      <c r="C222" s="372"/>
      <c r="D222" s="382"/>
      <c r="E222" s="372"/>
      <c r="F222" s="404"/>
      <c r="G222" s="404"/>
      <c r="H222" s="382"/>
      <c r="I222" s="382"/>
      <c r="J222" s="382"/>
      <c r="K222" s="382"/>
      <c r="L222" s="382"/>
      <c r="M222" s="382"/>
      <c r="N222" s="382"/>
      <c r="O222" s="382"/>
      <c r="P222" s="382"/>
      <c r="Q222" s="382"/>
      <c r="R222" s="382"/>
      <c r="S222" s="382"/>
      <c r="T222" s="382"/>
      <c r="U222" s="382"/>
      <c r="V222" s="382"/>
      <c r="W222" s="382"/>
      <c r="X222" s="382"/>
      <c r="Y222" s="382"/>
      <c r="Z222" s="382"/>
      <c r="AA222" s="382"/>
    </row>
    <row r="223" spans="1:27" ht="14.25" customHeight="1">
      <c r="A223" s="382"/>
      <c r="B223" s="382"/>
      <c r="C223" s="372"/>
      <c r="D223" s="382"/>
      <c r="E223" s="372"/>
      <c r="F223" s="404"/>
      <c r="G223" s="404"/>
      <c r="H223" s="382"/>
      <c r="I223" s="382"/>
      <c r="J223" s="382"/>
      <c r="K223" s="382"/>
      <c r="L223" s="382"/>
      <c r="M223" s="382"/>
      <c r="N223" s="382"/>
      <c r="O223" s="382"/>
      <c r="P223" s="382"/>
      <c r="Q223" s="382"/>
      <c r="R223" s="382"/>
      <c r="S223" s="382"/>
      <c r="T223" s="382"/>
      <c r="U223" s="382"/>
      <c r="V223" s="382"/>
      <c r="W223" s="382"/>
      <c r="X223" s="382"/>
      <c r="Y223" s="382"/>
      <c r="Z223" s="382"/>
      <c r="AA223" s="382"/>
    </row>
    <row r="224" spans="1:27" ht="14.25" customHeight="1">
      <c r="A224" s="382"/>
      <c r="B224" s="382"/>
      <c r="C224" s="372"/>
      <c r="D224" s="382"/>
      <c r="E224" s="372"/>
      <c r="F224" s="404"/>
      <c r="G224" s="404"/>
      <c r="H224" s="382"/>
      <c r="I224" s="382"/>
      <c r="J224" s="382"/>
      <c r="K224" s="382"/>
      <c r="L224" s="382"/>
      <c r="M224" s="382"/>
      <c r="N224" s="382"/>
      <c r="O224" s="382"/>
      <c r="P224" s="382"/>
      <c r="Q224" s="382"/>
      <c r="R224" s="382"/>
      <c r="S224" s="382"/>
      <c r="T224" s="382"/>
      <c r="U224" s="382"/>
      <c r="V224" s="382"/>
      <c r="W224" s="382"/>
      <c r="X224" s="382"/>
      <c r="Y224" s="382"/>
      <c r="Z224" s="382"/>
      <c r="AA224" s="382"/>
    </row>
    <row r="225" spans="1:27" ht="14.25" customHeight="1">
      <c r="A225" s="382"/>
      <c r="B225" s="382"/>
      <c r="C225" s="372"/>
      <c r="D225" s="382"/>
      <c r="E225" s="372"/>
      <c r="F225" s="404"/>
      <c r="G225" s="404"/>
      <c r="H225" s="382"/>
      <c r="I225" s="382"/>
      <c r="J225" s="382"/>
      <c r="K225" s="382"/>
      <c r="L225" s="382"/>
      <c r="M225" s="382"/>
      <c r="N225" s="382"/>
      <c r="O225" s="382"/>
      <c r="P225" s="382"/>
      <c r="Q225" s="382"/>
      <c r="R225" s="382"/>
      <c r="S225" s="382"/>
      <c r="T225" s="382"/>
      <c r="U225" s="382"/>
      <c r="V225" s="382"/>
      <c r="W225" s="382"/>
      <c r="X225" s="382"/>
      <c r="Y225" s="382"/>
      <c r="Z225" s="382"/>
      <c r="AA225" s="382"/>
    </row>
    <row r="226" spans="1:27" ht="14.25" customHeight="1">
      <c r="A226" s="382"/>
      <c r="B226" s="382"/>
      <c r="C226" s="372"/>
      <c r="D226" s="382"/>
      <c r="E226" s="372"/>
      <c r="F226" s="404"/>
      <c r="G226" s="404"/>
      <c r="H226" s="382"/>
      <c r="I226" s="382"/>
      <c r="J226" s="382"/>
      <c r="K226" s="382"/>
      <c r="L226" s="382"/>
      <c r="M226" s="382"/>
      <c r="N226" s="382"/>
      <c r="O226" s="382"/>
      <c r="P226" s="382"/>
      <c r="Q226" s="382"/>
      <c r="R226" s="382"/>
      <c r="S226" s="382"/>
      <c r="T226" s="382"/>
      <c r="U226" s="382"/>
      <c r="V226" s="382"/>
      <c r="W226" s="382"/>
      <c r="X226" s="382"/>
      <c r="Y226" s="382"/>
      <c r="Z226" s="382"/>
      <c r="AA226" s="382"/>
    </row>
    <row r="227" spans="1:27" ht="14.25" customHeight="1">
      <c r="A227" s="382"/>
      <c r="B227" s="382"/>
      <c r="C227" s="372"/>
      <c r="D227" s="382"/>
      <c r="E227" s="372"/>
      <c r="F227" s="404"/>
      <c r="G227" s="404"/>
      <c r="H227" s="382"/>
      <c r="I227" s="382"/>
      <c r="J227" s="382"/>
      <c r="K227" s="382"/>
      <c r="L227" s="382"/>
      <c r="M227" s="382"/>
      <c r="N227" s="382"/>
      <c r="O227" s="382"/>
      <c r="P227" s="382"/>
      <c r="Q227" s="382"/>
      <c r="R227" s="382"/>
      <c r="S227" s="382"/>
      <c r="T227" s="382"/>
      <c r="U227" s="382"/>
      <c r="V227" s="382"/>
      <c r="W227" s="382"/>
      <c r="X227" s="382"/>
      <c r="Y227" s="382"/>
      <c r="Z227" s="382"/>
      <c r="AA227" s="382"/>
    </row>
    <row r="228" spans="1:27" ht="14.25" customHeight="1">
      <c r="A228" s="382"/>
      <c r="B228" s="382"/>
      <c r="C228" s="372"/>
      <c r="D228" s="382"/>
      <c r="E228" s="372"/>
      <c r="F228" s="404"/>
      <c r="G228" s="404"/>
      <c r="H228" s="382"/>
      <c r="I228" s="382"/>
      <c r="J228" s="382"/>
      <c r="K228" s="382"/>
      <c r="L228" s="382"/>
      <c r="M228" s="382"/>
      <c r="N228" s="382"/>
      <c r="O228" s="382"/>
      <c r="P228" s="382"/>
      <c r="Q228" s="382"/>
      <c r="R228" s="382"/>
      <c r="S228" s="382"/>
      <c r="T228" s="382"/>
      <c r="U228" s="382"/>
      <c r="V228" s="382"/>
      <c r="W228" s="382"/>
      <c r="X228" s="382"/>
      <c r="Y228" s="382"/>
      <c r="Z228" s="382"/>
      <c r="AA228" s="382"/>
    </row>
    <row r="229" spans="1:27" ht="14.25" customHeight="1">
      <c r="A229" s="382"/>
      <c r="B229" s="382"/>
      <c r="C229" s="372"/>
      <c r="D229" s="382"/>
      <c r="E229" s="372"/>
      <c r="F229" s="404"/>
      <c r="G229" s="404"/>
      <c r="H229" s="382"/>
      <c r="I229" s="382"/>
      <c r="J229" s="382"/>
      <c r="K229" s="382"/>
      <c r="L229" s="382"/>
      <c r="M229" s="382"/>
      <c r="N229" s="382"/>
      <c r="O229" s="382"/>
      <c r="P229" s="382"/>
      <c r="Q229" s="382"/>
      <c r="R229" s="382"/>
      <c r="S229" s="382"/>
      <c r="T229" s="382"/>
      <c r="U229" s="382"/>
      <c r="V229" s="382"/>
      <c r="W229" s="382"/>
      <c r="X229" s="382"/>
      <c r="Y229" s="382"/>
      <c r="Z229" s="382"/>
      <c r="AA229" s="382"/>
    </row>
    <row r="230" spans="1:27" ht="14.25" customHeight="1">
      <c r="A230" s="382"/>
      <c r="B230" s="382"/>
      <c r="C230" s="372"/>
      <c r="D230" s="382"/>
      <c r="E230" s="372"/>
      <c r="F230" s="404"/>
      <c r="G230" s="404"/>
      <c r="H230" s="382"/>
      <c r="I230" s="382"/>
      <c r="J230" s="382"/>
      <c r="K230" s="382"/>
      <c r="L230" s="382"/>
      <c r="M230" s="382"/>
      <c r="N230" s="382"/>
      <c r="O230" s="382"/>
      <c r="P230" s="382"/>
      <c r="Q230" s="382"/>
      <c r="R230" s="382"/>
      <c r="S230" s="382"/>
      <c r="T230" s="382"/>
      <c r="U230" s="382"/>
      <c r="V230" s="382"/>
      <c r="W230" s="382"/>
      <c r="X230" s="382"/>
      <c r="Y230" s="382"/>
      <c r="Z230" s="382"/>
      <c r="AA230" s="382"/>
    </row>
    <row r="231" spans="1:27" ht="14.25" customHeight="1">
      <c r="A231" s="382"/>
      <c r="B231" s="382"/>
      <c r="C231" s="372"/>
      <c r="D231" s="382"/>
      <c r="E231" s="372"/>
      <c r="F231" s="404"/>
      <c r="G231" s="404"/>
      <c r="H231" s="382"/>
      <c r="I231" s="382"/>
      <c r="J231" s="382"/>
      <c r="K231" s="382"/>
      <c r="L231" s="382"/>
      <c r="M231" s="382"/>
      <c r="N231" s="382"/>
      <c r="O231" s="382"/>
      <c r="P231" s="382"/>
      <c r="Q231" s="382"/>
      <c r="R231" s="382"/>
      <c r="S231" s="382"/>
      <c r="T231" s="382"/>
      <c r="U231" s="382"/>
      <c r="V231" s="382"/>
      <c r="W231" s="382"/>
      <c r="X231" s="382"/>
      <c r="Y231" s="382"/>
      <c r="Z231" s="382"/>
      <c r="AA231" s="382"/>
    </row>
    <row r="232" spans="1:27" ht="14.25" customHeight="1">
      <c r="A232" s="382"/>
      <c r="B232" s="382"/>
      <c r="C232" s="372"/>
      <c r="D232" s="382"/>
      <c r="E232" s="372"/>
      <c r="F232" s="404"/>
      <c r="G232" s="404"/>
      <c r="H232" s="382"/>
      <c r="I232" s="382"/>
      <c r="J232" s="382"/>
      <c r="K232" s="382"/>
      <c r="L232" s="382"/>
      <c r="M232" s="382"/>
      <c r="N232" s="382"/>
      <c r="O232" s="382"/>
      <c r="P232" s="382"/>
      <c r="Q232" s="382"/>
      <c r="R232" s="382"/>
      <c r="S232" s="382"/>
      <c r="T232" s="382"/>
      <c r="U232" s="382"/>
      <c r="V232" s="382"/>
      <c r="W232" s="382"/>
      <c r="X232" s="382"/>
      <c r="Y232" s="382"/>
      <c r="Z232" s="382"/>
      <c r="AA232" s="382"/>
    </row>
    <row r="233" spans="1:27" ht="14.25" customHeight="1">
      <c r="A233" s="382"/>
      <c r="B233" s="382"/>
      <c r="C233" s="372"/>
      <c r="D233" s="382"/>
      <c r="E233" s="372"/>
      <c r="F233" s="404"/>
      <c r="G233" s="404"/>
      <c r="H233" s="382"/>
      <c r="I233" s="382"/>
      <c r="J233" s="382"/>
      <c r="K233" s="382"/>
      <c r="L233" s="382"/>
      <c r="M233" s="382"/>
      <c r="N233" s="382"/>
      <c r="O233" s="382"/>
      <c r="P233" s="382"/>
      <c r="Q233" s="382"/>
      <c r="R233" s="382"/>
      <c r="S233" s="382"/>
      <c r="T233" s="382"/>
      <c r="U233" s="382"/>
      <c r="V233" s="382"/>
      <c r="W233" s="382"/>
      <c r="X233" s="382"/>
      <c r="Y233" s="382"/>
      <c r="Z233" s="382"/>
      <c r="AA233" s="382"/>
    </row>
    <row r="234" spans="1:27" ht="14.25" customHeight="1">
      <c r="A234" s="382"/>
      <c r="B234" s="382"/>
      <c r="C234" s="372"/>
      <c r="D234" s="382"/>
      <c r="E234" s="372"/>
      <c r="F234" s="404"/>
      <c r="G234" s="404"/>
      <c r="H234" s="382"/>
      <c r="I234" s="382"/>
      <c r="J234" s="382"/>
      <c r="K234" s="382"/>
      <c r="L234" s="382"/>
      <c r="M234" s="382"/>
      <c r="N234" s="382"/>
      <c r="O234" s="382"/>
      <c r="P234" s="382"/>
      <c r="Q234" s="382"/>
      <c r="R234" s="382"/>
      <c r="S234" s="382"/>
      <c r="T234" s="382"/>
      <c r="U234" s="382"/>
      <c r="V234" s="382"/>
      <c r="W234" s="382"/>
      <c r="X234" s="382"/>
      <c r="Y234" s="382"/>
      <c r="Z234" s="382"/>
      <c r="AA234" s="382"/>
    </row>
    <row r="235" spans="1:27" ht="14.25" customHeight="1">
      <c r="A235" s="382"/>
      <c r="B235" s="382"/>
      <c r="C235" s="372"/>
      <c r="D235" s="382"/>
      <c r="E235" s="372"/>
      <c r="F235" s="404"/>
      <c r="G235" s="404"/>
      <c r="H235" s="382"/>
      <c r="I235" s="382"/>
      <c r="J235" s="382"/>
      <c r="K235" s="382"/>
      <c r="L235" s="382"/>
      <c r="M235" s="382"/>
      <c r="N235" s="382"/>
      <c r="O235" s="382"/>
      <c r="P235" s="382"/>
      <c r="Q235" s="382"/>
      <c r="R235" s="382"/>
      <c r="S235" s="382"/>
      <c r="T235" s="382"/>
      <c r="U235" s="382"/>
      <c r="V235" s="382"/>
      <c r="W235" s="382"/>
      <c r="X235" s="382"/>
      <c r="Y235" s="382"/>
      <c r="Z235" s="382"/>
      <c r="AA235" s="382"/>
    </row>
    <row r="236" spans="1:27" ht="14.25" customHeight="1">
      <c r="A236" s="382"/>
      <c r="B236" s="382"/>
      <c r="C236" s="372"/>
      <c r="D236" s="382"/>
      <c r="E236" s="372"/>
      <c r="F236" s="404"/>
      <c r="G236" s="404"/>
      <c r="H236" s="382"/>
      <c r="I236" s="382"/>
      <c r="J236" s="382"/>
      <c r="K236" s="382"/>
      <c r="L236" s="382"/>
      <c r="M236" s="382"/>
      <c r="N236" s="382"/>
      <c r="O236" s="382"/>
      <c r="P236" s="382"/>
      <c r="Q236" s="382"/>
      <c r="R236" s="382"/>
      <c r="S236" s="382"/>
      <c r="T236" s="382"/>
      <c r="U236" s="382"/>
      <c r="V236" s="382"/>
      <c r="W236" s="382"/>
      <c r="X236" s="382"/>
      <c r="Y236" s="382"/>
      <c r="Z236" s="382"/>
      <c r="AA236" s="382"/>
    </row>
    <row r="237" spans="1:27" ht="14.25" customHeight="1">
      <c r="A237" s="382"/>
      <c r="B237" s="382"/>
      <c r="C237" s="372"/>
      <c r="D237" s="382"/>
      <c r="E237" s="372"/>
      <c r="F237" s="404"/>
      <c r="G237" s="404"/>
      <c r="H237" s="382"/>
      <c r="I237" s="382"/>
      <c r="J237" s="382"/>
      <c r="K237" s="382"/>
      <c r="L237" s="382"/>
      <c r="M237" s="382"/>
      <c r="N237" s="382"/>
      <c r="O237" s="382"/>
      <c r="P237" s="382"/>
      <c r="Q237" s="382"/>
      <c r="R237" s="382"/>
      <c r="S237" s="382"/>
      <c r="T237" s="382"/>
      <c r="U237" s="382"/>
      <c r="V237" s="382"/>
      <c r="W237" s="382"/>
      <c r="X237" s="382"/>
      <c r="Y237" s="382"/>
      <c r="Z237" s="382"/>
      <c r="AA237" s="382"/>
    </row>
    <row r="238" spans="1:27" ht="14.25" customHeight="1">
      <c r="A238" s="382"/>
      <c r="B238" s="382"/>
      <c r="C238" s="372"/>
      <c r="D238" s="382"/>
      <c r="E238" s="372"/>
      <c r="F238" s="404"/>
      <c r="G238" s="404"/>
      <c r="H238" s="382"/>
      <c r="I238" s="382"/>
      <c r="J238" s="382"/>
      <c r="K238" s="382"/>
      <c r="L238" s="382"/>
      <c r="M238" s="382"/>
      <c r="N238" s="382"/>
      <c r="O238" s="382"/>
      <c r="P238" s="382"/>
      <c r="Q238" s="382"/>
      <c r="R238" s="382"/>
      <c r="S238" s="382"/>
      <c r="T238" s="382"/>
      <c r="U238" s="382"/>
      <c r="V238" s="382"/>
      <c r="W238" s="382"/>
      <c r="X238" s="382"/>
      <c r="Y238" s="382"/>
      <c r="Z238" s="382"/>
      <c r="AA238" s="382"/>
    </row>
    <row r="239" spans="1:27" ht="14.25" customHeight="1">
      <c r="A239" s="382"/>
      <c r="B239" s="382"/>
      <c r="C239" s="372"/>
      <c r="D239" s="382"/>
      <c r="E239" s="372"/>
      <c r="F239" s="404"/>
      <c r="G239" s="404"/>
      <c r="H239" s="382"/>
      <c r="I239" s="382"/>
      <c r="J239" s="382"/>
      <c r="K239" s="382"/>
      <c r="L239" s="382"/>
      <c r="M239" s="382"/>
      <c r="N239" s="382"/>
      <c r="O239" s="382"/>
      <c r="P239" s="382"/>
      <c r="Q239" s="382"/>
      <c r="R239" s="382"/>
      <c r="S239" s="382"/>
      <c r="T239" s="382"/>
      <c r="U239" s="382"/>
      <c r="V239" s="382"/>
      <c r="W239" s="382"/>
      <c r="X239" s="382"/>
      <c r="Y239" s="382"/>
      <c r="Z239" s="382"/>
      <c r="AA239" s="382"/>
    </row>
    <row r="240" spans="1:27" ht="14.25" customHeight="1">
      <c r="A240" s="382"/>
      <c r="B240" s="382"/>
      <c r="C240" s="372"/>
      <c r="D240" s="382"/>
      <c r="E240" s="372"/>
      <c r="F240" s="404"/>
      <c r="G240" s="404"/>
      <c r="H240" s="382"/>
      <c r="I240" s="382"/>
      <c r="J240" s="382"/>
      <c r="K240" s="382"/>
      <c r="L240" s="382"/>
      <c r="M240" s="382"/>
      <c r="N240" s="382"/>
      <c r="O240" s="382"/>
      <c r="P240" s="382"/>
      <c r="Q240" s="382"/>
      <c r="R240" s="382"/>
      <c r="S240" s="382"/>
      <c r="T240" s="382"/>
      <c r="U240" s="382"/>
      <c r="V240" s="382"/>
      <c r="W240" s="382"/>
      <c r="X240" s="382"/>
      <c r="Y240" s="382"/>
      <c r="Z240" s="382"/>
      <c r="AA240" s="382"/>
    </row>
    <row r="241" spans="1:27" ht="14.25" customHeight="1">
      <c r="A241" s="382"/>
      <c r="B241" s="382"/>
      <c r="C241" s="372"/>
      <c r="D241" s="382"/>
      <c r="E241" s="372"/>
      <c r="F241" s="404"/>
      <c r="G241" s="404"/>
      <c r="H241" s="382"/>
      <c r="I241" s="382"/>
      <c r="J241" s="382"/>
      <c r="K241" s="382"/>
      <c r="L241" s="382"/>
      <c r="M241" s="382"/>
      <c r="N241" s="382"/>
      <c r="O241" s="382"/>
      <c r="P241" s="382"/>
      <c r="Q241" s="382"/>
      <c r="R241" s="382"/>
      <c r="S241" s="382"/>
      <c r="T241" s="382"/>
      <c r="U241" s="382"/>
      <c r="V241" s="382"/>
      <c r="W241" s="382"/>
      <c r="X241" s="382"/>
      <c r="Y241" s="382"/>
      <c r="Z241" s="382"/>
      <c r="AA241" s="382"/>
    </row>
    <row r="242" spans="1:27" ht="14.25" customHeight="1">
      <c r="A242" s="382"/>
      <c r="B242" s="382"/>
      <c r="C242" s="372"/>
      <c r="D242" s="382"/>
      <c r="E242" s="372"/>
      <c r="F242" s="404"/>
      <c r="G242" s="404"/>
      <c r="H242" s="382"/>
      <c r="I242" s="382"/>
      <c r="J242" s="382"/>
      <c r="K242" s="382"/>
      <c r="L242" s="382"/>
      <c r="M242" s="382"/>
      <c r="N242" s="382"/>
      <c r="O242" s="382"/>
      <c r="P242" s="382"/>
      <c r="Q242" s="382"/>
      <c r="R242" s="382"/>
      <c r="S242" s="382"/>
      <c r="T242" s="382"/>
      <c r="U242" s="382"/>
      <c r="V242" s="382"/>
      <c r="W242" s="382"/>
      <c r="X242" s="382"/>
      <c r="Y242" s="382"/>
      <c r="Z242" s="382"/>
      <c r="AA242" s="382"/>
    </row>
    <row r="243" spans="1:27" ht="14.25" customHeight="1">
      <c r="A243" s="382"/>
      <c r="B243" s="382"/>
      <c r="C243" s="372"/>
      <c r="D243" s="382"/>
      <c r="E243" s="372"/>
      <c r="F243" s="404"/>
      <c r="G243" s="404"/>
      <c r="H243" s="382"/>
      <c r="I243" s="382"/>
      <c r="J243" s="382"/>
      <c r="K243" s="382"/>
      <c r="L243" s="382"/>
      <c r="M243" s="382"/>
      <c r="N243" s="382"/>
      <c r="O243" s="382"/>
      <c r="P243" s="382"/>
      <c r="Q243" s="382"/>
      <c r="R243" s="382"/>
      <c r="S243" s="382"/>
      <c r="T243" s="382"/>
      <c r="U243" s="382"/>
      <c r="V243" s="382"/>
      <c r="W243" s="382"/>
      <c r="X243" s="382"/>
      <c r="Y243" s="382"/>
      <c r="Z243" s="382"/>
      <c r="AA243" s="382"/>
    </row>
    <row r="244" spans="1:27" ht="14.25" customHeight="1">
      <c r="A244" s="382"/>
      <c r="B244" s="382"/>
      <c r="C244" s="372"/>
      <c r="D244" s="382"/>
      <c r="E244" s="372"/>
      <c r="F244" s="404"/>
      <c r="G244" s="404"/>
      <c r="H244" s="382"/>
      <c r="I244" s="382"/>
      <c r="J244" s="382"/>
      <c r="K244" s="382"/>
      <c r="L244" s="382"/>
      <c r="M244" s="382"/>
      <c r="N244" s="382"/>
      <c r="O244" s="382"/>
      <c r="P244" s="382"/>
      <c r="Q244" s="382"/>
      <c r="R244" s="382"/>
      <c r="S244" s="382"/>
      <c r="T244" s="382"/>
      <c r="U244" s="382"/>
      <c r="V244" s="382"/>
      <c r="W244" s="382"/>
      <c r="X244" s="382"/>
      <c r="Y244" s="382"/>
      <c r="Z244" s="382"/>
      <c r="AA244" s="382"/>
    </row>
    <row r="245" spans="1:27" ht="14.25" customHeight="1">
      <c r="A245" s="382"/>
      <c r="B245" s="382"/>
      <c r="C245" s="372"/>
      <c r="D245" s="382"/>
      <c r="E245" s="372"/>
      <c r="F245" s="404"/>
      <c r="G245" s="404"/>
      <c r="H245" s="382"/>
      <c r="I245" s="382"/>
      <c r="J245" s="382"/>
      <c r="K245" s="382"/>
      <c r="L245" s="382"/>
      <c r="M245" s="382"/>
      <c r="N245" s="382"/>
      <c r="O245" s="382"/>
      <c r="P245" s="382"/>
      <c r="Q245" s="382"/>
      <c r="R245" s="382"/>
      <c r="S245" s="382"/>
      <c r="T245" s="382"/>
      <c r="U245" s="382"/>
      <c r="V245" s="382"/>
      <c r="W245" s="382"/>
      <c r="X245" s="382"/>
      <c r="Y245" s="382"/>
      <c r="Z245" s="382"/>
      <c r="AA245" s="382"/>
    </row>
    <row r="246" spans="1:27" ht="14.25" customHeight="1">
      <c r="A246" s="382"/>
      <c r="B246" s="382"/>
      <c r="C246" s="372"/>
      <c r="D246" s="382"/>
      <c r="E246" s="372"/>
      <c r="F246" s="404"/>
      <c r="G246" s="404"/>
      <c r="H246" s="382"/>
      <c r="I246" s="382"/>
      <c r="J246" s="382"/>
      <c r="K246" s="382"/>
      <c r="L246" s="382"/>
      <c r="M246" s="382"/>
      <c r="N246" s="382"/>
      <c r="O246" s="382"/>
      <c r="P246" s="382"/>
      <c r="Q246" s="382"/>
      <c r="R246" s="382"/>
      <c r="S246" s="382"/>
      <c r="T246" s="382"/>
      <c r="U246" s="382"/>
      <c r="V246" s="382"/>
      <c r="W246" s="382"/>
      <c r="X246" s="382"/>
      <c r="Y246" s="382"/>
      <c r="Z246" s="382"/>
      <c r="AA246" s="382"/>
    </row>
    <row r="247" spans="1:27" ht="14.25" customHeight="1">
      <c r="A247" s="382"/>
      <c r="B247" s="382"/>
      <c r="C247" s="372"/>
      <c r="D247" s="382"/>
      <c r="E247" s="372"/>
      <c r="F247" s="404"/>
      <c r="G247" s="404"/>
      <c r="H247" s="382"/>
      <c r="I247" s="382"/>
      <c r="J247" s="382"/>
      <c r="K247" s="382"/>
      <c r="L247" s="382"/>
      <c r="M247" s="382"/>
      <c r="N247" s="382"/>
      <c r="O247" s="382"/>
      <c r="P247" s="382"/>
      <c r="Q247" s="382"/>
      <c r="R247" s="382"/>
      <c r="S247" s="382"/>
      <c r="T247" s="382"/>
      <c r="U247" s="382"/>
      <c r="V247" s="382"/>
      <c r="W247" s="382"/>
      <c r="X247" s="382"/>
      <c r="Y247" s="382"/>
      <c r="Z247" s="382"/>
      <c r="AA247" s="382"/>
    </row>
    <row r="248" spans="1:27" ht="14.25" customHeight="1">
      <c r="A248" s="382"/>
      <c r="B248" s="382"/>
      <c r="C248" s="372"/>
      <c r="D248" s="382"/>
      <c r="E248" s="372"/>
      <c r="F248" s="404"/>
      <c r="G248" s="404"/>
      <c r="H248" s="382"/>
      <c r="I248" s="382"/>
      <c r="J248" s="382"/>
      <c r="K248" s="382"/>
      <c r="L248" s="382"/>
      <c r="M248" s="382"/>
      <c r="N248" s="382"/>
      <c r="O248" s="382"/>
      <c r="P248" s="382"/>
      <c r="Q248" s="382"/>
      <c r="R248" s="382"/>
      <c r="S248" s="382"/>
      <c r="T248" s="382"/>
      <c r="U248" s="382"/>
      <c r="V248" s="382"/>
      <c r="W248" s="382"/>
      <c r="X248" s="382"/>
      <c r="Y248" s="382"/>
      <c r="Z248" s="382"/>
      <c r="AA248" s="382"/>
    </row>
    <row r="249" spans="1:27" ht="14.25" customHeight="1">
      <c r="A249" s="382"/>
      <c r="B249" s="382"/>
      <c r="C249" s="372"/>
      <c r="D249" s="382"/>
      <c r="E249" s="372"/>
      <c r="F249" s="404"/>
      <c r="G249" s="404"/>
      <c r="H249" s="382"/>
      <c r="I249" s="382"/>
      <c r="J249" s="382"/>
      <c r="K249" s="382"/>
      <c r="L249" s="382"/>
      <c r="M249" s="382"/>
      <c r="N249" s="382"/>
      <c r="O249" s="382"/>
      <c r="P249" s="382"/>
      <c r="Q249" s="382"/>
      <c r="R249" s="382"/>
      <c r="S249" s="382"/>
      <c r="T249" s="382"/>
      <c r="U249" s="382"/>
      <c r="V249" s="382"/>
      <c r="W249" s="382"/>
      <c r="X249" s="382"/>
      <c r="Y249" s="382"/>
      <c r="Z249" s="382"/>
      <c r="AA249" s="382"/>
    </row>
    <row r="250" spans="1:27" ht="14.25" customHeight="1">
      <c r="A250" s="382"/>
      <c r="B250" s="382"/>
      <c r="C250" s="372"/>
      <c r="D250" s="382"/>
      <c r="E250" s="372"/>
      <c r="F250" s="404"/>
      <c r="G250" s="404"/>
      <c r="H250" s="382"/>
      <c r="I250" s="382"/>
      <c r="J250" s="382"/>
      <c r="K250" s="382"/>
      <c r="L250" s="382"/>
      <c r="M250" s="382"/>
      <c r="N250" s="382"/>
      <c r="O250" s="382"/>
      <c r="P250" s="382"/>
      <c r="Q250" s="382"/>
      <c r="R250" s="382"/>
      <c r="S250" s="382"/>
      <c r="T250" s="382"/>
      <c r="U250" s="382"/>
      <c r="V250" s="382"/>
      <c r="W250" s="382"/>
      <c r="X250" s="382"/>
      <c r="Y250" s="382"/>
      <c r="Z250" s="382"/>
      <c r="AA250" s="382"/>
    </row>
    <row r="251" spans="1:27" ht="14.25" customHeight="1">
      <c r="A251" s="382"/>
      <c r="B251" s="382"/>
      <c r="C251" s="372"/>
      <c r="D251" s="382"/>
      <c r="E251" s="372"/>
      <c r="F251" s="404"/>
      <c r="G251" s="404"/>
      <c r="H251" s="382"/>
      <c r="I251" s="382"/>
      <c r="J251" s="382"/>
      <c r="K251" s="382"/>
      <c r="L251" s="382"/>
      <c r="M251" s="382"/>
      <c r="N251" s="382"/>
      <c r="O251" s="382"/>
      <c r="P251" s="382"/>
      <c r="Q251" s="382"/>
      <c r="R251" s="382"/>
      <c r="S251" s="382"/>
      <c r="T251" s="382"/>
      <c r="U251" s="382"/>
      <c r="V251" s="382"/>
      <c r="W251" s="382"/>
      <c r="X251" s="382"/>
      <c r="Y251" s="382"/>
      <c r="Z251" s="382"/>
      <c r="AA251" s="382"/>
    </row>
    <row r="252" spans="1:27" ht="14.25" customHeight="1">
      <c r="A252" s="382"/>
      <c r="B252" s="382"/>
      <c r="C252" s="372"/>
      <c r="D252" s="382"/>
      <c r="E252" s="372"/>
      <c r="F252" s="404"/>
      <c r="G252" s="404"/>
      <c r="H252" s="382"/>
      <c r="I252" s="382"/>
      <c r="J252" s="382"/>
      <c r="K252" s="382"/>
      <c r="L252" s="382"/>
      <c r="M252" s="382"/>
      <c r="N252" s="382"/>
      <c r="O252" s="382"/>
      <c r="P252" s="382"/>
      <c r="Q252" s="382"/>
      <c r="R252" s="382"/>
      <c r="S252" s="382"/>
      <c r="T252" s="382"/>
      <c r="U252" s="382"/>
      <c r="V252" s="382"/>
      <c r="W252" s="382"/>
      <c r="X252" s="382"/>
      <c r="Y252" s="382"/>
      <c r="Z252" s="382"/>
      <c r="AA252" s="382"/>
    </row>
    <row r="253" spans="1:27" ht="14.25" customHeight="1">
      <c r="A253" s="382"/>
      <c r="B253" s="382"/>
      <c r="C253" s="372"/>
      <c r="D253" s="382"/>
      <c r="E253" s="372"/>
      <c r="F253" s="404"/>
      <c r="G253" s="404"/>
      <c r="H253" s="382"/>
      <c r="I253" s="382"/>
      <c r="J253" s="382"/>
      <c r="K253" s="382"/>
      <c r="L253" s="382"/>
      <c r="M253" s="382"/>
      <c r="N253" s="382"/>
      <c r="O253" s="382"/>
      <c r="P253" s="382"/>
      <c r="Q253" s="382"/>
      <c r="R253" s="382"/>
      <c r="S253" s="382"/>
      <c r="T253" s="382"/>
      <c r="U253" s="382"/>
      <c r="V253" s="382"/>
      <c r="W253" s="382"/>
      <c r="X253" s="382"/>
      <c r="Y253" s="382"/>
      <c r="Z253" s="382"/>
      <c r="AA253" s="382"/>
    </row>
    <row r="254" spans="1:27" ht="14.25" customHeight="1">
      <c r="A254" s="382"/>
      <c r="B254" s="382"/>
      <c r="C254" s="372"/>
      <c r="D254" s="382"/>
      <c r="E254" s="372"/>
      <c r="F254" s="404"/>
      <c r="G254" s="404"/>
      <c r="H254" s="382"/>
      <c r="I254" s="382"/>
      <c r="J254" s="382"/>
      <c r="K254" s="382"/>
      <c r="L254" s="382"/>
      <c r="M254" s="382"/>
      <c r="N254" s="382"/>
      <c r="O254" s="382"/>
      <c r="P254" s="382"/>
      <c r="Q254" s="382"/>
      <c r="R254" s="382"/>
      <c r="S254" s="382"/>
      <c r="T254" s="382"/>
      <c r="U254" s="382"/>
      <c r="V254" s="382"/>
      <c r="W254" s="382"/>
      <c r="X254" s="382"/>
      <c r="Y254" s="382"/>
      <c r="Z254" s="382"/>
      <c r="AA254" s="382"/>
    </row>
    <row r="255" spans="1:27" ht="14.25" customHeight="1">
      <c r="A255" s="382"/>
      <c r="B255" s="382"/>
      <c r="C255" s="372"/>
      <c r="D255" s="382"/>
      <c r="E255" s="372"/>
      <c r="F255" s="404"/>
      <c r="G255" s="404"/>
      <c r="H255" s="382"/>
      <c r="I255" s="382"/>
      <c r="J255" s="382"/>
      <c r="K255" s="382"/>
      <c r="L255" s="382"/>
      <c r="M255" s="382"/>
      <c r="N255" s="382"/>
      <c r="O255" s="382"/>
      <c r="P255" s="382"/>
      <c r="Q255" s="382"/>
      <c r="R255" s="382"/>
      <c r="S255" s="382"/>
      <c r="T255" s="382"/>
      <c r="U255" s="382"/>
      <c r="V255" s="382"/>
      <c r="W255" s="382"/>
      <c r="X255" s="382"/>
      <c r="Y255" s="382"/>
      <c r="Z255" s="382"/>
      <c r="AA255" s="382"/>
    </row>
    <row r="256" spans="1:27" ht="14.25" customHeight="1">
      <c r="A256" s="382"/>
      <c r="B256" s="382"/>
      <c r="C256" s="372"/>
      <c r="D256" s="382"/>
      <c r="E256" s="372"/>
      <c r="F256" s="404"/>
      <c r="G256" s="404"/>
      <c r="H256" s="382"/>
      <c r="I256" s="382"/>
      <c r="J256" s="382"/>
      <c r="K256" s="382"/>
      <c r="L256" s="382"/>
      <c r="M256" s="382"/>
      <c r="N256" s="382"/>
      <c r="O256" s="382"/>
      <c r="P256" s="382"/>
      <c r="Q256" s="382"/>
      <c r="R256" s="382"/>
      <c r="S256" s="382"/>
      <c r="T256" s="382"/>
      <c r="U256" s="382"/>
      <c r="V256" s="382"/>
      <c r="W256" s="382"/>
      <c r="X256" s="382"/>
      <c r="Y256" s="382"/>
      <c r="Z256" s="382"/>
      <c r="AA256" s="382"/>
    </row>
    <row r="257" spans="1:27" ht="14.25" customHeight="1">
      <c r="A257" s="382"/>
      <c r="B257" s="382"/>
      <c r="C257" s="372"/>
      <c r="D257" s="382"/>
      <c r="E257" s="372"/>
      <c r="F257" s="404"/>
      <c r="G257" s="404"/>
      <c r="H257" s="382"/>
      <c r="I257" s="382"/>
      <c r="J257" s="382"/>
      <c r="K257" s="382"/>
      <c r="L257" s="382"/>
      <c r="M257" s="382"/>
      <c r="N257" s="382"/>
      <c r="O257" s="382"/>
      <c r="P257" s="382"/>
      <c r="Q257" s="382"/>
      <c r="R257" s="382"/>
      <c r="S257" s="382"/>
      <c r="T257" s="382"/>
      <c r="U257" s="382"/>
      <c r="V257" s="382"/>
      <c r="W257" s="382"/>
      <c r="X257" s="382"/>
      <c r="Y257" s="382"/>
      <c r="Z257" s="382"/>
      <c r="AA257" s="382"/>
    </row>
    <row r="258" spans="1:27" ht="14.25" customHeight="1">
      <c r="A258" s="382"/>
      <c r="B258" s="382"/>
      <c r="C258" s="372"/>
      <c r="D258" s="382"/>
      <c r="E258" s="372"/>
      <c r="F258" s="404"/>
      <c r="G258" s="404"/>
      <c r="H258" s="382"/>
      <c r="I258" s="382"/>
      <c r="J258" s="382"/>
      <c r="K258" s="382"/>
      <c r="L258" s="382"/>
      <c r="M258" s="382"/>
      <c r="N258" s="382"/>
      <c r="O258" s="382"/>
      <c r="P258" s="382"/>
      <c r="Q258" s="382"/>
      <c r="R258" s="382"/>
      <c r="S258" s="382"/>
      <c r="T258" s="382"/>
      <c r="U258" s="382"/>
      <c r="V258" s="382"/>
      <c r="W258" s="382"/>
      <c r="X258" s="382"/>
      <c r="Y258" s="382"/>
      <c r="Z258" s="382"/>
      <c r="AA258" s="382"/>
    </row>
    <row r="259" spans="1:27" ht="14.25" customHeight="1">
      <c r="A259" s="382"/>
      <c r="B259" s="382"/>
      <c r="C259" s="372"/>
      <c r="D259" s="382"/>
      <c r="E259" s="372"/>
      <c r="F259" s="404"/>
      <c r="G259" s="404"/>
      <c r="H259" s="382"/>
      <c r="I259" s="382"/>
      <c r="J259" s="382"/>
      <c r="K259" s="382"/>
      <c r="L259" s="382"/>
      <c r="M259" s="382"/>
      <c r="N259" s="382"/>
      <c r="O259" s="382"/>
      <c r="P259" s="382"/>
      <c r="Q259" s="382"/>
      <c r="R259" s="382"/>
      <c r="S259" s="382"/>
      <c r="T259" s="382"/>
      <c r="U259" s="382"/>
      <c r="V259" s="382"/>
      <c r="W259" s="382"/>
      <c r="X259" s="382"/>
      <c r="Y259" s="382"/>
      <c r="Z259" s="382"/>
      <c r="AA259" s="382"/>
    </row>
    <row r="260" spans="1:27" ht="14.25" customHeight="1">
      <c r="A260" s="382"/>
      <c r="B260" s="382"/>
      <c r="C260" s="372"/>
      <c r="D260" s="382"/>
      <c r="E260" s="372"/>
      <c r="F260" s="404"/>
      <c r="G260" s="404"/>
      <c r="H260" s="382"/>
      <c r="I260" s="382"/>
      <c r="J260" s="382"/>
      <c r="K260" s="382"/>
      <c r="L260" s="382"/>
      <c r="M260" s="382"/>
      <c r="N260" s="382"/>
      <c r="O260" s="382"/>
      <c r="P260" s="382"/>
      <c r="Q260" s="382"/>
      <c r="R260" s="382"/>
      <c r="S260" s="382"/>
      <c r="T260" s="382"/>
      <c r="U260" s="382"/>
      <c r="V260" s="382"/>
      <c r="W260" s="382"/>
      <c r="X260" s="382"/>
      <c r="Y260" s="382"/>
      <c r="Z260" s="382"/>
      <c r="AA260" s="382"/>
    </row>
    <row r="261" spans="1:27" ht="14.25" customHeight="1">
      <c r="A261" s="382"/>
      <c r="B261" s="382"/>
      <c r="C261" s="372"/>
      <c r="D261" s="382"/>
      <c r="E261" s="372"/>
      <c r="F261" s="404"/>
      <c r="G261" s="404"/>
      <c r="H261" s="382"/>
      <c r="I261" s="382"/>
      <c r="J261" s="382"/>
      <c r="K261" s="382"/>
      <c r="L261" s="382"/>
      <c r="M261" s="382"/>
      <c r="N261" s="382"/>
      <c r="O261" s="382"/>
      <c r="P261" s="382"/>
      <c r="Q261" s="382"/>
      <c r="R261" s="382"/>
      <c r="S261" s="382"/>
      <c r="T261" s="382"/>
      <c r="U261" s="382"/>
      <c r="V261" s="382"/>
      <c r="W261" s="382"/>
      <c r="X261" s="382"/>
      <c r="Y261" s="382"/>
      <c r="Z261" s="382"/>
      <c r="AA261" s="382"/>
    </row>
    <row r="262" spans="1:27" ht="14.25" customHeight="1">
      <c r="A262" s="382"/>
      <c r="B262" s="382"/>
      <c r="C262" s="372"/>
      <c r="D262" s="382"/>
      <c r="E262" s="372"/>
      <c r="F262" s="404"/>
      <c r="G262" s="404"/>
      <c r="H262" s="382"/>
      <c r="I262" s="382"/>
      <c r="J262" s="382"/>
      <c r="K262" s="382"/>
      <c r="L262" s="382"/>
      <c r="M262" s="382"/>
      <c r="N262" s="382"/>
      <c r="O262" s="382"/>
      <c r="P262" s="382"/>
      <c r="Q262" s="382"/>
      <c r="R262" s="382"/>
      <c r="S262" s="382"/>
      <c r="T262" s="382"/>
      <c r="U262" s="382"/>
      <c r="V262" s="382"/>
      <c r="W262" s="382"/>
      <c r="X262" s="382"/>
      <c r="Y262" s="382"/>
      <c r="Z262" s="382"/>
      <c r="AA262" s="382"/>
    </row>
    <row r="263" spans="1:27" ht="14.25" customHeight="1">
      <c r="A263" s="382"/>
      <c r="B263" s="382"/>
      <c r="C263" s="372"/>
      <c r="D263" s="382"/>
      <c r="E263" s="372"/>
      <c r="F263" s="404"/>
      <c r="G263" s="404"/>
      <c r="H263" s="382"/>
      <c r="I263" s="382"/>
      <c r="J263" s="382"/>
      <c r="K263" s="382"/>
      <c r="L263" s="382"/>
      <c r="M263" s="382"/>
      <c r="N263" s="382"/>
      <c r="O263" s="382"/>
      <c r="P263" s="382"/>
      <c r="Q263" s="382"/>
      <c r="R263" s="382"/>
      <c r="S263" s="382"/>
      <c r="T263" s="382"/>
      <c r="U263" s="382"/>
      <c r="V263" s="382"/>
      <c r="W263" s="382"/>
      <c r="X263" s="382"/>
      <c r="Y263" s="382"/>
      <c r="Z263" s="382"/>
      <c r="AA263" s="382"/>
    </row>
    <row r="264" spans="1:27" ht="14.25" customHeight="1">
      <c r="A264" s="382"/>
      <c r="B264" s="382"/>
      <c r="C264" s="372"/>
      <c r="D264" s="382"/>
      <c r="E264" s="372"/>
      <c r="F264" s="404"/>
      <c r="G264" s="404"/>
      <c r="H264" s="382"/>
      <c r="I264" s="382"/>
      <c r="J264" s="382"/>
      <c r="K264" s="382"/>
      <c r="L264" s="382"/>
      <c r="M264" s="382"/>
      <c r="N264" s="382"/>
      <c r="O264" s="382"/>
      <c r="P264" s="382"/>
      <c r="Q264" s="382"/>
      <c r="R264" s="382"/>
      <c r="S264" s="382"/>
      <c r="T264" s="382"/>
      <c r="U264" s="382"/>
      <c r="V264" s="382"/>
      <c r="W264" s="382"/>
      <c r="X264" s="382"/>
      <c r="Y264" s="382"/>
      <c r="Z264" s="382"/>
      <c r="AA264" s="382"/>
    </row>
    <row r="265" spans="1:27" ht="14.25" customHeight="1">
      <c r="A265" s="382"/>
      <c r="B265" s="382"/>
      <c r="C265" s="372"/>
      <c r="D265" s="382"/>
      <c r="E265" s="372"/>
      <c r="F265" s="404"/>
      <c r="G265" s="404"/>
      <c r="H265" s="382"/>
      <c r="I265" s="382"/>
      <c r="J265" s="382"/>
      <c r="K265" s="382"/>
      <c r="L265" s="382"/>
      <c r="M265" s="382"/>
      <c r="N265" s="382"/>
      <c r="O265" s="382"/>
      <c r="P265" s="382"/>
      <c r="Q265" s="382"/>
      <c r="R265" s="382"/>
      <c r="S265" s="382"/>
      <c r="T265" s="382"/>
      <c r="U265" s="382"/>
      <c r="V265" s="382"/>
      <c r="W265" s="382"/>
      <c r="X265" s="382"/>
      <c r="Y265" s="382"/>
      <c r="Z265" s="382"/>
      <c r="AA265" s="382"/>
    </row>
    <row r="266" spans="1:27" ht="14.25" customHeight="1">
      <c r="A266" s="382"/>
      <c r="B266" s="382"/>
      <c r="C266" s="372"/>
      <c r="D266" s="382"/>
      <c r="E266" s="372"/>
      <c r="F266" s="404"/>
      <c r="G266" s="404"/>
      <c r="H266" s="382"/>
      <c r="I266" s="382"/>
      <c r="J266" s="382"/>
      <c r="K266" s="382"/>
      <c r="L266" s="382"/>
      <c r="M266" s="382"/>
      <c r="N266" s="382"/>
      <c r="O266" s="382"/>
      <c r="P266" s="382"/>
      <c r="Q266" s="382"/>
      <c r="R266" s="382"/>
      <c r="S266" s="382"/>
      <c r="T266" s="382"/>
      <c r="U266" s="382"/>
      <c r="V266" s="382"/>
      <c r="W266" s="382"/>
      <c r="X266" s="382"/>
      <c r="Y266" s="382"/>
      <c r="Z266" s="382"/>
      <c r="AA266" s="382"/>
    </row>
    <row r="267" spans="1:27" ht="14.25" customHeight="1">
      <c r="A267" s="382"/>
      <c r="B267" s="382"/>
      <c r="C267" s="372"/>
      <c r="D267" s="382"/>
      <c r="E267" s="372"/>
      <c r="F267" s="404"/>
      <c r="G267" s="404"/>
      <c r="H267" s="382"/>
      <c r="I267" s="382"/>
      <c r="J267" s="382"/>
      <c r="K267" s="382"/>
      <c r="L267" s="382"/>
      <c r="M267" s="382"/>
      <c r="N267" s="382"/>
      <c r="O267" s="382"/>
      <c r="P267" s="382"/>
      <c r="Q267" s="382"/>
      <c r="R267" s="382"/>
      <c r="S267" s="382"/>
      <c r="T267" s="382"/>
      <c r="U267" s="382"/>
      <c r="V267" s="382"/>
      <c r="W267" s="382"/>
      <c r="X267" s="382"/>
      <c r="Y267" s="382"/>
      <c r="Z267" s="382"/>
      <c r="AA267" s="382"/>
    </row>
    <row r="268" spans="1:27" ht="14.25" customHeight="1">
      <c r="A268" s="382"/>
      <c r="B268" s="382"/>
      <c r="C268" s="372"/>
      <c r="D268" s="382"/>
      <c r="E268" s="372"/>
      <c r="F268" s="404"/>
      <c r="G268" s="404"/>
      <c r="H268" s="382"/>
      <c r="I268" s="382"/>
      <c r="J268" s="382"/>
      <c r="K268" s="382"/>
      <c r="L268" s="382"/>
      <c r="M268" s="382"/>
      <c r="N268" s="382"/>
      <c r="O268" s="382"/>
      <c r="P268" s="382"/>
      <c r="Q268" s="382"/>
      <c r="R268" s="382"/>
      <c r="S268" s="382"/>
      <c r="T268" s="382"/>
      <c r="U268" s="382"/>
      <c r="V268" s="382"/>
      <c r="W268" s="382"/>
      <c r="X268" s="382"/>
      <c r="Y268" s="382"/>
      <c r="Z268" s="382"/>
      <c r="AA268" s="382"/>
    </row>
    <row r="269" spans="1:27" ht="14.25" customHeight="1">
      <c r="A269" s="382"/>
      <c r="B269" s="382"/>
      <c r="C269" s="372"/>
      <c r="D269" s="382"/>
      <c r="E269" s="372"/>
      <c r="F269" s="404"/>
      <c r="G269" s="404"/>
      <c r="H269" s="382"/>
      <c r="I269" s="382"/>
      <c r="J269" s="382"/>
      <c r="K269" s="382"/>
      <c r="L269" s="382"/>
      <c r="M269" s="382"/>
      <c r="N269" s="382"/>
      <c r="O269" s="382"/>
      <c r="P269" s="382"/>
      <c r="Q269" s="382"/>
      <c r="R269" s="382"/>
      <c r="S269" s="382"/>
      <c r="T269" s="382"/>
      <c r="U269" s="382"/>
      <c r="V269" s="382"/>
      <c r="W269" s="382"/>
      <c r="X269" s="382"/>
      <c r="Y269" s="382"/>
      <c r="Z269" s="382"/>
      <c r="AA269" s="382"/>
    </row>
    <row r="270" spans="1:27" ht="14.25" customHeight="1">
      <c r="A270" s="382"/>
      <c r="B270" s="382"/>
      <c r="C270" s="372"/>
      <c r="D270" s="382"/>
      <c r="E270" s="372"/>
      <c r="F270" s="404"/>
      <c r="G270" s="404"/>
      <c r="H270" s="382"/>
      <c r="I270" s="382"/>
      <c r="J270" s="382"/>
      <c r="K270" s="382"/>
      <c r="L270" s="382"/>
      <c r="M270" s="382"/>
      <c r="N270" s="382"/>
      <c r="O270" s="382"/>
      <c r="P270" s="382"/>
      <c r="Q270" s="382"/>
      <c r="R270" s="382"/>
      <c r="S270" s="382"/>
      <c r="T270" s="382"/>
      <c r="U270" s="382"/>
      <c r="V270" s="382"/>
      <c r="W270" s="382"/>
      <c r="X270" s="382"/>
      <c r="Y270" s="382"/>
      <c r="Z270" s="382"/>
      <c r="AA270" s="382"/>
    </row>
    <row r="271" spans="1:27" ht="14.25" customHeight="1">
      <c r="A271" s="382"/>
      <c r="B271" s="382"/>
      <c r="C271" s="372"/>
      <c r="D271" s="382"/>
      <c r="E271" s="372"/>
      <c r="F271" s="404"/>
      <c r="G271" s="404"/>
      <c r="H271" s="382"/>
      <c r="I271" s="382"/>
      <c r="J271" s="382"/>
      <c r="K271" s="382"/>
      <c r="L271" s="382"/>
      <c r="M271" s="382"/>
      <c r="N271" s="382"/>
      <c r="O271" s="382"/>
      <c r="P271" s="382"/>
      <c r="Q271" s="382"/>
      <c r="R271" s="382"/>
      <c r="S271" s="382"/>
      <c r="T271" s="382"/>
      <c r="U271" s="382"/>
      <c r="V271" s="382"/>
      <c r="W271" s="382"/>
      <c r="X271" s="382"/>
      <c r="Y271" s="382"/>
      <c r="Z271" s="382"/>
      <c r="AA271" s="382"/>
    </row>
    <row r="272" spans="1:27" ht="14.25" customHeight="1">
      <c r="A272" s="382"/>
      <c r="B272" s="382"/>
      <c r="C272" s="372"/>
      <c r="D272" s="382"/>
      <c r="E272" s="372"/>
      <c r="F272" s="404"/>
      <c r="G272" s="404"/>
      <c r="H272" s="382"/>
      <c r="I272" s="382"/>
      <c r="J272" s="382"/>
      <c r="K272" s="382"/>
      <c r="L272" s="382"/>
      <c r="M272" s="382"/>
      <c r="N272" s="382"/>
      <c r="O272" s="382"/>
      <c r="P272" s="382"/>
      <c r="Q272" s="382"/>
      <c r="R272" s="382"/>
      <c r="S272" s="382"/>
      <c r="T272" s="382"/>
      <c r="U272" s="382"/>
      <c r="V272" s="382"/>
      <c r="W272" s="382"/>
      <c r="X272" s="382"/>
      <c r="Y272" s="382"/>
      <c r="Z272" s="382"/>
      <c r="AA272" s="382"/>
    </row>
    <row r="273" spans="1:27" ht="14.25" customHeight="1">
      <c r="A273" s="382"/>
      <c r="B273" s="382"/>
      <c r="C273" s="372"/>
      <c r="D273" s="382"/>
      <c r="E273" s="372"/>
      <c r="F273" s="404"/>
      <c r="G273" s="404"/>
      <c r="H273" s="382"/>
      <c r="I273" s="382"/>
      <c r="J273" s="382"/>
      <c r="K273" s="382"/>
      <c r="L273" s="382"/>
      <c r="M273" s="382"/>
      <c r="N273" s="382"/>
      <c r="O273" s="382"/>
      <c r="P273" s="382"/>
      <c r="Q273" s="382"/>
      <c r="R273" s="382"/>
      <c r="S273" s="382"/>
      <c r="T273" s="382"/>
      <c r="U273" s="382"/>
      <c r="V273" s="382"/>
      <c r="W273" s="382"/>
      <c r="X273" s="382"/>
      <c r="Y273" s="382"/>
      <c r="Z273" s="382"/>
      <c r="AA273" s="382"/>
    </row>
    <row r="274" spans="1:27" ht="14.25" customHeight="1">
      <c r="A274" s="382"/>
      <c r="B274" s="382"/>
      <c r="C274" s="372"/>
      <c r="D274" s="382"/>
      <c r="E274" s="372"/>
      <c r="F274" s="404"/>
      <c r="G274" s="404"/>
      <c r="H274" s="382"/>
      <c r="I274" s="382"/>
      <c r="J274" s="382"/>
      <c r="K274" s="382"/>
      <c r="L274" s="382"/>
      <c r="M274" s="382"/>
      <c r="N274" s="382"/>
      <c r="O274" s="382"/>
      <c r="P274" s="382"/>
      <c r="Q274" s="382"/>
      <c r="R274" s="382"/>
      <c r="S274" s="382"/>
      <c r="T274" s="382"/>
      <c r="U274" s="382"/>
      <c r="V274" s="382"/>
      <c r="W274" s="382"/>
      <c r="X274" s="382"/>
      <c r="Y274" s="382"/>
      <c r="Z274" s="382"/>
      <c r="AA274" s="382"/>
    </row>
    <row r="275" spans="1:27" ht="14.25" customHeight="1">
      <c r="A275" s="382"/>
      <c r="B275" s="382"/>
      <c r="C275" s="372"/>
      <c r="D275" s="382"/>
      <c r="E275" s="372"/>
      <c r="F275" s="404"/>
      <c r="G275" s="404"/>
      <c r="H275" s="382"/>
      <c r="I275" s="382"/>
      <c r="J275" s="382"/>
      <c r="K275" s="382"/>
      <c r="L275" s="382"/>
      <c r="M275" s="382"/>
      <c r="N275" s="382"/>
      <c r="O275" s="382"/>
      <c r="P275" s="382"/>
      <c r="Q275" s="382"/>
      <c r="R275" s="382"/>
      <c r="S275" s="382"/>
      <c r="T275" s="382"/>
      <c r="U275" s="382"/>
      <c r="V275" s="382"/>
      <c r="W275" s="382"/>
      <c r="X275" s="382"/>
      <c r="Y275" s="382"/>
      <c r="Z275" s="382"/>
      <c r="AA275" s="382"/>
    </row>
    <row r="276" spans="1:27" ht="14.25" customHeight="1">
      <c r="A276" s="382"/>
      <c r="B276" s="382"/>
      <c r="C276" s="372"/>
      <c r="D276" s="382"/>
      <c r="E276" s="372"/>
      <c r="F276" s="404"/>
      <c r="G276" s="404"/>
      <c r="H276" s="382"/>
      <c r="I276" s="382"/>
      <c r="J276" s="382"/>
      <c r="K276" s="382"/>
      <c r="L276" s="382"/>
      <c r="M276" s="382"/>
      <c r="N276" s="382"/>
      <c r="O276" s="382"/>
      <c r="P276" s="382"/>
      <c r="Q276" s="382"/>
      <c r="R276" s="382"/>
      <c r="S276" s="382"/>
      <c r="T276" s="382"/>
      <c r="U276" s="382"/>
      <c r="V276" s="382"/>
      <c r="W276" s="382"/>
      <c r="X276" s="382"/>
      <c r="Y276" s="382"/>
      <c r="Z276" s="382"/>
      <c r="AA276" s="382"/>
    </row>
    <row r="277" spans="1:27" ht="14.25" customHeight="1">
      <c r="A277" s="382"/>
      <c r="B277" s="382"/>
      <c r="C277" s="372"/>
      <c r="D277" s="382"/>
      <c r="E277" s="372"/>
      <c r="F277" s="404"/>
      <c r="G277" s="404"/>
      <c r="H277" s="382"/>
      <c r="I277" s="382"/>
      <c r="J277" s="382"/>
      <c r="K277" s="382"/>
      <c r="L277" s="382"/>
      <c r="M277" s="382"/>
      <c r="N277" s="382"/>
      <c r="O277" s="382"/>
      <c r="P277" s="382"/>
      <c r="Q277" s="382"/>
      <c r="R277" s="382"/>
      <c r="S277" s="382"/>
      <c r="T277" s="382"/>
      <c r="U277" s="382"/>
      <c r="V277" s="382"/>
      <c r="W277" s="382"/>
      <c r="X277" s="382"/>
      <c r="Y277" s="382"/>
      <c r="Z277" s="382"/>
      <c r="AA277" s="382"/>
    </row>
    <row r="278" spans="1:27" ht="14.25" customHeight="1">
      <c r="A278" s="382"/>
      <c r="B278" s="382"/>
      <c r="C278" s="372"/>
      <c r="D278" s="382"/>
      <c r="E278" s="372"/>
      <c r="F278" s="404"/>
      <c r="G278" s="404"/>
      <c r="H278" s="382"/>
      <c r="I278" s="382"/>
      <c r="J278" s="382"/>
      <c r="K278" s="382"/>
      <c r="L278" s="382"/>
      <c r="M278" s="382"/>
      <c r="N278" s="382"/>
      <c r="O278" s="382"/>
      <c r="P278" s="382"/>
      <c r="Q278" s="382"/>
      <c r="R278" s="382"/>
      <c r="S278" s="382"/>
      <c r="T278" s="382"/>
      <c r="U278" s="382"/>
      <c r="V278" s="382"/>
      <c r="W278" s="382"/>
      <c r="X278" s="382"/>
      <c r="Y278" s="382"/>
      <c r="Z278" s="382"/>
      <c r="AA278" s="382"/>
    </row>
    <row r="279" spans="1:27" ht="14.25" customHeight="1">
      <c r="A279" s="382"/>
      <c r="B279" s="382"/>
      <c r="C279" s="372"/>
      <c r="D279" s="382"/>
      <c r="E279" s="372"/>
      <c r="F279" s="404"/>
      <c r="G279" s="404"/>
      <c r="H279" s="382"/>
      <c r="I279" s="382"/>
      <c r="J279" s="382"/>
      <c r="K279" s="382"/>
      <c r="L279" s="382"/>
      <c r="M279" s="382"/>
      <c r="N279" s="382"/>
      <c r="O279" s="382"/>
      <c r="P279" s="382"/>
      <c r="Q279" s="382"/>
      <c r="R279" s="382"/>
      <c r="S279" s="382"/>
      <c r="T279" s="382"/>
      <c r="U279" s="382"/>
      <c r="V279" s="382"/>
      <c r="W279" s="382"/>
      <c r="X279" s="382"/>
      <c r="Y279" s="382"/>
      <c r="Z279" s="382"/>
      <c r="AA279" s="382"/>
    </row>
    <row r="280" spans="1:27" ht="14.25" customHeight="1">
      <c r="A280" s="382"/>
      <c r="B280" s="382"/>
      <c r="C280" s="372"/>
      <c r="D280" s="382"/>
      <c r="E280" s="372"/>
      <c r="F280" s="404"/>
      <c r="G280" s="404"/>
      <c r="H280" s="382"/>
      <c r="I280" s="382"/>
      <c r="J280" s="382"/>
      <c r="K280" s="382"/>
      <c r="L280" s="382"/>
      <c r="M280" s="382"/>
      <c r="N280" s="382"/>
      <c r="O280" s="382"/>
      <c r="P280" s="382"/>
      <c r="Q280" s="382"/>
      <c r="R280" s="382"/>
      <c r="S280" s="382"/>
      <c r="T280" s="382"/>
      <c r="U280" s="382"/>
      <c r="V280" s="382"/>
      <c r="W280" s="382"/>
      <c r="X280" s="382"/>
      <c r="Y280" s="382"/>
      <c r="Z280" s="382"/>
      <c r="AA280" s="382"/>
    </row>
    <row r="281" spans="1:27" ht="14.25" customHeight="1">
      <c r="A281" s="382"/>
      <c r="B281" s="382"/>
      <c r="C281" s="372"/>
      <c r="D281" s="382"/>
      <c r="E281" s="372"/>
      <c r="F281" s="404"/>
      <c r="G281" s="404"/>
      <c r="H281" s="382"/>
      <c r="I281" s="382"/>
      <c r="J281" s="382"/>
      <c r="K281" s="382"/>
      <c r="L281" s="382"/>
      <c r="M281" s="382"/>
      <c r="N281" s="382"/>
      <c r="O281" s="382"/>
      <c r="P281" s="382"/>
      <c r="Q281" s="382"/>
      <c r="R281" s="382"/>
      <c r="S281" s="382"/>
      <c r="T281" s="382"/>
      <c r="U281" s="382"/>
      <c r="V281" s="382"/>
      <c r="W281" s="382"/>
      <c r="X281" s="382"/>
      <c r="Y281" s="382"/>
      <c r="Z281" s="382"/>
      <c r="AA281" s="382"/>
    </row>
    <row r="282" spans="1:27" ht="14.25" customHeight="1">
      <c r="A282" s="382"/>
      <c r="B282" s="382"/>
      <c r="C282" s="372"/>
      <c r="D282" s="382"/>
      <c r="E282" s="372"/>
      <c r="F282" s="404"/>
      <c r="G282" s="404"/>
      <c r="H282" s="382"/>
      <c r="I282" s="382"/>
      <c r="J282" s="382"/>
      <c r="K282" s="382"/>
      <c r="L282" s="382"/>
      <c r="M282" s="382"/>
      <c r="N282" s="382"/>
      <c r="O282" s="382"/>
      <c r="P282" s="382"/>
      <c r="Q282" s="382"/>
      <c r="R282" s="382"/>
      <c r="S282" s="382"/>
      <c r="T282" s="382"/>
      <c r="U282" s="382"/>
      <c r="V282" s="382"/>
      <c r="W282" s="382"/>
      <c r="X282" s="382"/>
      <c r="Y282" s="382"/>
      <c r="Z282" s="382"/>
      <c r="AA282" s="382"/>
    </row>
    <row r="283" spans="1:27" ht="14.25" customHeight="1">
      <c r="A283" s="382"/>
      <c r="B283" s="382"/>
      <c r="C283" s="372"/>
      <c r="D283" s="382"/>
      <c r="E283" s="372"/>
      <c r="F283" s="404"/>
      <c r="G283" s="404"/>
      <c r="H283" s="382"/>
      <c r="I283" s="382"/>
      <c r="J283" s="382"/>
      <c r="K283" s="382"/>
      <c r="L283" s="382"/>
      <c r="M283" s="382"/>
      <c r="N283" s="382"/>
      <c r="O283" s="382"/>
      <c r="P283" s="382"/>
      <c r="Q283" s="382"/>
      <c r="R283" s="382"/>
      <c r="S283" s="382"/>
      <c r="T283" s="382"/>
      <c r="U283" s="382"/>
      <c r="V283" s="382"/>
      <c r="W283" s="382"/>
      <c r="X283" s="382"/>
      <c r="Y283" s="382"/>
      <c r="Z283" s="382"/>
      <c r="AA283" s="382"/>
    </row>
    <row r="284" spans="1:27" ht="14.25" customHeight="1">
      <c r="A284" s="382"/>
      <c r="B284" s="382"/>
      <c r="C284" s="372"/>
      <c r="D284" s="382"/>
      <c r="E284" s="372"/>
      <c r="F284" s="404"/>
      <c r="G284" s="404"/>
      <c r="H284" s="382"/>
      <c r="I284" s="382"/>
      <c r="J284" s="382"/>
      <c r="K284" s="382"/>
      <c r="L284" s="382"/>
      <c r="M284" s="382"/>
      <c r="N284" s="382"/>
      <c r="O284" s="382"/>
      <c r="P284" s="382"/>
      <c r="Q284" s="382"/>
      <c r="R284" s="382"/>
      <c r="S284" s="382"/>
      <c r="T284" s="382"/>
      <c r="U284" s="382"/>
      <c r="V284" s="382"/>
      <c r="W284" s="382"/>
      <c r="X284" s="382"/>
      <c r="Y284" s="382"/>
      <c r="Z284" s="382"/>
      <c r="AA284" s="382"/>
    </row>
    <row r="285" spans="1:27" ht="14.25" customHeight="1">
      <c r="A285" s="382"/>
      <c r="B285" s="382"/>
      <c r="C285" s="372"/>
      <c r="D285" s="382"/>
      <c r="E285" s="372"/>
      <c r="F285" s="404"/>
      <c r="G285" s="404"/>
      <c r="H285" s="382"/>
      <c r="I285" s="382"/>
      <c r="J285" s="382"/>
      <c r="K285" s="382"/>
      <c r="L285" s="382"/>
      <c r="M285" s="382"/>
      <c r="N285" s="382"/>
      <c r="O285" s="382"/>
      <c r="P285" s="382"/>
      <c r="Q285" s="382"/>
      <c r="R285" s="382"/>
      <c r="S285" s="382"/>
      <c r="T285" s="382"/>
      <c r="U285" s="382"/>
      <c r="V285" s="382"/>
      <c r="W285" s="382"/>
      <c r="X285" s="382"/>
      <c r="Y285" s="382"/>
      <c r="Z285" s="382"/>
      <c r="AA285" s="382"/>
    </row>
    <row r="286" spans="1:27" ht="14.25" customHeight="1">
      <c r="A286" s="382"/>
      <c r="B286" s="382"/>
      <c r="C286" s="372"/>
      <c r="D286" s="382"/>
      <c r="E286" s="372"/>
      <c r="F286" s="404"/>
      <c r="G286" s="404"/>
      <c r="H286" s="382"/>
      <c r="I286" s="382"/>
      <c r="J286" s="382"/>
      <c r="K286" s="382"/>
      <c r="L286" s="382"/>
      <c r="M286" s="382"/>
      <c r="N286" s="382"/>
      <c r="O286" s="382"/>
      <c r="P286" s="382"/>
      <c r="Q286" s="382"/>
      <c r="R286" s="382"/>
      <c r="S286" s="382"/>
      <c r="T286" s="382"/>
      <c r="U286" s="382"/>
      <c r="V286" s="382"/>
      <c r="W286" s="382"/>
      <c r="X286" s="382"/>
      <c r="Y286" s="382"/>
      <c r="Z286" s="382"/>
      <c r="AA286" s="382"/>
    </row>
    <row r="287" spans="1:27" ht="14.25" customHeight="1">
      <c r="A287" s="382"/>
      <c r="B287" s="382"/>
      <c r="C287" s="372"/>
      <c r="D287" s="382"/>
      <c r="E287" s="372"/>
      <c r="F287" s="404"/>
      <c r="G287" s="404"/>
      <c r="H287" s="382"/>
      <c r="I287" s="382"/>
      <c r="J287" s="382"/>
      <c r="K287" s="382"/>
      <c r="L287" s="382"/>
      <c r="M287" s="382"/>
      <c r="N287" s="382"/>
      <c r="O287" s="382"/>
      <c r="P287" s="382"/>
      <c r="Q287" s="382"/>
      <c r="R287" s="382"/>
      <c r="S287" s="382"/>
      <c r="T287" s="382"/>
      <c r="U287" s="382"/>
      <c r="V287" s="382"/>
      <c r="W287" s="382"/>
      <c r="X287" s="382"/>
      <c r="Y287" s="382"/>
      <c r="Z287" s="382"/>
      <c r="AA287" s="382"/>
    </row>
    <row r="288" spans="1:27" ht="14.25" customHeight="1">
      <c r="A288" s="382"/>
      <c r="B288" s="382"/>
      <c r="C288" s="372"/>
      <c r="D288" s="382"/>
      <c r="E288" s="372"/>
      <c r="F288" s="404"/>
      <c r="G288" s="404"/>
      <c r="H288" s="382"/>
      <c r="I288" s="382"/>
      <c r="J288" s="382"/>
      <c r="K288" s="382"/>
      <c r="L288" s="382"/>
      <c r="M288" s="382"/>
      <c r="N288" s="382"/>
      <c r="O288" s="382"/>
      <c r="P288" s="382"/>
      <c r="Q288" s="382"/>
      <c r="R288" s="382"/>
      <c r="S288" s="382"/>
      <c r="T288" s="382"/>
      <c r="U288" s="382"/>
      <c r="V288" s="382"/>
      <c r="W288" s="382"/>
      <c r="X288" s="382"/>
      <c r="Y288" s="382"/>
      <c r="Z288" s="382"/>
      <c r="AA288" s="382"/>
    </row>
    <row r="289" spans="1:27" ht="14.25" customHeight="1">
      <c r="A289" s="382"/>
      <c r="B289" s="382"/>
      <c r="C289" s="372"/>
      <c r="D289" s="382"/>
      <c r="E289" s="372"/>
      <c r="F289" s="404"/>
      <c r="G289" s="404"/>
      <c r="H289" s="382"/>
      <c r="I289" s="382"/>
      <c r="J289" s="382"/>
      <c r="K289" s="382"/>
      <c r="L289" s="382"/>
      <c r="M289" s="382"/>
      <c r="N289" s="382"/>
      <c r="O289" s="382"/>
      <c r="P289" s="382"/>
      <c r="Q289" s="382"/>
      <c r="R289" s="382"/>
      <c r="S289" s="382"/>
      <c r="T289" s="382"/>
      <c r="U289" s="382"/>
      <c r="V289" s="382"/>
      <c r="W289" s="382"/>
      <c r="X289" s="382"/>
      <c r="Y289" s="382"/>
      <c r="Z289" s="382"/>
      <c r="AA289" s="382"/>
    </row>
    <row r="290" spans="1:27" ht="14.25" customHeight="1">
      <c r="A290" s="382"/>
      <c r="B290" s="382"/>
      <c r="C290" s="372"/>
      <c r="D290" s="382"/>
      <c r="E290" s="372"/>
      <c r="F290" s="404"/>
      <c r="G290" s="404"/>
      <c r="H290" s="382"/>
      <c r="I290" s="382"/>
      <c r="J290" s="382"/>
      <c r="K290" s="382"/>
      <c r="L290" s="382"/>
      <c r="M290" s="382"/>
      <c r="N290" s="382"/>
      <c r="O290" s="382"/>
      <c r="P290" s="382"/>
      <c r="Q290" s="382"/>
      <c r="R290" s="382"/>
      <c r="S290" s="382"/>
      <c r="T290" s="382"/>
      <c r="U290" s="382"/>
      <c r="V290" s="382"/>
      <c r="W290" s="382"/>
      <c r="X290" s="382"/>
      <c r="Y290" s="382"/>
      <c r="Z290" s="382"/>
      <c r="AA290" s="382"/>
    </row>
    <row r="291" spans="1:27" ht="14.25" customHeight="1">
      <c r="A291" s="382"/>
      <c r="B291" s="382"/>
      <c r="C291" s="372"/>
      <c r="D291" s="382"/>
      <c r="E291" s="372"/>
      <c r="F291" s="404"/>
      <c r="G291" s="404"/>
      <c r="H291" s="382"/>
      <c r="I291" s="382"/>
      <c r="J291" s="382"/>
      <c r="K291" s="382"/>
      <c r="L291" s="382"/>
      <c r="M291" s="382"/>
      <c r="N291" s="382"/>
      <c r="O291" s="382"/>
      <c r="P291" s="382"/>
      <c r="Q291" s="382"/>
      <c r="R291" s="382"/>
      <c r="S291" s="382"/>
      <c r="T291" s="382"/>
      <c r="U291" s="382"/>
      <c r="V291" s="382"/>
      <c r="W291" s="382"/>
      <c r="X291" s="382"/>
      <c r="Y291" s="382"/>
      <c r="Z291" s="382"/>
      <c r="AA291" s="382"/>
    </row>
    <row r="292" spans="1:27" ht="14.25" customHeight="1">
      <c r="A292" s="382"/>
      <c r="B292" s="382"/>
      <c r="C292" s="372"/>
      <c r="D292" s="382"/>
      <c r="E292" s="372"/>
      <c r="F292" s="404"/>
      <c r="G292" s="404"/>
      <c r="H292" s="382"/>
      <c r="I292" s="382"/>
      <c r="J292" s="382"/>
      <c r="K292" s="382"/>
      <c r="L292" s="382"/>
      <c r="M292" s="382"/>
      <c r="N292" s="382"/>
      <c r="O292" s="382"/>
      <c r="P292" s="382"/>
      <c r="Q292" s="382"/>
      <c r="R292" s="382"/>
      <c r="S292" s="382"/>
      <c r="T292" s="382"/>
      <c r="U292" s="382"/>
      <c r="V292" s="382"/>
      <c r="W292" s="382"/>
      <c r="X292" s="382"/>
      <c r="Y292" s="382"/>
      <c r="Z292" s="382"/>
      <c r="AA292" s="382"/>
    </row>
    <row r="293" spans="1:27" ht="14.25" customHeight="1">
      <c r="A293" s="382"/>
      <c r="B293" s="382"/>
      <c r="C293" s="372"/>
      <c r="D293" s="382"/>
      <c r="E293" s="372"/>
      <c r="F293" s="404"/>
      <c r="G293" s="404"/>
      <c r="H293" s="382"/>
      <c r="I293" s="382"/>
      <c r="J293" s="382"/>
      <c r="K293" s="382"/>
      <c r="L293" s="382"/>
      <c r="M293" s="382"/>
      <c r="N293" s="382"/>
      <c r="O293" s="382"/>
      <c r="P293" s="382"/>
      <c r="Q293" s="382"/>
      <c r="R293" s="382"/>
      <c r="S293" s="382"/>
      <c r="T293" s="382"/>
      <c r="U293" s="382"/>
      <c r="V293" s="382"/>
      <c r="W293" s="382"/>
      <c r="X293" s="382"/>
      <c r="Y293" s="382"/>
      <c r="Z293" s="382"/>
      <c r="AA293" s="382"/>
    </row>
    <row r="294" spans="1:27" ht="14.25" customHeight="1">
      <c r="A294" s="382"/>
      <c r="B294" s="382"/>
      <c r="C294" s="372"/>
      <c r="D294" s="382"/>
      <c r="E294" s="372"/>
      <c r="F294" s="404"/>
      <c r="G294" s="404"/>
      <c r="H294" s="382"/>
      <c r="I294" s="382"/>
      <c r="J294" s="382"/>
      <c r="K294" s="382"/>
      <c r="L294" s="382"/>
      <c r="M294" s="382"/>
      <c r="N294" s="382"/>
      <c r="O294" s="382"/>
      <c r="P294" s="382"/>
      <c r="Q294" s="382"/>
      <c r="R294" s="382"/>
      <c r="S294" s="382"/>
      <c r="T294" s="382"/>
      <c r="U294" s="382"/>
      <c r="V294" s="382"/>
      <c r="W294" s="382"/>
      <c r="X294" s="382"/>
      <c r="Y294" s="382"/>
      <c r="Z294" s="382"/>
      <c r="AA294" s="382"/>
    </row>
    <row r="295" spans="1:27" ht="14.25" customHeight="1">
      <c r="A295" s="382"/>
      <c r="B295" s="382"/>
      <c r="C295" s="372"/>
      <c r="D295" s="382"/>
      <c r="E295" s="372"/>
      <c r="F295" s="404"/>
      <c r="G295" s="404"/>
      <c r="H295" s="382"/>
      <c r="I295" s="382"/>
      <c r="J295" s="382"/>
      <c r="K295" s="382"/>
      <c r="L295" s="382"/>
      <c r="M295" s="382"/>
      <c r="N295" s="382"/>
      <c r="O295" s="382"/>
      <c r="P295" s="382"/>
      <c r="Q295" s="382"/>
      <c r="R295" s="382"/>
      <c r="S295" s="382"/>
      <c r="T295" s="382"/>
      <c r="U295" s="382"/>
      <c r="V295" s="382"/>
      <c r="W295" s="382"/>
      <c r="X295" s="382"/>
      <c r="Y295" s="382"/>
      <c r="Z295" s="382"/>
      <c r="AA295" s="382"/>
    </row>
    <row r="296" spans="1:27" ht="14.25" customHeight="1">
      <c r="A296" s="382"/>
      <c r="B296" s="382"/>
      <c r="C296" s="372"/>
      <c r="D296" s="382"/>
      <c r="E296" s="372"/>
      <c r="F296" s="404"/>
      <c r="G296" s="404"/>
      <c r="H296" s="382"/>
      <c r="I296" s="382"/>
      <c r="J296" s="382"/>
      <c r="K296" s="382"/>
      <c r="L296" s="382"/>
      <c r="M296" s="382"/>
      <c r="N296" s="382"/>
      <c r="O296" s="382"/>
      <c r="P296" s="382"/>
      <c r="Q296" s="382"/>
      <c r="R296" s="382"/>
      <c r="S296" s="382"/>
      <c r="T296" s="382"/>
      <c r="U296" s="382"/>
      <c r="V296" s="382"/>
      <c r="W296" s="382"/>
      <c r="X296" s="382"/>
      <c r="Y296" s="382"/>
      <c r="Z296" s="382"/>
      <c r="AA296" s="382"/>
    </row>
    <row r="297" spans="1:27" ht="14.25" customHeight="1">
      <c r="A297" s="382"/>
      <c r="B297" s="382"/>
      <c r="C297" s="372"/>
      <c r="D297" s="382"/>
      <c r="E297" s="372"/>
      <c r="F297" s="404"/>
      <c r="G297" s="404"/>
      <c r="H297" s="382"/>
      <c r="I297" s="382"/>
      <c r="J297" s="382"/>
      <c r="K297" s="382"/>
      <c r="L297" s="382"/>
      <c r="M297" s="382"/>
      <c r="N297" s="382"/>
      <c r="O297" s="382"/>
      <c r="P297" s="382"/>
      <c r="Q297" s="382"/>
      <c r="R297" s="382"/>
      <c r="S297" s="382"/>
      <c r="T297" s="382"/>
      <c r="U297" s="382"/>
      <c r="V297" s="382"/>
      <c r="W297" s="382"/>
      <c r="X297" s="382"/>
      <c r="Y297" s="382"/>
      <c r="Z297" s="382"/>
      <c r="AA297" s="382"/>
    </row>
    <row r="298" spans="1:27" ht="14.25" customHeight="1">
      <c r="A298" s="382"/>
      <c r="B298" s="382"/>
      <c r="C298" s="372"/>
      <c r="D298" s="382"/>
      <c r="E298" s="372"/>
      <c r="F298" s="404"/>
      <c r="G298" s="404"/>
      <c r="H298" s="382"/>
      <c r="I298" s="382"/>
      <c r="J298" s="382"/>
      <c r="K298" s="382"/>
      <c r="L298" s="382"/>
      <c r="M298" s="382"/>
      <c r="N298" s="382"/>
      <c r="O298" s="382"/>
      <c r="P298" s="382"/>
      <c r="Q298" s="382"/>
      <c r="R298" s="382"/>
      <c r="S298" s="382"/>
      <c r="T298" s="382"/>
      <c r="U298" s="382"/>
      <c r="V298" s="382"/>
      <c r="W298" s="382"/>
      <c r="X298" s="382"/>
      <c r="Y298" s="382"/>
      <c r="Z298" s="382"/>
      <c r="AA298" s="382"/>
    </row>
    <row r="299" spans="1:27" ht="14.25" customHeight="1">
      <c r="A299" s="382"/>
      <c r="B299" s="382"/>
      <c r="C299" s="372"/>
      <c r="D299" s="382"/>
      <c r="E299" s="372"/>
      <c r="F299" s="404"/>
      <c r="G299" s="404"/>
      <c r="H299" s="382"/>
      <c r="I299" s="382"/>
      <c r="J299" s="382"/>
      <c r="K299" s="382"/>
      <c r="L299" s="382"/>
      <c r="M299" s="382"/>
      <c r="N299" s="382"/>
      <c r="O299" s="382"/>
      <c r="P299" s="382"/>
      <c r="Q299" s="382"/>
      <c r="R299" s="382"/>
      <c r="S299" s="382"/>
      <c r="T299" s="382"/>
      <c r="U299" s="382"/>
      <c r="V299" s="382"/>
      <c r="W299" s="382"/>
      <c r="X299" s="382"/>
      <c r="Y299" s="382"/>
      <c r="Z299" s="382"/>
      <c r="AA299" s="382"/>
    </row>
    <row r="300" spans="1:27" ht="14.25" customHeight="1">
      <c r="A300" s="382"/>
      <c r="B300" s="382"/>
      <c r="C300" s="372"/>
      <c r="D300" s="382"/>
      <c r="E300" s="372"/>
      <c r="F300" s="404"/>
      <c r="G300" s="404"/>
      <c r="H300" s="382"/>
      <c r="I300" s="382"/>
      <c r="J300" s="382"/>
      <c r="K300" s="382"/>
      <c r="L300" s="382"/>
      <c r="M300" s="382"/>
      <c r="N300" s="382"/>
      <c r="O300" s="382"/>
      <c r="P300" s="382"/>
      <c r="Q300" s="382"/>
      <c r="R300" s="382"/>
      <c r="S300" s="382"/>
      <c r="T300" s="382"/>
      <c r="U300" s="382"/>
      <c r="V300" s="382"/>
      <c r="W300" s="382"/>
      <c r="X300" s="382"/>
      <c r="Y300" s="382"/>
      <c r="Z300" s="382"/>
      <c r="AA300" s="382"/>
    </row>
    <row r="301" spans="1:27" ht="14.25" customHeight="1">
      <c r="A301" s="382"/>
      <c r="B301" s="382"/>
      <c r="C301" s="372"/>
      <c r="D301" s="382"/>
      <c r="E301" s="372"/>
      <c r="F301" s="404"/>
      <c r="G301" s="404"/>
      <c r="H301" s="382"/>
      <c r="I301" s="382"/>
      <c r="J301" s="382"/>
      <c r="K301" s="382"/>
      <c r="L301" s="382"/>
      <c r="M301" s="382"/>
      <c r="N301" s="382"/>
      <c r="O301" s="382"/>
      <c r="P301" s="382"/>
      <c r="Q301" s="382"/>
      <c r="R301" s="382"/>
      <c r="S301" s="382"/>
      <c r="T301" s="382"/>
      <c r="U301" s="382"/>
      <c r="V301" s="382"/>
      <c r="W301" s="382"/>
      <c r="X301" s="382"/>
      <c r="Y301" s="382"/>
      <c r="Z301" s="382"/>
      <c r="AA301" s="382"/>
    </row>
    <row r="302" spans="1:27" ht="14.25" customHeight="1">
      <c r="A302" s="382"/>
      <c r="B302" s="382"/>
      <c r="C302" s="372"/>
      <c r="D302" s="382"/>
      <c r="E302" s="372"/>
      <c r="F302" s="404"/>
      <c r="G302" s="404"/>
      <c r="H302" s="382"/>
      <c r="I302" s="382"/>
      <c r="J302" s="382"/>
      <c r="K302" s="382"/>
      <c r="L302" s="382"/>
      <c r="M302" s="382"/>
      <c r="N302" s="382"/>
      <c r="O302" s="382"/>
      <c r="P302" s="382"/>
      <c r="Q302" s="382"/>
      <c r="R302" s="382"/>
      <c r="S302" s="382"/>
      <c r="T302" s="382"/>
      <c r="U302" s="382"/>
      <c r="V302" s="382"/>
      <c r="W302" s="382"/>
      <c r="X302" s="382"/>
      <c r="Y302" s="382"/>
      <c r="Z302" s="382"/>
      <c r="AA302" s="382"/>
    </row>
    <row r="303" spans="1:27" ht="14.25" customHeight="1">
      <c r="A303" s="382"/>
      <c r="B303" s="382"/>
      <c r="C303" s="372"/>
      <c r="D303" s="382"/>
      <c r="E303" s="372"/>
      <c r="F303" s="404"/>
      <c r="G303" s="404"/>
      <c r="H303" s="382"/>
      <c r="I303" s="382"/>
      <c r="J303" s="382"/>
      <c r="K303" s="382"/>
      <c r="L303" s="382"/>
      <c r="M303" s="382"/>
      <c r="N303" s="382"/>
      <c r="O303" s="382"/>
      <c r="P303" s="382"/>
      <c r="Q303" s="382"/>
      <c r="R303" s="382"/>
      <c r="S303" s="382"/>
      <c r="T303" s="382"/>
      <c r="U303" s="382"/>
      <c r="V303" s="382"/>
      <c r="W303" s="382"/>
      <c r="X303" s="382"/>
      <c r="Y303" s="382"/>
      <c r="Z303" s="382"/>
      <c r="AA303" s="382"/>
    </row>
    <row r="304" spans="1:27" ht="14.25" customHeight="1">
      <c r="A304" s="382"/>
      <c r="B304" s="382"/>
      <c r="C304" s="372"/>
      <c r="D304" s="382"/>
      <c r="E304" s="372"/>
      <c r="F304" s="404"/>
      <c r="G304" s="404"/>
      <c r="H304" s="382"/>
      <c r="I304" s="382"/>
      <c r="J304" s="382"/>
      <c r="K304" s="382"/>
      <c r="L304" s="382"/>
      <c r="M304" s="382"/>
      <c r="N304" s="382"/>
      <c r="O304" s="382"/>
      <c r="P304" s="382"/>
      <c r="Q304" s="382"/>
      <c r="R304" s="382"/>
      <c r="S304" s="382"/>
      <c r="T304" s="382"/>
      <c r="U304" s="382"/>
      <c r="V304" s="382"/>
      <c r="W304" s="382"/>
      <c r="X304" s="382"/>
      <c r="Y304" s="382"/>
      <c r="Z304" s="382"/>
      <c r="AA304" s="382"/>
    </row>
    <row r="305" spans="1:27" ht="14.25" customHeight="1">
      <c r="A305" s="382"/>
      <c r="B305" s="382"/>
      <c r="C305" s="372"/>
      <c r="D305" s="382"/>
      <c r="E305" s="372"/>
      <c r="F305" s="404"/>
      <c r="G305" s="404"/>
      <c r="H305" s="382"/>
      <c r="I305" s="382"/>
      <c r="J305" s="382"/>
      <c r="K305" s="382"/>
      <c r="L305" s="382"/>
      <c r="M305" s="382"/>
      <c r="N305" s="382"/>
      <c r="O305" s="382"/>
      <c r="P305" s="382"/>
      <c r="Q305" s="382"/>
      <c r="R305" s="382"/>
      <c r="S305" s="382"/>
      <c r="T305" s="382"/>
      <c r="U305" s="382"/>
      <c r="V305" s="382"/>
      <c r="W305" s="382"/>
      <c r="X305" s="382"/>
      <c r="Y305" s="382"/>
      <c r="Z305" s="382"/>
      <c r="AA305" s="382"/>
    </row>
    <row r="306" spans="1:27" ht="14.25" customHeight="1">
      <c r="A306" s="382"/>
      <c r="B306" s="382"/>
      <c r="C306" s="372"/>
      <c r="D306" s="382"/>
      <c r="E306" s="372"/>
      <c r="F306" s="404"/>
      <c r="G306" s="404"/>
      <c r="H306" s="382"/>
      <c r="I306" s="382"/>
      <c r="J306" s="382"/>
      <c r="K306" s="382"/>
      <c r="L306" s="382"/>
      <c r="M306" s="382"/>
      <c r="N306" s="382"/>
      <c r="O306" s="382"/>
      <c r="P306" s="382"/>
      <c r="Q306" s="382"/>
      <c r="R306" s="382"/>
      <c r="S306" s="382"/>
      <c r="T306" s="382"/>
      <c r="U306" s="382"/>
      <c r="V306" s="382"/>
      <c r="W306" s="382"/>
      <c r="X306" s="382"/>
      <c r="Y306" s="382"/>
      <c r="Z306" s="382"/>
      <c r="AA306" s="382"/>
    </row>
    <row r="307" spans="1:27" ht="14.25" customHeight="1">
      <c r="A307" s="382"/>
      <c r="B307" s="382"/>
      <c r="C307" s="372"/>
      <c r="D307" s="382"/>
      <c r="E307" s="372"/>
      <c r="F307" s="404"/>
      <c r="G307" s="404"/>
      <c r="H307" s="382"/>
      <c r="I307" s="382"/>
      <c r="J307" s="382"/>
      <c r="K307" s="382"/>
      <c r="L307" s="382"/>
      <c r="M307" s="382"/>
      <c r="N307" s="382"/>
      <c r="O307" s="382"/>
      <c r="P307" s="382"/>
      <c r="Q307" s="382"/>
      <c r="R307" s="382"/>
      <c r="S307" s="382"/>
      <c r="T307" s="382"/>
      <c r="U307" s="382"/>
      <c r="V307" s="382"/>
      <c r="W307" s="382"/>
      <c r="X307" s="382"/>
      <c r="Y307" s="382"/>
      <c r="Z307" s="382"/>
      <c r="AA307" s="382"/>
    </row>
    <row r="308" spans="1:27" ht="14.25" customHeight="1">
      <c r="A308" s="382"/>
      <c r="B308" s="382"/>
      <c r="C308" s="372"/>
      <c r="D308" s="382"/>
      <c r="E308" s="372"/>
      <c r="F308" s="404"/>
      <c r="G308" s="404"/>
      <c r="H308" s="382"/>
      <c r="I308" s="382"/>
      <c r="J308" s="382"/>
      <c r="K308" s="382"/>
      <c r="L308" s="382"/>
      <c r="M308" s="382"/>
      <c r="N308" s="382"/>
      <c r="O308" s="382"/>
      <c r="P308" s="382"/>
      <c r="Q308" s="382"/>
      <c r="R308" s="382"/>
      <c r="S308" s="382"/>
      <c r="T308" s="382"/>
      <c r="U308" s="382"/>
      <c r="V308" s="382"/>
      <c r="W308" s="382"/>
      <c r="X308" s="382"/>
      <c r="Y308" s="382"/>
      <c r="Z308" s="382"/>
      <c r="AA308" s="382"/>
    </row>
    <row r="309" spans="1:27" ht="14.25" customHeight="1">
      <c r="A309" s="382"/>
      <c r="B309" s="382"/>
      <c r="C309" s="372"/>
      <c r="D309" s="382"/>
      <c r="E309" s="372"/>
      <c r="F309" s="404"/>
      <c r="G309" s="404"/>
      <c r="H309" s="382"/>
      <c r="I309" s="382"/>
      <c r="J309" s="382"/>
      <c r="K309" s="382"/>
      <c r="L309" s="382"/>
      <c r="M309" s="382"/>
      <c r="N309" s="382"/>
      <c r="O309" s="382"/>
      <c r="P309" s="382"/>
      <c r="Q309" s="382"/>
      <c r="R309" s="382"/>
      <c r="S309" s="382"/>
      <c r="T309" s="382"/>
      <c r="U309" s="382"/>
      <c r="V309" s="382"/>
      <c r="W309" s="382"/>
      <c r="X309" s="382"/>
      <c r="Y309" s="382"/>
      <c r="Z309" s="382"/>
      <c r="AA309" s="382"/>
    </row>
    <row r="310" spans="1:27" ht="14.25" customHeight="1">
      <c r="A310" s="382"/>
      <c r="B310" s="382"/>
      <c r="C310" s="372"/>
      <c r="D310" s="382"/>
      <c r="E310" s="372"/>
      <c r="F310" s="404"/>
      <c r="G310" s="404"/>
      <c r="H310" s="382"/>
      <c r="I310" s="382"/>
      <c r="J310" s="382"/>
      <c r="K310" s="382"/>
      <c r="L310" s="382"/>
      <c r="M310" s="382"/>
      <c r="N310" s="382"/>
      <c r="O310" s="382"/>
      <c r="P310" s="382"/>
      <c r="Q310" s="382"/>
      <c r="R310" s="382"/>
      <c r="S310" s="382"/>
      <c r="T310" s="382"/>
      <c r="U310" s="382"/>
      <c r="V310" s="382"/>
      <c r="W310" s="382"/>
      <c r="X310" s="382"/>
      <c r="Y310" s="382"/>
      <c r="Z310" s="382"/>
      <c r="AA310" s="382"/>
    </row>
    <row r="311" spans="1:27" ht="14.25" customHeight="1">
      <c r="A311" s="382"/>
      <c r="B311" s="382"/>
      <c r="C311" s="372"/>
      <c r="D311" s="382"/>
      <c r="E311" s="372"/>
      <c r="F311" s="404"/>
      <c r="G311" s="404"/>
      <c r="H311" s="382"/>
      <c r="I311" s="382"/>
      <c r="J311" s="382"/>
      <c r="K311" s="382"/>
      <c r="L311" s="382"/>
      <c r="M311" s="382"/>
      <c r="N311" s="382"/>
      <c r="O311" s="382"/>
      <c r="P311" s="382"/>
      <c r="Q311" s="382"/>
      <c r="R311" s="382"/>
      <c r="S311" s="382"/>
      <c r="T311" s="382"/>
      <c r="U311" s="382"/>
      <c r="V311" s="382"/>
      <c r="W311" s="382"/>
      <c r="X311" s="382"/>
      <c r="Y311" s="382"/>
      <c r="Z311" s="382"/>
      <c r="AA311" s="382"/>
    </row>
    <row r="312" spans="1:27" ht="14.25" customHeight="1">
      <c r="A312" s="382"/>
      <c r="B312" s="382"/>
      <c r="C312" s="372"/>
      <c r="D312" s="382"/>
      <c r="E312" s="372"/>
      <c r="F312" s="404"/>
      <c r="G312" s="404"/>
      <c r="H312" s="382"/>
      <c r="I312" s="382"/>
      <c r="J312" s="382"/>
      <c r="K312" s="382"/>
      <c r="L312" s="382"/>
      <c r="M312" s="382"/>
      <c r="N312" s="382"/>
      <c r="O312" s="382"/>
      <c r="P312" s="382"/>
      <c r="Q312" s="382"/>
      <c r="R312" s="382"/>
      <c r="S312" s="382"/>
      <c r="T312" s="382"/>
      <c r="U312" s="382"/>
      <c r="V312" s="382"/>
      <c r="W312" s="382"/>
      <c r="X312" s="382"/>
      <c r="Y312" s="382"/>
      <c r="Z312" s="382"/>
      <c r="AA312" s="382"/>
    </row>
    <row r="313" spans="1:27" ht="14.25" customHeight="1">
      <c r="A313" s="382"/>
      <c r="B313" s="382"/>
      <c r="C313" s="372"/>
      <c r="D313" s="382"/>
      <c r="E313" s="372"/>
      <c r="F313" s="404"/>
      <c r="G313" s="404"/>
      <c r="H313" s="382"/>
      <c r="I313" s="382"/>
      <c r="J313" s="382"/>
      <c r="K313" s="382"/>
      <c r="L313" s="382"/>
      <c r="M313" s="382"/>
      <c r="N313" s="382"/>
      <c r="O313" s="382"/>
      <c r="P313" s="382"/>
      <c r="Q313" s="382"/>
      <c r="R313" s="382"/>
      <c r="S313" s="382"/>
      <c r="T313" s="382"/>
      <c r="U313" s="382"/>
      <c r="V313" s="382"/>
      <c r="W313" s="382"/>
      <c r="X313" s="382"/>
      <c r="Y313" s="382"/>
      <c r="Z313" s="382"/>
      <c r="AA313" s="382"/>
    </row>
    <row r="314" spans="1:27" ht="14.25" customHeight="1">
      <c r="A314" s="382"/>
      <c r="B314" s="382"/>
      <c r="C314" s="372"/>
      <c r="D314" s="382"/>
      <c r="E314" s="372"/>
      <c r="F314" s="404"/>
      <c r="G314" s="404"/>
      <c r="H314" s="382"/>
      <c r="I314" s="382"/>
      <c r="J314" s="382"/>
      <c r="K314" s="382"/>
      <c r="L314" s="382"/>
      <c r="M314" s="382"/>
      <c r="N314" s="382"/>
      <c r="O314" s="382"/>
      <c r="P314" s="382"/>
      <c r="Q314" s="382"/>
      <c r="R314" s="382"/>
      <c r="S314" s="382"/>
      <c r="T314" s="382"/>
      <c r="U314" s="382"/>
      <c r="V314" s="382"/>
      <c r="W314" s="382"/>
      <c r="X314" s="382"/>
      <c r="Y314" s="382"/>
      <c r="Z314" s="382"/>
      <c r="AA314" s="382"/>
    </row>
    <row r="315" spans="1:27" ht="14.25" customHeight="1">
      <c r="A315" s="382"/>
      <c r="B315" s="382"/>
      <c r="C315" s="372"/>
      <c r="D315" s="382"/>
      <c r="E315" s="372"/>
      <c r="F315" s="404"/>
      <c r="G315" s="404"/>
      <c r="H315" s="382"/>
      <c r="I315" s="382"/>
      <c r="J315" s="382"/>
      <c r="K315" s="382"/>
      <c r="L315" s="382"/>
      <c r="M315" s="382"/>
      <c r="N315" s="382"/>
      <c r="O315" s="382"/>
      <c r="P315" s="382"/>
      <c r="Q315" s="382"/>
      <c r="R315" s="382"/>
      <c r="S315" s="382"/>
      <c r="T315" s="382"/>
      <c r="U315" s="382"/>
      <c r="V315" s="382"/>
      <c r="W315" s="382"/>
      <c r="X315" s="382"/>
      <c r="Y315" s="382"/>
      <c r="Z315" s="382"/>
      <c r="AA315" s="382"/>
    </row>
    <row r="316" spans="1:27" ht="14.25" customHeight="1">
      <c r="A316" s="382"/>
      <c r="B316" s="382"/>
      <c r="C316" s="372"/>
      <c r="D316" s="382"/>
      <c r="E316" s="372"/>
      <c r="F316" s="404"/>
      <c r="G316" s="404"/>
      <c r="H316" s="382"/>
      <c r="I316" s="382"/>
      <c r="J316" s="382"/>
      <c r="K316" s="382"/>
      <c r="L316" s="382"/>
      <c r="M316" s="382"/>
      <c r="N316" s="382"/>
      <c r="O316" s="382"/>
      <c r="P316" s="382"/>
      <c r="Q316" s="382"/>
      <c r="R316" s="382"/>
      <c r="S316" s="382"/>
      <c r="T316" s="382"/>
      <c r="U316" s="382"/>
      <c r="V316" s="382"/>
      <c r="W316" s="382"/>
      <c r="X316" s="382"/>
      <c r="Y316" s="382"/>
      <c r="Z316" s="382"/>
      <c r="AA316" s="382"/>
    </row>
    <row r="317" spans="1:27" ht="14.25" customHeight="1">
      <c r="A317" s="382"/>
      <c r="B317" s="382"/>
      <c r="C317" s="372"/>
      <c r="D317" s="382"/>
      <c r="E317" s="372"/>
      <c r="F317" s="404"/>
      <c r="G317" s="404"/>
      <c r="H317" s="382"/>
      <c r="I317" s="382"/>
      <c r="J317" s="382"/>
      <c r="K317" s="382"/>
      <c r="L317" s="382"/>
      <c r="M317" s="382"/>
      <c r="N317" s="382"/>
      <c r="O317" s="382"/>
      <c r="P317" s="382"/>
      <c r="Q317" s="382"/>
      <c r="R317" s="382"/>
      <c r="S317" s="382"/>
      <c r="T317" s="382"/>
      <c r="U317" s="382"/>
      <c r="V317" s="382"/>
      <c r="W317" s="382"/>
      <c r="X317" s="382"/>
      <c r="Y317" s="382"/>
      <c r="Z317" s="382"/>
      <c r="AA317" s="382"/>
    </row>
    <row r="318" spans="1:27" ht="14.25" customHeight="1">
      <c r="A318" s="382"/>
      <c r="B318" s="382"/>
      <c r="C318" s="372"/>
      <c r="D318" s="382"/>
      <c r="E318" s="372"/>
      <c r="F318" s="404"/>
      <c r="G318" s="404"/>
      <c r="H318" s="382"/>
      <c r="I318" s="382"/>
      <c r="J318" s="382"/>
      <c r="K318" s="382"/>
      <c r="L318" s="382"/>
      <c r="M318" s="382"/>
      <c r="N318" s="382"/>
      <c r="O318" s="382"/>
      <c r="P318" s="382"/>
      <c r="Q318" s="382"/>
      <c r="R318" s="382"/>
      <c r="S318" s="382"/>
      <c r="T318" s="382"/>
      <c r="U318" s="382"/>
      <c r="V318" s="382"/>
      <c r="W318" s="382"/>
      <c r="X318" s="382"/>
      <c r="Y318" s="382"/>
      <c r="Z318" s="382"/>
      <c r="AA318" s="382"/>
    </row>
    <row r="319" spans="1:27" ht="14.25" customHeight="1">
      <c r="A319" s="382"/>
      <c r="B319" s="382"/>
      <c r="C319" s="372"/>
      <c r="D319" s="382"/>
      <c r="E319" s="372"/>
      <c r="F319" s="404"/>
      <c r="G319" s="404"/>
      <c r="H319" s="382"/>
      <c r="I319" s="382"/>
      <c r="J319" s="382"/>
      <c r="K319" s="382"/>
      <c r="L319" s="382"/>
      <c r="M319" s="382"/>
      <c r="N319" s="382"/>
      <c r="O319" s="382"/>
      <c r="P319" s="382"/>
      <c r="Q319" s="382"/>
      <c r="R319" s="382"/>
      <c r="S319" s="382"/>
      <c r="T319" s="382"/>
      <c r="U319" s="382"/>
      <c r="V319" s="382"/>
      <c r="W319" s="382"/>
      <c r="X319" s="382"/>
      <c r="Y319" s="382"/>
      <c r="Z319" s="382"/>
      <c r="AA319" s="382"/>
    </row>
    <row r="320" spans="1:27" ht="14.25" customHeight="1">
      <c r="A320" s="382"/>
      <c r="B320" s="382"/>
      <c r="C320" s="372"/>
      <c r="D320" s="382"/>
      <c r="E320" s="372"/>
      <c r="F320" s="404"/>
      <c r="G320" s="404"/>
      <c r="H320" s="382"/>
      <c r="I320" s="382"/>
      <c r="J320" s="382"/>
      <c r="K320" s="382"/>
      <c r="L320" s="382"/>
      <c r="M320" s="382"/>
      <c r="N320" s="382"/>
      <c r="O320" s="382"/>
      <c r="P320" s="382"/>
      <c r="Q320" s="382"/>
      <c r="R320" s="382"/>
      <c r="S320" s="382"/>
      <c r="T320" s="382"/>
      <c r="U320" s="382"/>
      <c r="V320" s="382"/>
      <c r="W320" s="382"/>
      <c r="X320" s="382"/>
      <c r="Y320" s="382"/>
      <c r="Z320" s="382"/>
      <c r="AA320" s="382"/>
    </row>
    <row r="321" spans="1:27" ht="14.25" customHeight="1">
      <c r="A321" s="382"/>
      <c r="B321" s="382"/>
      <c r="C321" s="372"/>
      <c r="D321" s="382"/>
      <c r="E321" s="372"/>
      <c r="F321" s="404"/>
      <c r="G321" s="404"/>
      <c r="H321" s="382"/>
      <c r="I321" s="382"/>
      <c r="J321" s="382"/>
      <c r="K321" s="382"/>
      <c r="L321" s="382"/>
      <c r="M321" s="382"/>
      <c r="N321" s="382"/>
      <c r="O321" s="382"/>
      <c r="P321" s="382"/>
      <c r="Q321" s="382"/>
      <c r="R321" s="382"/>
      <c r="S321" s="382"/>
      <c r="T321" s="382"/>
      <c r="U321" s="382"/>
      <c r="V321" s="382"/>
      <c r="W321" s="382"/>
      <c r="X321" s="382"/>
      <c r="Y321" s="382"/>
      <c r="Z321" s="382"/>
      <c r="AA321" s="382"/>
    </row>
    <row r="322" spans="1:27" ht="14.25" customHeight="1">
      <c r="A322" s="382"/>
      <c r="B322" s="382"/>
      <c r="C322" s="372"/>
      <c r="D322" s="382"/>
      <c r="E322" s="372"/>
      <c r="F322" s="404"/>
      <c r="G322" s="404"/>
      <c r="H322" s="382"/>
      <c r="I322" s="382"/>
      <c r="J322" s="382"/>
      <c r="K322" s="382"/>
      <c r="L322" s="382"/>
      <c r="M322" s="382"/>
      <c r="N322" s="382"/>
      <c r="O322" s="382"/>
      <c r="P322" s="382"/>
      <c r="Q322" s="382"/>
      <c r="R322" s="382"/>
      <c r="S322" s="382"/>
      <c r="T322" s="382"/>
      <c r="U322" s="382"/>
      <c r="V322" s="382"/>
      <c r="W322" s="382"/>
      <c r="X322" s="382"/>
      <c r="Y322" s="382"/>
      <c r="Z322" s="382"/>
      <c r="AA322" s="382"/>
    </row>
    <row r="323" spans="1:27" ht="14.25" customHeight="1">
      <c r="A323" s="382"/>
      <c r="B323" s="382"/>
      <c r="C323" s="372"/>
      <c r="D323" s="382"/>
      <c r="E323" s="372"/>
      <c r="F323" s="404"/>
      <c r="G323" s="404"/>
      <c r="H323" s="382"/>
      <c r="I323" s="382"/>
      <c r="J323" s="382"/>
      <c r="K323" s="382"/>
      <c r="L323" s="382"/>
      <c r="M323" s="382"/>
      <c r="N323" s="382"/>
      <c r="O323" s="382"/>
      <c r="P323" s="382"/>
      <c r="Q323" s="382"/>
      <c r="R323" s="382"/>
      <c r="S323" s="382"/>
      <c r="T323" s="382"/>
      <c r="U323" s="382"/>
      <c r="V323" s="382"/>
      <c r="W323" s="382"/>
      <c r="X323" s="382"/>
      <c r="Y323" s="382"/>
      <c r="Z323" s="382"/>
      <c r="AA323" s="382"/>
    </row>
    <row r="324" spans="1:27" ht="14.25" customHeight="1">
      <c r="A324" s="382"/>
      <c r="B324" s="382"/>
      <c r="C324" s="372"/>
      <c r="D324" s="382"/>
      <c r="E324" s="372"/>
      <c r="F324" s="404"/>
      <c r="G324" s="404"/>
      <c r="H324" s="382"/>
      <c r="I324" s="382"/>
      <c r="J324" s="382"/>
      <c r="K324" s="382"/>
      <c r="L324" s="382"/>
      <c r="M324" s="382"/>
      <c r="N324" s="382"/>
      <c r="O324" s="382"/>
      <c r="P324" s="382"/>
      <c r="Q324" s="382"/>
      <c r="R324" s="382"/>
      <c r="S324" s="382"/>
      <c r="T324" s="382"/>
      <c r="U324" s="382"/>
      <c r="V324" s="382"/>
      <c r="W324" s="382"/>
      <c r="X324" s="382"/>
      <c r="Y324" s="382"/>
      <c r="Z324" s="382"/>
      <c r="AA324" s="382"/>
    </row>
    <row r="325" spans="1:27" ht="14.25" customHeight="1">
      <c r="A325" s="382"/>
      <c r="B325" s="382"/>
      <c r="C325" s="372"/>
      <c r="D325" s="382"/>
      <c r="E325" s="372"/>
      <c r="F325" s="404"/>
      <c r="G325" s="404"/>
      <c r="H325" s="382"/>
      <c r="I325" s="382"/>
      <c r="J325" s="382"/>
      <c r="K325" s="382"/>
      <c r="L325" s="382"/>
      <c r="M325" s="382"/>
      <c r="N325" s="382"/>
      <c r="O325" s="382"/>
      <c r="P325" s="382"/>
      <c r="Q325" s="382"/>
      <c r="R325" s="382"/>
      <c r="S325" s="382"/>
      <c r="T325" s="382"/>
      <c r="U325" s="382"/>
      <c r="V325" s="382"/>
      <c r="W325" s="382"/>
      <c r="X325" s="382"/>
      <c r="Y325" s="382"/>
      <c r="Z325" s="382"/>
      <c r="AA325" s="382"/>
    </row>
    <row r="326" spans="1:27" ht="14.25" customHeight="1">
      <c r="A326" s="382"/>
      <c r="B326" s="382"/>
      <c r="C326" s="372"/>
      <c r="D326" s="382"/>
      <c r="E326" s="372"/>
      <c r="F326" s="404"/>
      <c r="G326" s="404"/>
      <c r="H326" s="382"/>
      <c r="I326" s="382"/>
      <c r="J326" s="382"/>
      <c r="K326" s="382"/>
      <c r="L326" s="382"/>
      <c r="M326" s="382"/>
      <c r="N326" s="382"/>
      <c r="O326" s="382"/>
      <c r="P326" s="382"/>
      <c r="Q326" s="382"/>
      <c r="R326" s="382"/>
      <c r="S326" s="382"/>
      <c r="T326" s="382"/>
      <c r="U326" s="382"/>
      <c r="V326" s="382"/>
      <c r="W326" s="382"/>
      <c r="X326" s="382"/>
      <c r="Y326" s="382"/>
      <c r="Z326" s="382"/>
      <c r="AA326" s="382"/>
    </row>
    <row r="327" spans="1:27" ht="14.25" customHeight="1">
      <c r="A327" s="382"/>
      <c r="B327" s="382"/>
      <c r="C327" s="372"/>
      <c r="D327" s="382"/>
      <c r="E327" s="372"/>
      <c r="F327" s="404"/>
      <c r="G327" s="404"/>
      <c r="H327" s="382"/>
      <c r="I327" s="382"/>
      <c r="J327" s="382"/>
      <c r="K327" s="382"/>
      <c r="L327" s="382"/>
      <c r="M327" s="382"/>
      <c r="N327" s="382"/>
      <c r="O327" s="382"/>
      <c r="P327" s="382"/>
      <c r="Q327" s="382"/>
      <c r="R327" s="382"/>
      <c r="S327" s="382"/>
      <c r="T327" s="382"/>
      <c r="U327" s="382"/>
      <c r="V327" s="382"/>
      <c r="W327" s="382"/>
      <c r="X327" s="382"/>
      <c r="Y327" s="382"/>
      <c r="Z327" s="382"/>
      <c r="AA327" s="382"/>
    </row>
    <row r="328" spans="1:27" ht="14.25" customHeight="1">
      <c r="A328" s="382"/>
      <c r="B328" s="382"/>
      <c r="C328" s="372"/>
      <c r="D328" s="382"/>
      <c r="E328" s="372"/>
      <c r="F328" s="404"/>
      <c r="G328" s="404"/>
      <c r="H328" s="382"/>
      <c r="I328" s="382"/>
      <c r="J328" s="382"/>
      <c r="K328" s="382"/>
      <c r="L328" s="382"/>
      <c r="M328" s="382"/>
      <c r="N328" s="382"/>
      <c r="O328" s="382"/>
      <c r="P328" s="382"/>
      <c r="Q328" s="382"/>
      <c r="R328" s="382"/>
      <c r="S328" s="382"/>
      <c r="T328" s="382"/>
      <c r="U328" s="382"/>
      <c r="V328" s="382"/>
      <c r="W328" s="382"/>
      <c r="X328" s="382"/>
      <c r="Y328" s="382"/>
      <c r="Z328" s="382"/>
      <c r="AA328" s="382"/>
    </row>
    <row r="329" spans="1:27" ht="14.25" customHeight="1">
      <c r="A329" s="382"/>
      <c r="B329" s="382"/>
      <c r="C329" s="372"/>
      <c r="D329" s="382"/>
      <c r="E329" s="372"/>
      <c r="F329" s="404"/>
      <c r="G329" s="404"/>
      <c r="H329" s="382"/>
      <c r="I329" s="382"/>
      <c r="J329" s="382"/>
      <c r="K329" s="382"/>
      <c r="L329" s="382"/>
      <c r="M329" s="382"/>
      <c r="N329" s="382"/>
      <c r="O329" s="382"/>
      <c r="P329" s="382"/>
      <c r="Q329" s="382"/>
      <c r="R329" s="382"/>
      <c r="S329" s="382"/>
      <c r="T329" s="382"/>
      <c r="U329" s="382"/>
      <c r="V329" s="382"/>
      <c r="W329" s="382"/>
      <c r="X329" s="382"/>
      <c r="Y329" s="382"/>
      <c r="Z329" s="382"/>
      <c r="AA329" s="382"/>
    </row>
    <row r="330" spans="1:27" ht="14.25" customHeight="1">
      <c r="A330" s="382"/>
      <c r="B330" s="382"/>
      <c r="C330" s="372"/>
      <c r="D330" s="382"/>
      <c r="E330" s="372"/>
      <c r="F330" s="404"/>
      <c r="G330" s="404"/>
      <c r="H330" s="382"/>
      <c r="I330" s="382"/>
      <c r="J330" s="382"/>
      <c r="K330" s="382"/>
      <c r="L330" s="382"/>
      <c r="M330" s="382"/>
      <c r="N330" s="382"/>
      <c r="O330" s="382"/>
      <c r="P330" s="382"/>
      <c r="Q330" s="382"/>
      <c r="R330" s="382"/>
      <c r="S330" s="382"/>
      <c r="T330" s="382"/>
      <c r="U330" s="382"/>
      <c r="V330" s="382"/>
      <c r="W330" s="382"/>
      <c r="X330" s="382"/>
      <c r="Y330" s="382"/>
      <c r="Z330" s="382"/>
      <c r="AA330" s="382"/>
    </row>
    <row r="331" spans="1:27" ht="14.25" customHeight="1">
      <c r="A331" s="382"/>
      <c r="B331" s="382"/>
      <c r="C331" s="372"/>
      <c r="D331" s="382"/>
      <c r="E331" s="372"/>
      <c r="F331" s="404"/>
      <c r="G331" s="404"/>
      <c r="H331" s="382"/>
      <c r="I331" s="382"/>
      <c r="J331" s="382"/>
      <c r="K331" s="382"/>
      <c r="L331" s="382"/>
      <c r="M331" s="382"/>
      <c r="N331" s="382"/>
      <c r="O331" s="382"/>
      <c r="P331" s="382"/>
      <c r="Q331" s="382"/>
      <c r="R331" s="382"/>
      <c r="S331" s="382"/>
      <c r="T331" s="382"/>
      <c r="U331" s="382"/>
      <c r="V331" s="382"/>
      <c r="W331" s="382"/>
      <c r="X331" s="382"/>
      <c r="Y331" s="382"/>
      <c r="Z331" s="382"/>
      <c r="AA331" s="382"/>
    </row>
    <row r="332" spans="1:27" ht="14.25" customHeight="1">
      <c r="A332" s="382"/>
      <c r="B332" s="382"/>
      <c r="C332" s="372"/>
      <c r="D332" s="382"/>
      <c r="E332" s="372"/>
      <c r="F332" s="404"/>
      <c r="G332" s="404"/>
      <c r="H332" s="382"/>
      <c r="I332" s="382"/>
      <c r="J332" s="382"/>
      <c r="K332" s="382"/>
      <c r="L332" s="382"/>
      <c r="M332" s="382"/>
      <c r="N332" s="382"/>
      <c r="O332" s="382"/>
      <c r="P332" s="382"/>
      <c r="Q332" s="382"/>
      <c r="R332" s="382"/>
      <c r="S332" s="382"/>
      <c r="T332" s="382"/>
      <c r="U332" s="382"/>
      <c r="V332" s="382"/>
      <c r="W332" s="382"/>
      <c r="X332" s="382"/>
      <c r="Y332" s="382"/>
      <c r="Z332" s="382"/>
      <c r="AA332" s="382"/>
    </row>
    <row r="333" spans="1:27" ht="14.25" customHeight="1">
      <c r="A333" s="382"/>
      <c r="B333" s="382"/>
      <c r="C333" s="372"/>
      <c r="D333" s="382"/>
      <c r="E333" s="372"/>
      <c r="F333" s="404"/>
      <c r="G333" s="404"/>
      <c r="H333" s="382"/>
      <c r="I333" s="382"/>
      <c r="J333" s="382"/>
      <c r="K333" s="382"/>
      <c r="L333" s="382"/>
      <c r="M333" s="382"/>
      <c r="N333" s="382"/>
      <c r="O333" s="382"/>
      <c r="P333" s="382"/>
      <c r="Q333" s="382"/>
      <c r="R333" s="382"/>
      <c r="S333" s="382"/>
      <c r="T333" s="382"/>
      <c r="U333" s="382"/>
      <c r="V333" s="382"/>
      <c r="W333" s="382"/>
      <c r="X333" s="382"/>
      <c r="Y333" s="382"/>
      <c r="Z333" s="382"/>
      <c r="AA333" s="382"/>
    </row>
    <row r="334" spans="1:27" ht="14.25" customHeight="1">
      <c r="A334" s="382"/>
      <c r="B334" s="382"/>
      <c r="C334" s="372"/>
      <c r="D334" s="382"/>
      <c r="E334" s="372"/>
      <c r="F334" s="404"/>
      <c r="G334" s="404"/>
      <c r="H334" s="382"/>
      <c r="I334" s="382"/>
      <c r="J334" s="382"/>
      <c r="K334" s="382"/>
      <c r="L334" s="382"/>
      <c r="M334" s="382"/>
      <c r="N334" s="382"/>
      <c r="O334" s="382"/>
      <c r="P334" s="382"/>
      <c r="Q334" s="382"/>
      <c r="R334" s="382"/>
      <c r="S334" s="382"/>
      <c r="T334" s="382"/>
      <c r="U334" s="382"/>
      <c r="V334" s="382"/>
      <c r="W334" s="382"/>
      <c r="X334" s="382"/>
      <c r="Y334" s="382"/>
      <c r="Z334" s="382"/>
      <c r="AA334" s="382"/>
    </row>
    <row r="335" spans="1:27" ht="14.25" customHeight="1">
      <c r="A335" s="382"/>
      <c r="B335" s="382"/>
      <c r="C335" s="372"/>
      <c r="D335" s="382"/>
      <c r="E335" s="372"/>
      <c r="F335" s="404"/>
      <c r="G335" s="404"/>
      <c r="H335" s="382"/>
      <c r="I335" s="382"/>
      <c r="J335" s="382"/>
      <c r="K335" s="382"/>
      <c r="L335" s="382"/>
      <c r="M335" s="382"/>
      <c r="N335" s="382"/>
      <c r="O335" s="382"/>
      <c r="P335" s="382"/>
      <c r="Q335" s="382"/>
      <c r="R335" s="382"/>
      <c r="S335" s="382"/>
      <c r="T335" s="382"/>
      <c r="U335" s="382"/>
      <c r="V335" s="382"/>
      <c r="W335" s="382"/>
      <c r="X335" s="382"/>
      <c r="Y335" s="382"/>
      <c r="Z335" s="382"/>
      <c r="AA335" s="382"/>
    </row>
    <row r="336" spans="1:27" ht="14.25" customHeight="1">
      <c r="A336" s="382"/>
      <c r="B336" s="382"/>
      <c r="C336" s="372"/>
      <c r="D336" s="382"/>
      <c r="E336" s="372"/>
      <c r="F336" s="404"/>
      <c r="G336" s="404"/>
      <c r="H336" s="382"/>
      <c r="I336" s="382"/>
      <c r="J336" s="382"/>
      <c r="K336" s="382"/>
      <c r="L336" s="382"/>
      <c r="M336" s="382"/>
      <c r="N336" s="382"/>
      <c r="O336" s="382"/>
      <c r="P336" s="382"/>
      <c r="Q336" s="382"/>
      <c r="R336" s="382"/>
      <c r="S336" s="382"/>
      <c r="T336" s="382"/>
      <c r="U336" s="382"/>
      <c r="V336" s="382"/>
      <c r="W336" s="382"/>
      <c r="X336" s="382"/>
      <c r="Y336" s="382"/>
      <c r="Z336" s="382"/>
      <c r="AA336" s="382"/>
    </row>
    <row r="337" spans="1:27" ht="14.25" customHeight="1">
      <c r="A337" s="382"/>
      <c r="B337" s="382"/>
      <c r="C337" s="372"/>
      <c r="D337" s="382"/>
      <c r="E337" s="372"/>
      <c r="F337" s="404"/>
      <c r="G337" s="404"/>
      <c r="H337" s="382"/>
      <c r="I337" s="382"/>
      <c r="J337" s="382"/>
      <c r="K337" s="382"/>
      <c r="L337" s="382"/>
      <c r="M337" s="382"/>
      <c r="N337" s="382"/>
      <c r="O337" s="382"/>
      <c r="P337" s="382"/>
      <c r="Q337" s="382"/>
      <c r="R337" s="382"/>
      <c r="S337" s="382"/>
      <c r="T337" s="382"/>
      <c r="U337" s="382"/>
      <c r="V337" s="382"/>
      <c r="W337" s="382"/>
      <c r="X337" s="382"/>
      <c r="Y337" s="382"/>
      <c r="Z337" s="382"/>
      <c r="AA337" s="382"/>
    </row>
    <row r="338" spans="1:27" ht="14.25" customHeight="1">
      <c r="A338" s="382"/>
      <c r="B338" s="382"/>
      <c r="C338" s="372"/>
      <c r="D338" s="382"/>
      <c r="E338" s="372"/>
      <c r="F338" s="404"/>
      <c r="G338" s="404"/>
      <c r="H338" s="382"/>
      <c r="I338" s="382"/>
      <c r="J338" s="382"/>
      <c r="K338" s="382"/>
      <c r="L338" s="382"/>
      <c r="M338" s="382"/>
      <c r="N338" s="382"/>
      <c r="O338" s="382"/>
      <c r="P338" s="382"/>
      <c r="Q338" s="382"/>
      <c r="R338" s="382"/>
      <c r="S338" s="382"/>
      <c r="T338" s="382"/>
      <c r="U338" s="382"/>
      <c r="V338" s="382"/>
      <c r="W338" s="382"/>
      <c r="X338" s="382"/>
      <c r="Y338" s="382"/>
      <c r="Z338" s="382"/>
      <c r="AA338" s="382"/>
    </row>
    <row r="339" spans="1:27" ht="14.25" customHeight="1">
      <c r="A339" s="382"/>
      <c r="B339" s="382"/>
      <c r="C339" s="372"/>
      <c r="D339" s="382"/>
      <c r="E339" s="372"/>
      <c r="F339" s="404"/>
      <c r="G339" s="404"/>
      <c r="H339" s="382"/>
      <c r="I339" s="382"/>
      <c r="J339" s="382"/>
      <c r="K339" s="382"/>
      <c r="L339" s="382"/>
      <c r="M339" s="382"/>
      <c r="N339" s="382"/>
      <c r="O339" s="382"/>
      <c r="P339" s="382"/>
      <c r="Q339" s="382"/>
      <c r="R339" s="382"/>
      <c r="S339" s="382"/>
      <c r="T339" s="382"/>
      <c r="U339" s="382"/>
      <c r="V339" s="382"/>
      <c r="W339" s="382"/>
      <c r="X339" s="382"/>
      <c r="Y339" s="382"/>
      <c r="Z339" s="382"/>
      <c r="AA339" s="382"/>
    </row>
    <row r="340" spans="1:27" ht="14.25" customHeight="1">
      <c r="A340" s="382"/>
      <c r="B340" s="382"/>
      <c r="C340" s="372"/>
      <c r="D340" s="382"/>
      <c r="E340" s="372"/>
      <c r="F340" s="404"/>
      <c r="G340" s="404"/>
      <c r="H340" s="382"/>
      <c r="I340" s="382"/>
      <c r="J340" s="382"/>
      <c r="K340" s="382"/>
      <c r="L340" s="382"/>
      <c r="M340" s="382"/>
      <c r="N340" s="382"/>
      <c r="O340" s="382"/>
      <c r="P340" s="382"/>
      <c r="Q340" s="382"/>
      <c r="R340" s="382"/>
      <c r="S340" s="382"/>
      <c r="T340" s="382"/>
      <c r="U340" s="382"/>
      <c r="V340" s="382"/>
      <c r="W340" s="382"/>
      <c r="X340" s="382"/>
      <c r="Y340" s="382"/>
      <c r="Z340" s="382"/>
      <c r="AA340" s="382"/>
    </row>
    <row r="341" spans="1:27" ht="14.25" customHeight="1">
      <c r="A341" s="382"/>
      <c r="B341" s="382"/>
      <c r="C341" s="372"/>
      <c r="D341" s="382"/>
      <c r="E341" s="372"/>
      <c r="F341" s="404"/>
      <c r="G341" s="404"/>
      <c r="H341" s="382"/>
      <c r="I341" s="382"/>
      <c r="J341" s="382"/>
      <c r="K341" s="382"/>
      <c r="L341" s="382"/>
      <c r="M341" s="382"/>
      <c r="N341" s="382"/>
      <c r="O341" s="382"/>
      <c r="P341" s="382"/>
      <c r="Q341" s="382"/>
      <c r="R341" s="382"/>
      <c r="S341" s="382"/>
      <c r="T341" s="382"/>
      <c r="U341" s="382"/>
      <c r="V341" s="382"/>
      <c r="W341" s="382"/>
      <c r="X341" s="382"/>
      <c r="Y341" s="382"/>
      <c r="Z341" s="382"/>
      <c r="AA341" s="382"/>
    </row>
    <row r="342" spans="1:27" ht="14.25" customHeight="1">
      <c r="A342" s="382"/>
      <c r="B342" s="382"/>
      <c r="C342" s="372"/>
      <c r="D342" s="382"/>
      <c r="E342" s="372"/>
      <c r="F342" s="404"/>
      <c r="G342" s="404"/>
      <c r="H342" s="382"/>
      <c r="I342" s="382"/>
      <c r="J342" s="382"/>
      <c r="K342" s="382"/>
      <c r="L342" s="382"/>
      <c r="M342" s="382"/>
      <c r="N342" s="382"/>
      <c r="O342" s="382"/>
      <c r="P342" s="382"/>
      <c r="Q342" s="382"/>
      <c r="R342" s="382"/>
      <c r="S342" s="382"/>
      <c r="T342" s="382"/>
      <c r="U342" s="382"/>
      <c r="V342" s="382"/>
      <c r="W342" s="382"/>
      <c r="X342" s="382"/>
      <c r="Y342" s="382"/>
      <c r="Z342" s="382"/>
      <c r="AA342" s="382"/>
    </row>
    <row r="343" spans="1:27" ht="14.25" customHeight="1">
      <c r="A343" s="382"/>
      <c r="B343" s="382"/>
      <c r="C343" s="372"/>
      <c r="D343" s="382"/>
      <c r="E343" s="372"/>
      <c r="F343" s="404"/>
      <c r="G343" s="404"/>
      <c r="H343" s="382"/>
      <c r="I343" s="382"/>
      <c r="J343" s="382"/>
      <c r="K343" s="382"/>
      <c r="L343" s="382"/>
      <c r="M343" s="382"/>
      <c r="N343" s="382"/>
      <c r="O343" s="382"/>
      <c r="P343" s="382"/>
      <c r="Q343" s="382"/>
      <c r="R343" s="382"/>
      <c r="S343" s="382"/>
      <c r="T343" s="382"/>
      <c r="U343" s="382"/>
      <c r="V343" s="382"/>
      <c r="W343" s="382"/>
      <c r="X343" s="382"/>
      <c r="Y343" s="382"/>
      <c r="Z343" s="382"/>
      <c r="AA343" s="382"/>
    </row>
    <row r="344" spans="1:27" ht="14.25" customHeight="1">
      <c r="A344" s="382"/>
      <c r="B344" s="382"/>
      <c r="C344" s="372"/>
      <c r="D344" s="382"/>
      <c r="E344" s="372"/>
      <c r="F344" s="404"/>
      <c r="G344" s="404"/>
      <c r="H344" s="382"/>
      <c r="I344" s="382"/>
      <c r="J344" s="382"/>
      <c r="K344" s="382"/>
      <c r="L344" s="382"/>
      <c r="M344" s="382"/>
      <c r="N344" s="382"/>
      <c r="O344" s="382"/>
      <c r="P344" s="382"/>
      <c r="Q344" s="382"/>
      <c r="R344" s="382"/>
      <c r="S344" s="382"/>
      <c r="T344" s="382"/>
      <c r="U344" s="382"/>
      <c r="V344" s="382"/>
      <c r="W344" s="382"/>
      <c r="X344" s="382"/>
      <c r="Y344" s="382"/>
      <c r="Z344" s="382"/>
      <c r="AA344" s="382"/>
    </row>
    <row r="345" spans="1:27" ht="14.25" customHeight="1">
      <c r="A345" s="382"/>
      <c r="B345" s="382"/>
      <c r="C345" s="372"/>
      <c r="D345" s="382"/>
      <c r="E345" s="372"/>
      <c r="F345" s="404"/>
      <c r="G345" s="404"/>
      <c r="H345" s="382"/>
      <c r="I345" s="382"/>
      <c r="J345" s="382"/>
      <c r="K345" s="382"/>
      <c r="L345" s="382"/>
      <c r="M345" s="382"/>
      <c r="N345" s="382"/>
      <c r="O345" s="382"/>
      <c r="P345" s="382"/>
      <c r="Q345" s="382"/>
      <c r="R345" s="382"/>
      <c r="S345" s="382"/>
      <c r="T345" s="382"/>
      <c r="U345" s="382"/>
      <c r="V345" s="382"/>
      <c r="W345" s="382"/>
      <c r="X345" s="382"/>
      <c r="Y345" s="382"/>
      <c r="Z345" s="382"/>
      <c r="AA345" s="382"/>
    </row>
    <row r="346" spans="1:27" ht="14.25" customHeight="1">
      <c r="A346" s="382"/>
      <c r="B346" s="382"/>
      <c r="C346" s="372"/>
      <c r="D346" s="382"/>
      <c r="E346" s="372"/>
      <c r="F346" s="404"/>
      <c r="G346" s="404"/>
      <c r="H346" s="382"/>
      <c r="I346" s="382"/>
      <c r="J346" s="382"/>
      <c r="K346" s="382"/>
      <c r="L346" s="382"/>
      <c r="M346" s="382"/>
      <c r="N346" s="382"/>
      <c r="O346" s="382"/>
      <c r="P346" s="382"/>
      <c r="Q346" s="382"/>
      <c r="R346" s="382"/>
      <c r="S346" s="382"/>
      <c r="T346" s="382"/>
      <c r="U346" s="382"/>
      <c r="V346" s="382"/>
      <c r="W346" s="382"/>
      <c r="X346" s="382"/>
      <c r="Y346" s="382"/>
      <c r="Z346" s="382"/>
      <c r="AA346" s="382"/>
    </row>
    <row r="347" spans="1:27" ht="14.25" customHeight="1">
      <c r="A347" s="382"/>
      <c r="B347" s="382"/>
      <c r="C347" s="372"/>
      <c r="D347" s="382"/>
      <c r="E347" s="372"/>
      <c r="F347" s="404"/>
      <c r="G347" s="404"/>
      <c r="H347" s="382"/>
      <c r="I347" s="382"/>
      <c r="J347" s="382"/>
      <c r="K347" s="382"/>
      <c r="L347" s="382"/>
      <c r="M347" s="382"/>
      <c r="N347" s="382"/>
      <c r="O347" s="382"/>
      <c r="P347" s="382"/>
      <c r="Q347" s="382"/>
      <c r="R347" s="382"/>
      <c r="S347" s="382"/>
      <c r="T347" s="382"/>
      <c r="U347" s="382"/>
      <c r="V347" s="382"/>
      <c r="W347" s="382"/>
      <c r="X347" s="382"/>
      <c r="Y347" s="382"/>
      <c r="Z347" s="382"/>
      <c r="AA347" s="382"/>
    </row>
    <row r="348" spans="1:27" ht="14.25" customHeight="1">
      <c r="A348" s="382"/>
      <c r="B348" s="382"/>
      <c r="C348" s="372"/>
      <c r="D348" s="382"/>
      <c r="E348" s="372"/>
      <c r="F348" s="404"/>
      <c r="G348" s="404"/>
      <c r="H348" s="382"/>
      <c r="I348" s="382"/>
      <c r="J348" s="382"/>
      <c r="K348" s="382"/>
      <c r="L348" s="382"/>
      <c r="M348" s="382"/>
      <c r="N348" s="382"/>
      <c r="O348" s="382"/>
      <c r="P348" s="382"/>
      <c r="Q348" s="382"/>
      <c r="R348" s="382"/>
      <c r="S348" s="382"/>
      <c r="T348" s="382"/>
      <c r="U348" s="382"/>
      <c r="V348" s="382"/>
      <c r="W348" s="382"/>
      <c r="X348" s="382"/>
      <c r="Y348" s="382"/>
      <c r="Z348" s="382"/>
      <c r="AA348" s="382"/>
    </row>
    <row r="349" spans="1:27" ht="14.25" customHeight="1">
      <c r="A349" s="382"/>
      <c r="B349" s="382"/>
      <c r="C349" s="372"/>
      <c r="D349" s="382"/>
      <c r="E349" s="372"/>
      <c r="F349" s="404"/>
      <c r="G349" s="404"/>
      <c r="H349" s="382"/>
      <c r="I349" s="382"/>
      <c r="J349" s="382"/>
      <c r="K349" s="382"/>
      <c r="L349" s="382"/>
      <c r="M349" s="382"/>
      <c r="N349" s="382"/>
      <c r="O349" s="382"/>
      <c r="P349" s="382"/>
      <c r="Q349" s="382"/>
      <c r="R349" s="382"/>
      <c r="S349" s="382"/>
      <c r="T349" s="382"/>
      <c r="U349" s="382"/>
      <c r="V349" s="382"/>
      <c r="W349" s="382"/>
      <c r="X349" s="382"/>
      <c r="Y349" s="382"/>
      <c r="Z349" s="382"/>
      <c r="AA349" s="382"/>
    </row>
    <row r="350" spans="1:27" ht="14.25" customHeight="1">
      <c r="A350" s="382"/>
      <c r="B350" s="382"/>
      <c r="C350" s="372"/>
      <c r="D350" s="382"/>
      <c r="E350" s="372"/>
      <c r="F350" s="404"/>
      <c r="G350" s="404"/>
      <c r="H350" s="382"/>
      <c r="I350" s="382"/>
      <c r="J350" s="382"/>
      <c r="K350" s="382"/>
      <c r="L350" s="382"/>
      <c r="M350" s="382"/>
      <c r="N350" s="382"/>
      <c r="O350" s="382"/>
      <c r="P350" s="382"/>
      <c r="Q350" s="382"/>
      <c r="R350" s="382"/>
      <c r="S350" s="382"/>
      <c r="T350" s="382"/>
      <c r="U350" s="382"/>
      <c r="V350" s="382"/>
      <c r="W350" s="382"/>
      <c r="X350" s="382"/>
      <c r="Y350" s="382"/>
      <c r="Z350" s="382"/>
      <c r="AA350" s="382"/>
    </row>
    <row r="351" spans="1:27" ht="14.25" customHeight="1">
      <c r="A351" s="382"/>
      <c r="B351" s="382"/>
      <c r="C351" s="372"/>
      <c r="D351" s="382"/>
      <c r="E351" s="372"/>
      <c r="F351" s="404"/>
      <c r="G351" s="404"/>
      <c r="H351" s="382"/>
      <c r="I351" s="382"/>
      <c r="J351" s="382"/>
      <c r="K351" s="382"/>
      <c r="L351" s="382"/>
      <c r="M351" s="382"/>
      <c r="N351" s="382"/>
      <c r="O351" s="382"/>
      <c r="P351" s="382"/>
      <c r="Q351" s="382"/>
      <c r="R351" s="382"/>
      <c r="S351" s="382"/>
      <c r="T351" s="382"/>
      <c r="U351" s="382"/>
      <c r="V351" s="382"/>
      <c r="W351" s="382"/>
      <c r="X351" s="382"/>
      <c r="Y351" s="382"/>
      <c r="Z351" s="382"/>
      <c r="AA351" s="382"/>
    </row>
    <row r="352" spans="1:27" ht="14.25" customHeight="1">
      <c r="A352" s="382"/>
      <c r="B352" s="382"/>
      <c r="C352" s="372"/>
      <c r="D352" s="382"/>
      <c r="E352" s="372"/>
      <c r="F352" s="404"/>
      <c r="G352" s="404"/>
      <c r="H352" s="382"/>
      <c r="I352" s="382"/>
      <c r="J352" s="382"/>
      <c r="K352" s="382"/>
      <c r="L352" s="382"/>
      <c r="M352" s="382"/>
      <c r="N352" s="382"/>
      <c r="O352" s="382"/>
      <c r="P352" s="382"/>
      <c r="Q352" s="382"/>
      <c r="R352" s="382"/>
      <c r="S352" s="382"/>
      <c r="T352" s="382"/>
      <c r="U352" s="382"/>
      <c r="V352" s="382"/>
      <c r="W352" s="382"/>
      <c r="X352" s="382"/>
      <c r="Y352" s="382"/>
      <c r="Z352" s="382"/>
      <c r="AA352" s="382"/>
    </row>
    <row r="353" spans="1:27" ht="14.25" customHeight="1">
      <c r="A353" s="382"/>
      <c r="B353" s="382"/>
      <c r="C353" s="372"/>
      <c r="D353" s="382"/>
      <c r="E353" s="372"/>
      <c r="F353" s="404"/>
      <c r="G353" s="404"/>
      <c r="H353" s="382"/>
      <c r="I353" s="382"/>
      <c r="J353" s="382"/>
      <c r="K353" s="382"/>
      <c r="L353" s="382"/>
      <c r="M353" s="382"/>
      <c r="N353" s="382"/>
      <c r="O353" s="382"/>
      <c r="P353" s="382"/>
      <c r="Q353" s="382"/>
      <c r="R353" s="382"/>
      <c r="S353" s="382"/>
      <c r="T353" s="382"/>
      <c r="U353" s="382"/>
      <c r="V353" s="382"/>
      <c r="W353" s="382"/>
      <c r="X353" s="382"/>
      <c r="Y353" s="382"/>
      <c r="Z353" s="382"/>
      <c r="AA353" s="382"/>
    </row>
    <row r="354" spans="1:27" ht="14.25" customHeight="1">
      <c r="A354" s="382"/>
      <c r="B354" s="382"/>
      <c r="C354" s="372"/>
      <c r="D354" s="382"/>
      <c r="E354" s="372"/>
      <c r="F354" s="404"/>
      <c r="G354" s="404"/>
      <c r="H354" s="382"/>
      <c r="I354" s="382"/>
      <c r="J354" s="382"/>
      <c r="K354" s="382"/>
      <c r="L354" s="382"/>
      <c r="M354" s="382"/>
      <c r="N354" s="382"/>
      <c r="O354" s="382"/>
      <c r="P354" s="382"/>
      <c r="Q354" s="382"/>
      <c r="R354" s="382"/>
      <c r="S354" s="382"/>
      <c r="T354" s="382"/>
      <c r="U354" s="382"/>
      <c r="V354" s="382"/>
      <c r="W354" s="382"/>
      <c r="X354" s="382"/>
      <c r="Y354" s="382"/>
      <c r="Z354" s="382"/>
      <c r="AA354" s="382"/>
    </row>
    <row r="355" spans="1:27" ht="14.25" customHeight="1">
      <c r="A355" s="382"/>
      <c r="B355" s="382"/>
      <c r="C355" s="372"/>
      <c r="D355" s="382"/>
      <c r="E355" s="372"/>
      <c r="F355" s="404"/>
      <c r="G355" s="404"/>
      <c r="H355" s="382"/>
      <c r="I355" s="382"/>
      <c r="J355" s="382"/>
      <c r="K355" s="382"/>
      <c r="L355" s="382"/>
      <c r="M355" s="382"/>
      <c r="N355" s="382"/>
      <c r="O355" s="382"/>
      <c r="P355" s="382"/>
      <c r="Q355" s="382"/>
      <c r="R355" s="382"/>
      <c r="S355" s="382"/>
      <c r="T355" s="382"/>
      <c r="U355" s="382"/>
      <c r="V355" s="382"/>
      <c r="W355" s="382"/>
      <c r="X355" s="382"/>
      <c r="Y355" s="382"/>
      <c r="Z355" s="382"/>
      <c r="AA355" s="382"/>
    </row>
    <row r="356" spans="1:27" ht="14.25" customHeight="1">
      <c r="A356" s="382"/>
      <c r="B356" s="382"/>
      <c r="C356" s="372"/>
      <c r="D356" s="382"/>
      <c r="E356" s="372"/>
      <c r="F356" s="404"/>
      <c r="G356" s="404"/>
      <c r="H356" s="382"/>
      <c r="I356" s="382"/>
      <c r="J356" s="382"/>
      <c r="K356" s="382"/>
      <c r="L356" s="382"/>
      <c r="M356" s="382"/>
      <c r="N356" s="382"/>
      <c r="O356" s="382"/>
      <c r="P356" s="382"/>
      <c r="Q356" s="382"/>
      <c r="R356" s="382"/>
      <c r="S356" s="382"/>
      <c r="T356" s="382"/>
      <c r="U356" s="382"/>
      <c r="V356" s="382"/>
      <c r="W356" s="382"/>
      <c r="X356" s="382"/>
      <c r="Y356" s="382"/>
      <c r="Z356" s="382"/>
      <c r="AA356" s="382"/>
    </row>
    <row r="357" spans="1:27" ht="14.25" customHeight="1">
      <c r="A357" s="382"/>
      <c r="B357" s="382"/>
      <c r="C357" s="372"/>
      <c r="D357" s="382"/>
      <c r="E357" s="372"/>
      <c r="F357" s="404"/>
      <c r="G357" s="404"/>
      <c r="H357" s="382"/>
      <c r="I357" s="382"/>
      <c r="J357" s="382"/>
      <c r="K357" s="382"/>
      <c r="L357" s="382"/>
      <c r="M357" s="382"/>
      <c r="N357" s="382"/>
      <c r="O357" s="382"/>
      <c r="P357" s="382"/>
      <c r="Q357" s="382"/>
      <c r="R357" s="382"/>
      <c r="S357" s="382"/>
      <c r="T357" s="382"/>
      <c r="U357" s="382"/>
      <c r="V357" s="382"/>
      <c r="W357" s="382"/>
      <c r="X357" s="382"/>
      <c r="Y357" s="382"/>
      <c r="Z357" s="382"/>
      <c r="AA357" s="382"/>
    </row>
    <row r="358" spans="1:27" ht="14.25" customHeight="1">
      <c r="A358" s="382"/>
      <c r="B358" s="382"/>
      <c r="C358" s="372"/>
      <c r="D358" s="382"/>
      <c r="E358" s="372"/>
      <c r="F358" s="404"/>
      <c r="G358" s="404"/>
      <c r="H358" s="382"/>
      <c r="I358" s="382"/>
      <c r="J358" s="382"/>
      <c r="K358" s="382"/>
      <c r="L358" s="382"/>
      <c r="M358" s="382"/>
      <c r="N358" s="382"/>
      <c r="O358" s="382"/>
      <c r="P358" s="382"/>
      <c r="Q358" s="382"/>
      <c r="R358" s="382"/>
      <c r="S358" s="382"/>
      <c r="T358" s="382"/>
      <c r="U358" s="382"/>
      <c r="V358" s="382"/>
      <c r="W358" s="382"/>
      <c r="X358" s="382"/>
      <c r="Y358" s="382"/>
      <c r="Z358" s="382"/>
      <c r="AA358" s="382"/>
    </row>
    <row r="359" spans="1:27" ht="14.25" customHeight="1">
      <c r="A359" s="382"/>
      <c r="B359" s="382"/>
      <c r="C359" s="372"/>
      <c r="D359" s="382"/>
      <c r="E359" s="372"/>
      <c r="F359" s="404"/>
      <c r="G359" s="404"/>
      <c r="H359" s="382"/>
      <c r="I359" s="382"/>
      <c r="J359" s="382"/>
      <c r="K359" s="382"/>
      <c r="L359" s="382"/>
      <c r="M359" s="382"/>
      <c r="N359" s="382"/>
      <c r="O359" s="382"/>
      <c r="P359" s="382"/>
      <c r="Q359" s="382"/>
      <c r="R359" s="382"/>
      <c r="S359" s="382"/>
      <c r="T359" s="382"/>
      <c r="U359" s="382"/>
      <c r="V359" s="382"/>
      <c r="W359" s="382"/>
      <c r="X359" s="382"/>
      <c r="Y359" s="382"/>
      <c r="Z359" s="382"/>
      <c r="AA359" s="382"/>
    </row>
    <row r="360" spans="1:27" ht="14.25" customHeight="1">
      <c r="A360" s="382"/>
      <c r="B360" s="382"/>
      <c r="C360" s="372"/>
      <c r="D360" s="382"/>
      <c r="E360" s="372"/>
      <c r="F360" s="404"/>
      <c r="G360" s="404"/>
      <c r="H360" s="382"/>
      <c r="I360" s="382"/>
      <c r="J360" s="382"/>
      <c r="K360" s="382"/>
      <c r="L360" s="382"/>
      <c r="M360" s="382"/>
      <c r="N360" s="382"/>
      <c r="O360" s="382"/>
      <c r="P360" s="382"/>
      <c r="Q360" s="382"/>
      <c r="R360" s="382"/>
      <c r="S360" s="382"/>
      <c r="T360" s="382"/>
      <c r="U360" s="382"/>
      <c r="V360" s="382"/>
      <c r="W360" s="382"/>
      <c r="X360" s="382"/>
      <c r="Y360" s="382"/>
      <c r="Z360" s="382"/>
      <c r="AA360" s="382"/>
    </row>
    <row r="361" spans="1:27" ht="14.25" customHeight="1">
      <c r="A361" s="382"/>
      <c r="B361" s="382"/>
      <c r="C361" s="372"/>
      <c r="D361" s="382"/>
      <c r="E361" s="372"/>
      <c r="F361" s="404"/>
      <c r="G361" s="404"/>
      <c r="H361" s="382"/>
      <c r="I361" s="382"/>
      <c r="J361" s="382"/>
      <c r="K361" s="382"/>
      <c r="L361" s="382"/>
      <c r="M361" s="382"/>
      <c r="N361" s="382"/>
      <c r="O361" s="382"/>
      <c r="P361" s="382"/>
      <c r="Q361" s="382"/>
      <c r="R361" s="382"/>
      <c r="S361" s="382"/>
      <c r="T361" s="382"/>
      <c r="U361" s="382"/>
      <c r="V361" s="382"/>
      <c r="W361" s="382"/>
      <c r="X361" s="382"/>
      <c r="Y361" s="382"/>
      <c r="Z361" s="382"/>
      <c r="AA361" s="382"/>
    </row>
    <row r="362" spans="1:27" ht="14.25" customHeight="1">
      <c r="A362" s="382"/>
      <c r="B362" s="382"/>
      <c r="C362" s="372"/>
      <c r="D362" s="382"/>
      <c r="E362" s="372"/>
      <c r="F362" s="404"/>
      <c r="G362" s="404"/>
      <c r="H362" s="382"/>
      <c r="I362" s="382"/>
      <c r="J362" s="382"/>
      <c r="K362" s="382"/>
      <c r="L362" s="382"/>
      <c r="M362" s="382"/>
      <c r="N362" s="382"/>
      <c r="O362" s="382"/>
      <c r="P362" s="382"/>
      <c r="Q362" s="382"/>
      <c r="R362" s="382"/>
      <c r="S362" s="382"/>
      <c r="T362" s="382"/>
      <c r="U362" s="382"/>
      <c r="V362" s="382"/>
      <c r="W362" s="382"/>
      <c r="X362" s="382"/>
      <c r="Y362" s="382"/>
      <c r="Z362" s="382"/>
      <c r="AA362" s="382"/>
    </row>
    <row r="363" spans="1:27" ht="14.25" customHeight="1">
      <c r="A363" s="382"/>
      <c r="B363" s="382"/>
      <c r="C363" s="372"/>
      <c r="D363" s="382"/>
      <c r="E363" s="372"/>
      <c r="F363" s="404"/>
      <c r="G363" s="404"/>
      <c r="H363" s="382"/>
      <c r="I363" s="382"/>
      <c r="J363" s="382"/>
      <c r="K363" s="382"/>
      <c r="L363" s="382"/>
      <c r="M363" s="382"/>
      <c r="N363" s="382"/>
      <c r="O363" s="382"/>
      <c r="P363" s="382"/>
      <c r="Q363" s="382"/>
      <c r="R363" s="382"/>
      <c r="S363" s="382"/>
      <c r="T363" s="382"/>
      <c r="U363" s="382"/>
      <c r="V363" s="382"/>
      <c r="W363" s="382"/>
      <c r="X363" s="382"/>
      <c r="Y363" s="382"/>
      <c r="Z363" s="382"/>
      <c r="AA363" s="382"/>
    </row>
    <row r="364" spans="1:27" ht="14.25" customHeight="1">
      <c r="A364" s="382"/>
      <c r="B364" s="382"/>
      <c r="C364" s="372"/>
      <c r="D364" s="382"/>
      <c r="E364" s="372"/>
      <c r="F364" s="404"/>
      <c r="G364" s="404"/>
      <c r="H364" s="382"/>
      <c r="I364" s="382"/>
      <c r="J364" s="382"/>
      <c r="K364" s="382"/>
      <c r="L364" s="382"/>
      <c r="M364" s="382"/>
      <c r="N364" s="382"/>
      <c r="O364" s="382"/>
      <c r="P364" s="382"/>
      <c r="Q364" s="382"/>
      <c r="R364" s="382"/>
      <c r="S364" s="382"/>
      <c r="T364" s="382"/>
      <c r="U364" s="382"/>
      <c r="V364" s="382"/>
      <c r="W364" s="382"/>
      <c r="X364" s="382"/>
      <c r="Y364" s="382"/>
      <c r="Z364" s="382"/>
      <c r="AA364" s="382"/>
    </row>
    <row r="365" spans="1:27" ht="14.25" customHeight="1">
      <c r="A365" s="382"/>
      <c r="B365" s="382"/>
      <c r="C365" s="372"/>
      <c r="D365" s="382"/>
      <c r="E365" s="372"/>
      <c r="F365" s="404"/>
      <c r="G365" s="404"/>
      <c r="H365" s="382"/>
      <c r="I365" s="382"/>
      <c r="J365" s="382"/>
      <c r="K365" s="382"/>
      <c r="L365" s="382"/>
      <c r="M365" s="382"/>
      <c r="N365" s="382"/>
      <c r="O365" s="382"/>
      <c r="P365" s="382"/>
      <c r="Q365" s="382"/>
      <c r="R365" s="382"/>
      <c r="S365" s="382"/>
      <c r="T365" s="382"/>
      <c r="U365" s="382"/>
      <c r="V365" s="382"/>
      <c r="W365" s="382"/>
      <c r="X365" s="382"/>
      <c r="Y365" s="382"/>
      <c r="Z365" s="382"/>
      <c r="AA365" s="382"/>
    </row>
    <row r="366" spans="1:27" ht="14.25" customHeight="1">
      <c r="A366" s="382"/>
      <c r="B366" s="382"/>
      <c r="C366" s="372"/>
      <c r="D366" s="382"/>
      <c r="E366" s="372"/>
      <c r="F366" s="404"/>
      <c r="G366" s="404"/>
      <c r="H366" s="382"/>
      <c r="I366" s="382"/>
      <c r="J366" s="382"/>
      <c r="K366" s="382"/>
      <c r="L366" s="382"/>
      <c r="M366" s="382"/>
      <c r="N366" s="382"/>
      <c r="O366" s="382"/>
      <c r="P366" s="382"/>
      <c r="Q366" s="382"/>
      <c r="R366" s="382"/>
      <c r="S366" s="382"/>
      <c r="T366" s="382"/>
      <c r="U366" s="382"/>
      <c r="V366" s="382"/>
      <c r="W366" s="382"/>
      <c r="X366" s="382"/>
      <c r="Y366" s="382"/>
      <c r="Z366" s="382"/>
      <c r="AA366" s="382"/>
    </row>
    <row r="367" spans="1:27" ht="14.25" customHeight="1">
      <c r="A367" s="382"/>
      <c r="B367" s="382"/>
      <c r="C367" s="372"/>
      <c r="D367" s="382"/>
      <c r="E367" s="372"/>
      <c r="F367" s="404"/>
      <c r="G367" s="404"/>
      <c r="H367" s="382"/>
      <c r="I367" s="382"/>
      <c r="J367" s="382"/>
      <c r="K367" s="382"/>
      <c r="L367" s="382"/>
      <c r="M367" s="382"/>
      <c r="N367" s="382"/>
      <c r="O367" s="382"/>
      <c r="P367" s="382"/>
      <c r="Q367" s="382"/>
      <c r="R367" s="382"/>
      <c r="S367" s="382"/>
      <c r="T367" s="382"/>
      <c r="U367" s="382"/>
      <c r="V367" s="382"/>
      <c r="W367" s="382"/>
      <c r="X367" s="382"/>
      <c r="Y367" s="382"/>
      <c r="Z367" s="382"/>
      <c r="AA367" s="382"/>
    </row>
    <row r="368" spans="1:27" ht="14.25" customHeight="1">
      <c r="A368" s="382"/>
      <c r="B368" s="382"/>
      <c r="C368" s="372"/>
      <c r="D368" s="382"/>
      <c r="E368" s="372"/>
      <c r="F368" s="404"/>
      <c r="G368" s="404"/>
      <c r="H368" s="382"/>
      <c r="I368" s="382"/>
      <c r="J368" s="382"/>
      <c r="K368" s="382"/>
      <c r="L368" s="382"/>
      <c r="M368" s="382"/>
      <c r="N368" s="382"/>
      <c r="O368" s="382"/>
      <c r="P368" s="382"/>
      <c r="Q368" s="382"/>
      <c r="R368" s="382"/>
      <c r="S368" s="382"/>
      <c r="T368" s="382"/>
      <c r="U368" s="382"/>
      <c r="V368" s="382"/>
      <c r="W368" s="382"/>
      <c r="X368" s="382"/>
      <c r="Y368" s="382"/>
      <c r="Z368" s="382"/>
      <c r="AA368" s="382"/>
    </row>
    <row r="369" spans="1:27" ht="14.25" customHeight="1">
      <c r="A369" s="382"/>
      <c r="B369" s="382"/>
      <c r="C369" s="372"/>
      <c r="D369" s="382"/>
      <c r="E369" s="372"/>
      <c r="F369" s="404"/>
      <c r="G369" s="404"/>
      <c r="H369" s="382"/>
      <c r="I369" s="382"/>
      <c r="J369" s="382"/>
      <c r="K369" s="382"/>
      <c r="L369" s="382"/>
      <c r="M369" s="382"/>
      <c r="N369" s="382"/>
      <c r="O369" s="382"/>
      <c r="P369" s="382"/>
      <c r="Q369" s="382"/>
      <c r="R369" s="382"/>
      <c r="S369" s="382"/>
      <c r="T369" s="382"/>
      <c r="U369" s="382"/>
      <c r="V369" s="382"/>
      <c r="W369" s="382"/>
      <c r="X369" s="382"/>
      <c r="Y369" s="382"/>
      <c r="Z369" s="382"/>
      <c r="AA369" s="382"/>
    </row>
    <row r="370" spans="1:27" ht="14.25" customHeight="1">
      <c r="A370" s="382"/>
      <c r="B370" s="382"/>
      <c r="C370" s="372"/>
      <c r="D370" s="382"/>
      <c r="E370" s="372"/>
      <c r="F370" s="404"/>
      <c r="G370" s="404"/>
      <c r="H370" s="382"/>
      <c r="I370" s="382"/>
      <c r="J370" s="382"/>
      <c r="K370" s="382"/>
      <c r="L370" s="382"/>
      <c r="M370" s="382"/>
      <c r="N370" s="382"/>
      <c r="O370" s="382"/>
      <c r="P370" s="382"/>
      <c r="Q370" s="382"/>
      <c r="R370" s="382"/>
      <c r="S370" s="382"/>
      <c r="T370" s="382"/>
      <c r="U370" s="382"/>
      <c r="V370" s="382"/>
      <c r="W370" s="382"/>
      <c r="X370" s="382"/>
      <c r="Y370" s="382"/>
      <c r="Z370" s="382"/>
      <c r="AA370" s="382"/>
    </row>
    <row r="371" spans="1:27" ht="14.25" customHeight="1">
      <c r="A371" s="382"/>
      <c r="B371" s="382"/>
      <c r="C371" s="372"/>
      <c r="D371" s="382"/>
      <c r="E371" s="372"/>
      <c r="F371" s="404"/>
      <c r="G371" s="404"/>
      <c r="H371" s="382"/>
      <c r="I371" s="382"/>
      <c r="J371" s="382"/>
      <c r="K371" s="382"/>
      <c r="L371" s="382"/>
      <c r="M371" s="382"/>
      <c r="N371" s="382"/>
      <c r="O371" s="382"/>
      <c r="P371" s="382"/>
      <c r="Q371" s="382"/>
      <c r="R371" s="382"/>
      <c r="S371" s="382"/>
      <c r="T371" s="382"/>
      <c r="U371" s="382"/>
      <c r="V371" s="382"/>
      <c r="W371" s="382"/>
      <c r="X371" s="382"/>
      <c r="Y371" s="382"/>
      <c r="Z371" s="382"/>
      <c r="AA371" s="382"/>
    </row>
    <row r="372" spans="1:27" ht="14.25" customHeight="1">
      <c r="A372" s="382"/>
      <c r="B372" s="382"/>
      <c r="C372" s="372"/>
      <c r="D372" s="382"/>
      <c r="E372" s="372"/>
      <c r="F372" s="404"/>
      <c r="G372" s="404"/>
      <c r="H372" s="382"/>
      <c r="I372" s="382"/>
      <c r="J372" s="382"/>
      <c r="K372" s="382"/>
      <c r="L372" s="382"/>
      <c r="M372" s="382"/>
      <c r="N372" s="382"/>
      <c r="O372" s="382"/>
      <c r="P372" s="382"/>
      <c r="Q372" s="382"/>
      <c r="R372" s="382"/>
      <c r="S372" s="382"/>
      <c r="T372" s="382"/>
      <c r="U372" s="382"/>
      <c r="V372" s="382"/>
      <c r="W372" s="382"/>
      <c r="X372" s="382"/>
      <c r="Y372" s="382"/>
      <c r="Z372" s="382"/>
      <c r="AA372" s="382"/>
    </row>
    <row r="373" spans="1:27" ht="14.25" customHeight="1">
      <c r="A373" s="382"/>
      <c r="B373" s="382"/>
      <c r="C373" s="372"/>
      <c r="D373" s="382"/>
      <c r="E373" s="372"/>
      <c r="F373" s="404"/>
      <c r="G373" s="404"/>
      <c r="H373" s="382"/>
      <c r="I373" s="382"/>
      <c r="J373" s="382"/>
      <c r="K373" s="382"/>
      <c r="L373" s="382"/>
      <c r="M373" s="382"/>
      <c r="N373" s="382"/>
      <c r="O373" s="382"/>
      <c r="P373" s="382"/>
      <c r="Q373" s="382"/>
      <c r="R373" s="382"/>
      <c r="S373" s="382"/>
      <c r="T373" s="382"/>
      <c r="U373" s="382"/>
      <c r="V373" s="382"/>
      <c r="W373" s="382"/>
      <c r="X373" s="382"/>
      <c r="Y373" s="382"/>
      <c r="Z373" s="382"/>
      <c r="AA373" s="382"/>
    </row>
    <row r="374" spans="1:27" ht="14.25" customHeight="1">
      <c r="A374" s="382"/>
      <c r="B374" s="382"/>
      <c r="C374" s="372"/>
      <c r="D374" s="382"/>
      <c r="E374" s="372"/>
      <c r="F374" s="404"/>
      <c r="G374" s="404"/>
      <c r="H374" s="382"/>
      <c r="I374" s="382"/>
      <c r="J374" s="382"/>
      <c r="K374" s="382"/>
      <c r="L374" s="382"/>
      <c r="M374" s="382"/>
      <c r="N374" s="382"/>
      <c r="O374" s="382"/>
      <c r="P374" s="382"/>
      <c r="Q374" s="382"/>
      <c r="R374" s="382"/>
      <c r="S374" s="382"/>
      <c r="T374" s="382"/>
      <c r="U374" s="382"/>
      <c r="V374" s="382"/>
      <c r="W374" s="382"/>
      <c r="X374" s="382"/>
      <c r="Y374" s="382"/>
      <c r="Z374" s="382"/>
      <c r="AA374" s="382"/>
    </row>
    <row r="375" spans="1:27" ht="14.25" customHeight="1">
      <c r="A375" s="382"/>
      <c r="B375" s="382"/>
      <c r="C375" s="372"/>
      <c r="D375" s="382"/>
      <c r="E375" s="372"/>
      <c r="F375" s="404"/>
      <c r="G375" s="404"/>
      <c r="H375" s="382"/>
      <c r="I375" s="382"/>
      <c r="J375" s="382"/>
      <c r="K375" s="382"/>
      <c r="L375" s="382"/>
      <c r="M375" s="382"/>
      <c r="N375" s="382"/>
      <c r="O375" s="382"/>
      <c r="P375" s="382"/>
      <c r="Q375" s="382"/>
      <c r="R375" s="382"/>
      <c r="S375" s="382"/>
      <c r="T375" s="382"/>
      <c r="U375" s="382"/>
      <c r="V375" s="382"/>
      <c r="W375" s="382"/>
      <c r="X375" s="382"/>
      <c r="Y375" s="382"/>
      <c r="Z375" s="382"/>
      <c r="AA375" s="382"/>
    </row>
    <row r="376" spans="1:27" ht="14.25" customHeight="1">
      <c r="A376" s="382"/>
      <c r="B376" s="382"/>
      <c r="C376" s="372"/>
      <c r="D376" s="382"/>
      <c r="E376" s="372"/>
      <c r="F376" s="404"/>
      <c r="G376" s="404"/>
      <c r="H376" s="382"/>
      <c r="I376" s="382"/>
      <c r="J376" s="382"/>
      <c r="K376" s="382"/>
      <c r="L376" s="382"/>
      <c r="M376" s="382"/>
      <c r="N376" s="382"/>
      <c r="O376" s="382"/>
      <c r="P376" s="382"/>
      <c r="Q376" s="382"/>
      <c r="R376" s="382"/>
      <c r="S376" s="382"/>
      <c r="T376" s="382"/>
      <c r="U376" s="382"/>
      <c r="V376" s="382"/>
      <c r="W376" s="382"/>
      <c r="X376" s="382"/>
      <c r="Y376" s="382"/>
      <c r="Z376" s="382"/>
      <c r="AA376" s="382"/>
    </row>
    <row r="377" spans="1:27" ht="14.25" customHeight="1">
      <c r="A377" s="382"/>
      <c r="B377" s="382"/>
      <c r="C377" s="372"/>
      <c r="D377" s="382"/>
      <c r="E377" s="372"/>
      <c r="F377" s="404"/>
      <c r="G377" s="404"/>
      <c r="H377" s="382"/>
      <c r="I377" s="382"/>
      <c r="J377" s="382"/>
      <c r="K377" s="382"/>
      <c r="L377" s="382"/>
      <c r="M377" s="382"/>
      <c r="N377" s="382"/>
      <c r="O377" s="382"/>
      <c r="P377" s="382"/>
      <c r="Q377" s="382"/>
      <c r="R377" s="382"/>
      <c r="S377" s="382"/>
      <c r="T377" s="382"/>
      <c r="U377" s="382"/>
      <c r="V377" s="382"/>
      <c r="W377" s="382"/>
      <c r="X377" s="382"/>
      <c r="Y377" s="382"/>
      <c r="Z377" s="382"/>
      <c r="AA377" s="382"/>
    </row>
    <row r="378" spans="1:27" ht="14.25" customHeight="1">
      <c r="A378" s="382"/>
      <c r="B378" s="382"/>
      <c r="C378" s="372"/>
      <c r="D378" s="382"/>
      <c r="E378" s="372"/>
      <c r="F378" s="404"/>
      <c r="G378" s="404"/>
      <c r="H378" s="382"/>
      <c r="I378" s="382"/>
      <c r="J378" s="382"/>
      <c r="K378" s="382"/>
      <c r="L378" s="382"/>
      <c r="M378" s="382"/>
      <c r="N378" s="382"/>
      <c r="O378" s="382"/>
      <c r="P378" s="382"/>
      <c r="Q378" s="382"/>
      <c r="R378" s="382"/>
      <c r="S378" s="382"/>
      <c r="T378" s="382"/>
      <c r="U378" s="382"/>
      <c r="V378" s="382"/>
      <c r="W378" s="382"/>
      <c r="X378" s="382"/>
      <c r="Y378" s="382"/>
      <c r="Z378" s="382"/>
      <c r="AA378" s="382"/>
    </row>
    <row r="379" spans="1:27" ht="14.25" customHeight="1">
      <c r="A379" s="382"/>
      <c r="B379" s="382"/>
      <c r="C379" s="372"/>
      <c r="D379" s="382"/>
      <c r="E379" s="372"/>
      <c r="F379" s="404"/>
      <c r="G379" s="404"/>
      <c r="H379" s="382"/>
      <c r="I379" s="382"/>
      <c r="J379" s="382"/>
      <c r="K379" s="382"/>
      <c r="L379" s="382"/>
      <c r="M379" s="382"/>
      <c r="N379" s="382"/>
      <c r="O379" s="382"/>
      <c r="P379" s="382"/>
      <c r="Q379" s="382"/>
      <c r="R379" s="382"/>
      <c r="S379" s="382"/>
      <c r="T379" s="382"/>
      <c r="U379" s="382"/>
      <c r="V379" s="382"/>
      <c r="W379" s="382"/>
      <c r="X379" s="382"/>
      <c r="Y379" s="382"/>
      <c r="Z379" s="382"/>
      <c r="AA379" s="382"/>
    </row>
    <row r="380" spans="1:27" ht="14.25" customHeight="1">
      <c r="A380" s="382"/>
      <c r="B380" s="382"/>
      <c r="C380" s="372"/>
      <c r="D380" s="382"/>
      <c r="E380" s="372"/>
      <c r="F380" s="404"/>
      <c r="G380" s="404"/>
      <c r="H380" s="382"/>
      <c r="I380" s="382"/>
      <c r="J380" s="382"/>
      <c r="K380" s="382"/>
      <c r="L380" s="382"/>
      <c r="M380" s="382"/>
      <c r="N380" s="382"/>
      <c r="O380" s="382"/>
      <c r="P380" s="382"/>
      <c r="Q380" s="382"/>
      <c r="R380" s="382"/>
      <c r="S380" s="382"/>
      <c r="T380" s="382"/>
      <c r="U380" s="382"/>
      <c r="V380" s="382"/>
      <c r="W380" s="382"/>
      <c r="X380" s="382"/>
      <c r="Y380" s="382"/>
      <c r="Z380" s="382"/>
      <c r="AA380" s="382"/>
    </row>
    <row r="381" spans="1:27" ht="14.25" customHeight="1">
      <c r="A381" s="382"/>
      <c r="B381" s="382"/>
      <c r="C381" s="372"/>
      <c r="D381" s="382"/>
      <c r="E381" s="372"/>
      <c r="F381" s="404"/>
      <c r="G381" s="404"/>
      <c r="H381" s="382"/>
      <c r="I381" s="382"/>
      <c r="J381" s="382"/>
      <c r="K381" s="382"/>
      <c r="L381" s="382"/>
      <c r="M381" s="382"/>
      <c r="N381" s="382"/>
      <c r="O381" s="382"/>
      <c r="P381" s="382"/>
      <c r="Q381" s="382"/>
      <c r="R381" s="382"/>
      <c r="S381" s="382"/>
      <c r="T381" s="382"/>
      <c r="U381" s="382"/>
      <c r="V381" s="382"/>
      <c r="W381" s="382"/>
      <c r="X381" s="382"/>
      <c r="Y381" s="382"/>
      <c r="Z381" s="382"/>
      <c r="AA381" s="382"/>
    </row>
    <row r="382" spans="1:27" ht="14.25" customHeight="1">
      <c r="A382" s="382"/>
      <c r="B382" s="382"/>
      <c r="C382" s="372"/>
      <c r="D382" s="382"/>
      <c r="E382" s="372"/>
      <c r="F382" s="404"/>
      <c r="G382" s="404"/>
      <c r="H382" s="382"/>
      <c r="I382" s="382"/>
      <c r="J382" s="382"/>
      <c r="K382" s="382"/>
      <c r="L382" s="382"/>
      <c r="M382" s="382"/>
      <c r="N382" s="382"/>
      <c r="O382" s="382"/>
      <c r="P382" s="382"/>
      <c r="Q382" s="382"/>
      <c r="R382" s="382"/>
      <c r="S382" s="382"/>
      <c r="T382" s="382"/>
      <c r="U382" s="382"/>
      <c r="V382" s="382"/>
      <c r="W382" s="382"/>
      <c r="X382" s="382"/>
      <c r="Y382" s="382"/>
      <c r="Z382" s="382"/>
      <c r="AA382" s="382"/>
    </row>
    <row r="383" spans="1:27" ht="14.25" customHeight="1">
      <c r="A383" s="382"/>
      <c r="B383" s="382"/>
      <c r="C383" s="372"/>
      <c r="D383" s="382"/>
      <c r="E383" s="372"/>
      <c r="F383" s="404"/>
      <c r="G383" s="404"/>
      <c r="H383" s="382"/>
      <c r="I383" s="382"/>
      <c r="J383" s="382"/>
      <c r="K383" s="382"/>
      <c r="L383" s="382"/>
      <c r="M383" s="382"/>
      <c r="N383" s="382"/>
      <c r="O383" s="382"/>
      <c r="P383" s="382"/>
      <c r="Q383" s="382"/>
      <c r="R383" s="382"/>
      <c r="S383" s="382"/>
      <c r="T383" s="382"/>
      <c r="U383" s="382"/>
      <c r="V383" s="382"/>
      <c r="W383" s="382"/>
      <c r="X383" s="382"/>
      <c r="Y383" s="382"/>
      <c r="Z383" s="382"/>
      <c r="AA383" s="382"/>
    </row>
    <row r="384" spans="1:27" ht="14.25" customHeight="1">
      <c r="A384" s="382"/>
      <c r="B384" s="382"/>
      <c r="C384" s="372"/>
      <c r="D384" s="382"/>
      <c r="E384" s="372"/>
      <c r="F384" s="404"/>
      <c r="G384" s="404"/>
      <c r="H384" s="382"/>
      <c r="I384" s="382"/>
      <c r="J384" s="382"/>
      <c r="K384" s="382"/>
      <c r="L384" s="382"/>
      <c r="M384" s="382"/>
      <c r="N384" s="382"/>
      <c r="O384" s="382"/>
      <c r="P384" s="382"/>
      <c r="Q384" s="382"/>
      <c r="R384" s="382"/>
      <c r="S384" s="382"/>
      <c r="T384" s="382"/>
      <c r="U384" s="382"/>
      <c r="V384" s="382"/>
      <c r="W384" s="382"/>
      <c r="X384" s="382"/>
      <c r="Y384" s="382"/>
      <c r="Z384" s="382"/>
      <c r="AA384" s="382"/>
    </row>
    <row r="385" spans="1:27" ht="14.25" customHeight="1">
      <c r="A385" s="382"/>
      <c r="B385" s="382"/>
      <c r="C385" s="372"/>
      <c r="D385" s="382"/>
      <c r="E385" s="372"/>
      <c r="F385" s="404"/>
      <c r="G385" s="404"/>
      <c r="H385" s="382"/>
      <c r="I385" s="382"/>
      <c r="J385" s="382"/>
      <c r="K385" s="382"/>
      <c r="L385" s="382"/>
      <c r="M385" s="382"/>
      <c r="N385" s="382"/>
      <c r="O385" s="382"/>
      <c r="P385" s="382"/>
      <c r="Q385" s="382"/>
      <c r="R385" s="382"/>
      <c r="S385" s="382"/>
      <c r="T385" s="382"/>
      <c r="U385" s="382"/>
      <c r="V385" s="382"/>
      <c r="W385" s="382"/>
      <c r="X385" s="382"/>
      <c r="Y385" s="382"/>
      <c r="Z385" s="382"/>
      <c r="AA385" s="382"/>
    </row>
    <row r="386" spans="1:27" ht="14.25" customHeight="1">
      <c r="A386" s="382"/>
      <c r="B386" s="382"/>
      <c r="C386" s="372"/>
      <c r="D386" s="382"/>
      <c r="E386" s="372"/>
      <c r="F386" s="404"/>
      <c r="G386" s="404"/>
      <c r="H386" s="382"/>
      <c r="I386" s="382"/>
      <c r="J386" s="382"/>
      <c r="K386" s="382"/>
      <c r="L386" s="382"/>
      <c r="M386" s="382"/>
      <c r="N386" s="382"/>
      <c r="O386" s="382"/>
      <c r="P386" s="382"/>
      <c r="Q386" s="382"/>
      <c r="R386" s="382"/>
      <c r="S386" s="382"/>
      <c r="T386" s="382"/>
      <c r="U386" s="382"/>
      <c r="V386" s="382"/>
      <c r="W386" s="382"/>
      <c r="X386" s="382"/>
      <c r="Y386" s="382"/>
      <c r="Z386" s="382"/>
      <c r="AA386" s="382"/>
    </row>
    <row r="387" spans="1:27" ht="14.25" customHeight="1">
      <c r="A387" s="382"/>
      <c r="B387" s="382"/>
      <c r="C387" s="372"/>
      <c r="D387" s="382"/>
      <c r="E387" s="372"/>
      <c r="F387" s="404"/>
      <c r="G387" s="404"/>
      <c r="H387" s="382"/>
      <c r="I387" s="382"/>
      <c r="J387" s="382"/>
      <c r="K387" s="382"/>
      <c r="L387" s="382"/>
      <c r="M387" s="382"/>
      <c r="N387" s="382"/>
      <c r="O387" s="382"/>
      <c r="P387" s="382"/>
      <c r="Q387" s="382"/>
      <c r="R387" s="382"/>
      <c r="S387" s="382"/>
      <c r="T387" s="382"/>
      <c r="U387" s="382"/>
      <c r="V387" s="382"/>
      <c r="W387" s="382"/>
      <c r="X387" s="382"/>
      <c r="Y387" s="382"/>
      <c r="Z387" s="382"/>
      <c r="AA387" s="382"/>
    </row>
    <row r="388" spans="1:27" ht="14.25" customHeight="1">
      <c r="A388" s="382"/>
      <c r="B388" s="382"/>
      <c r="C388" s="372"/>
      <c r="D388" s="382"/>
      <c r="E388" s="372"/>
      <c r="F388" s="404"/>
      <c r="G388" s="404"/>
      <c r="H388" s="382"/>
      <c r="I388" s="382"/>
      <c r="J388" s="382"/>
      <c r="K388" s="382"/>
      <c r="L388" s="382"/>
      <c r="M388" s="382"/>
      <c r="N388" s="382"/>
      <c r="O388" s="382"/>
      <c r="P388" s="382"/>
      <c r="Q388" s="382"/>
      <c r="R388" s="382"/>
      <c r="S388" s="382"/>
      <c r="T388" s="382"/>
      <c r="U388" s="382"/>
      <c r="V388" s="382"/>
      <c r="W388" s="382"/>
      <c r="X388" s="382"/>
      <c r="Y388" s="382"/>
      <c r="Z388" s="382"/>
      <c r="AA388" s="382"/>
    </row>
    <row r="389" spans="1:27" ht="14.25" customHeight="1">
      <c r="A389" s="382"/>
      <c r="B389" s="382"/>
      <c r="C389" s="372"/>
      <c r="D389" s="382"/>
      <c r="E389" s="372"/>
      <c r="F389" s="404"/>
      <c r="G389" s="404"/>
      <c r="H389" s="382"/>
      <c r="I389" s="382"/>
      <c r="J389" s="382"/>
      <c r="K389" s="382"/>
      <c r="L389" s="382"/>
      <c r="M389" s="382"/>
      <c r="N389" s="382"/>
      <c r="O389" s="382"/>
      <c r="P389" s="382"/>
      <c r="Q389" s="382"/>
      <c r="R389" s="382"/>
      <c r="S389" s="382"/>
      <c r="T389" s="382"/>
      <c r="U389" s="382"/>
      <c r="V389" s="382"/>
      <c r="W389" s="382"/>
      <c r="X389" s="382"/>
      <c r="Y389" s="382"/>
      <c r="Z389" s="382"/>
      <c r="AA389" s="382"/>
    </row>
    <row r="390" spans="1:27" ht="14.25" customHeight="1">
      <c r="A390" s="382"/>
      <c r="B390" s="382"/>
      <c r="C390" s="372"/>
      <c r="D390" s="382"/>
      <c r="E390" s="372"/>
      <c r="F390" s="404"/>
      <c r="G390" s="404"/>
      <c r="H390" s="382"/>
      <c r="I390" s="382"/>
      <c r="J390" s="382"/>
      <c r="K390" s="382"/>
      <c r="L390" s="382"/>
      <c r="M390" s="382"/>
      <c r="N390" s="382"/>
      <c r="O390" s="382"/>
      <c r="P390" s="382"/>
      <c r="Q390" s="382"/>
      <c r="R390" s="382"/>
      <c r="S390" s="382"/>
      <c r="T390" s="382"/>
      <c r="U390" s="382"/>
      <c r="V390" s="382"/>
      <c r="W390" s="382"/>
      <c r="X390" s="382"/>
      <c r="Y390" s="382"/>
      <c r="Z390" s="382"/>
      <c r="AA390" s="382"/>
    </row>
    <row r="391" spans="1:27" ht="14.25" customHeight="1">
      <c r="A391" s="382"/>
      <c r="B391" s="382"/>
      <c r="C391" s="372"/>
      <c r="D391" s="382"/>
      <c r="E391" s="372"/>
      <c r="F391" s="404"/>
      <c r="G391" s="404"/>
      <c r="H391" s="382"/>
      <c r="I391" s="382"/>
      <c r="J391" s="382"/>
      <c r="K391" s="382"/>
      <c r="L391" s="382"/>
      <c r="M391" s="382"/>
      <c r="N391" s="382"/>
      <c r="O391" s="382"/>
      <c r="P391" s="382"/>
      <c r="Q391" s="382"/>
      <c r="R391" s="382"/>
      <c r="S391" s="382"/>
      <c r="T391" s="382"/>
      <c r="U391" s="382"/>
      <c r="V391" s="382"/>
      <c r="W391" s="382"/>
      <c r="X391" s="382"/>
      <c r="Y391" s="382"/>
      <c r="Z391" s="382"/>
      <c r="AA391" s="382"/>
    </row>
    <row r="392" spans="1:27" ht="14.25" customHeight="1">
      <c r="A392" s="382"/>
      <c r="B392" s="382"/>
      <c r="C392" s="372"/>
      <c r="D392" s="382"/>
      <c r="E392" s="372"/>
      <c r="F392" s="404"/>
      <c r="G392" s="404"/>
      <c r="H392" s="382"/>
      <c r="I392" s="382"/>
      <c r="J392" s="382"/>
      <c r="K392" s="382"/>
      <c r="L392" s="382"/>
      <c r="M392" s="382"/>
      <c r="N392" s="382"/>
      <c r="O392" s="382"/>
      <c r="P392" s="382"/>
      <c r="Q392" s="382"/>
      <c r="R392" s="382"/>
      <c r="S392" s="382"/>
      <c r="T392" s="382"/>
      <c r="U392" s="382"/>
      <c r="V392" s="382"/>
      <c r="W392" s="382"/>
      <c r="X392" s="382"/>
      <c r="Y392" s="382"/>
      <c r="Z392" s="382"/>
      <c r="AA392" s="382"/>
    </row>
    <row r="393" spans="1:27" ht="14.25" customHeight="1">
      <c r="A393" s="382"/>
      <c r="B393" s="382"/>
      <c r="C393" s="372"/>
      <c r="D393" s="382"/>
      <c r="E393" s="372"/>
      <c r="F393" s="404"/>
      <c r="G393" s="404"/>
      <c r="H393" s="382"/>
      <c r="I393" s="382"/>
      <c r="J393" s="382"/>
      <c r="K393" s="382"/>
      <c r="L393" s="382"/>
      <c r="M393" s="382"/>
      <c r="N393" s="382"/>
      <c r="O393" s="382"/>
      <c r="P393" s="382"/>
      <c r="Q393" s="382"/>
      <c r="R393" s="382"/>
      <c r="S393" s="382"/>
      <c r="T393" s="382"/>
      <c r="U393" s="382"/>
      <c r="V393" s="382"/>
      <c r="W393" s="382"/>
      <c r="X393" s="382"/>
      <c r="Y393" s="382"/>
      <c r="Z393" s="382"/>
      <c r="AA393" s="382"/>
    </row>
    <row r="394" spans="1:27" ht="14.25" customHeight="1">
      <c r="A394" s="382"/>
      <c r="B394" s="382"/>
      <c r="C394" s="372"/>
      <c r="D394" s="382"/>
      <c r="E394" s="372"/>
      <c r="F394" s="404"/>
      <c r="G394" s="404"/>
      <c r="H394" s="382"/>
      <c r="I394" s="382"/>
      <c r="J394" s="382"/>
      <c r="K394" s="382"/>
      <c r="L394" s="382"/>
      <c r="M394" s="382"/>
      <c r="N394" s="382"/>
      <c r="O394" s="382"/>
      <c r="P394" s="382"/>
      <c r="Q394" s="382"/>
      <c r="R394" s="382"/>
      <c r="S394" s="382"/>
      <c r="T394" s="382"/>
      <c r="U394" s="382"/>
      <c r="V394" s="382"/>
      <c r="W394" s="382"/>
      <c r="X394" s="382"/>
      <c r="Y394" s="382"/>
      <c r="Z394" s="382"/>
      <c r="AA394" s="382"/>
    </row>
    <row r="395" spans="1:27" ht="14.25" customHeight="1">
      <c r="A395" s="382"/>
      <c r="B395" s="382"/>
      <c r="C395" s="372"/>
      <c r="D395" s="382"/>
      <c r="E395" s="372"/>
      <c r="F395" s="404"/>
      <c r="G395" s="404"/>
      <c r="H395" s="382"/>
      <c r="I395" s="382"/>
      <c r="J395" s="382"/>
      <c r="K395" s="382"/>
      <c r="L395" s="382"/>
      <c r="M395" s="382"/>
      <c r="N395" s="382"/>
      <c r="O395" s="382"/>
      <c r="P395" s="382"/>
      <c r="Q395" s="382"/>
      <c r="R395" s="382"/>
      <c r="S395" s="382"/>
      <c r="T395" s="382"/>
      <c r="U395" s="382"/>
      <c r="V395" s="382"/>
      <c r="W395" s="382"/>
      <c r="X395" s="382"/>
      <c r="Y395" s="382"/>
      <c r="Z395" s="382"/>
      <c r="AA395" s="382"/>
    </row>
    <row r="396" spans="1:27" ht="14.25" customHeight="1">
      <c r="A396" s="382"/>
      <c r="B396" s="382"/>
      <c r="C396" s="372"/>
      <c r="D396" s="382"/>
      <c r="E396" s="372"/>
      <c r="F396" s="404"/>
      <c r="G396" s="404"/>
      <c r="H396" s="382"/>
      <c r="I396" s="382"/>
      <c r="J396" s="382"/>
      <c r="K396" s="382"/>
      <c r="L396" s="382"/>
      <c r="M396" s="382"/>
      <c r="N396" s="382"/>
      <c r="O396" s="382"/>
      <c r="P396" s="382"/>
      <c r="Q396" s="382"/>
      <c r="R396" s="382"/>
      <c r="S396" s="382"/>
      <c r="T396" s="382"/>
      <c r="U396" s="382"/>
      <c r="V396" s="382"/>
      <c r="W396" s="382"/>
      <c r="X396" s="382"/>
      <c r="Y396" s="382"/>
      <c r="Z396" s="382"/>
      <c r="AA396" s="382"/>
    </row>
    <row r="397" spans="1:27" ht="14.25" customHeight="1">
      <c r="A397" s="382"/>
      <c r="B397" s="382"/>
      <c r="C397" s="372"/>
      <c r="D397" s="382"/>
      <c r="E397" s="372"/>
      <c r="F397" s="404"/>
      <c r="G397" s="404"/>
      <c r="H397" s="382"/>
      <c r="I397" s="382"/>
      <c r="J397" s="382"/>
      <c r="K397" s="382"/>
      <c r="L397" s="382"/>
      <c r="M397" s="382"/>
      <c r="N397" s="382"/>
      <c r="O397" s="382"/>
      <c r="P397" s="382"/>
      <c r="Q397" s="382"/>
      <c r="R397" s="382"/>
      <c r="S397" s="382"/>
      <c r="T397" s="382"/>
      <c r="U397" s="382"/>
      <c r="V397" s="382"/>
      <c r="W397" s="382"/>
      <c r="X397" s="382"/>
      <c r="Y397" s="382"/>
      <c r="Z397" s="382"/>
      <c r="AA397" s="382"/>
    </row>
    <row r="398" spans="1:27" ht="14.25" customHeight="1">
      <c r="A398" s="382"/>
      <c r="B398" s="382"/>
      <c r="C398" s="372"/>
      <c r="D398" s="382"/>
      <c r="E398" s="372"/>
      <c r="F398" s="404"/>
      <c r="G398" s="404"/>
      <c r="H398" s="382"/>
      <c r="I398" s="382"/>
      <c r="J398" s="382"/>
      <c r="K398" s="382"/>
      <c r="L398" s="382"/>
      <c r="M398" s="382"/>
      <c r="N398" s="382"/>
      <c r="O398" s="382"/>
      <c r="P398" s="382"/>
      <c r="Q398" s="382"/>
      <c r="R398" s="382"/>
      <c r="S398" s="382"/>
      <c r="T398" s="382"/>
      <c r="U398" s="382"/>
      <c r="V398" s="382"/>
      <c r="W398" s="382"/>
      <c r="X398" s="382"/>
      <c r="Y398" s="382"/>
      <c r="Z398" s="382"/>
      <c r="AA398" s="382"/>
    </row>
    <row r="399" spans="1:27" ht="14.25" customHeight="1">
      <c r="A399" s="382"/>
      <c r="B399" s="382"/>
      <c r="C399" s="372"/>
      <c r="D399" s="382"/>
      <c r="E399" s="372"/>
      <c r="F399" s="404"/>
      <c r="G399" s="404"/>
      <c r="H399" s="382"/>
      <c r="I399" s="382"/>
      <c r="J399" s="382"/>
      <c r="K399" s="382"/>
      <c r="L399" s="382"/>
      <c r="M399" s="382"/>
      <c r="N399" s="382"/>
      <c r="O399" s="382"/>
      <c r="P399" s="382"/>
      <c r="Q399" s="382"/>
      <c r="R399" s="382"/>
      <c r="S399" s="382"/>
      <c r="T399" s="382"/>
      <c r="U399" s="382"/>
      <c r="V399" s="382"/>
      <c r="W399" s="382"/>
      <c r="X399" s="382"/>
      <c r="Y399" s="382"/>
      <c r="Z399" s="382"/>
      <c r="AA399" s="382"/>
    </row>
    <row r="400" spans="1:27" ht="14.25" customHeight="1">
      <c r="A400" s="382"/>
      <c r="B400" s="382"/>
      <c r="C400" s="372"/>
      <c r="D400" s="382"/>
      <c r="E400" s="372"/>
      <c r="F400" s="404"/>
      <c r="G400" s="404"/>
      <c r="H400" s="382"/>
      <c r="I400" s="382"/>
      <c r="J400" s="382"/>
      <c r="K400" s="382"/>
      <c r="L400" s="382"/>
      <c r="M400" s="382"/>
      <c r="N400" s="382"/>
      <c r="O400" s="382"/>
      <c r="P400" s="382"/>
      <c r="Q400" s="382"/>
      <c r="R400" s="382"/>
      <c r="S400" s="382"/>
      <c r="T400" s="382"/>
      <c r="U400" s="382"/>
      <c r="V400" s="382"/>
      <c r="W400" s="382"/>
      <c r="X400" s="382"/>
      <c r="Y400" s="382"/>
      <c r="Z400" s="382"/>
      <c r="AA400" s="382"/>
    </row>
    <row r="401" spans="1:27" ht="14.25" customHeight="1">
      <c r="A401" s="382"/>
      <c r="B401" s="382"/>
      <c r="C401" s="372"/>
      <c r="D401" s="382"/>
      <c r="E401" s="372"/>
      <c r="F401" s="404"/>
      <c r="G401" s="404"/>
      <c r="H401" s="382"/>
      <c r="I401" s="382"/>
      <c r="J401" s="382"/>
      <c r="K401" s="382"/>
      <c r="L401" s="382"/>
      <c r="M401" s="382"/>
      <c r="N401" s="382"/>
      <c r="O401" s="382"/>
      <c r="P401" s="382"/>
      <c r="Q401" s="382"/>
      <c r="R401" s="382"/>
      <c r="S401" s="382"/>
      <c r="T401" s="382"/>
      <c r="U401" s="382"/>
      <c r="V401" s="382"/>
      <c r="W401" s="382"/>
      <c r="X401" s="382"/>
      <c r="Y401" s="382"/>
      <c r="Z401" s="382"/>
      <c r="AA401" s="382"/>
    </row>
    <row r="402" spans="1:27" ht="14.25" customHeight="1">
      <c r="A402" s="382"/>
      <c r="B402" s="382"/>
      <c r="C402" s="372"/>
      <c r="D402" s="382"/>
      <c r="E402" s="372"/>
      <c r="F402" s="404"/>
      <c r="G402" s="404"/>
      <c r="H402" s="382"/>
      <c r="I402" s="382"/>
      <c r="J402" s="382"/>
      <c r="K402" s="382"/>
      <c r="L402" s="382"/>
      <c r="M402" s="382"/>
      <c r="N402" s="382"/>
      <c r="O402" s="382"/>
      <c r="P402" s="382"/>
      <c r="Q402" s="382"/>
      <c r="R402" s="382"/>
      <c r="S402" s="382"/>
      <c r="T402" s="382"/>
      <c r="U402" s="382"/>
      <c r="V402" s="382"/>
      <c r="W402" s="382"/>
      <c r="X402" s="382"/>
      <c r="Y402" s="382"/>
      <c r="Z402" s="382"/>
      <c r="AA402" s="382"/>
    </row>
    <row r="403" spans="1:27" ht="14.25" customHeight="1">
      <c r="A403" s="382"/>
      <c r="B403" s="382"/>
      <c r="C403" s="372"/>
      <c r="D403" s="382"/>
      <c r="E403" s="372"/>
      <c r="F403" s="404"/>
      <c r="G403" s="404"/>
      <c r="H403" s="382"/>
      <c r="I403" s="382"/>
      <c r="J403" s="382"/>
      <c r="K403" s="382"/>
      <c r="L403" s="382"/>
      <c r="M403" s="382"/>
      <c r="N403" s="382"/>
      <c r="O403" s="382"/>
      <c r="P403" s="382"/>
      <c r="Q403" s="382"/>
      <c r="R403" s="382"/>
      <c r="S403" s="382"/>
      <c r="T403" s="382"/>
      <c r="U403" s="382"/>
      <c r="V403" s="382"/>
      <c r="W403" s="382"/>
      <c r="X403" s="382"/>
      <c r="Y403" s="382"/>
      <c r="Z403" s="382"/>
      <c r="AA403" s="382"/>
    </row>
    <row r="404" spans="1:27" ht="14.25" customHeight="1">
      <c r="A404" s="382"/>
      <c r="B404" s="382"/>
      <c r="C404" s="372"/>
      <c r="D404" s="382"/>
      <c r="E404" s="372"/>
      <c r="F404" s="404"/>
      <c r="G404" s="404"/>
      <c r="H404" s="382"/>
      <c r="I404" s="382"/>
      <c r="J404" s="382"/>
      <c r="K404" s="382"/>
      <c r="L404" s="382"/>
      <c r="M404" s="382"/>
      <c r="N404" s="382"/>
      <c r="O404" s="382"/>
      <c r="P404" s="382"/>
      <c r="Q404" s="382"/>
      <c r="R404" s="382"/>
      <c r="S404" s="382"/>
      <c r="T404" s="382"/>
      <c r="U404" s="382"/>
      <c r="V404" s="382"/>
      <c r="W404" s="382"/>
      <c r="X404" s="382"/>
      <c r="Y404" s="382"/>
      <c r="Z404" s="382"/>
      <c r="AA404" s="382"/>
    </row>
    <row r="405" spans="1:27" ht="14.25" customHeight="1">
      <c r="A405" s="382"/>
      <c r="B405" s="382"/>
      <c r="C405" s="372"/>
      <c r="D405" s="382"/>
      <c r="E405" s="372"/>
      <c r="F405" s="404"/>
      <c r="G405" s="404"/>
      <c r="H405" s="382"/>
      <c r="I405" s="382"/>
      <c r="J405" s="382"/>
      <c r="K405" s="382"/>
      <c r="L405" s="382"/>
      <c r="M405" s="382"/>
      <c r="N405" s="382"/>
      <c r="O405" s="382"/>
      <c r="P405" s="382"/>
      <c r="Q405" s="382"/>
      <c r="R405" s="382"/>
      <c r="S405" s="382"/>
      <c r="T405" s="382"/>
      <c r="U405" s="382"/>
      <c r="V405" s="382"/>
      <c r="W405" s="382"/>
      <c r="X405" s="382"/>
      <c r="Y405" s="382"/>
      <c r="Z405" s="382"/>
      <c r="AA405" s="382"/>
    </row>
    <row r="406" spans="1:27" ht="14.25" customHeight="1">
      <c r="A406" s="382"/>
      <c r="B406" s="382"/>
      <c r="C406" s="372"/>
      <c r="D406" s="382"/>
      <c r="E406" s="372"/>
      <c r="F406" s="404"/>
      <c r="G406" s="404"/>
      <c r="H406" s="382"/>
      <c r="I406" s="382"/>
      <c r="J406" s="382"/>
      <c r="K406" s="382"/>
      <c r="L406" s="382"/>
      <c r="M406" s="382"/>
      <c r="N406" s="382"/>
      <c r="O406" s="382"/>
      <c r="P406" s="382"/>
      <c r="Q406" s="382"/>
      <c r="R406" s="382"/>
      <c r="S406" s="382"/>
      <c r="T406" s="382"/>
      <c r="U406" s="382"/>
      <c r="V406" s="382"/>
      <c r="W406" s="382"/>
      <c r="X406" s="382"/>
      <c r="Y406" s="382"/>
      <c r="Z406" s="382"/>
      <c r="AA406" s="382"/>
    </row>
    <row r="407" spans="1:27" ht="14.25" customHeight="1">
      <c r="A407" s="382"/>
      <c r="B407" s="382"/>
      <c r="C407" s="372"/>
      <c r="D407" s="382"/>
      <c r="E407" s="372"/>
      <c r="F407" s="404"/>
      <c r="G407" s="404"/>
      <c r="H407" s="382"/>
      <c r="I407" s="382"/>
      <c r="J407" s="382"/>
      <c r="K407" s="382"/>
      <c r="L407" s="382"/>
      <c r="M407" s="382"/>
      <c r="N407" s="382"/>
      <c r="O407" s="382"/>
      <c r="P407" s="382"/>
      <c r="Q407" s="382"/>
      <c r="R407" s="382"/>
      <c r="S407" s="382"/>
      <c r="T407" s="382"/>
      <c r="U407" s="382"/>
      <c r="V407" s="382"/>
      <c r="W407" s="382"/>
      <c r="X407" s="382"/>
      <c r="Y407" s="382"/>
      <c r="Z407" s="382"/>
      <c r="AA407" s="382"/>
    </row>
    <row r="408" spans="1:27" ht="14.25" customHeight="1">
      <c r="A408" s="382"/>
      <c r="B408" s="382"/>
      <c r="C408" s="372"/>
      <c r="D408" s="382"/>
      <c r="E408" s="372"/>
      <c r="F408" s="404"/>
      <c r="G408" s="404"/>
      <c r="H408" s="382"/>
      <c r="I408" s="382"/>
      <c r="J408" s="382"/>
      <c r="K408" s="382"/>
      <c r="L408" s="382"/>
      <c r="M408" s="382"/>
      <c r="N408" s="382"/>
      <c r="O408" s="382"/>
      <c r="P408" s="382"/>
      <c r="Q408" s="382"/>
      <c r="R408" s="382"/>
      <c r="S408" s="382"/>
      <c r="T408" s="382"/>
      <c r="U408" s="382"/>
      <c r="V408" s="382"/>
      <c r="W408" s="382"/>
      <c r="X408" s="382"/>
      <c r="Y408" s="382"/>
      <c r="Z408" s="382"/>
      <c r="AA408" s="382"/>
    </row>
    <row r="409" spans="1:27" ht="14.25" customHeight="1">
      <c r="A409" s="382"/>
      <c r="B409" s="382"/>
      <c r="C409" s="372"/>
      <c r="D409" s="382"/>
      <c r="E409" s="372"/>
      <c r="F409" s="404"/>
      <c r="G409" s="404"/>
      <c r="H409" s="382"/>
      <c r="I409" s="382"/>
      <c r="J409" s="382"/>
      <c r="K409" s="382"/>
      <c r="L409" s="382"/>
      <c r="M409" s="382"/>
      <c r="N409" s="382"/>
      <c r="O409" s="382"/>
      <c r="P409" s="382"/>
      <c r="Q409" s="382"/>
      <c r="R409" s="382"/>
      <c r="S409" s="382"/>
      <c r="T409" s="382"/>
      <c r="U409" s="382"/>
      <c r="V409" s="382"/>
      <c r="W409" s="382"/>
      <c r="X409" s="382"/>
      <c r="Y409" s="382"/>
      <c r="Z409" s="382"/>
      <c r="AA409" s="382"/>
    </row>
    <row r="410" spans="1:27" ht="14.25" customHeight="1">
      <c r="A410" s="382"/>
      <c r="B410" s="382"/>
      <c r="C410" s="372"/>
      <c r="D410" s="382"/>
      <c r="E410" s="372"/>
      <c r="F410" s="404"/>
      <c r="G410" s="404"/>
      <c r="H410" s="382"/>
      <c r="I410" s="382"/>
      <c r="J410" s="382"/>
      <c r="K410" s="382"/>
      <c r="L410" s="382"/>
      <c r="M410" s="382"/>
      <c r="N410" s="382"/>
      <c r="O410" s="382"/>
      <c r="P410" s="382"/>
      <c r="Q410" s="382"/>
      <c r="R410" s="382"/>
      <c r="S410" s="382"/>
      <c r="T410" s="382"/>
      <c r="U410" s="382"/>
      <c r="V410" s="382"/>
      <c r="W410" s="382"/>
      <c r="X410" s="382"/>
      <c r="Y410" s="382"/>
      <c r="Z410" s="382"/>
      <c r="AA410" s="382"/>
    </row>
    <row r="411" spans="1:27" ht="14.25" customHeight="1">
      <c r="A411" s="382"/>
      <c r="B411" s="382"/>
      <c r="C411" s="372"/>
      <c r="D411" s="382"/>
      <c r="E411" s="372"/>
      <c r="F411" s="404"/>
      <c r="G411" s="404"/>
      <c r="H411" s="382"/>
      <c r="I411" s="382"/>
      <c r="J411" s="382"/>
      <c r="K411" s="382"/>
      <c r="L411" s="382"/>
      <c r="M411" s="382"/>
      <c r="N411" s="382"/>
      <c r="O411" s="382"/>
      <c r="P411" s="382"/>
      <c r="Q411" s="382"/>
      <c r="R411" s="382"/>
      <c r="S411" s="382"/>
      <c r="T411" s="382"/>
      <c r="U411" s="382"/>
      <c r="V411" s="382"/>
      <c r="W411" s="382"/>
      <c r="X411" s="382"/>
      <c r="Y411" s="382"/>
      <c r="Z411" s="382"/>
      <c r="AA411" s="382"/>
    </row>
    <row r="412" spans="1:27" ht="14.25" customHeight="1">
      <c r="A412" s="382"/>
      <c r="B412" s="382"/>
      <c r="C412" s="372"/>
      <c r="D412" s="382"/>
      <c r="E412" s="372"/>
      <c r="F412" s="404"/>
      <c r="G412" s="404"/>
      <c r="H412" s="382"/>
      <c r="I412" s="382"/>
      <c r="J412" s="382"/>
      <c r="K412" s="382"/>
      <c r="L412" s="382"/>
      <c r="M412" s="382"/>
      <c r="N412" s="382"/>
      <c r="O412" s="382"/>
      <c r="P412" s="382"/>
      <c r="Q412" s="382"/>
      <c r="R412" s="382"/>
      <c r="S412" s="382"/>
      <c r="T412" s="382"/>
      <c r="U412" s="382"/>
      <c r="V412" s="382"/>
      <c r="W412" s="382"/>
      <c r="X412" s="382"/>
      <c r="Y412" s="382"/>
      <c r="Z412" s="382"/>
      <c r="AA412" s="382"/>
    </row>
    <row r="413" spans="1:27" ht="14.25" customHeight="1">
      <c r="A413" s="382"/>
      <c r="B413" s="382"/>
      <c r="C413" s="372"/>
      <c r="D413" s="382"/>
      <c r="E413" s="372"/>
      <c r="F413" s="404"/>
      <c r="G413" s="404"/>
      <c r="H413" s="382"/>
      <c r="I413" s="382"/>
      <c r="J413" s="382"/>
      <c r="K413" s="382"/>
      <c r="L413" s="382"/>
      <c r="M413" s="382"/>
      <c r="N413" s="382"/>
      <c r="O413" s="382"/>
      <c r="P413" s="382"/>
      <c r="Q413" s="382"/>
      <c r="R413" s="382"/>
      <c r="S413" s="382"/>
      <c r="T413" s="382"/>
      <c r="U413" s="382"/>
      <c r="V413" s="382"/>
      <c r="W413" s="382"/>
      <c r="X413" s="382"/>
      <c r="Y413" s="382"/>
      <c r="Z413" s="382"/>
      <c r="AA413" s="382"/>
    </row>
    <row r="414" spans="1:27" ht="14.25" customHeight="1">
      <c r="A414" s="382"/>
      <c r="B414" s="382"/>
      <c r="C414" s="372"/>
      <c r="D414" s="382"/>
      <c r="E414" s="372"/>
      <c r="F414" s="404"/>
      <c r="G414" s="404"/>
      <c r="H414" s="382"/>
      <c r="I414" s="382"/>
      <c r="J414" s="382"/>
      <c r="K414" s="382"/>
      <c r="L414" s="382"/>
      <c r="M414" s="382"/>
      <c r="N414" s="382"/>
      <c r="O414" s="382"/>
      <c r="P414" s="382"/>
      <c r="Q414" s="382"/>
      <c r="R414" s="382"/>
      <c r="S414" s="382"/>
      <c r="T414" s="382"/>
      <c r="U414" s="382"/>
      <c r="V414" s="382"/>
      <c r="W414" s="382"/>
      <c r="X414" s="382"/>
      <c r="Y414" s="382"/>
      <c r="Z414" s="382"/>
      <c r="AA414" s="382"/>
    </row>
    <row r="415" spans="1:27" ht="14.25" customHeight="1">
      <c r="A415" s="382"/>
      <c r="B415" s="382"/>
      <c r="C415" s="372"/>
      <c r="D415" s="382"/>
      <c r="E415" s="372"/>
      <c r="F415" s="404"/>
      <c r="G415" s="404"/>
      <c r="H415" s="382"/>
      <c r="I415" s="382"/>
      <c r="J415" s="382"/>
      <c r="K415" s="382"/>
      <c r="L415" s="382"/>
      <c r="M415" s="382"/>
      <c r="N415" s="382"/>
      <c r="O415" s="382"/>
      <c r="P415" s="382"/>
      <c r="Q415" s="382"/>
      <c r="R415" s="382"/>
      <c r="S415" s="382"/>
      <c r="T415" s="382"/>
      <c r="U415" s="382"/>
      <c r="V415" s="382"/>
      <c r="W415" s="382"/>
      <c r="X415" s="382"/>
      <c r="Y415" s="382"/>
      <c r="Z415" s="382"/>
      <c r="AA415" s="382"/>
    </row>
    <row r="416" spans="1:27" ht="14.25" customHeight="1">
      <c r="A416" s="382"/>
      <c r="B416" s="382"/>
      <c r="C416" s="372"/>
      <c r="D416" s="382"/>
      <c r="E416" s="372"/>
      <c r="F416" s="404"/>
      <c r="G416" s="404"/>
      <c r="H416" s="382"/>
      <c r="I416" s="382"/>
      <c r="J416" s="382"/>
      <c r="K416" s="382"/>
      <c r="L416" s="382"/>
      <c r="M416" s="382"/>
      <c r="N416" s="382"/>
      <c r="O416" s="382"/>
      <c r="P416" s="382"/>
      <c r="Q416" s="382"/>
      <c r="R416" s="382"/>
      <c r="S416" s="382"/>
      <c r="T416" s="382"/>
      <c r="U416" s="382"/>
      <c r="V416" s="382"/>
      <c r="W416" s="382"/>
      <c r="X416" s="382"/>
      <c r="Y416" s="382"/>
      <c r="Z416" s="382"/>
      <c r="AA416" s="382"/>
    </row>
    <row r="417" spans="1:27" ht="14.25" customHeight="1">
      <c r="A417" s="382"/>
      <c r="B417" s="382"/>
      <c r="C417" s="372"/>
      <c r="D417" s="382"/>
      <c r="E417" s="372"/>
      <c r="F417" s="404"/>
      <c r="G417" s="404"/>
      <c r="H417" s="382"/>
      <c r="I417" s="382"/>
      <c r="J417" s="382"/>
      <c r="K417" s="382"/>
      <c r="L417" s="382"/>
      <c r="M417" s="382"/>
      <c r="N417" s="382"/>
      <c r="O417" s="382"/>
      <c r="P417" s="382"/>
      <c r="Q417" s="382"/>
      <c r="R417" s="382"/>
      <c r="S417" s="382"/>
      <c r="T417" s="382"/>
      <c r="U417" s="382"/>
      <c r="V417" s="382"/>
      <c r="W417" s="382"/>
      <c r="X417" s="382"/>
      <c r="Y417" s="382"/>
      <c r="Z417" s="382"/>
      <c r="AA417" s="382"/>
    </row>
    <row r="418" spans="1:27" ht="14.25" customHeight="1">
      <c r="A418" s="382"/>
      <c r="B418" s="382"/>
      <c r="C418" s="372"/>
      <c r="D418" s="382"/>
      <c r="E418" s="372"/>
      <c r="F418" s="404"/>
      <c r="G418" s="404"/>
      <c r="H418" s="382"/>
      <c r="I418" s="382"/>
      <c r="J418" s="382"/>
      <c r="K418" s="382"/>
      <c r="L418" s="382"/>
      <c r="M418" s="382"/>
      <c r="N418" s="382"/>
      <c r="O418" s="382"/>
      <c r="P418" s="382"/>
      <c r="Q418" s="382"/>
      <c r="R418" s="382"/>
      <c r="S418" s="382"/>
      <c r="T418" s="382"/>
      <c r="U418" s="382"/>
      <c r="V418" s="382"/>
      <c r="W418" s="382"/>
      <c r="X418" s="382"/>
      <c r="Y418" s="382"/>
      <c r="Z418" s="382"/>
      <c r="AA418" s="382"/>
    </row>
    <row r="419" spans="1:27" ht="14.25" customHeight="1">
      <c r="A419" s="382"/>
      <c r="B419" s="382"/>
      <c r="C419" s="372"/>
      <c r="D419" s="382"/>
      <c r="E419" s="372"/>
      <c r="F419" s="404"/>
      <c r="G419" s="404"/>
      <c r="H419" s="382"/>
      <c r="I419" s="382"/>
      <c r="J419" s="382"/>
      <c r="K419" s="382"/>
      <c r="L419" s="382"/>
      <c r="M419" s="382"/>
      <c r="N419" s="382"/>
      <c r="O419" s="382"/>
      <c r="P419" s="382"/>
      <c r="Q419" s="382"/>
      <c r="R419" s="382"/>
      <c r="S419" s="382"/>
      <c r="T419" s="382"/>
      <c r="U419" s="382"/>
      <c r="V419" s="382"/>
      <c r="W419" s="382"/>
      <c r="X419" s="382"/>
      <c r="Y419" s="382"/>
      <c r="Z419" s="382"/>
      <c r="AA419" s="382"/>
    </row>
    <row r="420" spans="1:27" ht="14.25" customHeight="1">
      <c r="A420" s="382"/>
      <c r="B420" s="382"/>
      <c r="C420" s="372"/>
      <c r="D420" s="382"/>
      <c r="E420" s="372"/>
      <c r="F420" s="404"/>
      <c r="G420" s="404"/>
      <c r="H420" s="382"/>
      <c r="I420" s="382"/>
      <c r="J420" s="382"/>
      <c r="K420" s="382"/>
      <c r="L420" s="382"/>
      <c r="M420" s="382"/>
      <c r="N420" s="382"/>
      <c r="O420" s="382"/>
      <c r="P420" s="382"/>
      <c r="Q420" s="382"/>
      <c r="R420" s="382"/>
      <c r="S420" s="382"/>
      <c r="T420" s="382"/>
      <c r="U420" s="382"/>
      <c r="V420" s="382"/>
      <c r="W420" s="382"/>
      <c r="X420" s="382"/>
      <c r="Y420" s="382"/>
      <c r="Z420" s="382"/>
      <c r="AA420" s="382"/>
    </row>
    <row r="421" spans="1:27" ht="14.25" customHeight="1">
      <c r="A421" s="382"/>
      <c r="B421" s="382"/>
      <c r="C421" s="372"/>
      <c r="D421" s="382"/>
      <c r="E421" s="372"/>
      <c r="F421" s="404"/>
      <c r="G421" s="404"/>
      <c r="H421" s="382"/>
      <c r="I421" s="382"/>
      <c r="J421" s="382"/>
      <c r="K421" s="382"/>
      <c r="L421" s="382"/>
      <c r="M421" s="382"/>
      <c r="N421" s="382"/>
      <c r="O421" s="382"/>
      <c r="P421" s="382"/>
      <c r="Q421" s="382"/>
      <c r="R421" s="382"/>
      <c r="S421" s="382"/>
      <c r="T421" s="382"/>
      <c r="U421" s="382"/>
      <c r="V421" s="382"/>
      <c r="W421" s="382"/>
      <c r="X421" s="382"/>
      <c r="Y421" s="382"/>
      <c r="Z421" s="382"/>
      <c r="AA421" s="382"/>
    </row>
    <row r="422" spans="1:27" ht="14.25" customHeight="1">
      <c r="A422" s="382"/>
      <c r="B422" s="382"/>
      <c r="C422" s="372"/>
      <c r="D422" s="382"/>
      <c r="E422" s="372"/>
      <c r="F422" s="404"/>
      <c r="G422" s="404"/>
      <c r="H422" s="382"/>
      <c r="I422" s="382"/>
      <c r="J422" s="382"/>
      <c r="K422" s="382"/>
      <c r="L422" s="382"/>
      <c r="M422" s="382"/>
      <c r="N422" s="382"/>
      <c r="O422" s="382"/>
      <c r="P422" s="382"/>
      <c r="Q422" s="382"/>
      <c r="R422" s="382"/>
      <c r="S422" s="382"/>
      <c r="T422" s="382"/>
      <c r="U422" s="382"/>
      <c r="V422" s="382"/>
      <c r="W422" s="382"/>
      <c r="X422" s="382"/>
      <c r="Y422" s="382"/>
      <c r="Z422" s="382"/>
      <c r="AA422" s="382"/>
    </row>
    <row r="423" spans="1:27" ht="14.25" customHeight="1">
      <c r="A423" s="382"/>
      <c r="B423" s="382"/>
      <c r="C423" s="372"/>
      <c r="D423" s="382"/>
      <c r="E423" s="372"/>
      <c r="F423" s="404"/>
      <c r="G423" s="404"/>
      <c r="H423" s="382"/>
      <c r="I423" s="382"/>
      <c r="J423" s="382"/>
      <c r="K423" s="382"/>
      <c r="L423" s="382"/>
      <c r="M423" s="382"/>
      <c r="N423" s="382"/>
      <c r="O423" s="382"/>
      <c r="P423" s="382"/>
      <c r="Q423" s="382"/>
      <c r="R423" s="382"/>
      <c r="S423" s="382"/>
      <c r="T423" s="382"/>
      <c r="U423" s="382"/>
      <c r="V423" s="382"/>
      <c r="W423" s="382"/>
      <c r="X423" s="382"/>
      <c r="Y423" s="382"/>
      <c r="Z423" s="382"/>
      <c r="AA423" s="382"/>
    </row>
    <row r="424" spans="1:27" ht="14.25" customHeight="1">
      <c r="A424" s="382"/>
      <c r="B424" s="382"/>
      <c r="C424" s="372"/>
      <c r="D424" s="382"/>
      <c r="E424" s="372"/>
      <c r="F424" s="404"/>
      <c r="G424" s="404"/>
      <c r="H424" s="382"/>
      <c r="I424" s="382"/>
      <c r="J424" s="382"/>
      <c r="K424" s="382"/>
      <c r="L424" s="382"/>
      <c r="M424" s="382"/>
      <c r="N424" s="382"/>
      <c r="O424" s="382"/>
      <c r="P424" s="382"/>
      <c r="Q424" s="382"/>
      <c r="R424" s="382"/>
      <c r="S424" s="382"/>
      <c r="T424" s="382"/>
      <c r="U424" s="382"/>
      <c r="V424" s="382"/>
      <c r="W424" s="382"/>
      <c r="X424" s="382"/>
      <c r="Y424" s="382"/>
      <c r="Z424" s="382"/>
      <c r="AA424" s="382"/>
    </row>
    <row r="425" spans="1:27" ht="14.25" customHeight="1">
      <c r="A425" s="382"/>
      <c r="B425" s="382"/>
      <c r="C425" s="372"/>
      <c r="D425" s="382"/>
      <c r="E425" s="372"/>
      <c r="F425" s="404"/>
      <c r="G425" s="404"/>
      <c r="H425" s="382"/>
      <c r="I425" s="382"/>
      <c r="J425" s="382"/>
      <c r="K425" s="382"/>
      <c r="L425" s="382"/>
      <c r="M425" s="382"/>
      <c r="N425" s="382"/>
      <c r="O425" s="382"/>
      <c r="P425" s="382"/>
      <c r="Q425" s="382"/>
      <c r="R425" s="382"/>
      <c r="S425" s="382"/>
      <c r="T425" s="382"/>
      <c r="U425" s="382"/>
      <c r="V425" s="382"/>
      <c r="W425" s="382"/>
      <c r="X425" s="382"/>
      <c r="Y425" s="382"/>
      <c r="Z425" s="382"/>
      <c r="AA425" s="382"/>
    </row>
    <row r="426" spans="1:27" ht="14.25" customHeight="1">
      <c r="A426" s="382"/>
      <c r="B426" s="382"/>
      <c r="C426" s="372"/>
      <c r="D426" s="382"/>
      <c r="E426" s="372"/>
      <c r="F426" s="404"/>
      <c r="G426" s="404"/>
      <c r="H426" s="382"/>
      <c r="I426" s="382"/>
      <c r="J426" s="382"/>
      <c r="K426" s="382"/>
      <c r="L426" s="382"/>
      <c r="M426" s="382"/>
      <c r="N426" s="382"/>
      <c r="O426" s="382"/>
      <c r="P426" s="382"/>
      <c r="Q426" s="382"/>
      <c r="R426" s="382"/>
      <c r="S426" s="382"/>
      <c r="T426" s="382"/>
      <c r="U426" s="382"/>
      <c r="V426" s="382"/>
      <c r="W426" s="382"/>
      <c r="X426" s="382"/>
      <c r="Y426" s="382"/>
      <c r="Z426" s="382"/>
      <c r="AA426" s="382"/>
    </row>
    <row r="427" spans="1:27" ht="14.25" customHeight="1">
      <c r="A427" s="382"/>
      <c r="B427" s="382"/>
      <c r="C427" s="372"/>
      <c r="D427" s="382"/>
      <c r="E427" s="372"/>
      <c r="F427" s="404"/>
      <c r="G427" s="404"/>
      <c r="H427" s="382"/>
      <c r="I427" s="382"/>
      <c r="J427" s="382"/>
      <c r="K427" s="382"/>
      <c r="L427" s="382"/>
      <c r="M427" s="382"/>
      <c r="N427" s="382"/>
      <c r="O427" s="382"/>
      <c r="P427" s="382"/>
      <c r="Q427" s="382"/>
      <c r="R427" s="382"/>
      <c r="S427" s="382"/>
      <c r="T427" s="382"/>
      <c r="U427" s="382"/>
      <c r="V427" s="382"/>
      <c r="W427" s="382"/>
      <c r="X427" s="382"/>
      <c r="Y427" s="382"/>
      <c r="Z427" s="382"/>
      <c r="AA427" s="382"/>
    </row>
    <row r="428" spans="1:27" ht="14.25" customHeight="1">
      <c r="A428" s="382"/>
      <c r="B428" s="382"/>
      <c r="C428" s="372"/>
      <c r="D428" s="382"/>
      <c r="E428" s="372"/>
      <c r="F428" s="404"/>
      <c r="G428" s="404"/>
      <c r="H428" s="382"/>
      <c r="I428" s="382"/>
      <c r="J428" s="382"/>
      <c r="K428" s="382"/>
      <c r="L428" s="382"/>
      <c r="M428" s="382"/>
      <c r="N428" s="382"/>
      <c r="O428" s="382"/>
      <c r="P428" s="382"/>
      <c r="Q428" s="382"/>
      <c r="R428" s="382"/>
      <c r="S428" s="382"/>
      <c r="T428" s="382"/>
      <c r="U428" s="382"/>
      <c r="V428" s="382"/>
      <c r="W428" s="382"/>
      <c r="X428" s="382"/>
      <c r="Y428" s="382"/>
      <c r="Z428" s="382"/>
      <c r="AA428" s="382"/>
    </row>
    <row r="429" spans="1:27" ht="14.25" customHeight="1">
      <c r="A429" s="382"/>
      <c r="B429" s="382"/>
      <c r="C429" s="372"/>
      <c r="D429" s="382"/>
      <c r="E429" s="372"/>
      <c r="F429" s="404"/>
      <c r="G429" s="404"/>
      <c r="H429" s="382"/>
      <c r="I429" s="382"/>
      <c r="J429" s="382"/>
      <c r="K429" s="382"/>
      <c r="L429" s="382"/>
      <c r="M429" s="382"/>
      <c r="N429" s="382"/>
      <c r="O429" s="382"/>
      <c r="P429" s="382"/>
      <c r="Q429" s="382"/>
      <c r="R429" s="382"/>
      <c r="S429" s="382"/>
      <c r="T429" s="382"/>
      <c r="U429" s="382"/>
      <c r="V429" s="382"/>
      <c r="W429" s="382"/>
      <c r="X429" s="382"/>
      <c r="Y429" s="382"/>
      <c r="Z429" s="382"/>
      <c r="AA429" s="382"/>
    </row>
    <row r="430" spans="1:27" ht="14.25" customHeight="1">
      <c r="A430" s="382"/>
      <c r="B430" s="382"/>
      <c r="C430" s="372"/>
      <c r="D430" s="382"/>
      <c r="E430" s="372"/>
      <c r="F430" s="404"/>
      <c r="G430" s="404"/>
      <c r="H430" s="382"/>
      <c r="I430" s="382"/>
      <c r="J430" s="382"/>
      <c r="K430" s="382"/>
      <c r="L430" s="382"/>
      <c r="M430" s="382"/>
      <c r="N430" s="382"/>
      <c r="O430" s="382"/>
      <c r="P430" s="382"/>
      <c r="Q430" s="382"/>
      <c r="R430" s="382"/>
      <c r="S430" s="382"/>
      <c r="T430" s="382"/>
      <c r="U430" s="382"/>
      <c r="V430" s="382"/>
      <c r="W430" s="382"/>
      <c r="X430" s="382"/>
      <c r="Y430" s="382"/>
      <c r="Z430" s="382"/>
      <c r="AA430" s="382"/>
    </row>
    <row r="431" spans="1:27" ht="14.25" customHeight="1">
      <c r="A431" s="382"/>
      <c r="B431" s="382"/>
      <c r="C431" s="372"/>
      <c r="D431" s="382"/>
      <c r="E431" s="372"/>
      <c r="F431" s="404"/>
      <c r="G431" s="404"/>
      <c r="H431" s="382"/>
      <c r="I431" s="382"/>
      <c r="J431" s="382"/>
      <c r="K431" s="382"/>
      <c r="L431" s="382"/>
      <c r="M431" s="382"/>
      <c r="N431" s="382"/>
      <c r="O431" s="382"/>
      <c r="P431" s="382"/>
      <c r="Q431" s="382"/>
      <c r="R431" s="382"/>
      <c r="S431" s="382"/>
      <c r="T431" s="382"/>
      <c r="U431" s="382"/>
      <c r="V431" s="382"/>
      <c r="W431" s="382"/>
      <c r="X431" s="382"/>
      <c r="Y431" s="382"/>
      <c r="Z431" s="382"/>
      <c r="AA431" s="382"/>
    </row>
    <row r="432" spans="1:27" ht="14.25" customHeight="1">
      <c r="A432" s="382"/>
      <c r="B432" s="382"/>
      <c r="C432" s="372"/>
      <c r="D432" s="382"/>
      <c r="E432" s="372"/>
      <c r="F432" s="404"/>
      <c r="G432" s="404"/>
      <c r="H432" s="382"/>
      <c r="I432" s="382"/>
      <c r="J432" s="382"/>
      <c r="K432" s="382"/>
      <c r="L432" s="382"/>
      <c r="M432" s="382"/>
      <c r="N432" s="382"/>
      <c r="O432" s="382"/>
      <c r="P432" s="382"/>
      <c r="Q432" s="382"/>
      <c r="R432" s="382"/>
      <c r="S432" s="382"/>
      <c r="T432" s="382"/>
      <c r="U432" s="382"/>
      <c r="V432" s="382"/>
      <c r="W432" s="382"/>
      <c r="X432" s="382"/>
      <c r="Y432" s="382"/>
      <c r="Z432" s="382"/>
      <c r="AA432" s="382"/>
    </row>
    <row r="433" spans="1:27" ht="14.25" customHeight="1">
      <c r="A433" s="382"/>
      <c r="B433" s="382"/>
      <c r="C433" s="372"/>
      <c r="D433" s="382"/>
      <c r="E433" s="372"/>
      <c r="F433" s="404"/>
      <c r="G433" s="404"/>
      <c r="H433" s="382"/>
      <c r="I433" s="382"/>
      <c r="J433" s="382"/>
      <c r="K433" s="382"/>
      <c r="L433" s="382"/>
      <c r="M433" s="382"/>
      <c r="N433" s="382"/>
      <c r="O433" s="382"/>
      <c r="P433" s="382"/>
      <c r="Q433" s="382"/>
      <c r="R433" s="382"/>
      <c r="S433" s="382"/>
      <c r="T433" s="382"/>
      <c r="U433" s="382"/>
      <c r="V433" s="382"/>
      <c r="W433" s="382"/>
      <c r="X433" s="382"/>
      <c r="Y433" s="382"/>
      <c r="Z433" s="382"/>
      <c r="AA433" s="382"/>
    </row>
    <row r="434" spans="1:27" ht="14.25" customHeight="1">
      <c r="A434" s="382"/>
      <c r="B434" s="382"/>
      <c r="C434" s="372"/>
      <c r="D434" s="382"/>
      <c r="E434" s="372"/>
      <c r="F434" s="404"/>
      <c r="G434" s="404"/>
      <c r="H434" s="382"/>
      <c r="I434" s="382"/>
      <c r="J434" s="382"/>
      <c r="K434" s="382"/>
      <c r="L434" s="382"/>
      <c r="M434" s="382"/>
      <c r="N434" s="382"/>
      <c r="O434" s="382"/>
      <c r="P434" s="382"/>
      <c r="Q434" s="382"/>
      <c r="R434" s="382"/>
      <c r="S434" s="382"/>
      <c r="T434" s="382"/>
      <c r="U434" s="382"/>
      <c r="V434" s="382"/>
      <c r="W434" s="382"/>
      <c r="X434" s="382"/>
      <c r="Y434" s="382"/>
      <c r="Z434" s="382"/>
      <c r="AA434" s="382"/>
    </row>
    <row r="435" spans="1:27" ht="14.25" customHeight="1">
      <c r="A435" s="382"/>
      <c r="B435" s="382"/>
      <c r="C435" s="372"/>
      <c r="D435" s="382"/>
      <c r="E435" s="372"/>
      <c r="F435" s="404"/>
      <c r="G435" s="404"/>
      <c r="H435" s="382"/>
      <c r="I435" s="382"/>
      <c r="J435" s="382"/>
      <c r="K435" s="382"/>
      <c r="L435" s="382"/>
      <c r="M435" s="382"/>
      <c r="N435" s="382"/>
      <c r="O435" s="382"/>
      <c r="P435" s="382"/>
      <c r="Q435" s="382"/>
      <c r="R435" s="382"/>
      <c r="S435" s="382"/>
      <c r="T435" s="382"/>
      <c r="U435" s="382"/>
      <c r="V435" s="382"/>
      <c r="W435" s="382"/>
      <c r="X435" s="382"/>
      <c r="Y435" s="382"/>
      <c r="Z435" s="382"/>
      <c r="AA435" s="382"/>
    </row>
    <row r="436" spans="1:27" ht="14.25" customHeight="1">
      <c r="A436" s="382"/>
      <c r="B436" s="382"/>
      <c r="C436" s="372"/>
      <c r="D436" s="382"/>
      <c r="E436" s="372"/>
      <c r="F436" s="404"/>
      <c r="G436" s="404"/>
      <c r="H436" s="382"/>
      <c r="I436" s="382"/>
      <c r="J436" s="382"/>
      <c r="K436" s="382"/>
      <c r="L436" s="382"/>
      <c r="M436" s="382"/>
      <c r="N436" s="382"/>
      <c r="O436" s="382"/>
      <c r="P436" s="382"/>
      <c r="Q436" s="382"/>
      <c r="R436" s="382"/>
      <c r="S436" s="382"/>
      <c r="T436" s="382"/>
      <c r="U436" s="382"/>
      <c r="V436" s="382"/>
      <c r="W436" s="382"/>
      <c r="X436" s="382"/>
      <c r="Y436" s="382"/>
      <c r="Z436" s="382"/>
      <c r="AA436" s="382"/>
    </row>
    <row r="437" spans="1:27" ht="14.25" customHeight="1">
      <c r="A437" s="382"/>
      <c r="B437" s="382"/>
      <c r="C437" s="372"/>
      <c r="D437" s="382"/>
      <c r="E437" s="372"/>
      <c r="F437" s="404"/>
      <c r="G437" s="404"/>
      <c r="H437" s="382"/>
      <c r="I437" s="382"/>
      <c r="J437" s="382"/>
      <c r="K437" s="382"/>
      <c r="L437" s="382"/>
      <c r="M437" s="382"/>
      <c r="N437" s="382"/>
      <c r="O437" s="382"/>
      <c r="P437" s="382"/>
      <c r="Q437" s="382"/>
      <c r="R437" s="382"/>
      <c r="S437" s="382"/>
      <c r="T437" s="382"/>
      <c r="U437" s="382"/>
      <c r="V437" s="382"/>
      <c r="W437" s="382"/>
      <c r="X437" s="382"/>
      <c r="Y437" s="382"/>
      <c r="Z437" s="382"/>
      <c r="AA437" s="382"/>
    </row>
    <row r="438" spans="1:27" ht="14.25" customHeight="1">
      <c r="A438" s="382"/>
      <c r="B438" s="382"/>
      <c r="C438" s="372"/>
      <c r="D438" s="382"/>
      <c r="E438" s="372"/>
      <c r="F438" s="404"/>
      <c r="G438" s="404"/>
      <c r="H438" s="382"/>
      <c r="I438" s="382"/>
      <c r="J438" s="382"/>
      <c r="K438" s="382"/>
      <c r="L438" s="382"/>
      <c r="M438" s="382"/>
      <c r="N438" s="382"/>
      <c r="O438" s="382"/>
      <c r="P438" s="382"/>
      <c r="Q438" s="382"/>
      <c r="R438" s="382"/>
      <c r="S438" s="382"/>
      <c r="T438" s="382"/>
      <c r="U438" s="382"/>
      <c r="V438" s="382"/>
      <c r="W438" s="382"/>
      <c r="X438" s="382"/>
      <c r="Y438" s="382"/>
      <c r="Z438" s="382"/>
      <c r="AA438" s="382"/>
    </row>
    <row r="439" spans="1:27" ht="14.25" customHeight="1">
      <c r="A439" s="382"/>
      <c r="B439" s="382"/>
      <c r="C439" s="372"/>
      <c r="D439" s="382"/>
      <c r="E439" s="372"/>
      <c r="F439" s="404"/>
      <c r="G439" s="404"/>
      <c r="H439" s="382"/>
      <c r="I439" s="382"/>
      <c r="J439" s="382"/>
      <c r="K439" s="382"/>
      <c r="L439" s="382"/>
      <c r="M439" s="382"/>
      <c r="N439" s="382"/>
      <c r="O439" s="382"/>
      <c r="P439" s="382"/>
      <c r="Q439" s="382"/>
      <c r="R439" s="382"/>
      <c r="S439" s="382"/>
      <c r="T439" s="382"/>
      <c r="U439" s="382"/>
      <c r="V439" s="382"/>
      <c r="W439" s="382"/>
      <c r="X439" s="382"/>
      <c r="Y439" s="382"/>
      <c r="Z439" s="382"/>
      <c r="AA439" s="382"/>
    </row>
    <row r="440" spans="1:27" ht="14.25" customHeight="1">
      <c r="A440" s="382"/>
      <c r="B440" s="382"/>
      <c r="C440" s="372"/>
      <c r="D440" s="382"/>
      <c r="E440" s="372"/>
      <c r="F440" s="404"/>
      <c r="G440" s="404"/>
      <c r="H440" s="382"/>
      <c r="I440" s="382"/>
      <c r="J440" s="382"/>
      <c r="K440" s="382"/>
      <c r="L440" s="382"/>
      <c r="M440" s="382"/>
      <c r="N440" s="382"/>
      <c r="O440" s="382"/>
      <c r="P440" s="382"/>
      <c r="Q440" s="382"/>
      <c r="R440" s="382"/>
      <c r="S440" s="382"/>
      <c r="T440" s="382"/>
      <c r="U440" s="382"/>
      <c r="V440" s="382"/>
      <c r="W440" s="382"/>
      <c r="X440" s="382"/>
      <c r="Y440" s="382"/>
      <c r="Z440" s="382"/>
      <c r="AA440" s="382"/>
    </row>
    <row r="441" spans="1:27" ht="14.25" customHeight="1">
      <c r="A441" s="382"/>
      <c r="B441" s="382"/>
      <c r="C441" s="372"/>
      <c r="D441" s="382"/>
      <c r="E441" s="372"/>
      <c r="F441" s="404"/>
      <c r="G441" s="404"/>
      <c r="H441" s="382"/>
      <c r="I441" s="382"/>
      <c r="J441" s="382"/>
      <c r="K441" s="382"/>
      <c r="L441" s="382"/>
      <c r="M441" s="382"/>
      <c r="N441" s="382"/>
      <c r="O441" s="382"/>
      <c r="P441" s="382"/>
      <c r="Q441" s="382"/>
      <c r="R441" s="382"/>
      <c r="S441" s="382"/>
      <c r="T441" s="382"/>
      <c r="U441" s="382"/>
      <c r="V441" s="382"/>
      <c r="W441" s="382"/>
      <c r="X441" s="382"/>
      <c r="Y441" s="382"/>
      <c r="Z441" s="382"/>
      <c r="AA441" s="382"/>
    </row>
    <row r="442" spans="1:27" ht="14.25" customHeight="1">
      <c r="A442" s="382"/>
      <c r="B442" s="382"/>
      <c r="C442" s="372"/>
      <c r="D442" s="382"/>
      <c r="E442" s="372"/>
      <c r="F442" s="404"/>
      <c r="G442" s="404"/>
      <c r="H442" s="382"/>
      <c r="I442" s="382"/>
      <c r="J442" s="382"/>
      <c r="K442" s="382"/>
      <c r="L442" s="382"/>
      <c r="M442" s="382"/>
      <c r="N442" s="382"/>
      <c r="O442" s="382"/>
      <c r="P442" s="382"/>
      <c r="Q442" s="382"/>
      <c r="R442" s="382"/>
      <c r="S442" s="382"/>
      <c r="T442" s="382"/>
      <c r="U442" s="382"/>
      <c r="V442" s="382"/>
      <c r="W442" s="382"/>
      <c r="X442" s="382"/>
      <c r="Y442" s="382"/>
      <c r="Z442" s="382"/>
      <c r="AA442" s="382"/>
    </row>
    <row r="443" spans="1:27" ht="14.25" customHeight="1">
      <c r="A443" s="382"/>
      <c r="B443" s="382"/>
      <c r="C443" s="372"/>
      <c r="D443" s="382"/>
      <c r="E443" s="372"/>
      <c r="F443" s="404"/>
      <c r="G443" s="404"/>
      <c r="H443" s="382"/>
      <c r="I443" s="382"/>
      <c r="J443" s="382"/>
      <c r="K443" s="382"/>
      <c r="L443" s="382"/>
      <c r="M443" s="382"/>
      <c r="N443" s="382"/>
      <c r="O443" s="382"/>
      <c r="P443" s="382"/>
      <c r="Q443" s="382"/>
      <c r="R443" s="382"/>
      <c r="S443" s="382"/>
      <c r="T443" s="382"/>
      <c r="U443" s="382"/>
      <c r="V443" s="382"/>
      <c r="W443" s="382"/>
      <c r="X443" s="382"/>
      <c r="Y443" s="382"/>
      <c r="Z443" s="382"/>
      <c r="AA443" s="382"/>
    </row>
    <row r="444" spans="1:27" ht="14.25" customHeight="1">
      <c r="A444" s="382"/>
      <c r="B444" s="382"/>
      <c r="C444" s="372"/>
      <c r="D444" s="382"/>
      <c r="E444" s="372"/>
      <c r="F444" s="404"/>
      <c r="G444" s="404"/>
      <c r="H444" s="382"/>
      <c r="I444" s="382"/>
      <c r="J444" s="382"/>
      <c r="K444" s="382"/>
      <c r="L444" s="382"/>
      <c r="M444" s="382"/>
      <c r="N444" s="382"/>
      <c r="O444" s="382"/>
      <c r="P444" s="382"/>
      <c r="Q444" s="382"/>
      <c r="R444" s="382"/>
      <c r="S444" s="382"/>
      <c r="T444" s="382"/>
      <c r="U444" s="382"/>
      <c r="V444" s="382"/>
      <c r="W444" s="382"/>
      <c r="X444" s="382"/>
      <c r="Y444" s="382"/>
      <c r="Z444" s="382"/>
      <c r="AA444" s="382"/>
    </row>
    <row r="445" spans="1:27" ht="14.25" customHeight="1">
      <c r="A445" s="382"/>
      <c r="B445" s="382"/>
      <c r="C445" s="372"/>
      <c r="D445" s="382"/>
      <c r="E445" s="372"/>
      <c r="F445" s="404"/>
      <c r="G445" s="404"/>
      <c r="H445" s="382"/>
      <c r="I445" s="382"/>
      <c r="J445" s="382"/>
      <c r="K445" s="382"/>
      <c r="L445" s="382"/>
      <c r="M445" s="382"/>
      <c r="N445" s="382"/>
      <c r="O445" s="382"/>
      <c r="P445" s="382"/>
      <c r="Q445" s="382"/>
      <c r="R445" s="382"/>
      <c r="S445" s="382"/>
      <c r="T445" s="382"/>
      <c r="U445" s="382"/>
      <c r="V445" s="382"/>
      <c r="W445" s="382"/>
      <c r="X445" s="382"/>
      <c r="Y445" s="382"/>
      <c r="Z445" s="382"/>
      <c r="AA445" s="382"/>
    </row>
    <row r="446" spans="1:27" ht="14.25" customHeight="1">
      <c r="A446" s="382"/>
      <c r="B446" s="382"/>
      <c r="C446" s="372"/>
      <c r="D446" s="382"/>
      <c r="E446" s="372"/>
      <c r="F446" s="404"/>
      <c r="G446" s="404"/>
      <c r="H446" s="382"/>
      <c r="I446" s="382"/>
      <c r="J446" s="382"/>
      <c r="K446" s="382"/>
      <c r="L446" s="382"/>
      <c r="M446" s="382"/>
      <c r="N446" s="382"/>
      <c r="O446" s="382"/>
      <c r="P446" s="382"/>
      <c r="Q446" s="382"/>
      <c r="R446" s="382"/>
      <c r="S446" s="382"/>
      <c r="T446" s="382"/>
      <c r="U446" s="382"/>
      <c r="V446" s="382"/>
      <c r="W446" s="382"/>
      <c r="X446" s="382"/>
      <c r="Y446" s="382"/>
      <c r="Z446" s="382"/>
      <c r="AA446" s="382"/>
    </row>
    <row r="447" spans="1:27" ht="14.25" customHeight="1">
      <c r="A447" s="382"/>
      <c r="B447" s="382"/>
      <c r="C447" s="372"/>
      <c r="D447" s="382"/>
      <c r="E447" s="372"/>
      <c r="F447" s="404"/>
      <c r="G447" s="404"/>
      <c r="H447" s="382"/>
      <c r="I447" s="382"/>
      <c r="J447" s="382"/>
      <c r="K447" s="382"/>
      <c r="L447" s="382"/>
      <c r="M447" s="382"/>
      <c r="N447" s="382"/>
      <c r="O447" s="382"/>
      <c r="P447" s="382"/>
      <c r="Q447" s="382"/>
      <c r="R447" s="382"/>
      <c r="S447" s="382"/>
      <c r="T447" s="382"/>
      <c r="U447" s="382"/>
      <c r="V447" s="382"/>
      <c r="W447" s="382"/>
      <c r="X447" s="382"/>
      <c r="Y447" s="382"/>
      <c r="Z447" s="382"/>
      <c r="AA447" s="382"/>
    </row>
    <row r="448" spans="1:27" ht="14.25" customHeight="1">
      <c r="A448" s="382"/>
      <c r="B448" s="382"/>
      <c r="C448" s="372"/>
      <c r="D448" s="382"/>
      <c r="E448" s="372"/>
      <c r="F448" s="404"/>
      <c r="G448" s="404"/>
      <c r="H448" s="382"/>
      <c r="I448" s="382"/>
      <c r="J448" s="382"/>
      <c r="K448" s="382"/>
      <c r="L448" s="382"/>
      <c r="M448" s="382"/>
      <c r="N448" s="382"/>
      <c r="O448" s="382"/>
      <c r="P448" s="382"/>
      <c r="Q448" s="382"/>
      <c r="R448" s="382"/>
      <c r="S448" s="382"/>
      <c r="T448" s="382"/>
      <c r="U448" s="382"/>
      <c r="V448" s="382"/>
      <c r="W448" s="382"/>
      <c r="X448" s="382"/>
      <c r="Y448" s="382"/>
      <c r="Z448" s="382"/>
      <c r="AA448" s="382"/>
    </row>
    <row r="449" spans="1:27" ht="14.25" customHeight="1">
      <c r="A449" s="382"/>
      <c r="B449" s="382"/>
      <c r="C449" s="372"/>
      <c r="D449" s="382"/>
      <c r="E449" s="372"/>
      <c r="F449" s="404"/>
      <c r="G449" s="404"/>
      <c r="H449" s="382"/>
      <c r="I449" s="382"/>
      <c r="J449" s="382"/>
      <c r="K449" s="382"/>
      <c r="L449" s="382"/>
      <c r="M449" s="382"/>
      <c r="N449" s="382"/>
      <c r="O449" s="382"/>
      <c r="P449" s="382"/>
      <c r="Q449" s="382"/>
      <c r="R449" s="382"/>
      <c r="S449" s="382"/>
      <c r="T449" s="382"/>
      <c r="U449" s="382"/>
      <c r="V449" s="382"/>
      <c r="W449" s="382"/>
      <c r="X449" s="382"/>
      <c r="Y449" s="382"/>
      <c r="Z449" s="382"/>
      <c r="AA449" s="382"/>
    </row>
    <row r="450" spans="1:27" ht="14.25" customHeight="1">
      <c r="A450" s="382"/>
      <c r="B450" s="382"/>
      <c r="C450" s="372"/>
      <c r="D450" s="382"/>
      <c r="E450" s="372"/>
      <c r="F450" s="404"/>
      <c r="G450" s="404"/>
      <c r="H450" s="382"/>
      <c r="I450" s="382"/>
      <c r="J450" s="382"/>
      <c r="K450" s="382"/>
      <c r="L450" s="382"/>
      <c r="M450" s="382"/>
      <c r="N450" s="382"/>
      <c r="O450" s="382"/>
      <c r="P450" s="382"/>
      <c r="Q450" s="382"/>
      <c r="R450" s="382"/>
      <c r="S450" s="382"/>
      <c r="T450" s="382"/>
      <c r="U450" s="382"/>
      <c r="V450" s="382"/>
      <c r="W450" s="382"/>
      <c r="X450" s="382"/>
      <c r="Y450" s="382"/>
      <c r="Z450" s="382"/>
      <c r="AA450" s="382"/>
    </row>
    <row r="451" spans="1:27" ht="14.25" customHeight="1">
      <c r="A451" s="382"/>
      <c r="B451" s="382"/>
      <c r="C451" s="372"/>
      <c r="D451" s="382"/>
      <c r="E451" s="372"/>
      <c r="F451" s="404"/>
      <c r="G451" s="404"/>
      <c r="H451" s="382"/>
      <c r="I451" s="382"/>
      <c r="J451" s="382"/>
      <c r="K451" s="382"/>
      <c r="L451" s="382"/>
      <c r="M451" s="382"/>
      <c r="N451" s="382"/>
      <c r="O451" s="382"/>
      <c r="P451" s="382"/>
      <c r="Q451" s="382"/>
      <c r="R451" s="382"/>
      <c r="S451" s="382"/>
      <c r="T451" s="382"/>
      <c r="U451" s="382"/>
      <c r="V451" s="382"/>
      <c r="W451" s="382"/>
      <c r="X451" s="382"/>
      <c r="Y451" s="382"/>
      <c r="Z451" s="382"/>
      <c r="AA451" s="382"/>
    </row>
    <row r="452" spans="1:27" ht="14.25" customHeight="1">
      <c r="A452" s="382"/>
      <c r="B452" s="382"/>
      <c r="C452" s="372"/>
      <c r="D452" s="382"/>
      <c r="E452" s="372"/>
      <c r="F452" s="404"/>
      <c r="G452" s="404"/>
      <c r="H452" s="382"/>
      <c r="I452" s="382"/>
      <c r="J452" s="382"/>
      <c r="K452" s="382"/>
      <c r="L452" s="382"/>
      <c r="M452" s="382"/>
      <c r="N452" s="382"/>
      <c r="O452" s="382"/>
      <c r="P452" s="382"/>
      <c r="Q452" s="382"/>
      <c r="R452" s="382"/>
      <c r="S452" s="382"/>
      <c r="T452" s="382"/>
      <c r="U452" s="382"/>
      <c r="V452" s="382"/>
      <c r="W452" s="382"/>
      <c r="X452" s="382"/>
      <c r="Y452" s="382"/>
      <c r="Z452" s="382"/>
      <c r="AA452" s="382"/>
    </row>
    <row r="453" spans="1:27" ht="14.25" customHeight="1">
      <c r="A453" s="382"/>
      <c r="B453" s="382"/>
      <c r="C453" s="372"/>
      <c r="D453" s="382"/>
      <c r="E453" s="372"/>
      <c r="F453" s="404"/>
      <c r="G453" s="404"/>
      <c r="H453" s="382"/>
      <c r="I453" s="382"/>
      <c r="J453" s="382"/>
      <c r="K453" s="382"/>
      <c r="L453" s="382"/>
      <c r="M453" s="382"/>
      <c r="N453" s="382"/>
      <c r="O453" s="382"/>
      <c r="P453" s="382"/>
      <c r="Q453" s="382"/>
      <c r="R453" s="382"/>
      <c r="S453" s="382"/>
      <c r="T453" s="382"/>
      <c r="U453" s="382"/>
      <c r="V453" s="382"/>
      <c r="W453" s="382"/>
      <c r="X453" s="382"/>
      <c r="Y453" s="382"/>
      <c r="Z453" s="382"/>
      <c r="AA453" s="382"/>
    </row>
    <row r="454" spans="1:27" ht="14.25" customHeight="1">
      <c r="A454" s="382"/>
      <c r="B454" s="382"/>
      <c r="C454" s="372"/>
      <c r="D454" s="382"/>
      <c r="E454" s="372"/>
      <c r="F454" s="404"/>
      <c r="G454" s="404"/>
      <c r="H454" s="382"/>
      <c r="I454" s="382"/>
      <c r="J454" s="382"/>
      <c r="K454" s="382"/>
      <c r="L454" s="382"/>
      <c r="M454" s="382"/>
      <c r="N454" s="382"/>
      <c r="O454" s="382"/>
      <c r="P454" s="382"/>
      <c r="Q454" s="382"/>
      <c r="R454" s="382"/>
      <c r="S454" s="382"/>
      <c r="T454" s="382"/>
      <c r="U454" s="382"/>
      <c r="V454" s="382"/>
      <c r="W454" s="382"/>
      <c r="X454" s="382"/>
      <c r="Y454" s="382"/>
      <c r="Z454" s="382"/>
      <c r="AA454" s="382"/>
    </row>
    <row r="455" spans="1:27" ht="14.25" customHeight="1">
      <c r="A455" s="382"/>
      <c r="B455" s="382"/>
      <c r="C455" s="372"/>
      <c r="D455" s="382"/>
      <c r="E455" s="372"/>
      <c r="F455" s="404"/>
      <c r="G455" s="404"/>
      <c r="H455" s="382"/>
      <c r="I455" s="382"/>
      <c r="J455" s="382"/>
      <c r="K455" s="382"/>
      <c r="L455" s="382"/>
      <c r="M455" s="382"/>
      <c r="N455" s="382"/>
      <c r="O455" s="382"/>
      <c r="P455" s="382"/>
      <c r="Q455" s="382"/>
      <c r="R455" s="382"/>
      <c r="S455" s="382"/>
      <c r="T455" s="382"/>
      <c r="U455" s="382"/>
      <c r="V455" s="382"/>
      <c r="W455" s="382"/>
      <c r="X455" s="382"/>
      <c r="Y455" s="382"/>
      <c r="Z455" s="382"/>
      <c r="AA455" s="382"/>
    </row>
    <row r="456" spans="1:27" ht="14.25" customHeight="1">
      <c r="A456" s="382"/>
      <c r="B456" s="382"/>
      <c r="C456" s="372"/>
      <c r="D456" s="382"/>
      <c r="E456" s="372"/>
      <c r="F456" s="404"/>
      <c r="G456" s="404"/>
      <c r="H456" s="382"/>
      <c r="I456" s="382"/>
      <c r="J456" s="382"/>
      <c r="K456" s="382"/>
      <c r="L456" s="382"/>
      <c r="M456" s="382"/>
      <c r="N456" s="382"/>
      <c r="O456" s="382"/>
      <c r="P456" s="382"/>
      <c r="Q456" s="382"/>
      <c r="R456" s="382"/>
      <c r="S456" s="382"/>
      <c r="T456" s="382"/>
      <c r="U456" s="382"/>
      <c r="V456" s="382"/>
      <c r="W456" s="382"/>
      <c r="X456" s="382"/>
      <c r="Y456" s="382"/>
      <c r="Z456" s="382"/>
      <c r="AA456" s="382"/>
    </row>
    <row r="457" spans="1:27" ht="14.25" customHeight="1">
      <c r="A457" s="382"/>
      <c r="B457" s="382"/>
      <c r="C457" s="372"/>
      <c r="D457" s="382"/>
      <c r="E457" s="372"/>
      <c r="F457" s="404"/>
      <c r="G457" s="404"/>
      <c r="H457" s="382"/>
      <c r="I457" s="382"/>
      <c r="J457" s="382"/>
      <c r="K457" s="382"/>
      <c r="L457" s="382"/>
      <c r="M457" s="382"/>
      <c r="N457" s="382"/>
      <c r="O457" s="382"/>
      <c r="P457" s="382"/>
      <c r="Q457" s="382"/>
      <c r="R457" s="382"/>
      <c r="S457" s="382"/>
      <c r="T457" s="382"/>
      <c r="U457" s="382"/>
      <c r="V457" s="382"/>
      <c r="W457" s="382"/>
      <c r="X457" s="382"/>
      <c r="Y457" s="382"/>
      <c r="Z457" s="382"/>
      <c r="AA457" s="382"/>
    </row>
    <row r="458" spans="1:27" ht="14.25" customHeight="1">
      <c r="A458" s="382"/>
      <c r="B458" s="382"/>
      <c r="C458" s="372"/>
      <c r="D458" s="382"/>
      <c r="E458" s="372"/>
      <c r="F458" s="404"/>
      <c r="G458" s="404"/>
      <c r="H458" s="382"/>
      <c r="I458" s="382"/>
      <c r="J458" s="382"/>
      <c r="K458" s="382"/>
      <c r="L458" s="382"/>
      <c r="M458" s="382"/>
      <c r="N458" s="382"/>
      <c r="O458" s="382"/>
      <c r="P458" s="382"/>
      <c r="Q458" s="382"/>
      <c r="R458" s="382"/>
      <c r="S458" s="382"/>
      <c r="T458" s="382"/>
      <c r="U458" s="382"/>
      <c r="V458" s="382"/>
      <c r="W458" s="382"/>
      <c r="X458" s="382"/>
      <c r="Y458" s="382"/>
      <c r="Z458" s="382"/>
      <c r="AA458" s="382"/>
    </row>
    <row r="459" spans="1:27" ht="14.25" customHeight="1">
      <c r="A459" s="382"/>
      <c r="B459" s="382"/>
      <c r="C459" s="372"/>
      <c r="D459" s="382"/>
      <c r="E459" s="372"/>
      <c r="F459" s="404"/>
      <c r="G459" s="404"/>
      <c r="H459" s="382"/>
      <c r="I459" s="382"/>
      <c r="J459" s="382"/>
      <c r="K459" s="382"/>
      <c r="L459" s="382"/>
      <c r="M459" s="382"/>
      <c r="N459" s="382"/>
      <c r="O459" s="382"/>
      <c r="P459" s="382"/>
      <c r="Q459" s="382"/>
      <c r="R459" s="382"/>
      <c r="S459" s="382"/>
      <c r="T459" s="382"/>
      <c r="U459" s="382"/>
      <c r="V459" s="382"/>
      <c r="W459" s="382"/>
      <c r="X459" s="382"/>
      <c r="Y459" s="382"/>
      <c r="Z459" s="382"/>
      <c r="AA459" s="382"/>
    </row>
    <row r="460" spans="1:27" ht="14.25" customHeight="1">
      <c r="A460" s="382"/>
      <c r="B460" s="382"/>
      <c r="C460" s="372"/>
      <c r="D460" s="382"/>
      <c r="E460" s="372"/>
      <c r="F460" s="404"/>
      <c r="G460" s="404"/>
      <c r="H460" s="382"/>
      <c r="I460" s="382"/>
      <c r="J460" s="382"/>
      <c r="K460" s="382"/>
      <c r="L460" s="382"/>
      <c r="M460" s="382"/>
      <c r="N460" s="382"/>
      <c r="O460" s="382"/>
      <c r="P460" s="382"/>
      <c r="Q460" s="382"/>
      <c r="R460" s="382"/>
      <c r="S460" s="382"/>
      <c r="T460" s="382"/>
      <c r="U460" s="382"/>
      <c r="V460" s="382"/>
      <c r="W460" s="382"/>
      <c r="X460" s="382"/>
      <c r="Y460" s="382"/>
      <c r="Z460" s="382"/>
      <c r="AA460" s="382"/>
    </row>
    <row r="461" spans="1:27" ht="14.25" customHeight="1">
      <c r="A461" s="382"/>
      <c r="B461" s="382"/>
      <c r="C461" s="372"/>
      <c r="D461" s="382"/>
      <c r="E461" s="372"/>
      <c r="F461" s="404"/>
      <c r="G461" s="404"/>
      <c r="H461" s="382"/>
      <c r="I461" s="382"/>
      <c r="J461" s="382"/>
      <c r="K461" s="382"/>
      <c r="L461" s="382"/>
      <c r="M461" s="382"/>
      <c r="N461" s="382"/>
      <c r="O461" s="382"/>
      <c r="P461" s="382"/>
      <c r="Q461" s="382"/>
      <c r="R461" s="382"/>
      <c r="S461" s="382"/>
      <c r="T461" s="382"/>
      <c r="U461" s="382"/>
      <c r="V461" s="382"/>
      <c r="W461" s="382"/>
      <c r="X461" s="382"/>
      <c r="Y461" s="382"/>
      <c r="Z461" s="382"/>
      <c r="AA461" s="382"/>
    </row>
    <row r="462" spans="1:27" ht="14.25" customHeight="1">
      <c r="A462" s="382"/>
      <c r="B462" s="382"/>
      <c r="C462" s="372"/>
      <c r="D462" s="382"/>
      <c r="E462" s="372"/>
      <c r="F462" s="404"/>
      <c r="G462" s="404"/>
      <c r="H462" s="382"/>
      <c r="I462" s="382"/>
      <c r="J462" s="382"/>
      <c r="K462" s="382"/>
      <c r="L462" s="382"/>
      <c r="M462" s="382"/>
      <c r="N462" s="382"/>
      <c r="O462" s="382"/>
      <c r="P462" s="382"/>
      <c r="Q462" s="382"/>
      <c r="R462" s="382"/>
      <c r="S462" s="382"/>
      <c r="T462" s="382"/>
      <c r="U462" s="382"/>
      <c r="V462" s="382"/>
      <c r="W462" s="382"/>
      <c r="X462" s="382"/>
      <c r="Y462" s="382"/>
      <c r="Z462" s="382"/>
      <c r="AA462" s="382"/>
    </row>
    <row r="463" spans="1:27" ht="14.25" customHeight="1">
      <c r="A463" s="382"/>
      <c r="B463" s="382"/>
      <c r="C463" s="372"/>
      <c r="D463" s="382"/>
      <c r="E463" s="372"/>
      <c r="F463" s="404"/>
      <c r="G463" s="404"/>
      <c r="H463" s="382"/>
      <c r="I463" s="382"/>
      <c r="J463" s="382"/>
      <c r="K463" s="382"/>
      <c r="L463" s="382"/>
      <c r="M463" s="382"/>
      <c r="N463" s="382"/>
      <c r="O463" s="382"/>
      <c r="P463" s="382"/>
      <c r="Q463" s="382"/>
      <c r="R463" s="382"/>
      <c r="S463" s="382"/>
      <c r="T463" s="382"/>
      <c r="U463" s="382"/>
      <c r="V463" s="382"/>
      <c r="W463" s="382"/>
      <c r="X463" s="382"/>
      <c r="Y463" s="382"/>
      <c r="Z463" s="382"/>
      <c r="AA463" s="382"/>
    </row>
    <row r="464" spans="1:27" ht="14.25" customHeight="1">
      <c r="A464" s="382"/>
      <c r="B464" s="382"/>
      <c r="C464" s="372"/>
      <c r="D464" s="382"/>
      <c r="E464" s="372"/>
      <c r="F464" s="404"/>
      <c r="G464" s="404"/>
      <c r="H464" s="382"/>
      <c r="I464" s="382"/>
      <c r="J464" s="382"/>
      <c r="K464" s="382"/>
      <c r="L464" s="382"/>
      <c r="M464" s="382"/>
      <c r="N464" s="382"/>
      <c r="O464" s="382"/>
      <c r="P464" s="382"/>
      <c r="Q464" s="382"/>
      <c r="R464" s="382"/>
      <c r="S464" s="382"/>
      <c r="T464" s="382"/>
      <c r="U464" s="382"/>
      <c r="V464" s="382"/>
      <c r="W464" s="382"/>
      <c r="X464" s="382"/>
      <c r="Y464" s="382"/>
      <c r="Z464" s="382"/>
      <c r="AA464" s="382"/>
    </row>
    <row r="465" spans="1:27" ht="14.25" customHeight="1">
      <c r="A465" s="382"/>
      <c r="B465" s="382"/>
      <c r="C465" s="372"/>
      <c r="D465" s="382"/>
      <c r="E465" s="372"/>
      <c r="F465" s="404"/>
      <c r="G465" s="404"/>
      <c r="H465" s="382"/>
      <c r="I465" s="382"/>
      <c r="J465" s="382"/>
      <c r="K465" s="382"/>
      <c r="L465" s="382"/>
      <c r="M465" s="382"/>
      <c r="N465" s="382"/>
      <c r="O465" s="382"/>
      <c r="P465" s="382"/>
      <c r="Q465" s="382"/>
      <c r="R465" s="382"/>
      <c r="S465" s="382"/>
      <c r="T465" s="382"/>
      <c r="U465" s="382"/>
      <c r="V465" s="382"/>
      <c r="W465" s="382"/>
      <c r="X465" s="382"/>
      <c r="Y465" s="382"/>
      <c r="Z465" s="382"/>
      <c r="AA465" s="382"/>
    </row>
    <row r="466" spans="1:27" ht="14.25" customHeight="1">
      <c r="A466" s="382"/>
      <c r="B466" s="382"/>
      <c r="C466" s="372"/>
      <c r="D466" s="382"/>
      <c r="E466" s="372"/>
      <c r="F466" s="404"/>
      <c r="G466" s="404"/>
      <c r="H466" s="382"/>
      <c r="I466" s="382"/>
      <c r="J466" s="382"/>
      <c r="K466" s="382"/>
      <c r="L466" s="382"/>
      <c r="M466" s="382"/>
      <c r="N466" s="382"/>
      <c r="O466" s="382"/>
      <c r="P466" s="382"/>
      <c r="Q466" s="382"/>
      <c r="R466" s="382"/>
      <c r="S466" s="382"/>
      <c r="T466" s="382"/>
      <c r="U466" s="382"/>
      <c r="V466" s="382"/>
      <c r="W466" s="382"/>
      <c r="X466" s="382"/>
      <c r="Y466" s="382"/>
      <c r="Z466" s="382"/>
      <c r="AA466" s="382"/>
    </row>
    <row r="467" spans="1:27" ht="14.25" customHeight="1">
      <c r="A467" s="382"/>
      <c r="B467" s="382"/>
      <c r="C467" s="372"/>
      <c r="D467" s="382"/>
      <c r="E467" s="372"/>
      <c r="F467" s="404"/>
      <c r="G467" s="404"/>
      <c r="H467" s="382"/>
      <c r="I467" s="382"/>
      <c r="J467" s="382"/>
      <c r="K467" s="382"/>
      <c r="L467" s="382"/>
      <c r="M467" s="382"/>
      <c r="N467" s="382"/>
      <c r="O467" s="382"/>
      <c r="P467" s="382"/>
      <c r="Q467" s="382"/>
      <c r="R467" s="382"/>
      <c r="S467" s="382"/>
      <c r="T467" s="382"/>
      <c r="U467" s="382"/>
      <c r="V467" s="382"/>
      <c r="W467" s="382"/>
      <c r="X467" s="382"/>
      <c r="Y467" s="382"/>
      <c r="Z467" s="382"/>
      <c r="AA467" s="382"/>
    </row>
    <row r="468" spans="1:27" ht="14.25" customHeight="1">
      <c r="A468" s="382"/>
      <c r="B468" s="382"/>
      <c r="C468" s="372"/>
      <c r="D468" s="382"/>
      <c r="E468" s="372"/>
      <c r="F468" s="404"/>
      <c r="G468" s="404"/>
      <c r="H468" s="382"/>
      <c r="I468" s="382"/>
      <c r="J468" s="382"/>
      <c r="K468" s="382"/>
      <c r="L468" s="382"/>
      <c r="M468" s="382"/>
      <c r="N468" s="382"/>
      <c r="O468" s="382"/>
      <c r="P468" s="382"/>
      <c r="Q468" s="382"/>
      <c r="R468" s="382"/>
      <c r="S468" s="382"/>
      <c r="T468" s="382"/>
      <c r="U468" s="382"/>
      <c r="V468" s="382"/>
      <c r="W468" s="382"/>
      <c r="X468" s="382"/>
      <c r="Y468" s="382"/>
      <c r="Z468" s="382"/>
      <c r="AA468" s="382"/>
    </row>
    <row r="469" spans="1:27" ht="14.25" customHeight="1">
      <c r="A469" s="382"/>
      <c r="B469" s="382"/>
      <c r="C469" s="372"/>
      <c r="D469" s="382"/>
      <c r="E469" s="372"/>
      <c r="F469" s="404"/>
      <c r="G469" s="404"/>
      <c r="H469" s="382"/>
      <c r="I469" s="382"/>
      <c r="J469" s="382"/>
      <c r="K469" s="382"/>
      <c r="L469" s="382"/>
      <c r="M469" s="382"/>
      <c r="N469" s="382"/>
      <c r="O469" s="382"/>
      <c r="P469" s="382"/>
      <c r="Q469" s="382"/>
      <c r="R469" s="382"/>
      <c r="S469" s="382"/>
      <c r="T469" s="382"/>
      <c r="U469" s="382"/>
      <c r="V469" s="382"/>
      <c r="W469" s="382"/>
      <c r="X469" s="382"/>
      <c r="Y469" s="382"/>
      <c r="Z469" s="382"/>
      <c r="AA469" s="382"/>
    </row>
    <row r="470" spans="1:27" ht="14.25" customHeight="1">
      <c r="A470" s="382"/>
      <c r="B470" s="382"/>
      <c r="C470" s="372"/>
      <c r="D470" s="382"/>
      <c r="E470" s="372"/>
      <c r="F470" s="404"/>
      <c r="G470" s="404"/>
      <c r="H470" s="382"/>
      <c r="I470" s="382"/>
      <c r="J470" s="382"/>
      <c r="K470" s="382"/>
      <c r="L470" s="382"/>
      <c r="M470" s="382"/>
      <c r="N470" s="382"/>
      <c r="O470" s="382"/>
      <c r="P470" s="382"/>
      <c r="Q470" s="382"/>
      <c r="R470" s="382"/>
      <c r="S470" s="382"/>
      <c r="T470" s="382"/>
      <c r="U470" s="382"/>
      <c r="V470" s="382"/>
      <c r="W470" s="382"/>
      <c r="X470" s="382"/>
      <c r="Y470" s="382"/>
      <c r="Z470" s="382"/>
      <c r="AA470" s="382"/>
    </row>
    <row r="471" spans="1:27" ht="14.25" customHeight="1">
      <c r="A471" s="382"/>
      <c r="B471" s="382"/>
      <c r="C471" s="372"/>
      <c r="D471" s="382"/>
      <c r="E471" s="372"/>
      <c r="F471" s="404"/>
      <c r="G471" s="404"/>
      <c r="H471" s="382"/>
      <c r="I471" s="382"/>
      <c r="J471" s="382"/>
      <c r="K471" s="382"/>
      <c r="L471" s="382"/>
      <c r="M471" s="382"/>
      <c r="N471" s="382"/>
      <c r="O471" s="382"/>
      <c r="P471" s="382"/>
      <c r="Q471" s="382"/>
      <c r="R471" s="382"/>
      <c r="S471" s="382"/>
      <c r="T471" s="382"/>
      <c r="U471" s="382"/>
      <c r="V471" s="382"/>
      <c r="W471" s="382"/>
      <c r="X471" s="382"/>
      <c r="Y471" s="382"/>
      <c r="Z471" s="382"/>
      <c r="AA471" s="382"/>
    </row>
    <row r="472" spans="1:27" ht="14.25" customHeight="1">
      <c r="A472" s="382"/>
      <c r="B472" s="382"/>
      <c r="C472" s="372"/>
      <c r="D472" s="382"/>
      <c r="E472" s="372"/>
      <c r="F472" s="404"/>
      <c r="G472" s="404"/>
      <c r="H472" s="382"/>
      <c r="I472" s="382"/>
      <c r="J472" s="382"/>
      <c r="K472" s="382"/>
      <c r="L472" s="382"/>
      <c r="M472" s="382"/>
      <c r="N472" s="382"/>
      <c r="O472" s="382"/>
      <c r="P472" s="382"/>
      <c r="Q472" s="382"/>
      <c r="R472" s="382"/>
      <c r="S472" s="382"/>
      <c r="T472" s="382"/>
      <c r="U472" s="382"/>
      <c r="V472" s="382"/>
      <c r="W472" s="382"/>
      <c r="X472" s="382"/>
      <c r="Y472" s="382"/>
      <c r="Z472" s="382"/>
      <c r="AA472" s="382"/>
    </row>
    <row r="473" spans="1:27" ht="14.25" customHeight="1">
      <c r="A473" s="382"/>
      <c r="B473" s="382"/>
      <c r="C473" s="372"/>
      <c r="D473" s="382"/>
      <c r="E473" s="372"/>
      <c r="F473" s="404"/>
      <c r="G473" s="404"/>
      <c r="H473" s="382"/>
      <c r="I473" s="382"/>
      <c r="J473" s="382"/>
      <c r="K473" s="382"/>
      <c r="L473" s="382"/>
      <c r="M473" s="382"/>
      <c r="N473" s="382"/>
      <c r="O473" s="382"/>
      <c r="P473" s="382"/>
      <c r="Q473" s="382"/>
      <c r="R473" s="382"/>
      <c r="S473" s="382"/>
      <c r="T473" s="382"/>
      <c r="U473" s="382"/>
      <c r="V473" s="382"/>
      <c r="W473" s="382"/>
      <c r="X473" s="382"/>
      <c r="Y473" s="382"/>
      <c r="Z473" s="382"/>
      <c r="AA473" s="382"/>
    </row>
    <row r="474" spans="1:27" ht="14.25" customHeight="1">
      <c r="A474" s="382"/>
      <c r="B474" s="382"/>
      <c r="C474" s="372"/>
      <c r="D474" s="382"/>
      <c r="E474" s="372"/>
      <c r="F474" s="404"/>
      <c r="G474" s="404"/>
      <c r="H474" s="382"/>
      <c r="I474" s="382"/>
      <c r="J474" s="382"/>
      <c r="K474" s="382"/>
      <c r="L474" s="382"/>
      <c r="M474" s="382"/>
      <c r="N474" s="382"/>
      <c r="O474" s="382"/>
      <c r="P474" s="382"/>
      <c r="Q474" s="382"/>
      <c r="R474" s="382"/>
      <c r="S474" s="382"/>
      <c r="T474" s="382"/>
      <c r="U474" s="382"/>
      <c r="V474" s="382"/>
      <c r="W474" s="382"/>
      <c r="X474" s="382"/>
      <c r="Y474" s="382"/>
      <c r="Z474" s="382"/>
      <c r="AA474" s="382"/>
    </row>
    <row r="475" spans="1:27" ht="14.25" customHeight="1">
      <c r="A475" s="382"/>
      <c r="B475" s="382"/>
      <c r="C475" s="372"/>
      <c r="D475" s="382"/>
      <c r="E475" s="372"/>
      <c r="F475" s="404"/>
      <c r="G475" s="404"/>
      <c r="H475" s="382"/>
      <c r="I475" s="382"/>
      <c r="J475" s="382"/>
      <c r="K475" s="382"/>
      <c r="L475" s="382"/>
      <c r="M475" s="382"/>
      <c r="N475" s="382"/>
      <c r="O475" s="382"/>
      <c r="P475" s="382"/>
      <c r="Q475" s="382"/>
      <c r="R475" s="382"/>
      <c r="S475" s="382"/>
      <c r="T475" s="382"/>
      <c r="U475" s="382"/>
      <c r="V475" s="382"/>
      <c r="W475" s="382"/>
      <c r="X475" s="382"/>
      <c r="Y475" s="382"/>
      <c r="Z475" s="382"/>
      <c r="AA475" s="382"/>
    </row>
    <row r="476" spans="1:27" ht="14.25" customHeight="1">
      <c r="A476" s="382"/>
      <c r="B476" s="382"/>
      <c r="C476" s="372"/>
      <c r="D476" s="382"/>
      <c r="E476" s="372"/>
      <c r="F476" s="404"/>
      <c r="G476" s="404"/>
      <c r="H476" s="382"/>
      <c r="I476" s="382"/>
      <c r="J476" s="382"/>
      <c r="K476" s="382"/>
      <c r="L476" s="382"/>
      <c r="M476" s="382"/>
      <c r="N476" s="382"/>
      <c r="O476" s="382"/>
      <c r="P476" s="382"/>
      <c r="Q476" s="382"/>
      <c r="R476" s="382"/>
      <c r="S476" s="382"/>
      <c r="T476" s="382"/>
      <c r="U476" s="382"/>
      <c r="V476" s="382"/>
      <c r="W476" s="382"/>
      <c r="X476" s="382"/>
      <c r="Y476" s="382"/>
      <c r="Z476" s="382"/>
      <c r="AA476" s="382"/>
    </row>
    <row r="477" spans="1:27" ht="14.25" customHeight="1">
      <c r="A477" s="382"/>
      <c r="B477" s="382"/>
      <c r="C477" s="372"/>
      <c r="D477" s="382"/>
      <c r="E477" s="372"/>
      <c r="F477" s="404"/>
      <c r="G477" s="404"/>
      <c r="H477" s="382"/>
      <c r="I477" s="382"/>
      <c r="J477" s="382"/>
      <c r="K477" s="382"/>
      <c r="L477" s="382"/>
      <c r="M477" s="382"/>
      <c r="N477" s="382"/>
      <c r="O477" s="382"/>
      <c r="P477" s="382"/>
      <c r="Q477" s="382"/>
      <c r="R477" s="382"/>
      <c r="S477" s="382"/>
      <c r="T477" s="382"/>
      <c r="U477" s="382"/>
      <c r="V477" s="382"/>
      <c r="W477" s="382"/>
      <c r="X477" s="382"/>
      <c r="Y477" s="382"/>
      <c r="Z477" s="382"/>
      <c r="AA477" s="382"/>
    </row>
    <row r="478" spans="1:27" ht="14.25" customHeight="1">
      <c r="A478" s="382"/>
      <c r="B478" s="382"/>
      <c r="C478" s="372"/>
      <c r="D478" s="382"/>
      <c r="E478" s="372"/>
      <c r="F478" s="404"/>
      <c r="G478" s="404"/>
      <c r="H478" s="382"/>
      <c r="I478" s="382"/>
      <c r="J478" s="382"/>
      <c r="K478" s="382"/>
      <c r="L478" s="382"/>
      <c r="M478" s="382"/>
      <c r="N478" s="382"/>
      <c r="O478" s="382"/>
      <c r="P478" s="382"/>
      <c r="Q478" s="382"/>
      <c r="R478" s="382"/>
      <c r="S478" s="382"/>
      <c r="T478" s="382"/>
      <c r="U478" s="382"/>
      <c r="V478" s="382"/>
      <c r="W478" s="382"/>
      <c r="X478" s="382"/>
      <c r="Y478" s="382"/>
      <c r="Z478" s="382"/>
      <c r="AA478" s="382"/>
    </row>
    <row r="479" spans="1:27" ht="14.25" customHeight="1">
      <c r="A479" s="382"/>
      <c r="B479" s="382"/>
      <c r="C479" s="372"/>
      <c r="D479" s="382"/>
      <c r="E479" s="372"/>
      <c r="F479" s="404"/>
      <c r="G479" s="404"/>
      <c r="H479" s="382"/>
      <c r="I479" s="382"/>
      <c r="J479" s="382"/>
      <c r="K479" s="382"/>
      <c r="L479" s="382"/>
      <c r="M479" s="382"/>
      <c r="N479" s="382"/>
      <c r="O479" s="382"/>
      <c r="P479" s="382"/>
      <c r="Q479" s="382"/>
      <c r="R479" s="382"/>
      <c r="S479" s="382"/>
      <c r="T479" s="382"/>
      <c r="U479" s="382"/>
      <c r="V479" s="382"/>
      <c r="W479" s="382"/>
      <c r="X479" s="382"/>
      <c r="Y479" s="382"/>
      <c r="Z479" s="382"/>
      <c r="AA479" s="382"/>
    </row>
    <row r="480" spans="1:27" ht="14.25" customHeight="1">
      <c r="A480" s="382"/>
      <c r="B480" s="382"/>
      <c r="C480" s="372"/>
      <c r="D480" s="382"/>
      <c r="E480" s="372"/>
      <c r="F480" s="404"/>
      <c r="G480" s="404"/>
      <c r="H480" s="382"/>
      <c r="I480" s="382"/>
      <c r="J480" s="382"/>
      <c r="K480" s="382"/>
      <c r="L480" s="382"/>
      <c r="M480" s="382"/>
      <c r="N480" s="382"/>
      <c r="O480" s="382"/>
      <c r="P480" s="382"/>
      <c r="Q480" s="382"/>
      <c r="R480" s="382"/>
      <c r="S480" s="382"/>
      <c r="T480" s="382"/>
      <c r="U480" s="382"/>
      <c r="V480" s="382"/>
      <c r="W480" s="382"/>
      <c r="X480" s="382"/>
      <c r="Y480" s="382"/>
      <c r="Z480" s="382"/>
      <c r="AA480" s="382"/>
    </row>
    <row r="481" spans="1:27" ht="14.25" customHeight="1">
      <c r="A481" s="382"/>
      <c r="B481" s="382"/>
      <c r="C481" s="372"/>
      <c r="D481" s="382"/>
      <c r="E481" s="372"/>
      <c r="F481" s="404"/>
      <c r="G481" s="404"/>
      <c r="H481" s="382"/>
      <c r="I481" s="382"/>
      <c r="J481" s="382"/>
      <c r="K481" s="382"/>
      <c r="L481" s="382"/>
      <c r="M481" s="382"/>
      <c r="N481" s="382"/>
      <c r="O481" s="382"/>
      <c r="P481" s="382"/>
      <c r="Q481" s="382"/>
      <c r="R481" s="382"/>
      <c r="S481" s="382"/>
      <c r="T481" s="382"/>
      <c r="U481" s="382"/>
      <c r="V481" s="382"/>
      <c r="W481" s="382"/>
      <c r="X481" s="382"/>
      <c r="Y481" s="382"/>
      <c r="Z481" s="382"/>
      <c r="AA481" s="382"/>
    </row>
    <row r="482" spans="1:27" ht="14.25" customHeight="1">
      <c r="A482" s="382"/>
      <c r="B482" s="382"/>
      <c r="C482" s="372"/>
      <c r="D482" s="382"/>
      <c r="E482" s="372"/>
      <c r="F482" s="404"/>
      <c r="G482" s="404"/>
      <c r="H482" s="382"/>
      <c r="I482" s="382"/>
      <c r="J482" s="382"/>
      <c r="K482" s="382"/>
      <c r="L482" s="382"/>
      <c r="M482" s="382"/>
      <c r="N482" s="382"/>
      <c r="O482" s="382"/>
      <c r="P482" s="382"/>
      <c r="Q482" s="382"/>
      <c r="R482" s="382"/>
      <c r="S482" s="382"/>
      <c r="T482" s="382"/>
      <c r="U482" s="382"/>
      <c r="V482" s="382"/>
      <c r="W482" s="382"/>
      <c r="X482" s="382"/>
      <c r="Y482" s="382"/>
      <c r="Z482" s="382"/>
      <c r="AA482" s="382"/>
    </row>
    <row r="483" spans="1:27" ht="14.25" customHeight="1">
      <c r="A483" s="382"/>
      <c r="B483" s="382"/>
      <c r="C483" s="372"/>
      <c r="D483" s="382"/>
      <c r="E483" s="372"/>
      <c r="F483" s="404"/>
      <c r="G483" s="404"/>
      <c r="H483" s="382"/>
      <c r="I483" s="382"/>
      <c r="J483" s="382"/>
      <c r="K483" s="382"/>
      <c r="L483" s="382"/>
      <c r="M483" s="382"/>
      <c r="N483" s="382"/>
      <c r="O483" s="382"/>
      <c r="P483" s="382"/>
      <c r="Q483" s="382"/>
      <c r="R483" s="382"/>
      <c r="S483" s="382"/>
      <c r="T483" s="382"/>
      <c r="U483" s="382"/>
      <c r="V483" s="382"/>
      <c r="W483" s="382"/>
      <c r="X483" s="382"/>
      <c r="Y483" s="382"/>
      <c r="Z483" s="382"/>
      <c r="AA483" s="382"/>
    </row>
    <row r="484" spans="1:27" ht="14.25" customHeight="1">
      <c r="A484" s="382"/>
      <c r="B484" s="382"/>
      <c r="C484" s="372"/>
      <c r="D484" s="382"/>
      <c r="E484" s="372"/>
      <c r="F484" s="404"/>
      <c r="G484" s="404"/>
      <c r="H484" s="382"/>
      <c r="I484" s="382"/>
      <c r="J484" s="382"/>
      <c r="K484" s="382"/>
      <c r="L484" s="382"/>
      <c r="M484" s="382"/>
      <c r="N484" s="382"/>
      <c r="O484" s="382"/>
      <c r="P484" s="382"/>
      <c r="Q484" s="382"/>
      <c r="R484" s="382"/>
      <c r="S484" s="382"/>
      <c r="T484" s="382"/>
      <c r="U484" s="382"/>
      <c r="V484" s="382"/>
      <c r="W484" s="382"/>
      <c r="X484" s="382"/>
      <c r="Y484" s="382"/>
      <c r="Z484" s="382"/>
      <c r="AA484" s="382"/>
    </row>
    <row r="485" spans="1:27" ht="14.25" customHeight="1">
      <c r="A485" s="382"/>
      <c r="B485" s="382"/>
      <c r="C485" s="372"/>
      <c r="D485" s="382"/>
      <c r="E485" s="372"/>
      <c r="F485" s="404"/>
      <c r="G485" s="404"/>
      <c r="H485" s="382"/>
      <c r="I485" s="382"/>
      <c r="J485" s="382"/>
      <c r="K485" s="382"/>
      <c r="L485" s="382"/>
      <c r="M485" s="382"/>
      <c r="N485" s="382"/>
      <c r="O485" s="382"/>
      <c r="P485" s="382"/>
      <c r="Q485" s="382"/>
      <c r="R485" s="382"/>
      <c r="S485" s="382"/>
      <c r="T485" s="382"/>
      <c r="U485" s="382"/>
      <c r="V485" s="382"/>
      <c r="W485" s="382"/>
      <c r="X485" s="382"/>
      <c r="Y485" s="382"/>
      <c r="Z485" s="382"/>
      <c r="AA485" s="382"/>
    </row>
    <row r="486" spans="1:27" ht="14.25" customHeight="1">
      <c r="A486" s="382"/>
      <c r="B486" s="382"/>
      <c r="C486" s="372"/>
      <c r="D486" s="382"/>
      <c r="E486" s="372"/>
      <c r="F486" s="404"/>
      <c r="G486" s="404"/>
      <c r="H486" s="382"/>
      <c r="I486" s="382"/>
      <c r="J486" s="382"/>
      <c r="K486" s="382"/>
      <c r="L486" s="382"/>
      <c r="M486" s="382"/>
      <c r="N486" s="382"/>
      <c r="O486" s="382"/>
      <c r="P486" s="382"/>
      <c r="Q486" s="382"/>
      <c r="R486" s="382"/>
      <c r="S486" s="382"/>
      <c r="T486" s="382"/>
      <c r="U486" s="382"/>
      <c r="V486" s="382"/>
      <c r="W486" s="382"/>
      <c r="X486" s="382"/>
      <c r="Y486" s="382"/>
      <c r="Z486" s="382"/>
      <c r="AA486" s="382"/>
    </row>
    <row r="487" spans="1:27" ht="14.25" customHeight="1">
      <c r="A487" s="382"/>
      <c r="B487" s="382"/>
      <c r="C487" s="372"/>
      <c r="D487" s="382"/>
      <c r="E487" s="372"/>
      <c r="F487" s="404"/>
      <c r="G487" s="404"/>
      <c r="H487" s="382"/>
      <c r="I487" s="382"/>
      <c r="J487" s="382"/>
      <c r="K487" s="382"/>
      <c r="L487" s="382"/>
      <c r="M487" s="382"/>
      <c r="N487" s="382"/>
      <c r="O487" s="382"/>
      <c r="P487" s="382"/>
      <c r="Q487" s="382"/>
      <c r="R487" s="382"/>
      <c r="S487" s="382"/>
      <c r="T487" s="382"/>
      <c r="U487" s="382"/>
      <c r="V487" s="382"/>
      <c r="W487" s="382"/>
      <c r="X487" s="382"/>
      <c r="Y487" s="382"/>
      <c r="Z487" s="382"/>
      <c r="AA487" s="382"/>
    </row>
    <row r="488" spans="1:27" ht="14.25" customHeight="1">
      <c r="A488" s="382"/>
      <c r="B488" s="382"/>
      <c r="C488" s="372"/>
      <c r="D488" s="382"/>
      <c r="E488" s="372"/>
      <c r="F488" s="404"/>
      <c r="G488" s="404"/>
      <c r="H488" s="382"/>
      <c r="I488" s="382"/>
      <c r="J488" s="382"/>
      <c r="K488" s="382"/>
      <c r="L488" s="382"/>
      <c r="M488" s="382"/>
      <c r="N488" s="382"/>
      <c r="O488" s="382"/>
      <c r="P488" s="382"/>
      <c r="Q488" s="382"/>
      <c r="R488" s="382"/>
      <c r="S488" s="382"/>
      <c r="T488" s="382"/>
      <c r="U488" s="382"/>
      <c r="V488" s="382"/>
      <c r="W488" s="382"/>
      <c r="X488" s="382"/>
      <c r="Y488" s="382"/>
      <c r="Z488" s="382"/>
      <c r="AA488" s="382"/>
    </row>
    <row r="489" spans="1:27" ht="14.25" customHeight="1">
      <c r="A489" s="382"/>
      <c r="B489" s="382"/>
      <c r="C489" s="372"/>
      <c r="D489" s="382"/>
      <c r="E489" s="372"/>
      <c r="F489" s="404"/>
      <c r="G489" s="404"/>
      <c r="H489" s="382"/>
      <c r="I489" s="382"/>
      <c r="J489" s="382"/>
      <c r="K489" s="382"/>
      <c r="L489" s="382"/>
      <c r="M489" s="382"/>
      <c r="N489" s="382"/>
      <c r="O489" s="382"/>
      <c r="P489" s="382"/>
      <c r="Q489" s="382"/>
      <c r="R489" s="382"/>
      <c r="S489" s="382"/>
      <c r="T489" s="382"/>
      <c r="U489" s="382"/>
      <c r="V489" s="382"/>
      <c r="W489" s="382"/>
      <c r="X489" s="382"/>
      <c r="Y489" s="382"/>
      <c r="Z489" s="382"/>
      <c r="AA489" s="382"/>
    </row>
    <row r="490" spans="1:27" ht="14.25" customHeight="1">
      <c r="A490" s="382"/>
      <c r="B490" s="382"/>
      <c r="C490" s="372"/>
      <c r="D490" s="382"/>
      <c r="E490" s="372"/>
      <c r="F490" s="404"/>
      <c r="G490" s="404"/>
      <c r="H490" s="382"/>
      <c r="I490" s="382"/>
      <c r="J490" s="382"/>
      <c r="K490" s="382"/>
      <c r="L490" s="382"/>
      <c r="M490" s="382"/>
      <c r="N490" s="382"/>
      <c r="O490" s="382"/>
      <c r="P490" s="382"/>
      <c r="Q490" s="382"/>
      <c r="R490" s="382"/>
      <c r="S490" s="382"/>
      <c r="T490" s="382"/>
      <c r="U490" s="382"/>
      <c r="V490" s="382"/>
      <c r="W490" s="382"/>
      <c r="X490" s="382"/>
      <c r="Y490" s="382"/>
      <c r="Z490" s="382"/>
      <c r="AA490" s="382"/>
    </row>
    <row r="491" spans="1:27" ht="14.25" customHeight="1">
      <c r="A491" s="382"/>
      <c r="B491" s="382"/>
      <c r="C491" s="372"/>
      <c r="D491" s="382"/>
      <c r="E491" s="372"/>
      <c r="F491" s="404"/>
      <c r="G491" s="404"/>
      <c r="H491" s="382"/>
      <c r="I491" s="382"/>
      <c r="J491" s="382"/>
      <c r="K491" s="382"/>
      <c r="L491" s="382"/>
      <c r="M491" s="382"/>
      <c r="N491" s="382"/>
      <c r="O491" s="382"/>
      <c r="P491" s="382"/>
      <c r="Q491" s="382"/>
      <c r="R491" s="382"/>
      <c r="S491" s="382"/>
      <c r="T491" s="382"/>
      <c r="U491" s="382"/>
      <c r="V491" s="382"/>
      <c r="W491" s="382"/>
      <c r="X491" s="382"/>
      <c r="Y491" s="382"/>
      <c r="Z491" s="382"/>
      <c r="AA491" s="382"/>
    </row>
    <row r="492" spans="1:27" ht="14.25" customHeight="1">
      <c r="A492" s="382"/>
      <c r="B492" s="382"/>
      <c r="C492" s="372"/>
      <c r="D492" s="382"/>
      <c r="E492" s="372"/>
      <c r="F492" s="404"/>
      <c r="G492" s="404"/>
      <c r="H492" s="382"/>
      <c r="I492" s="382"/>
      <c r="J492" s="382"/>
      <c r="K492" s="382"/>
      <c r="L492" s="382"/>
      <c r="M492" s="382"/>
      <c r="N492" s="382"/>
      <c r="O492" s="382"/>
      <c r="P492" s="382"/>
      <c r="Q492" s="382"/>
      <c r="R492" s="382"/>
      <c r="S492" s="382"/>
      <c r="T492" s="382"/>
      <c r="U492" s="382"/>
      <c r="V492" s="382"/>
      <c r="W492" s="382"/>
      <c r="X492" s="382"/>
      <c r="Y492" s="382"/>
      <c r="Z492" s="382"/>
      <c r="AA492" s="382"/>
    </row>
    <row r="493" spans="1:27" ht="14.25" customHeight="1">
      <c r="A493" s="382"/>
      <c r="B493" s="382"/>
      <c r="C493" s="372"/>
      <c r="D493" s="382"/>
      <c r="E493" s="372"/>
      <c r="F493" s="404"/>
      <c r="G493" s="404"/>
      <c r="H493" s="382"/>
      <c r="I493" s="382"/>
      <c r="J493" s="382"/>
      <c r="K493" s="382"/>
      <c r="L493" s="382"/>
      <c r="M493" s="382"/>
      <c r="N493" s="382"/>
      <c r="O493" s="382"/>
      <c r="P493" s="382"/>
      <c r="Q493" s="382"/>
      <c r="R493" s="382"/>
      <c r="S493" s="382"/>
      <c r="T493" s="382"/>
      <c r="U493" s="382"/>
      <c r="V493" s="382"/>
      <c r="W493" s="382"/>
      <c r="X493" s="382"/>
      <c r="Y493" s="382"/>
      <c r="Z493" s="382"/>
      <c r="AA493" s="382"/>
    </row>
    <row r="494" spans="1:27" ht="14.25" customHeight="1">
      <c r="A494" s="382"/>
      <c r="B494" s="382"/>
      <c r="C494" s="372"/>
      <c r="D494" s="382"/>
      <c r="E494" s="372"/>
      <c r="F494" s="404"/>
      <c r="G494" s="404"/>
      <c r="H494" s="382"/>
      <c r="I494" s="382"/>
      <c r="J494" s="382"/>
      <c r="K494" s="382"/>
      <c r="L494" s="382"/>
      <c r="M494" s="382"/>
      <c r="N494" s="382"/>
      <c r="O494" s="382"/>
      <c r="P494" s="382"/>
      <c r="Q494" s="382"/>
      <c r="R494" s="382"/>
      <c r="S494" s="382"/>
      <c r="T494" s="382"/>
      <c r="U494" s="382"/>
      <c r="V494" s="382"/>
      <c r="W494" s="382"/>
      <c r="X494" s="382"/>
      <c r="Y494" s="382"/>
      <c r="Z494" s="382"/>
      <c r="AA494" s="382"/>
    </row>
    <row r="495" spans="1:27" ht="14.25" customHeight="1">
      <c r="A495" s="382"/>
      <c r="B495" s="382"/>
      <c r="C495" s="372"/>
      <c r="D495" s="382"/>
      <c r="E495" s="372"/>
      <c r="F495" s="404"/>
      <c r="G495" s="404"/>
      <c r="H495" s="382"/>
      <c r="I495" s="382"/>
      <c r="J495" s="382"/>
      <c r="K495" s="382"/>
      <c r="L495" s="382"/>
      <c r="M495" s="382"/>
      <c r="N495" s="382"/>
      <c r="O495" s="382"/>
      <c r="P495" s="382"/>
      <c r="Q495" s="382"/>
      <c r="R495" s="382"/>
      <c r="S495" s="382"/>
      <c r="T495" s="382"/>
      <c r="U495" s="382"/>
      <c r="V495" s="382"/>
      <c r="W495" s="382"/>
      <c r="X495" s="382"/>
      <c r="Y495" s="382"/>
      <c r="Z495" s="382"/>
      <c r="AA495" s="382"/>
    </row>
    <row r="496" spans="1:27" ht="14.25" customHeight="1">
      <c r="A496" s="382"/>
      <c r="B496" s="382"/>
      <c r="C496" s="372"/>
      <c r="D496" s="382"/>
      <c r="E496" s="372"/>
      <c r="F496" s="404"/>
      <c r="G496" s="404"/>
      <c r="H496" s="382"/>
      <c r="I496" s="382"/>
      <c r="J496" s="382"/>
      <c r="K496" s="382"/>
      <c r="L496" s="382"/>
      <c r="M496" s="382"/>
      <c r="N496" s="382"/>
      <c r="O496" s="382"/>
      <c r="P496" s="382"/>
      <c r="Q496" s="382"/>
      <c r="R496" s="382"/>
      <c r="S496" s="382"/>
      <c r="T496" s="382"/>
      <c r="U496" s="382"/>
      <c r="V496" s="382"/>
      <c r="W496" s="382"/>
      <c r="X496" s="382"/>
      <c r="Y496" s="382"/>
      <c r="Z496" s="382"/>
      <c r="AA496" s="382"/>
    </row>
    <row r="497" spans="1:27" ht="14.25" customHeight="1">
      <c r="A497" s="382"/>
      <c r="B497" s="382"/>
      <c r="C497" s="372"/>
      <c r="D497" s="382"/>
      <c r="E497" s="372"/>
      <c r="F497" s="404"/>
      <c r="G497" s="404"/>
      <c r="H497" s="382"/>
      <c r="I497" s="382"/>
      <c r="J497" s="382"/>
      <c r="K497" s="382"/>
      <c r="L497" s="382"/>
      <c r="M497" s="382"/>
      <c r="N497" s="382"/>
      <c r="O497" s="382"/>
      <c r="P497" s="382"/>
      <c r="Q497" s="382"/>
      <c r="R497" s="382"/>
      <c r="S497" s="382"/>
      <c r="T497" s="382"/>
      <c r="U497" s="382"/>
      <c r="V497" s="382"/>
      <c r="W497" s="382"/>
      <c r="X497" s="382"/>
      <c r="Y497" s="382"/>
      <c r="Z497" s="382"/>
      <c r="AA497" s="382"/>
    </row>
    <row r="498" spans="1:27" ht="14.25" customHeight="1">
      <c r="A498" s="382"/>
      <c r="B498" s="382"/>
      <c r="C498" s="372"/>
      <c r="D498" s="382"/>
      <c r="E498" s="372"/>
      <c r="F498" s="404"/>
      <c r="G498" s="404"/>
      <c r="H498" s="382"/>
      <c r="I498" s="382"/>
      <c r="J498" s="382"/>
      <c r="K498" s="382"/>
      <c r="L498" s="382"/>
      <c r="M498" s="382"/>
      <c r="N498" s="382"/>
      <c r="O498" s="382"/>
      <c r="P498" s="382"/>
      <c r="Q498" s="382"/>
      <c r="R498" s="382"/>
      <c r="S498" s="382"/>
      <c r="T498" s="382"/>
      <c r="U498" s="382"/>
      <c r="V498" s="382"/>
      <c r="W498" s="382"/>
      <c r="X498" s="382"/>
      <c r="Y498" s="382"/>
      <c r="Z498" s="382"/>
      <c r="AA498" s="382"/>
    </row>
    <row r="499" spans="1:27" ht="14.25" customHeight="1">
      <c r="A499" s="382"/>
      <c r="B499" s="382"/>
      <c r="C499" s="372"/>
      <c r="D499" s="382"/>
      <c r="E499" s="372"/>
      <c r="F499" s="404"/>
      <c r="G499" s="404"/>
      <c r="H499" s="382"/>
      <c r="I499" s="382"/>
      <c r="J499" s="382"/>
      <c r="K499" s="382"/>
      <c r="L499" s="382"/>
      <c r="M499" s="382"/>
      <c r="N499" s="382"/>
      <c r="O499" s="382"/>
      <c r="P499" s="382"/>
      <c r="Q499" s="382"/>
      <c r="R499" s="382"/>
      <c r="S499" s="382"/>
      <c r="T499" s="382"/>
      <c r="U499" s="382"/>
      <c r="V499" s="382"/>
      <c r="W499" s="382"/>
      <c r="X499" s="382"/>
      <c r="Y499" s="382"/>
      <c r="Z499" s="382"/>
      <c r="AA499" s="382"/>
    </row>
    <row r="500" spans="1:27" ht="14.25" customHeight="1">
      <c r="A500" s="382"/>
      <c r="B500" s="382"/>
      <c r="C500" s="372"/>
      <c r="D500" s="382"/>
      <c r="E500" s="372"/>
      <c r="F500" s="404"/>
      <c r="G500" s="404"/>
      <c r="H500" s="382"/>
      <c r="I500" s="382"/>
      <c r="J500" s="382"/>
      <c r="K500" s="382"/>
      <c r="L500" s="382"/>
      <c r="M500" s="382"/>
      <c r="N500" s="382"/>
      <c r="O500" s="382"/>
      <c r="P500" s="382"/>
      <c r="Q500" s="382"/>
      <c r="R500" s="382"/>
      <c r="S500" s="382"/>
      <c r="T500" s="382"/>
      <c r="U500" s="382"/>
      <c r="V500" s="382"/>
      <c r="W500" s="382"/>
      <c r="X500" s="382"/>
      <c r="Y500" s="382"/>
      <c r="Z500" s="382"/>
      <c r="AA500" s="382"/>
    </row>
    <row r="501" spans="1:27" ht="14.25" customHeight="1">
      <c r="A501" s="382"/>
      <c r="B501" s="382"/>
      <c r="C501" s="372"/>
      <c r="D501" s="382"/>
      <c r="E501" s="372"/>
      <c r="F501" s="404"/>
      <c r="G501" s="404"/>
      <c r="H501" s="382"/>
      <c r="I501" s="382"/>
      <c r="J501" s="382"/>
      <c r="K501" s="382"/>
      <c r="L501" s="382"/>
      <c r="M501" s="382"/>
      <c r="N501" s="382"/>
      <c r="O501" s="382"/>
      <c r="P501" s="382"/>
      <c r="Q501" s="382"/>
      <c r="R501" s="382"/>
      <c r="S501" s="382"/>
      <c r="T501" s="382"/>
      <c r="U501" s="382"/>
      <c r="V501" s="382"/>
      <c r="W501" s="382"/>
      <c r="X501" s="382"/>
      <c r="Y501" s="382"/>
      <c r="Z501" s="382"/>
      <c r="AA501" s="382"/>
    </row>
    <row r="502" spans="1:27" ht="14.25" customHeight="1">
      <c r="A502" s="382"/>
      <c r="B502" s="382"/>
      <c r="C502" s="372"/>
      <c r="D502" s="382"/>
      <c r="E502" s="372"/>
      <c r="F502" s="404"/>
      <c r="G502" s="404"/>
      <c r="H502" s="382"/>
      <c r="I502" s="382"/>
      <c r="J502" s="382"/>
      <c r="K502" s="382"/>
      <c r="L502" s="382"/>
      <c r="M502" s="382"/>
      <c r="N502" s="382"/>
      <c r="O502" s="382"/>
      <c r="P502" s="382"/>
      <c r="Q502" s="382"/>
      <c r="R502" s="382"/>
      <c r="S502" s="382"/>
      <c r="T502" s="382"/>
      <c r="U502" s="382"/>
      <c r="V502" s="382"/>
      <c r="W502" s="382"/>
      <c r="X502" s="382"/>
      <c r="Y502" s="382"/>
      <c r="Z502" s="382"/>
      <c r="AA502" s="382"/>
    </row>
    <row r="503" spans="1:27" ht="14.25" customHeight="1">
      <c r="A503" s="382"/>
      <c r="B503" s="382"/>
      <c r="C503" s="372"/>
      <c r="D503" s="382"/>
      <c r="E503" s="372"/>
      <c r="F503" s="404"/>
      <c r="G503" s="404"/>
      <c r="H503" s="382"/>
      <c r="I503" s="382"/>
      <c r="J503" s="382"/>
      <c r="K503" s="382"/>
      <c r="L503" s="382"/>
      <c r="M503" s="382"/>
      <c r="N503" s="382"/>
      <c r="O503" s="382"/>
      <c r="P503" s="382"/>
      <c r="Q503" s="382"/>
      <c r="R503" s="382"/>
      <c r="S503" s="382"/>
      <c r="T503" s="382"/>
      <c r="U503" s="382"/>
      <c r="V503" s="382"/>
      <c r="W503" s="382"/>
      <c r="X503" s="382"/>
      <c r="Y503" s="382"/>
      <c r="Z503" s="382"/>
      <c r="AA503" s="382"/>
    </row>
    <row r="504" spans="1:27" ht="14.25" customHeight="1">
      <c r="A504" s="382"/>
      <c r="B504" s="382"/>
      <c r="C504" s="372"/>
      <c r="D504" s="382"/>
      <c r="E504" s="372"/>
      <c r="F504" s="404"/>
      <c r="G504" s="404"/>
      <c r="H504" s="382"/>
      <c r="I504" s="382"/>
      <c r="J504" s="382"/>
      <c r="K504" s="382"/>
      <c r="L504" s="382"/>
      <c r="M504" s="382"/>
      <c r="N504" s="382"/>
      <c r="O504" s="382"/>
      <c r="P504" s="382"/>
      <c r="Q504" s="382"/>
      <c r="R504" s="382"/>
      <c r="S504" s="382"/>
      <c r="T504" s="382"/>
      <c r="U504" s="382"/>
      <c r="V504" s="382"/>
      <c r="W504" s="382"/>
      <c r="X504" s="382"/>
      <c r="Y504" s="382"/>
      <c r="Z504" s="382"/>
      <c r="AA504" s="382"/>
    </row>
    <row r="505" spans="1:27" ht="14.25" customHeight="1">
      <c r="A505" s="382"/>
      <c r="B505" s="382"/>
      <c r="C505" s="372"/>
      <c r="D505" s="382"/>
      <c r="E505" s="372"/>
      <c r="F505" s="404"/>
      <c r="G505" s="404"/>
      <c r="H505" s="382"/>
      <c r="I505" s="382"/>
      <c r="J505" s="382"/>
      <c r="K505" s="382"/>
      <c r="L505" s="382"/>
      <c r="M505" s="382"/>
      <c r="N505" s="382"/>
      <c r="O505" s="382"/>
      <c r="P505" s="382"/>
      <c r="Q505" s="382"/>
      <c r="R505" s="382"/>
      <c r="S505" s="382"/>
      <c r="T505" s="382"/>
      <c r="U505" s="382"/>
      <c r="V505" s="382"/>
      <c r="W505" s="382"/>
      <c r="X505" s="382"/>
      <c r="Y505" s="382"/>
      <c r="Z505" s="382"/>
      <c r="AA505" s="382"/>
    </row>
    <row r="506" spans="1:27" ht="14.25" customHeight="1">
      <c r="A506" s="382"/>
      <c r="B506" s="382"/>
      <c r="C506" s="372"/>
      <c r="D506" s="382"/>
      <c r="E506" s="372"/>
      <c r="F506" s="404"/>
      <c r="G506" s="404"/>
      <c r="H506" s="382"/>
      <c r="I506" s="382"/>
      <c r="J506" s="382"/>
      <c r="K506" s="382"/>
      <c r="L506" s="382"/>
      <c r="M506" s="382"/>
      <c r="N506" s="382"/>
      <c r="O506" s="382"/>
      <c r="P506" s="382"/>
      <c r="Q506" s="382"/>
      <c r="R506" s="382"/>
      <c r="S506" s="382"/>
      <c r="T506" s="382"/>
      <c r="U506" s="382"/>
      <c r="V506" s="382"/>
      <c r="W506" s="382"/>
      <c r="X506" s="382"/>
      <c r="Y506" s="382"/>
      <c r="Z506" s="382"/>
      <c r="AA506" s="382"/>
    </row>
    <row r="507" spans="1:27" ht="14.25" customHeight="1">
      <c r="A507" s="382"/>
      <c r="B507" s="382"/>
      <c r="C507" s="372"/>
      <c r="D507" s="382"/>
      <c r="E507" s="372"/>
      <c r="F507" s="404"/>
      <c r="G507" s="404"/>
      <c r="H507" s="382"/>
      <c r="I507" s="382"/>
      <c r="J507" s="382"/>
      <c r="K507" s="382"/>
      <c r="L507" s="382"/>
      <c r="M507" s="382"/>
      <c r="N507" s="382"/>
      <c r="O507" s="382"/>
      <c r="P507" s="382"/>
      <c r="Q507" s="382"/>
      <c r="R507" s="382"/>
      <c r="S507" s="382"/>
      <c r="T507" s="382"/>
      <c r="U507" s="382"/>
      <c r="V507" s="382"/>
      <c r="W507" s="382"/>
      <c r="X507" s="382"/>
      <c r="Y507" s="382"/>
      <c r="Z507" s="382"/>
      <c r="AA507" s="382"/>
    </row>
    <row r="508" spans="1:27" ht="14.25" customHeight="1">
      <c r="A508" s="382"/>
      <c r="B508" s="382"/>
      <c r="C508" s="372"/>
      <c r="D508" s="382"/>
      <c r="E508" s="372"/>
      <c r="F508" s="404"/>
      <c r="G508" s="404"/>
      <c r="H508" s="382"/>
      <c r="I508" s="382"/>
      <c r="J508" s="382"/>
      <c r="K508" s="382"/>
      <c r="L508" s="382"/>
      <c r="M508" s="382"/>
      <c r="N508" s="382"/>
      <c r="O508" s="382"/>
      <c r="P508" s="382"/>
      <c r="Q508" s="382"/>
      <c r="R508" s="382"/>
      <c r="S508" s="382"/>
      <c r="T508" s="382"/>
      <c r="U508" s="382"/>
      <c r="V508" s="382"/>
      <c r="W508" s="382"/>
      <c r="X508" s="382"/>
      <c r="Y508" s="382"/>
      <c r="Z508" s="382"/>
      <c r="AA508" s="382"/>
    </row>
    <row r="509" spans="1:27" ht="14.25" customHeight="1">
      <c r="A509" s="382"/>
      <c r="B509" s="382"/>
      <c r="C509" s="372"/>
      <c r="D509" s="382"/>
      <c r="E509" s="372"/>
      <c r="F509" s="404"/>
      <c r="G509" s="404"/>
      <c r="H509" s="382"/>
      <c r="I509" s="382"/>
      <c r="J509" s="382"/>
      <c r="K509" s="382"/>
      <c r="L509" s="382"/>
      <c r="M509" s="382"/>
      <c r="N509" s="382"/>
      <c r="O509" s="382"/>
      <c r="P509" s="382"/>
      <c r="Q509" s="382"/>
      <c r="R509" s="382"/>
      <c r="S509" s="382"/>
      <c r="T509" s="382"/>
      <c r="U509" s="382"/>
      <c r="V509" s="382"/>
      <c r="W509" s="382"/>
      <c r="X509" s="382"/>
      <c r="Y509" s="382"/>
      <c r="Z509" s="382"/>
      <c r="AA509" s="382"/>
    </row>
    <row r="510" spans="1:27" ht="14.25" customHeight="1">
      <c r="A510" s="382"/>
      <c r="B510" s="382"/>
      <c r="C510" s="372"/>
      <c r="D510" s="382"/>
      <c r="E510" s="372"/>
      <c r="F510" s="404"/>
      <c r="G510" s="404"/>
      <c r="H510" s="382"/>
      <c r="I510" s="382"/>
      <c r="J510" s="382"/>
      <c r="K510" s="382"/>
      <c r="L510" s="382"/>
      <c r="M510" s="382"/>
      <c r="N510" s="382"/>
      <c r="O510" s="382"/>
      <c r="P510" s="382"/>
      <c r="Q510" s="382"/>
      <c r="R510" s="382"/>
      <c r="S510" s="382"/>
      <c r="T510" s="382"/>
      <c r="U510" s="382"/>
      <c r="V510" s="382"/>
      <c r="W510" s="382"/>
      <c r="X510" s="382"/>
      <c r="Y510" s="382"/>
      <c r="Z510" s="382"/>
      <c r="AA510" s="382"/>
    </row>
    <row r="511" spans="1:27" ht="14.25" customHeight="1">
      <c r="A511" s="382"/>
      <c r="B511" s="382"/>
      <c r="C511" s="372"/>
      <c r="D511" s="382"/>
      <c r="E511" s="372"/>
      <c r="F511" s="404"/>
      <c r="G511" s="404"/>
      <c r="H511" s="382"/>
      <c r="I511" s="382"/>
      <c r="J511" s="382"/>
      <c r="K511" s="382"/>
      <c r="L511" s="382"/>
      <c r="M511" s="382"/>
      <c r="N511" s="382"/>
      <c r="O511" s="382"/>
      <c r="P511" s="382"/>
      <c r="Q511" s="382"/>
      <c r="R511" s="382"/>
      <c r="S511" s="382"/>
      <c r="T511" s="382"/>
      <c r="U511" s="382"/>
      <c r="V511" s="382"/>
      <c r="W511" s="382"/>
      <c r="X511" s="382"/>
      <c r="Y511" s="382"/>
      <c r="Z511" s="382"/>
      <c r="AA511" s="382"/>
    </row>
    <row r="512" spans="1:27" ht="14.25" customHeight="1">
      <c r="A512" s="382"/>
      <c r="B512" s="382"/>
      <c r="C512" s="372"/>
      <c r="D512" s="382"/>
      <c r="E512" s="372"/>
      <c r="F512" s="404"/>
      <c r="G512" s="404"/>
      <c r="H512" s="382"/>
      <c r="I512" s="382"/>
      <c r="J512" s="382"/>
      <c r="K512" s="382"/>
      <c r="L512" s="382"/>
      <c r="M512" s="382"/>
      <c r="N512" s="382"/>
      <c r="O512" s="382"/>
      <c r="P512" s="382"/>
      <c r="Q512" s="382"/>
      <c r="R512" s="382"/>
      <c r="S512" s="382"/>
      <c r="T512" s="382"/>
      <c r="U512" s="382"/>
      <c r="V512" s="382"/>
      <c r="W512" s="382"/>
      <c r="X512" s="382"/>
      <c r="Y512" s="382"/>
      <c r="Z512" s="382"/>
      <c r="AA512" s="382"/>
    </row>
    <row r="513" spans="1:27" ht="14.25" customHeight="1">
      <c r="A513" s="382"/>
      <c r="B513" s="382"/>
      <c r="C513" s="372"/>
      <c r="D513" s="382"/>
      <c r="E513" s="372"/>
      <c r="F513" s="404"/>
      <c r="G513" s="404"/>
      <c r="H513" s="382"/>
      <c r="I513" s="382"/>
      <c r="J513" s="382"/>
      <c r="K513" s="382"/>
      <c r="L513" s="382"/>
      <c r="M513" s="382"/>
      <c r="N513" s="382"/>
      <c r="O513" s="382"/>
      <c r="P513" s="382"/>
      <c r="Q513" s="382"/>
      <c r="R513" s="382"/>
      <c r="S513" s="382"/>
      <c r="T513" s="382"/>
      <c r="U513" s="382"/>
      <c r="V513" s="382"/>
      <c r="W513" s="382"/>
      <c r="X513" s="382"/>
      <c r="Y513" s="382"/>
      <c r="Z513" s="382"/>
      <c r="AA513" s="382"/>
    </row>
    <row r="514" spans="1:27" ht="14.25" customHeight="1">
      <c r="A514" s="382"/>
      <c r="B514" s="382"/>
      <c r="C514" s="372"/>
      <c r="D514" s="382"/>
      <c r="E514" s="372"/>
      <c r="F514" s="404"/>
      <c r="G514" s="404"/>
      <c r="H514" s="382"/>
      <c r="I514" s="382"/>
      <c r="J514" s="382"/>
      <c r="K514" s="382"/>
      <c r="L514" s="382"/>
      <c r="M514" s="382"/>
      <c r="N514" s="382"/>
      <c r="O514" s="382"/>
      <c r="P514" s="382"/>
      <c r="Q514" s="382"/>
      <c r="R514" s="382"/>
      <c r="S514" s="382"/>
      <c r="T514" s="382"/>
      <c r="U514" s="382"/>
      <c r="V514" s="382"/>
      <c r="W514" s="382"/>
      <c r="X514" s="382"/>
      <c r="Y514" s="382"/>
      <c r="Z514" s="382"/>
      <c r="AA514" s="382"/>
    </row>
    <row r="515" spans="1:27" ht="14.25" customHeight="1">
      <c r="A515" s="382"/>
      <c r="B515" s="382"/>
      <c r="C515" s="372"/>
      <c r="D515" s="382"/>
      <c r="E515" s="372"/>
      <c r="F515" s="404"/>
      <c r="G515" s="404"/>
      <c r="H515" s="382"/>
      <c r="I515" s="382"/>
      <c r="J515" s="382"/>
      <c r="K515" s="382"/>
      <c r="L515" s="382"/>
      <c r="M515" s="382"/>
      <c r="N515" s="382"/>
      <c r="O515" s="382"/>
      <c r="P515" s="382"/>
      <c r="Q515" s="382"/>
      <c r="R515" s="382"/>
      <c r="S515" s="382"/>
      <c r="T515" s="382"/>
      <c r="U515" s="382"/>
      <c r="V515" s="382"/>
      <c r="W515" s="382"/>
      <c r="X515" s="382"/>
      <c r="Y515" s="382"/>
      <c r="Z515" s="382"/>
      <c r="AA515" s="382"/>
    </row>
    <row r="516" spans="1:27" ht="14.25" customHeight="1">
      <c r="A516" s="382"/>
      <c r="B516" s="382"/>
      <c r="C516" s="372"/>
      <c r="D516" s="382"/>
      <c r="E516" s="372"/>
      <c r="F516" s="404"/>
      <c r="G516" s="404"/>
      <c r="H516" s="382"/>
      <c r="I516" s="382"/>
      <c r="J516" s="382"/>
      <c r="K516" s="382"/>
      <c r="L516" s="382"/>
      <c r="M516" s="382"/>
      <c r="N516" s="382"/>
      <c r="O516" s="382"/>
      <c r="P516" s="382"/>
      <c r="Q516" s="382"/>
      <c r="R516" s="382"/>
      <c r="S516" s="382"/>
      <c r="T516" s="382"/>
      <c r="U516" s="382"/>
      <c r="V516" s="382"/>
      <c r="W516" s="382"/>
      <c r="X516" s="382"/>
      <c r="Y516" s="382"/>
      <c r="Z516" s="382"/>
      <c r="AA516" s="382"/>
    </row>
    <row r="517" spans="1:27" ht="14.25" customHeight="1">
      <c r="A517" s="382"/>
      <c r="B517" s="382"/>
      <c r="C517" s="372"/>
      <c r="D517" s="382"/>
      <c r="E517" s="372"/>
      <c r="F517" s="404"/>
      <c r="G517" s="404"/>
      <c r="H517" s="382"/>
      <c r="I517" s="382"/>
      <c r="J517" s="382"/>
      <c r="K517" s="382"/>
      <c r="L517" s="382"/>
      <c r="M517" s="382"/>
      <c r="N517" s="382"/>
      <c r="O517" s="382"/>
      <c r="P517" s="382"/>
      <c r="Q517" s="382"/>
      <c r="R517" s="382"/>
      <c r="S517" s="382"/>
      <c r="T517" s="382"/>
      <c r="U517" s="382"/>
      <c r="V517" s="382"/>
      <c r="W517" s="382"/>
      <c r="X517" s="382"/>
      <c r="Y517" s="382"/>
      <c r="Z517" s="382"/>
      <c r="AA517" s="382"/>
    </row>
    <row r="518" spans="1:27" ht="14.25" customHeight="1">
      <c r="A518" s="382"/>
      <c r="B518" s="382"/>
      <c r="C518" s="372"/>
      <c r="D518" s="382"/>
      <c r="E518" s="372"/>
      <c r="F518" s="404"/>
      <c r="G518" s="404"/>
      <c r="H518" s="382"/>
      <c r="I518" s="382"/>
      <c r="J518" s="382"/>
      <c r="K518" s="382"/>
      <c r="L518" s="382"/>
      <c r="M518" s="382"/>
      <c r="N518" s="382"/>
      <c r="O518" s="382"/>
      <c r="P518" s="382"/>
      <c r="Q518" s="382"/>
      <c r="R518" s="382"/>
      <c r="S518" s="382"/>
      <c r="T518" s="382"/>
      <c r="U518" s="382"/>
      <c r="V518" s="382"/>
      <c r="W518" s="382"/>
      <c r="X518" s="382"/>
      <c r="Y518" s="382"/>
      <c r="Z518" s="382"/>
      <c r="AA518" s="382"/>
    </row>
    <row r="519" spans="1:27" ht="14.25" customHeight="1">
      <c r="A519" s="382"/>
      <c r="B519" s="382"/>
      <c r="C519" s="372"/>
      <c r="D519" s="382"/>
      <c r="E519" s="372"/>
      <c r="F519" s="404"/>
      <c r="G519" s="404"/>
      <c r="H519" s="382"/>
      <c r="I519" s="382"/>
      <c r="J519" s="382"/>
      <c r="K519" s="382"/>
      <c r="L519" s="382"/>
      <c r="M519" s="382"/>
      <c r="N519" s="382"/>
      <c r="O519" s="382"/>
      <c r="P519" s="382"/>
      <c r="Q519" s="382"/>
      <c r="R519" s="382"/>
      <c r="S519" s="382"/>
      <c r="T519" s="382"/>
      <c r="U519" s="382"/>
      <c r="V519" s="382"/>
      <c r="W519" s="382"/>
      <c r="X519" s="382"/>
      <c r="Y519" s="382"/>
      <c r="Z519" s="382"/>
      <c r="AA519" s="382"/>
    </row>
    <row r="520" spans="1:27" ht="14.25" customHeight="1">
      <c r="A520" s="382"/>
      <c r="B520" s="382"/>
      <c r="C520" s="372"/>
      <c r="D520" s="382"/>
      <c r="E520" s="372"/>
      <c r="F520" s="404"/>
      <c r="G520" s="404"/>
      <c r="H520" s="382"/>
      <c r="I520" s="382"/>
      <c r="J520" s="382"/>
      <c r="K520" s="382"/>
      <c r="L520" s="382"/>
      <c r="M520" s="382"/>
      <c r="N520" s="382"/>
      <c r="O520" s="382"/>
      <c r="P520" s="382"/>
      <c r="Q520" s="382"/>
      <c r="R520" s="382"/>
      <c r="S520" s="382"/>
      <c r="T520" s="382"/>
      <c r="U520" s="382"/>
      <c r="V520" s="382"/>
      <c r="W520" s="382"/>
      <c r="X520" s="382"/>
      <c r="Y520" s="382"/>
      <c r="Z520" s="382"/>
      <c r="AA520" s="382"/>
    </row>
    <row r="521" spans="1:27" ht="14.25" customHeight="1">
      <c r="A521" s="382"/>
      <c r="B521" s="382"/>
      <c r="C521" s="372"/>
      <c r="D521" s="382"/>
      <c r="E521" s="372"/>
      <c r="F521" s="404"/>
      <c r="G521" s="404"/>
      <c r="H521" s="382"/>
      <c r="I521" s="382"/>
      <c r="J521" s="382"/>
      <c r="K521" s="382"/>
      <c r="L521" s="382"/>
      <c r="M521" s="382"/>
      <c r="N521" s="382"/>
      <c r="O521" s="382"/>
      <c r="P521" s="382"/>
      <c r="Q521" s="382"/>
      <c r="R521" s="382"/>
      <c r="S521" s="382"/>
      <c r="T521" s="382"/>
      <c r="U521" s="382"/>
      <c r="V521" s="382"/>
      <c r="W521" s="382"/>
      <c r="X521" s="382"/>
      <c r="Y521" s="382"/>
      <c r="Z521" s="382"/>
      <c r="AA521" s="382"/>
    </row>
    <row r="522" spans="1:27" ht="14.25" customHeight="1">
      <c r="A522" s="382"/>
      <c r="B522" s="382"/>
      <c r="C522" s="372"/>
      <c r="D522" s="382"/>
      <c r="E522" s="372"/>
      <c r="F522" s="404"/>
      <c r="G522" s="404"/>
      <c r="H522" s="382"/>
      <c r="I522" s="382"/>
      <c r="J522" s="382"/>
      <c r="K522" s="382"/>
      <c r="L522" s="382"/>
      <c r="M522" s="382"/>
      <c r="N522" s="382"/>
      <c r="O522" s="382"/>
      <c r="P522" s="382"/>
      <c r="Q522" s="382"/>
      <c r="R522" s="382"/>
      <c r="S522" s="382"/>
      <c r="T522" s="382"/>
      <c r="U522" s="382"/>
      <c r="V522" s="382"/>
      <c r="W522" s="382"/>
      <c r="X522" s="382"/>
      <c r="Y522" s="382"/>
      <c r="Z522" s="382"/>
      <c r="AA522" s="382"/>
    </row>
    <row r="523" spans="1:27" ht="14.25" customHeight="1">
      <c r="A523" s="382"/>
      <c r="B523" s="382"/>
      <c r="C523" s="372"/>
      <c r="D523" s="382"/>
      <c r="E523" s="372"/>
      <c r="F523" s="404"/>
      <c r="G523" s="404"/>
      <c r="H523" s="382"/>
      <c r="I523" s="382"/>
      <c r="J523" s="382"/>
      <c r="K523" s="382"/>
      <c r="L523" s="382"/>
      <c r="M523" s="382"/>
      <c r="N523" s="382"/>
      <c r="O523" s="382"/>
      <c r="P523" s="382"/>
      <c r="Q523" s="382"/>
      <c r="R523" s="382"/>
      <c r="S523" s="382"/>
      <c r="T523" s="382"/>
      <c r="U523" s="382"/>
      <c r="V523" s="382"/>
      <c r="W523" s="382"/>
      <c r="X523" s="382"/>
      <c r="Y523" s="382"/>
      <c r="Z523" s="382"/>
      <c r="AA523" s="382"/>
    </row>
    <row r="524" spans="1:27" ht="14.25" customHeight="1">
      <c r="A524" s="382"/>
      <c r="B524" s="382"/>
      <c r="C524" s="372"/>
      <c r="D524" s="382"/>
      <c r="E524" s="372"/>
      <c r="F524" s="404"/>
      <c r="G524" s="404"/>
      <c r="H524" s="382"/>
      <c r="I524" s="382"/>
      <c r="J524" s="382"/>
      <c r="K524" s="382"/>
      <c r="L524" s="382"/>
      <c r="M524" s="382"/>
      <c r="N524" s="382"/>
      <c r="O524" s="382"/>
      <c r="P524" s="382"/>
      <c r="Q524" s="382"/>
      <c r="R524" s="382"/>
      <c r="S524" s="382"/>
      <c r="T524" s="382"/>
      <c r="U524" s="382"/>
      <c r="V524" s="382"/>
      <c r="W524" s="382"/>
      <c r="X524" s="382"/>
      <c r="Y524" s="382"/>
      <c r="Z524" s="382"/>
      <c r="AA524" s="382"/>
    </row>
    <row r="525" spans="1:27" ht="14.25" customHeight="1">
      <c r="A525" s="382"/>
      <c r="B525" s="382"/>
      <c r="C525" s="372"/>
      <c r="D525" s="382"/>
      <c r="E525" s="372"/>
      <c r="F525" s="404"/>
      <c r="G525" s="404"/>
      <c r="H525" s="382"/>
      <c r="I525" s="382"/>
      <c r="J525" s="382"/>
      <c r="K525" s="382"/>
      <c r="L525" s="382"/>
      <c r="M525" s="382"/>
      <c r="N525" s="382"/>
      <c r="O525" s="382"/>
      <c r="P525" s="382"/>
      <c r="Q525" s="382"/>
      <c r="R525" s="382"/>
      <c r="S525" s="382"/>
      <c r="T525" s="382"/>
      <c r="U525" s="382"/>
      <c r="V525" s="382"/>
      <c r="W525" s="382"/>
      <c r="X525" s="382"/>
      <c r="Y525" s="382"/>
      <c r="Z525" s="382"/>
      <c r="AA525" s="382"/>
    </row>
    <row r="526" spans="1:27" ht="14.25" customHeight="1">
      <c r="A526" s="382"/>
      <c r="B526" s="382"/>
      <c r="C526" s="372"/>
      <c r="D526" s="382"/>
      <c r="E526" s="372"/>
      <c r="F526" s="404"/>
      <c r="G526" s="404"/>
      <c r="H526" s="382"/>
      <c r="I526" s="382"/>
      <c r="J526" s="382"/>
      <c r="K526" s="382"/>
      <c r="L526" s="382"/>
      <c r="M526" s="382"/>
      <c r="N526" s="382"/>
      <c r="O526" s="382"/>
      <c r="P526" s="382"/>
      <c r="Q526" s="382"/>
      <c r="R526" s="382"/>
      <c r="S526" s="382"/>
      <c r="T526" s="382"/>
      <c r="U526" s="382"/>
      <c r="V526" s="382"/>
      <c r="W526" s="382"/>
      <c r="X526" s="382"/>
      <c r="Y526" s="382"/>
      <c r="Z526" s="382"/>
      <c r="AA526" s="382"/>
    </row>
    <row r="527" spans="1:27" ht="14.25" customHeight="1">
      <c r="A527" s="382"/>
      <c r="B527" s="382"/>
      <c r="C527" s="372"/>
      <c r="D527" s="382"/>
      <c r="E527" s="372"/>
      <c r="F527" s="404"/>
      <c r="G527" s="404"/>
      <c r="H527" s="382"/>
      <c r="I527" s="382"/>
      <c r="J527" s="382"/>
      <c r="K527" s="382"/>
      <c r="L527" s="382"/>
      <c r="M527" s="382"/>
      <c r="N527" s="382"/>
      <c r="O527" s="382"/>
      <c r="P527" s="382"/>
      <c r="Q527" s="382"/>
      <c r="R527" s="382"/>
      <c r="S527" s="382"/>
      <c r="T527" s="382"/>
      <c r="U527" s="382"/>
      <c r="V527" s="382"/>
      <c r="W527" s="382"/>
      <c r="X527" s="382"/>
      <c r="Y527" s="382"/>
      <c r="Z527" s="382"/>
      <c r="AA527" s="382"/>
    </row>
    <row r="528" spans="1:27" ht="14.25" customHeight="1">
      <c r="A528" s="382"/>
      <c r="B528" s="382"/>
      <c r="C528" s="372"/>
      <c r="D528" s="382"/>
      <c r="E528" s="372"/>
      <c r="F528" s="404"/>
      <c r="G528" s="404"/>
      <c r="H528" s="382"/>
      <c r="I528" s="382"/>
      <c r="J528" s="382"/>
      <c r="K528" s="382"/>
      <c r="L528" s="382"/>
      <c r="M528" s="382"/>
      <c r="N528" s="382"/>
      <c r="O528" s="382"/>
      <c r="P528" s="382"/>
      <c r="Q528" s="382"/>
      <c r="R528" s="382"/>
      <c r="S528" s="382"/>
      <c r="T528" s="382"/>
      <c r="U528" s="382"/>
      <c r="V528" s="382"/>
      <c r="W528" s="382"/>
      <c r="X528" s="382"/>
      <c r="Y528" s="382"/>
      <c r="Z528" s="382"/>
      <c r="AA528" s="382"/>
    </row>
    <row r="529" spans="1:27" ht="14.25" customHeight="1">
      <c r="A529" s="382"/>
      <c r="B529" s="382"/>
      <c r="C529" s="372"/>
      <c r="D529" s="382"/>
      <c r="E529" s="372"/>
      <c r="F529" s="404"/>
      <c r="G529" s="404"/>
      <c r="H529" s="382"/>
      <c r="I529" s="382"/>
      <c r="J529" s="382"/>
      <c r="K529" s="382"/>
      <c r="L529" s="382"/>
      <c r="M529" s="382"/>
      <c r="N529" s="382"/>
      <c r="O529" s="382"/>
      <c r="P529" s="382"/>
      <c r="Q529" s="382"/>
      <c r="R529" s="382"/>
      <c r="S529" s="382"/>
      <c r="T529" s="382"/>
      <c r="U529" s="382"/>
      <c r="V529" s="382"/>
      <c r="W529" s="382"/>
      <c r="X529" s="382"/>
      <c r="Y529" s="382"/>
      <c r="Z529" s="382"/>
      <c r="AA529" s="382"/>
    </row>
    <row r="530" spans="1:27" ht="14.25" customHeight="1">
      <c r="A530" s="382"/>
      <c r="B530" s="382"/>
      <c r="C530" s="372"/>
      <c r="D530" s="382"/>
      <c r="E530" s="372"/>
      <c r="F530" s="404"/>
      <c r="G530" s="404"/>
      <c r="H530" s="382"/>
      <c r="I530" s="382"/>
      <c r="J530" s="382"/>
      <c r="K530" s="382"/>
      <c r="L530" s="382"/>
      <c r="M530" s="382"/>
      <c r="N530" s="382"/>
      <c r="O530" s="382"/>
      <c r="P530" s="382"/>
      <c r="Q530" s="382"/>
      <c r="R530" s="382"/>
      <c r="S530" s="382"/>
      <c r="T530" s="382"/>
      <c r="U530" s="382"/>
      <c r="V530" s="382"/>
      <c r="W530" s="382"/>
      <c r="X530" s="382"/>
      <c r="Y530" s="382"/>
      <c r="Z530" s="382"/>
      <c r="AA530" s="382"/>
    </row>
    <row r="531" spans="1:27" ht="14.25" customHeight="1">
      <c r="A531" s="382"/>
      <c r="B531" s="382"/>
      <c r="C531" s="372"/>
      <c r="D531" s="382"/>
      <c r="E531" s="372"/>
      <c r="F531" s="404"/>
      <c r="G531" s="404"/>
      <c r="H531" s="382"/>
      <c r="I531" s="382"/>
      <c r="J531" s="382"/>
      <c r="K531" s="382"/>
      <c r="L531" s="382"/>
      <c r="M531" s="382"/>
      <c r="N531" s="382"/>
      <c r="O531" s="382"/>
      <c r="P531" s="382"/>
      <c r="Q531" s="382"/>
      <c r="R531" s="382"/>
      <c r="S531" s="382"/>
      <c r="T531" s="382"/>
      <c r="U531" s="382"/>
      <c r="V531" s="382"/>
      <c r="W531" s="382"/>
      <c r="X531" s="382"/>
      <c r="Y531" s="382"/>
      <c r="Z531" s="382"/>
      <c r="AA531" s="382"/>
    </row>
    <row r="532" spans="1:27" ht="14.25" customHeight="1">
      <c r="A532" s="382"/>
      <c r="B532" s="382"/>
      <c r="C532" s="372"/>
      <c r="D532" s="382"/>
      <c r="E532" s="372"/>
      <c r="F532" s="404"/>
      <c r="G532" s="404"/>
      <c r="H532" s="382"/>
      <c r="I532" s="382"/>
      <c r="J532" s="382"/>
      <c r="K532" s="382"/>
      <c r="L532" s="382"/>
      <c r="M532" s="382"/>
      <c r="N532" s="382"/>
      <c r="O532" s="382"/>
      <c r="P532" s="382"/>
      <c r="Q532" s="382"/>
      <c r="R532" s="382"/>
      <c r="S532" s="382"/>
      <c r="T532" s="382"/>
      <c r="U532" s="382"/>
      <c r="V532" s="382"/>
      <c r="W532" s="382"/>
      <c r="X532" s="382"/>
      <c r="Y532" s="382"/>
      <c r="Z532" s="382"/>
      <c r="AA532" s="382"/>
    </row>
    <row r="533" spans="1:27" ht="14.25" customHeight="1">
      <c r="A533" s="382"/>
      <c r="B533" s="382"/>
      <c r="C533" s="372"/>
      <c r="D533" s="382"/>
      <c r="E533" s="372"/>
      <c r="F533" s="404"/>
      <c r="G533" s="404"/>
      <c r="H533" s="382"/>
      <c r="I533" s="382"/>
      <c r="J533" s="382"/>
      <c r="K533" s="382"/>
      <c r="L533" s="382"/>
      <c r="M533" s="382"/>
      <c r="N533" s="382"/>
      <c r="O533" s="382"/>
      <c r="P533" s="382"/>
      <c r="Q533" s="382"/>
      <c r="R533" s="382"/>
      <c r="S533" s="382"/>
      <c r="T533" s="382"/>
      <c r="U533" s="382"/>
      <c r="V533" s="382"/>
      <c r="W533" s="382"/>
      <c r="X533" s="382"/>
      <c r="Y533" s="382"/>
      <c r="Z533" s="382"/>
      <c r="AA533" s="382"/>
    </row>
    <row r="534" spans="1:27" ht="14.25" customHeight="1">
      <c r="A534" s="382"/>
      <c r="B534" s="382"/>
      <c r="C534" s="372"/>
      <c r="D534" s="382"/>
      <c r="E534" s="372"/>
      <c r="F534" s="404"/>
      <c r="G534" s="404"/>
      <c r="H534" s="382"/>
      <c r="I534" s="382"/>
      <c r="J534" s="382"/>
      <c r="K534" s="382"/>
      <c r="L534" s="382"/>
      <c r="M534" s="382"/>
      <c r="N534" s="382"/>
      <c r="O534" s="382"/>
      <c r="P534" s="382"/>
      <c r="Q534" s="382"/>
      <c r="R534" s="382"/>
      <c r="S534" s="382"/>
      <c r="T534" s="382"/>
      <c r="U534" s="382"/>
      <c r="V534" s="382"/>
      <c r="W534" s="382"/>
      <c r="X534" s="382"/>
      <c r="Y534" s="382"/>
      <c r="Z534" s="382"/>
      <c r="AA534" s="382"/>
    </row>
    <row r="535" spans="1:27" ht="14.25" customHeight="1">
      <c r="A535" s="382"/>
      <c r="B535" s="382"/>
      <c r="C535" s="372"/>
      <c r="D535" s="382"/>
      <c r="E535" s="372"/>
      <c r="F535" s="404"/>
      <c r="G535" s="404"/>
      <c r="H535" s="382"/>
      <c r="I535" s="382"/>
      <c r="J535" s="382"/>
      <c r="K535" s="382"/>
      <c r="L535" s="382"/>
      <c r="M535" s="382"/>
      <c r="N535" s="382"/>
      <c r="O535" s="382"/>
      <c r="P535" s="382"/>
      <c r="Q535" s="382"/>
      <c r="R535" s="382"/>
      <c r="S535" s="382"/>
      <c r="T535" s="382"/>
      <c r="U535" s="382"/>
      <c r="V535" s="382"/>
      <c r="W535" s="382"/>
      <c r="X535" s="382"/>
      <c r="Y535" s="382"/>
      <c r="Z535" s="382"/>
      <c r="AA535" s="382"/>
    </row>
    <row r="536" spans="1:27" ht="14.25" customHeight="1">
      <c r="A536" s="382"/>
      <c r="B536" s="382"/>
      <c r="C536" s="372"/>
      <c r="D536" s="382"/>
      <c r="E536" s="372"/>
      <c r="F536" s="404"/>
      <c r="G536" s="404"/>
      <c r="H536" s="382"/>
      <c r="I536" s="382"/>
      <c r="J536" s="382"/>
      <c r="K536" s="382"/>
      <c r="L536" s="382"/>
      <c r="M536" s="382"/>
      <c r="N536" s="382"/>
      <c r="O536" s="382"/>
      <c r="P536" s="382"/>
      <c r="Q536" s="382"/>
      <c r="R536" s="382"/>
      <c r="S536" s="382"/>
      <c r="T536" s="382"/>
      <c r="U536" s="382"/>
      <c r="V536" s="382"/>
      <c r="W536" s="382"/>
      <c r="X536" s="382"/>
      <c r="Y536" s="382"/>
      <c r="Z536" s="382"/>
      <c r="AA536" s="382"/>
    </row>
    <row r="537" spans="1:27" ht="14.25" customHeight="1">
      <c r="A537" s="382"/>
      <c r="B537" s="382"/>
      <c r="C537" s="372"/>
      <c r="D537" s="382"/>
      <c r="E537" s="372"/>
      <c r="F537" s="404"/>
      <c r="G537" s="404"/>
      <c r="H537" s="382"/>
      <c r="I537" s="382"/>
      <c r="J537" s="382"/>
      <c r="K537" s="382"/>
      <c r="L537" s="382"/>
      <c r="M537" s="382"/>
      <c r="N537" s="382"/>
      <c r="O537" s="382"/>
      <c r="P537" s="382"/>
      <c r="Q537" s="382"/>
      <c r="R537" s="382"/>
      <c r="S537" s="382"/>
      <c r="T537" s="382"/>
      <c r="U537" s="382"/>
      <c r="V537" s="382"/>
      <c r="W537" s="382"/>
      <c r="X537" s="382"/>
      <c r="Y537" s="382"/>
      <c r="Z537" s="382"/>
      <c r="AA537" s="382"/>
    </row>
    <row r="538" spans="1:27" ht="14.25" customHeight="1">
      <c r="A538" s="382"/>
      <c r="B538" s="382"/>
      <c r="C538" s="372"/>
      <c r="D538" s="382"/>
      <c r="E538" s="372"/>
      <c r="F538" s="404"/>
      <c r="G538" s="404"/>
      <c r="H538" s="382"/>
      <c r="I538" s="382"/>
      <c r="J538" s="382"/>
      <c r="K538" s="382"/>
      <c r="L538" s="382"/>
      <c r="M538" s="382"/>
      <c r="N538" s="382"/>
      <c r="O538" s="382"/>
      <c r="P538" s="382"/>
      <c r="Q538" s="382"/>
      <c r="R538" s="382"/>
      <c r="S538" s="382"/>
      <c r="T538" s="382"/>
      <c r="U538" s="382"/>
      <c r="V538" s="382"/>
      <c r="W538" s="382"/>
      <c r="X538" s="382"/>
      <c r="Y538" s="382"/>
      <c r="Z538" s="382"/>
      <c r="AA538" s="382"/>
    </row>
    <row r="539" spans="1:27" ht="14.25" customHeight="1">
      <c r="A539" s="382"/>
      <c r="B539" s="382"/>
      <c r="C539" s="372"/>
      <c r="D539" s="382"/>
      <c r="E539" s="372"/>
      <c r="F539" s="404"/>
      <c r="G539" s="404"/>
      <c r="H539" s="382"/>
      <c r="I539" s="382"/>
      <c r="J539" s="382"/>
      <c r="K539" s="382"/>
      <c r="L539" s="382"/>
      <c r="M539" s="382"/>
      <c r="N539" s="382"/>
      <c r="O539" s="382"/>
      <c r="P539" s="382"/>
      <c r="Q539" s="382"/>
      <c r="R539" s="382"/>
      <c r="S539" s="382"/>
      <c r="T539" s="382"/>
      <c r="U539" s="382"/>
      <c r="V539" s="382"/>
      <c r="W539" s="382"/>
      <c r="X539" s="382"/>
      <c r="Y539" s="382"/>
      <c r="Z539" s="382"/>
      <c r="AA539" s="382"/>
    </row>
    <row r="540" spans="1:27" ht="14.25" customHeight="1">
      <c r="A540" s="382"/>
      <c r="B540" s="382"/>
      <c r="C540" s="372"/>
      <c r="D540" s="382"/>
      <c r="E540" s="372"/>
      <c r="F540" s="404"/>
      <c r="G540" s="404"/>
      <c r="H540" s="382"/>
      <c r="I540" s="382"/>
      <c r="J540" s="382"/>
      <c r="K540" s="382"/>
      <c r="L540" s="382"/>
      <c r="M540" s="382"/>
      <c r="N540" s="382"/>
      <c r="O540" s="382"/>
      <c r="P540" s="382"/>
      <c r="Q540" s="382"/>
      <c r="R540" s="382"/>
      <c r="S540" s="382"/>
      <c r="T540" s="382"/>
      <c r="U540" s="382"/>
      <c r="V540" s="382"/>
      <c r="W540" s="382"/>
      <c r="X540" s="382"/>
      <c r="Y540" s="382"/>
      <c r="Z540" s="382"/>
      <c r="AA540" s="382"/>
    </row>
    <row r="541" spans="1:27" ht="14.25" customHeight="1">
      <c r="A541" s="382"/>
      <c r="B541" s="382"/>
      <c r="C541" s="372"/>
      <c r="D541" s="382"/>
      <c r="E541" s="372"/>
      <c r="F541" s="404"/>
      <c r="G541" s="404"/>
      <c r="H541" s="382"/>
      <c r="I541" s="382"/>
      <c r="J541" s="382"/>
      <c r="K541" s="382"/>
      <c r="L541" s="382"/>
      <c r="M541" s="382"/>
      <c r="N541" s="382"/>
      <c r="O541" s="382"/>
      <c r="P541" s="382"/>
      <c r="Q541" s="382"/>
      <c r="R541" s="382"/>
      <c r="S541" s="382"/>
      <c r="T541" s="382"/>
      <c r="U541" s="382"/>
      <c r="V541" s="382"/>
      <c r="W541" s="382"/>
      <c r="X541" s="382"/>
      <c r="Y541" s="382"/>
      <c r="Z541" s="382"/>
      <c r="AA541" s="382"/>
    </row>
    <row r="542" spans="1:27" ht="14.25" customHeight="1">
      <c r="A542" s="382"/>
      <c r="B542" s="382"/>
      <c r="C542" s="372"/>
      <c r="D542" s="382"/>
      <c r="E542" s="372"/>
      <c r="F542" s="404"/>
      <c r="G542" s="404"/>
      <c r="H542" s="382"/>
      <c r="I542" s="382"/>
      <c r="J542" s="382"/>
      <c r="K542" s="382"/>
      <c r="L542" s="382"/>
      <c r="M542" s="382"/>
      <c r="N542" s="382"/>
      <c r="O542" s="382"/>
      <c r="P542" s="382"/>
      <c r="Q542" s="382"/>
      <c r="R542" s="382"/>
      <c r="S542" s="382"/>
      <c r="T542" s="382"/>
      <c r="U542" s="382"/>
      <c r="V542" s="382"/>
      <c r="W542" s="382"/>
      <c r="X542" s="382"/>
      <c r="Y542" s="382"/>
      <c r="Z542" s="382"/>
      <c r="AA542" s="382"/>
    </row>
    <row r="543" spans="1:27" ht="14.25" customHeight="1">
      <c r="A543" s="382"/>
      <c r="B543" s="382"/>
      <c r="C543" s="372"/>
      <c r="D543" s="382"/>
      <c r="E543" s="372"/>
      <c r="F543" s="404"/>
      <c r="G543" s="404"/>
      <c r="H543" s="382"/>
      <c r="I543" s="382"/>
      <c r="J543" s="382"/>
      <c r="K543" s="382"/>
      <c r="L543" s="382"/>
      <c r="M543" s="382"/>
      <c r="N543" s="382"/>
      <c r="O543" s="382"/>
      <c r="P543" s="382"/>
      <c r="Q543" s="382"/>
      <c r="R543" s="382"/>
      <c r="S543" s="382"/>
      <c r="T543" s="382"/>
      <c r="U543" s="382"/>
      <c r="V543" s="382"/>
      <c r="W543" s="382"/>
      <c r="X543" s="382"/>
      <c r="Y543" s="382"/>
      <c r="Z543" s="382"/>
      <c r="AA543" s="382"/>
    </row>
    <row r="544" spans="1:27" ht="14.25" customHeight="1">
      <c r="A544" s="382"/>
      <c r="B544" s="382"/>
      <c r="C544" s="372"/>
      <c r="D544" s="382"/>
      <c r="E544" s="372"/>
      <c r="F544" s="404"/>
      <c r="G544" s="404"/>
      <c r="H544" s="382"/>
      <c r="I544" s="382"/>
      <c r="J544" s="382"/>
      <c r="K544" s="382"/>
      <c r="L544" s="382"/>
      <c r="M544" s="382"/>
      <c r="N544" s="382"/>
      <c r="O544" s="382"/>
      <c r="P544" s="382"/>
      <c r="Q544" s="382"/>
      <c r="R544" s="382"/>
      <c r="S544" s="382"/>
      <c r="T544" s="382"/>
      <c r="U544" s="382"/>
      <c r="V544" s="382"/>
      <c r="W544" s="382"/>
      <c r="X544" s="382"/>
      <c r="Y544" s="382"/>
      <c r="Z544" s="382"/>
      <c r="AA544" s="382"/>
    </row>
    <row r="545" spans="1:27" ht="14.25" customHeight="1">
      <c r="A545" s="382"/>
      <c r="B545" s="382"/>
      <c r="C545" s="372"/>
      <c r="D545" s="382"/>
      <c r="E545" s="372"/>
      <c r="F545" s="404"/>
      <c r="G545" s="404"/>
      <c r="H545" s="382"/>
      <c r="I545" s="382"/>
      <c r="J545" s="382"/>
      <c r="K545" s="382"/>
      <c r="L545" s="382"/>
      <c r="M545" s="382"/>
      <c r="N545" s="382"/>
      <c r="O545" s="382"/>
      <c r="P545" s="382"/>
      <c r="Q545" s="382"/>
      <c r="R545" s="382"/>
      <c r="S545" s="382"/>
      <c r="T545" s="382"/>
      <c r="U545" s="382"/>
      <c r="V545" s="382"/>
      <c r="W545" s="382"/>
      <c r="X545" s="382"/>
      <c r="Y545" s="382"/>
      <c r="Z545" s="382"/>
      <c r="AA545" s="382"/>
    </row>
    <row r="546" spans="1:27" ht="14.25" customHeight="1">
      <c r="A546" s="382"/>
      <c r="B546" s="382"/>
      <c r="C546" s="372"/>
      <c r="D546" s="382"/>
      <c r="E546" s="372"/>
      <c r="F546" s="404"/>
      <c r="G546" s="404"/>
      <c r="H546" s="382"/>
      <c r="I546" s="382"/>
      <c r="J546" s="382"/>
      <c r="K546" s="382"/>
      <c r="L546" s="382"/>
      <c r="M546" s="382"/>
      <c r="N546" s="382"/>
      <c r="O546" s="382"/>
      <c r="P546" s="382"/>
      <c r="Q546" s="382"/>
      <c r="R546" s="382"/>
      <c r="S546" s="382"/>
      <c r="T546" s="382"/>
      <c r="U546" s="382"/>
      <c r="V546" s="382"/>
      <c r="W546" s="382"/>
      <c r="X546" s="382"/>
      <c r="Y546" s="382"/>
      <c r="Z546" s="382"/>
      <c r="AA546" s="382"/>
    </row>
    <row r="547" spans="1:27" ht="14.25" customHeight="1">
      <c r="A547" s="382"/>
      <c r="B547" s="382"/>
      <c r="C547" s="372"/>
      <c r="D547" s="382"/>
      <c r="E547" s="372"/>
      <c r="F547" s="404"/>
      <c r="G547" s="404"/>
      <c r="H547" s="382"/>
      <c r="I547" s="382"/>
      <c r="J547" s="382"/>
      <c r="K547" s="382"/>
      <c r="L547" s="382"/>
      <c r="M547" s="382"/>
      <c r="N547" s="382"/>
      <c r="O547" s="382"/>
      <c r="P547" s="382"/>
      <c r="Q547" s="382"/>
      <c r="R547" s="382"/>
      <c r="S547" s="382"/>
      <c r="T547" s="382"/>
      <c r="U547" s="382"/>
      <c r="V547" s="382"/>
      <c r="W547" s="382"/>
      <c r="X547" s="382"/>
      <c r="Y547" s="382"/>
      <c r="Z547" s="382"/>
      <c r="AA547" s="382"/>
    </row>
    <row r="548" spans="1:27" ht="14.25" customHeight="1">
      <c r="A548" s="382"/>
      <c r="B548" s="382"/>
      <c r="C548" s="372"/>
      <c r="D548" s="382"/>
      <c r="E548" s="372"/>
      <c r="F548" s="404"/>
      <c r="G548" s="404"/>
      <c r="H548" s="382"/>
      <c r="I548" s="382"/>
      <c r="J548" s="382"/>
      <c r="K548" s="382"/>
      <c r="L548" s="382"/>
      <c r="M548" s="382"/>
      <c r="N548" s="382"/>
      <c r="O548" s="382"/>
      <c r="P548" s="382"/>
      <c r="Q548" s="382"/>
      <c r="R548" s="382"/>
      <c r="S548" s="382"/>
      <c r="T548" s="382"/>
      <c r="U548" s="382"/>
      <c r="V548" s="382"/>
      <c r="W548" s="382"/>
      <c r="X548" s="382"/>
      <c r="Y548" s="382"/>
      <c r="Z548" s="382"/>
      <c r="AA548" s="382"/>
    </row>
    <row r="549" spans="1:27" ht="14.25" customHeight="1">
      <c r="A549" s="382"/>
      <c r="B549" s="382"/>
      <c r="C549" s="372"/>
      <c r="D549" s="382"/>
      <c r="E549" s="372"/>
      <c r="F549" s="404"/>
      <c r="G549" s="404"/>
      <c r="H549" s="382"/>
      <c r="I549" s="382"/>
      <c r="J549" s="382"/>
      <c r="K549" s="382"/>
      <c r="L549" s="382"/>
      <c r="M549" s="382"/>
      <c r="N549" s="382"/>
      <c r="O549" s="382"/>
      <c r="P549" s="382"/>
      <c r="Q549" s="382"/>
      <c r="R549" s="382"/>
      <c r="S549" s="382"/>
      <c r="T549" s="382"/>
      <c r="U549" s="382"/>
      <c r="V549" s="382"/>
      <c r="W549" s="382"/>
      <c r="X549" s="382"/>
      <c r="Y549" s="382"/>
      <c r="Z549" s="382"/>
      <c r="AA549" s="382"/>
    </row>
    <row r="550" spans="1:27" ht="14.25" customHeight="1">
      <c r="A550" s="382"/>
      <c r="B550" s="382"/>
      <c r="C550" s="372"/>
      <c r="D550" s="382"/>
      <c r="E550" s="372"/>
      <c r="F550" s="404"/>
      <c r="G550" s="404"/>
      <c r="H550" s="382"/>
      <c r="I550" s="382"/>
      <c r="J550" s="382"/>
      <c r="K550" s="382"/>
      <c r="L550" s="382"/>
      <c r="M550" s="382"/>
      <c r="N550" s="382"/>
      <c r="O550" s="382"/>
      <c r="P550" s="382"/>
      <c r="Q550" s="382"/>
      <c r="R550" s="382"/>
      <c r="S550" s="382"/>
      <c r="T550" s="382"/>
      <c r="U550" s="382"/>
      <c r="V550" s="382"/>
      <c r="W550" s="382"/>
      <c r="X550" s="382"/>
      <c r="Y550" s="382"/>
      <c r="Z550" s="382"/>
      <c r="AA550" s="382"/>
    </row>
    <row r="551" spans="1:27" ht="14.25" customHeight="1">
      <c r="A551" s="382"/>
      <c r="B551" s="382"/>
      <c r="C551" s="372"/>
      <c r="D551" s="382"/>
      <c r="E551" s="372"/>
      <c r="F551" s="404"/>
      <c r="G551" s="404"/>
      <c r="H551" s="382"/>
      <c r="I551" s="382"/>
      <c r="J551" s="382"/>
      <c r="K551" s="382"/>
      <c r="L551" s="382"/>
      <c r="M551" s="382"/>
      <c r="N551" s="382"/>
      <c r="O551" s="382"/>
      <c r="P551" s="382"/>
      <c r="Q551" s="382"/>
      <c r="R551" s="382"/>
      <c r="S551" s="382"/>
      <c r="T551" s="382"/>
      <c r="U551" s="382"/>
      <c r="V551" s="382"/>
      <c r="W551" s="382"/>
      <c r="X551" s="382"/>
      <c r="Y551" s="382"/>
      <c r="Z551" s="382"/>
      <c r="AA551" s="382"/>
    </row>
    <row r="552" spans="1:27" ht="14.25" customHeight="1">
      <c r="A552" s="382"/>
      <c r="B552" s="382"/>
      <c r="C552" s="372"/>
      <c r="D552" s="382"/>
      <c r="E552" s="372"/>
      <c r="F552" s="404"/>
      <c r="G552" s="404"/>
      <c r="H552" s="382"/>
      <c r="I552" s="382"/>
      <c r="J552" s="382"/>
      <c r="K552" s="382"/>
      <c r="L552" s="382"/>
      <c r="M552" s="382"/>
      <c r="N552" s="382"/>
      <c r="O552" s="382"/>
      <c r="P552" s="382"/>
      <c r="Q552" s="382"/>
      <c r="R552" s="382"/>
      <c r="S552" s="382"/>
      <c r="T552" s="382"/>
      <c r="U552" s="382"/>
      <c r="V552" s="382"/>
      <c r="W552" s="382"/>
      <c r="X552" s="382"/>
      <c r="Y552" s="382"/>
      <c r="Z552" s="382"/>
      <c r="AA552" s="382"/>
    </row>
    <row r="553" spans="1:27" ht="14.25" customHeight="1">
      <c r="A553" s="382"/>
      <c r="B553" s="382"/>
      <c r="C553" s="372"/>
      <c r="D553" s="382"/>
      <c r="E553" s="372"/>
      <c r="F553" s="404"/>
      <c r="G553" s="404"/>
      <c r="H553" s="382"/>
      <c r="I553" s="382"/>
      <c r="J553" s="382"/>
      <c r="K553" s="382"/>
      <c r="L553" s="382"/>
      <c r="M553" s="382"/>
      <c r="N553" s="382"/>
      <c r="O553" s="382"/>
      <c r="P553" s="382"/>
      <c r="Q553" s="382"/>
      <c r="R553" s="382"/>
      <c r="S553" s="382"/>
      <c r="T553" s="382"/>
      <c r="U553" s="382"/>
      <c r="V553" s="382"/>
      <c r="W553" s="382"/>
      <c r="X553" s="382"/>
      <c r="Y553" s="382"/>
      <c r="Z553" s="382"/>
      <c r="AA553" s="382"/>
    </row>
    <row r="554" spans="1:27" ht="14.25" customHeight="1">
      <c r="A554" s="382"/>
      <c r="B554" s="382"/>
      <c r="C554" s="372"/>
      <c r="D554" s="382"/>
      <c r="E554" s="372"/>
      <c r="F554" s="404"/>
      <c r="G554" s="404"/>
      <c r="H554" s="382"/>
      <c r="I554" s="382"/>
      <c r="J554" s="382"/>
      <c r="K554" s="382"/>
      <c r="L554" s="382"/>
      <c r="M554" s="382"/>
      <c r="N554" s="382"/>
      <c r="O554" s="382"/>
      <c r="P554" s="382"/>
      <c r="Q554" s="382"/>
      <c r="R554" s="382"/>
      <c r="S554" s="382"/>
      <c r="T554" s="382"/>
      <c r="U554" s="382"/>
      <c r="V554" s="382"/>
      <c r="W554" s="382"/>
      <c r="X554" s="382"/>
      <c r="Y554" s="382"/>
      <c r="Z554" s="382"/>
      <c r="AA554" s="382"/>
    </row>
    <row r="555" spans="1:27" ht="14.25" customHeight="1">
      <c r="A555" s="382"/>
      <c r="B555" s="382"/>
      <c r="C555" s="372"/>
      <c r="D555" s="382"/>
      <c r="E555" s="372"/>
      <c r="F555" s="404"/>
      <c r="G555" s="404"/>
      <c r="H555" s="382"/>
      <c r="I555" s="382"/>
      <c r="J555" s="382"/>
      <c r="K555" s="382"/>
      <c r="L555" s="382"/>
      <c r="M555" s="382"/>
      <c r="N555" s="382"/>
      <c r="O555" s="382"/>
      <c r="P555" s="382"/>
      <c r="Q555" s="382"/>
      <c r="R555" s="382"/>
      <c r="S555" s="382"/>
      <c r="T555" s="382"/>
      <c r="U555" s="382"/>
      <c r="V555" s="382"/>
      <c r="W555" s="382"/>
      <c r="X555" s="382"/>
      <c r="Y555" s="382"/>
      <c r="Z555" s="382"/>
      <c r="AA555" s="382"/>
    </row>
    <row r="556" spans="1:27" ht="14.25" customHeight="1">
      <c r="A556" s="382"/>
      <c r="B556" s="382"/>
      <c r="C556" s="372"/>
      <c r="D556" s="382"/>
      <c r="E556" s="372"/>
      <c r="F556" s="404"/>
      <c r="G556" s="404"/>
      <c r="H556" s="382"/>
      <c r="I556" s="382"/>
      <c r="J556" s="382"/>
      <c r="K556" s="382"/>
      <c r="L556" s="382"/>
      <c r="M556" s="382"/>
      <c r="N556" s="382"/>
      <c r="O556" s="382"/>
      <c r="P556" s="382"/>
      <c r="Q556" s="382"/>
      <c r="R556" s="382"/>
      <c r="S556" s="382"/>
      <c r="T556" s="382"/>
      <c r="U556" s="382"/>
      <c r="V556" s="382"/>
      <c r="W556" s="382"/>
      <c r="X556" s="382"/>
      <c r="Y556" s="382"/>
      <c r="Z556" s="382"/>
      <c r="AA556" s="382"/>
    </row>
    <row r="557" spans="1:27" ht="14.25" customHeight="1">
      <c r="A557" s="382"/>
      <c r="B557" s="382"/>
      <c r="C557" s="372"/>
      <c r="D557" s="382"/>
      <c r="E557" s="372"/>
      <c r="F557" s="404"/>
      <c r="G557" s="404"/>
      <c r="H557" s="382"/>
      <c r="I557" s="382"/>
      <c r="J557" s="382"/>
      <c r="K557" s="382"/>
      <c r="L557" s="382"/>
      <c r="M557" s="382"/>
      <c r="N557" s="382"/>
      <c r="O557" s="382"/>
      <c r="P557" s="382"/>
      <c r="Q557" s="382"/>
      <c r="R557" s="382"/>
      <c r="S557" s="382"/>
      <c r="T557" s="382"/>
      <c r="U557" s="382"/>
      <c r="V557" s="382"/>
      <c r="W557" s="382"/>
      <c r="X557" s="382"/>
      <c r="Y557" s="382"/>
      <c r="Z557" s="382"/>
      <c r="AA557" s="382"/>
    </row>
    <row r="558" spans="1:27" ht="14.25" customHeight="1">
      <c r="A558" s="382"/>
      <c r="B558" s="382"/>
      <c r="C558" s="372"/>
      <c r="D558" s="382"/>
      <c r="E558" s="372"/>
      <c r="F558" s="404"/>
      <c r="G558" s="404"/>
      <c r="H558" s="382"/>
      <c r="I558" s="382"/>
      <c r="J558" s="382"/>
      <c r="K558" s="382"/>
      <c r="L558" s="382"/>
      <c r="M558" s="382"/>
      <c r="N558" s="382"/>
      <c r="O558" s="382"/>
      <c r="P558" s="382"/>
      <c r="Q558" s="382"/>
      <c r="R558" s="382"/>
      <c r="S558" s="382"/>
      <c r="T558" s="382"/>
      <c r="U558" s="382"/>
      <c r="V558" s="382"/>
      <c r="W558" s="382"/>
      <c r="X558" s="382"/>
      <c r="Y558" s="382"/>
      <c r="Z558" s="382"/>
      <c r="AA558" s="382"/>
    </row>
    <row r="559" spans="1:27" ht="14.25" customHeight="1">
      <c r="A559" s="382"/>
      <c r="B559" s="382"/>
      <c r="C559" s="372"/>
      <c r="D559" s="382"/>
      <c r="E559" s="372"/>
      <c r="F559" s="404"/>
      <c r="G559" s="404"/>
      <c r="H559" s="382"/>
      <c r="I559" s="382"/>
      <c r="J559" s="382"/>
      <c r="K559" s="382"/>
      <c r="L559" s="382"/>
      <c r="M559" s="382"/>
      <c r="N559" s="382"/>
      <c r="O559" s="382"/>
      <c r="P559" s="382"/>
      <c r="Q559" s="382"/>
      <c r="R559" s="382"/>
      <c r="S559" s="382"/>
      <c r="T559" s="382"/>
      <c r="U559" s="382"/>
      <c r="V559" s="382"/>
      <c r="W559" s="382"/>
      <c r="X559" s="382"/>
      <c r="Y559" s="382"/>
      <c r="Z559" s="382"/>
      <c r="AA559" s="382"/>
    </row>
    <row r="560" spans="1:27" ht="14.25" customHeight="1">
      <c r="A560" s="382"/>
      <c r="B560" s="382"/>
      <c r="C560" s="372"/>
      <c r="D560" s="382"/>
      <c r="E560" s="372"/>
      <c r="F560" s="404"/>
      <c r="G560" s="404"/>
      <c r="H560" s="382"/>
      <c r="I560" s="382"/>
      <c r="J560" s="382"/>
      <c r="K560" s="382"/>
      <c r="L560" s="382"/>
      <c r="M560" s="382"/>
      <c r="N560" s="382"/>
      <c r="O560" s="382"/>
      <c r="P560" s="382"/>
      <c r="Q560" s="382"/>
      <c r="R560" s="382"/>
      <c r="S560" s="382"/>
      <c r="T560" s="382"/>
      <c r="U560" s="382"/>
      <c r="V560" s="382"/>
      <c r="W560" s="382"/>
      <c r="X560" s="382"/>
      <c r="Y560" s="382"/>
      <c r="Z560" s="382"/>
      <c r="AA560" s="382"/>
    </row>
    <row r="561" spans="1:27" ht="14.25" customHeight="1">
      <c r="A561" s="382"/>
      <c r="B561" s="382"/>
      <c r="C561" s="372"/>
      <c r="D561" s="382"/>
      <c r="E561" s="372"/>
      <c r="F561" s="404"/>
      <c r="G561" s="404"/>
      <c r="H561" s="382"/>
      <c r="I561" s="382"/>
      <c r="J561" s="382"/>
      <c r="K561" s="382"/>
      <c r="L561" s="382"/>
      <c r="M561" s="382"/>
      <c r="N561" s="382"/>
      <c r="O561" s="382"/>
      <c r="P561" s="382"/>
      <c r="Q561" s="382"/>
      <c r="R561" s="382"/>
      <c r="S561" s="382"/>
      <c r="T561" s="382"/>
      <c r="U561" s="382"/>
      <c r="V561" s="382"/>
      <c r="W561" s="382"/>
      <c r="X561" s="382"/>
      <c r="Y561" s="382"/>
      <c r="Z561" s="382"/>
      <c r="AA561" s="382"/>
    </row>
    <row r="562" spans="1:27" ht="14.25" customHeight="1">
      <c r="A562" s="382"/>
      <c r="B562" s="382"/>
      <c r="C562" s="372"/>
      <c r="D562" s="382"/>
      <c r="E562" s="372"/>
      <c r="F562" s="404"/>
      <c r="G562" s="404"/>
      <c r="H562" s="382"/>
      <c r="I562" s="382"/>
      <c r="J562" s="382"/>
      <c r="K562" s="382"/>
      <c r="L562" s="382"/>
      <c r="M562" s="382"/>
      <c r="N562" s="382"/>
      <c r="O562" s="382"/>
      <c r="P562" s="382"/>
      <c r="Q562" s="382"/>
      <c r="R562" s="382"/>
      <c r="S562" s="382"/>
      <c r="T562" s="382"/>
      <c r="U562" s="382"/>
      <c r="V562" s="382"/>
      <c r="W562" s="382"/>
      <c r="X562" s="382"/>
      <c r="Y562" s="382"/>
      <c r="Z562" s="382"/>
      <c r="AA562" s="382"/>
    </row>
    <row r="563" spans="1:27" ht="14.25" customHeight="1">
      <c r="A563" s="382"/>
      <c r="B563" s="382"/>
      <c r="C563" s="372"/>
      <c r="D563" s="382"/>
      <c r="E563" s="372"/>
      <c r="F563" s="404"/>
      <c r="G563" s="404"/>
      <c r="H563" s="382"/>
      <c r="I563" s="382"/>
      <c r="J563" s="382"/>
      <c r="K563" s="382"/>
      <c r="L563" s="382"/>
      <c r="M563" s="382"/>
      <c r="N563" s="382"/>
      <c r="O563" s="382"/>
      <c r="P563" s="382"/>
      <c r="Q563" s="382"/>
      <c r="R563" s="382"/>
      <c r="S563" s="382"/>
      <c r="T563" s="382"/>
      <c r="U563" s="382"/>
      <c r="V563" s="382"/>
      <c r="W563" s="382"/>
      <c r="X563" s="382"/>
      <c r="Y563" s="382"/>
      <c r="Z563" s="382"/>
      <c r="AA563" s="382"/>
    </row>
    <row r="564" spans="1:27" ht="14.25" customHeight="1">
      <c r="A564" s="382"/>
      <c r="B564" s="382"/>
      <c r="C564" s="372"/>
      <c r="D564" s="382"/>
      <c r="E564" s="372"/>
      <c r="F564" s="404"/>
      <c r="G564" s="404"/>
      <c r="H564" s="382"/>
      <c r="I564" s="382"/>
      <c r="J564" s="382"/>
      <c r="K564" s="382"/>
      <c r="L564" s="382"/>
      <c r="M564" s="382"/>
      <c r="N564" s="382"/>
      <c r="O564" s="382"/>
      <c r="P564" s="382"/>
      <c r="Q564" s="382"/>
      <c r="R564" s="382"/>
      <c r="S564" s="382"/>
      <c r="T564" s="382"/>
      <c r="U564" s="382"/>
      <c r="V564" s="382"/>
      <c r="W564" s="382"/>
      <c r="X564" s="382"/>
      <c r="Y564" s="382"/>
      <c r="Z564" s="382"/>
      <c r="AA564" s="382"/>
    </row>
    <row r="565" spans="1:27" ht="14.25" customHeight="1">
      <c r="A565" s="382"/>
      <c r="B565" s="382"/>
      <c r="C565" s="372"/>
      <c r="D565" s="382"/>
      <c r="E565" s="372"/>
      <c r="F565" s="404"/>
      <c r="G565" s="404"/>
      <c r="H565" s="382"/>
      <c r="I565" s="382"/>
      <c r="J565" s="382"/>
      <c r="K565" s="382"/>
      <c r="L565" s="382"/>
      <c r="M565" s="382"/>
      <c r="N565" s="382"/>
      <c r="O565" s="382"/>
      <c r="P565" s="382"/>
      <c r="Q565" s="382"/>
      <c r="R565" s="382"/>
      <c r="S565" s="382"/>
      <c r="T565" s="382"/>
      <c r="U565" s="382"/>
      <c r="V565" s="382"/>
      <c r="W565" s="382"/>
      <c r="X565" s="382"/>
      <c r="Y565" s="382"/>
      <c r="Z565" s="382"/>
      <c r="AA565" s="382"/>
    </row>
    <row r="566" spans="1:27" ht="14.25" customHeight="1">
      <c r="A566" s="382"/>
      <c r="B566" s="382"/>
      <c r="C566" s="372"/>
      <c r="D566" s="382"/>
      <c r="E566" s="372"/>
      <c r="F566" s="404"/>
      <c r="G566" s="404"/>
      <c r="H566" s="382"/>
      <c r="I566" s="382"/>
      <c r="J566" s="382"/>
      <c r="K566" s="382"/>
      <c r="L566" s="382"/>
      <c r="M566" s="382"/>
      <c r="N566" s="382"/>
      <c r="O566" s="382"/>
      <c r="P566" s="382"/>
      <c r="Q566" s="382"/>
      <c r="R566" s="382"/>
      <c r="S566" s="382"/>
      <c r="T566" s="382"/>
      <c r="U566" s="382"/>
      <c r="V566" s="382"/>
      <c r="W566" s="382"/>
      <c r="X566" s="382"/>
      <c r="Y566" s="382"/>
      <c r="Z566" s="382"/>
      <c r="AA566" s="382"/>
    </row>
    <row r="567" spans="1:27" ht="14.25" customHeight="1">
      <c r="A567" s="382"/>
      <c r="B567" s="382"/>
      <c r="C567" s="372"/>
      <c r="D567" s="382"/>
      <c r="E567" s="372"/>
      <c r="F567" s="404"/>
      <c r="G567" s="404"/>
      <c r="H567" s="382"/>
      <c r="I567" s="382"/>
      <c r="J567" s="382"/>
      <c r="K567" s="382"/>
      <c r="L567" s="382"/>
      <c r="M567" s="382"/>
      <c r="N567" s="382"/>
      <c r="O567" s="382"/>
      <c r="P567" s="382"/>
      <c r="Q567" s="382"/>
      <c r="R567" s="382"/>
      <c r="S567" s="382"/>
      <c r="T567" s="382"/>
      <c r="U567" s="382"/>
      <c r="V567" s="382"/>
      <c r="W567" s="382"/>
      <c r="X567" s="382"/>
      <c r="Y567" s="382"/>
      <c r="Z567" s="382"/>
      <c r="AA567" s="382"/>
    </row>
    <row r="568" spans="1:27" ht="14.25" customHeight="1">
      <c r="A568" s="382"/>
      <c r="B568" s="382"/>
      <c r="C568" s="372"/>
      <c r="D568" s="382"/>
      <c r="E568" s="372"/>
      <c r="F568" s="404"/>
      <c r="G568" s="404"/>
      <c r="H568" s="382"/>
      <c r="I568" s="382"/>
      <c r="J568" s="382"/>
      <c r="K568" s="382"/>
      <c r="L568" s="382"/>
      <c r="M568" s="382"/>
      <c r="N568" s="382"/>
      <c r="O568" s="382"/>
      <c r="P568" s="382"/>
      <c r="Q568" s="382"/>
      <c r="R568" s="382"/>
      <c r="S568" s="382"/>
      <c r="T568" s="382"/>
      <c r="U568" s="382"/>
      <c r="V568" s="382"/>
      <c r="W568" s="382"/>
      <c r="X568" s="382"/>
      <c r="Y568" s="382"/>
      <c r="Z568" s="382"/>
      <c r="AA568" s="382"/>
    </row>
    <row r="569" spans="1:27" ht="14.25" customHeight="1">
      <c r="A569" s="382"/>
      <c r="B569" s="382"/>
      <c r="C569" s="372"/>
      <c r="D569" s="382"/>
      <c r="E569" s="372"/>
      <c r="F569" s="404"/>
      <c r="G569" s="404"/>
      <c r="H569" s="382"/>
      <c r="I569" s="382"/>
      <c r="J569" s="382"/>
      <c r="K569" s="382"/>
      <c r="L569" s="382"/>
      <c r="M569" s="382"/>
      <c r="N569" s="382"/>
      <c r="O569" s="382"/>
      <c r="P569" s="382"/>
      <c r="Q569" s="382"/>
      <c r="R569" s="382"/>
      <c r="S569" s="382"/>
      <c r="T569" s="382"/>
      <c r="U569" s="382"/>
      <c r="V569" s="382"/>
      <c r="W569" s="382"/>
      <c r="X569" s="382"/>
      <c r="Y569" s="382"/>
      <c r="Z569" s="382"/>
      <c r="AA569" s="382"/>
    </row>
    <row r="570" spans="1:27" ht="14.25" customHeight="1">
      <c r="A570" s="382"/>
      <c r="B570" s="382"/>
      <c r="C570" s="372"/>
      <c r="D570" s="382"/>
      <c r="E570" s="372"/>
      <c r="F570" s="404"/>
      <c r="G570" s="404"/>
      <c r="H570" s="382"/>
      <c r="I570" s="382"/>
      <c r="J570" s="382"/>
      <c r="K570" s="382"/>
      <c r="L570" s="382"/>
      <c r="M570" s="382"/>
      <c r="N570" s="382"/>
      <c r="O570" s="382"/>
      <c r="P570" s="382"/>
      <c r="Q570" s="382"/>
      <c r="R570" s="382"/>
      <c r="S570" s="382"/>
      <c r="T570" s="382"/>
      <c r="U570" s="382"/>
      <c r="V570" s="382"/>
      <c r="W570" s="382"/>
      <c r="X570" s="382"/>
      <c r="Y570" s="382"/>
      <c r="Z570" s="382"/>
      <c r="AA570" s="382"/>
    </row>
    <row r="571" spans="1:27" ht="14.25" customHeight="1">
      <c r="A571" s="382"/>
      <c r="B571" s="382"/>
      <c r="C571" s="372"/>
      <c r="D571" s="382"/>
      <c r="E571" s="372"/>
      <c r="F571" s="404"/>
      <c r="G571" s="404"/>
      <c r="H571" s="382"/>
      <c r="I571" s="382"/>
      <c r="J571" s="382"/>
      <c r="K571" s="382"/>
      <c r="L571" s="382"/>
      <c r="M571" s="382"/>
      <c r="N571" s="382"/>
      <c r="O571" s="382"/>
      <c r="P571" s="382"/>
      <c r="Q571" s="382"/>
      <c r="R571" s="382"/>
      <c r="S571" s="382"/>
      <c r="T571" s="382"/>
      <c r="U571" s="382"/>
      <c r="V571" s="382"/>
      <c r="W571" s="382"/>
      <c r="X571" s="382"/>
      <c r="Y571" s="382"/>
      <c r="Z571" s="382"/>
      <c r="AA571" s="382"/>
    </row>
    <row r="572" spans="1:27" ht="14.25" customHeight="1">
      <c r="A572" s="382"/>
      <c r="B572" s="382"/>
      <c r="C572" s="372"/>
      <c r="D572" s="382"/>
      <c r="E572" s="372"/>
      <c r="F572" s="404"/>
      <c r="G572" s="404"/>
      <c r="H572" s="382"/>
      <c r="I572" s="382"/>
      <c r="J572" s="382"/>
      <c r="K572" s="382"/>
      <c r="L572" s="382"/>
      <c r="M572" s="382"/>
      <c r="N572" s="382"/>
      <c r="O572" s="382"/>
      <c r="P572" s="382"/>
      <c r="Q572" s="382"/>
      <c r="R572" s="382"/>
      <c r="S572" s="382"/>
      <c r="T572" s="382"/>
      <c r="U572" s="382"/>
      <c r="V572" s="382"/>
      <c r="W572" s="382"/>
      <c r="X572" s="382"/>
      <c r="Y572" s="382"/>
      <c r="Z572" s="382"/>
      <c r="AA572" s="382"/>
    </row>
    <row r="573" spans="1:27" ht="14.25" customHeight="1">
      <c r="A573" s="382"/>
      <c r="B573" s="382"/>
      <c r="C573" s="372"/>
      <c r="D573" s="382"/>
      <c r="E573" s="372"/>
      <c r="F573" s="404"/>
      <c r="G573" s="404"/>
      <c r="H573" s="382"/>
      <c r="I573" s="382"/>
      <c r="J573" s="382"/>
      <c r="K573" s="382"/>
      <c r="L573" s="382"/>
      <c r="M573" s="382"/>
      <c r="N573" s="382"/>
      <c r="O573" s="382"/>
      <c r="P573" s="382"/>
      <c r="Q573" s="382"/>
      <c r="R573" s="382"/>
      <c r="S573" s="382"/>
      <c r="T573" s="382"/>
      <c r="U573" s="382"/>
      <c r="V573" s="382"/>
      <c r="W573" s="382"/>
      <c r="X573" s="382"/>
      <c r="Y573" s="382"/>
      <c r="Z573" s="382"/>
      <c r="AA573" s="382"/>
    </row>
    <row r="574" spans="1:27" ht="14.25" customHeight="1">
      <c r="A574" s="382"/>
      <c r="B574" s="382"/>
      <c r="C574" s="372"/>
      <c r="D574" s="382"/>
      <c r="E574" s="372"/>
      <c r="F574" s="404"/>
      <c r="G574" s="404"/>
      <c r="H574" s="382"/>
      <c r="I574" s="382"/>
      <c r="J574" s="382"/>
      <c r="K574" s="382"/>
      <c r="L574" s="382"/>
      <c r="M574" s="382"/>
      <c r="N574" s="382"/>
      <c r="O574" s="382"/>
      <c r="P574" s="382"/>
      <c r="Q574" s="382"/>
      <c r="R574" s="382"/>
      <c r="S574" s="382"/>
      <c r="T574" s="382"/>
      <c r="U574" s="382"/>
      <c r="V574" s="382"/>
      <c r="W574" s="382"/>
      <c r="X574" s="382"/>
      <c r="Y574" s="382"/>
      <c r="Z574" s="382"/>
      <c r="AA574" s="382"/>
    </row>
    <row r="575" spans="1:27" ht="14.25" customHeight="1">
      <c r="A575" s="382"/>
      <c r="B575" s="382"/>
      <c r="C575" s="372"/>
      <c r="D575" s="382"/>
      <c r="E575" s="372"/>
      <c r="F575" s="404"/>
      <c r="G575" s="404"/>
      <c r="H575" s="382"/>
      <c r="I575" s="382"/>
      <c r="J575" s="382"/>
      <c r="K575" s="382"/>
      <c r="L575" s="382"/>
      <c r="M575" s="382"/>
      <c r="N575" s="382"/>
      <c r="O575" s="382"/>
      <c r="P575" s="382"/>
      <c r="Q575" s="382"/>
      <c r="R575" s="382"/>
      <c r="S575" s="382"/>
      <c r="T575" s="382"/>
      <c r="U575" s="382"/>
      <c r="V575" s="382"/>
      <c r="W575" s="382"/>
      <c r="X575" s="382"/>
      <c r="Y575" s="382"/>
      <c r="Z575" s="382"/>
      <c r="AA575" s="382"/>
    </row>
    <row r="576" spans="1:27" ht="14.25" customHeight="1">
      <c r="A576" s="382"/>
      <c r="B576" s="382"/>
      <c r="C576" s="372"/>
      <c r="D576" s="382"/>
      <c r="E576" s="372"/>
      <c r="F576" s="404"/>
      <c r="G576" s="404"/>
      <c r="H576" s="382"/>
      <c r="I576" s="382"/>
      <c r="J576" s="382"/>
      <c r="K576" s="382"/>
      <c r="L576" s="382"/>
      <c r="M576" s="382"/>
      <c r="N576" s="382"/>
      <c r="O576" s="382"/>
      <c r="P576" s="382"/>
      <c r="Q576" s="382"/>
      <c r="R576" s="382"/>
      <c r="S576" s="382"/>
      <c r="T576" s="382"/>
      <c r="U576" s="382"/>
      <c r="V576" s="382"/>
      <c r="W576" s="382"/>
      <c r="X576" s="382"/>
      <c r="Y576" s="382"/>
      <c r="Z576" s="382"/>
      <c r="AA576" s="382"/>
    </row>
    <row r="577" spans="1:27" ht="14.25" customHeight="1">
      <c r="A577" s="382"/>
      <c r="B577" s="382"/>
      <c r="C577" s="372"/>
      <c r="D577" s="382"/>
      <c r="E577" s="372"/>
      <c r="F577" s="404"/>
      <c r="G577" s="404"/>
      <c r="H577" s="382"/>
      <c r="I577" s="382"/>
      <c r="J577" s="382"/>
      <c r="K577" s="382"/>
      <c r="L577" s="382"/>
      <c r="M577" s="382"/>
      <c r="N577" s="382"/>
      <c r="O577" s="382"/>
      <c r="P577" s="382"/>
      <c r="Q577" s="382"/>
      <c r="R577" s="382"/>
      <c r="S577" s="382"/>
      <c r="T577" s="382"/>
      <c r="U577" s="382"/>
      <c r="V577" s="382"/>
      <c r="W577" s="382"/>
      <c r="X577" s="382"/>
      <c r="Y577" s="382"/>
      <c r="Z577" s="382"/>
      <c r="AA577" s="382"/>
    </row>
    <row r="578" spans="1:27" ht="14.25" customHeight="1">
      <c r="A578" s="382"/>
      <c r="B578" s="382"/>
      <c r="C578" s="372"/>
      <c r="D578" s="382"/>
      <c r="E578" s="372"/>
      <c r="F578" s="404"/>
      <c r="G578" s="404"/>
      <c r="H578" s="382"/>
      <c r="I578" s="382"/>
      <c r="J578" s="382"/>
      <c r="K578" s="382"/>
      <c r="L578" s="382"/>
      <c r="M578" s="382"/>
      <c r="N578" s="382"/>
      <c r="O578" s="382"/>
      <c r="P578" s="382"/>
      <c r="Q578" s="382"/>
      <c r="R578" s="382"/>
      <c r="S578" s="382"/>
      <c r="T578" s="382"/>
      <c r="U578" s="382"/>
      <c r="V578" s="382"/>
      <c r="W578" s="382"/>
      <c r="X578" s="382"/>
      <c r="Y578" s="382"/>
      <c r="Z578" s="382"/>
      <c r="AA578" s="382"/>
    </row>
    <row r="579" spans="1:27" ht="14.25" customHeight="1">
      <c r="A579" s="382"/>
      <c r="B579" s="382"/>
      <c r="C579" s="372"/>
      <c r="D579" s="382"/>
      <c r="E579" s="372"/>
      <c r="F579" s="404"/>
      <c r="G579" s="404"/>
      <c r="H579" s="382"/>
      <c r="I579" s="382"/>
      <c r="J579" s="382"/>
      <c r="K579" s="382"/>
      <c r="L579" s="382"/>
      <c r="M579" s="382"/>
      <c r="N579" s="382"/>
      <c r="O579" s="382"/>
      <c r="P579" s="382"/>
      <c r="Q579" s="382"/>
      <c r="R579" s="382"/>
      <c r="S579" s="382"/>
      <c r="T579" s="382"/>
      <c r="U579" s="382"/>
      <c r="V579" s="382"/>
      <c r="W579" s="382"/>
      <c r="X579" s="382"/>
      <c r="Y579" s="382"/>
      <c r="Z579" s="382"/>
      <c r="AA579" s="382"/>
    </row>
    <row r="580" spans="1:27" ht="14.25" customHeight="1">
      <c r="A580" s="382"/>
      <c r="B580" s="382"/>
      <c r="C580" s="372"/>
      <c r="D580" s="382"/>
      <c r="E580" s="372"/>
      <c r="F580" s="404"/>
      <c r="G580" s="404"/>
      <c r="H580" s="382"/>
      <c r="I580" s="382"/>
      <c r="J580" s="382"/>
      <c r="K580" s="382"/>
      <c r="L580" s="382"/>
      <c r="M580" s="382"/>
      <c r="N580" s="382"/>
      <c r="O580" s="382"/>
      <c r="P580" s="382"/>
      <c r="Q580" s="382"/>
      <c r="R580" s="382"/>
      <c r="S580" s="382"/>
      <c r="T580" s="382"/>
      <c r="U580" s="382"/>
      <c r="V580" s="382"/>
      <c r="W580" s="382"/>
      <c r="X580" s="382"/>
      <c r="Y580" s="382"/>
      <c r="Z580" s="382"/>
      <c r="AA580" s="382"/>
    </row>
    <row r="581" spans="1:27" ht="14.25" customHeight="1">
      <c r="A581" s="382"/>
      <c r="B581" s="382"/>
      <c r="C581" s="372"/>
      <c r="D581" s="382"/>
      <c r="E581" s="372"/>
      <c r="F581" s="404"/>
      <c r="G581" s="404"/>
      <c r="H581" s="382"/>
      <c r="I581" s="382"/>
      <c r="J581" s="382"/>
      <c r="K581" s="382"/>
      <c r="L581" s="382"/>
      <c r="M581" s="382"/>
      <c r="N581" s="382"/>
      <c r="O581" s="382"/>
      <c r="P581" s="382"/>
      <c r="Q581" s="382"/>
      <c r="R581" s="382"/>
      <c r="S581" s="382"/>
      <c r="T581" s="382"/>
      <c r="U581" s="382"/>
      <c r="V581" s="382"/>
      <c r="W581" s="382"/>
      <c r="X581" s="382"/>
      <c r="Y581" s="382"/>
      <c r="Z581" s="382"/>
      <c r="AA581" s="382"/>
    </row>
    <row r="582" spans="1:27" ht="14.25" customHeight="1">
      <c r="A582" s="382"/>
      <c r="B582" s="382"/>
      <c r="C582" s="372"/>
      <c r="D582" s="382"/>
      <c r="E582" s="372"/>
      <c r="F582" s="404"/>
      <c r="G582" s="404"/>
      <c r="H582" s="382"/>
      <c r="I582" s="382"/>
      <c r="J582" s="382"/>
      <c r="K582" s="382"/>
      <c r="L582" s="382"/>
      <c r="M582" s="382"/>
      <c r="N582" s="382"/>
      <c r="O582" s="382"/>
      <c r="P582" s="382"/>
      <c r="Q582" s="382"/>
      <c r="R582" s="382"/>
      <c r="S582" s="382"/>
      <c r="T582" s="382"/>
      <c r="U582" s="382"/>
      <c r="V582" s="382"/>
      <c r="W582" s="382"/>
      <c r="X582" s="382"/>
      <c r="Y582" s="382"/>
      <c r="Z582" s="382"/>
      <c r="AA582" s="382"/>
    </row>
    <row r="583" spans="1:27" ht="14.25" customHeight="1">
      <c r="A583" s="382"/>
      <c r="B583" s="382"/>
      <c r="C583" s="372"/>
      <c r="D583" s="382"/>
      <c r="E583" s="372"/>
      <c r="F583" s="404"/>
      <c r="G583" s="404"/>
      <c r="H583" s="382"/>
      <c r="I583" s="382"/>
      <c r="J583" s="382"/>
      <c r="K583" s="382"/>
      <c r="L583" s="382"/>
      <c r="M583" s="382"/>
      <c r="N583" s="382"/>
      <c r="O583" s="382"/>
      <c r="P583" s="382"/>
      <c r="Q583" s="382"/>
      <c r="R583" s="382"/>
      <c r="S583" s="382"/>
      <c r="T583" s="382"/>
      <c r="U583" s="382"/>
      <c r="V583" s="382"/>
      <c r="W583" s="382"/>
      <c r="X583" s="382"/>
      <c r="Y583" s="382"/>
      <c r="Z583" s="382"/>
      <c r="AA583" s="382"/>
    </row>
    <row r="584" spans="1:27" ht="14.25" customHeight="1">
      <c r="A584" s="382"/>
      <c r="B584" s="382"/>
      <c r="C584" s="372"/>
      <c r="D584" s="382"/>
      <c r="E584" s="372"/>
      <c r="F584" s="404"/>
      <c r="G584" s="404"/>
      <c r="H584" s="382"/>
      <c r="I584" s="382"/>
      <c r="J584" s="382"/>
      <c r="K584" s="382"/>
      <c r="L584" s="382"/>
      <c r="M584" s="382"/>
      <c r="N584" s="382"/>
      <c r="O584" s="382"/>
      <c r="P584" s="382"/>
      <c r="Q584" s="382"/>
      <c r="R584" s="382"/>
      <c r="S584" s="382"/>
      <c r="T584" s="382"/>
      <c r="U584" s="382"/>
      <c r="V584" s="382"/>
      <c r="W584" s="382"/>
      <c r="X584" s="382"/>
      <c r="Y584" s="382"/>
      <c r="Z584" s="382"/>
      <c r="AA584" s="382"/>
    </row>
    <row r="585" spans="1:27" ht="14.25" customHeight="1">
      <c r="A585" s="382"/>
      <c r="B585" s="382"/>
      <c r="C585" s="372"/>
      <c r="D585" s="382"/>
      <c r="E585" s="372"/>
      <c r="F585" s="404"/>
      <c r="G585" s="404"/>
      <c r="H585" s="382"/>
      <c r="I585" s="382"/>
      <c r="J585" s="382"/>
      <c r="K585" s="382"/>
      <c r="L585" s="382"/>
      <c r="M585" s="382"/>
      <c r="N585" s="382"/>
      <c r="O585" s="382"/>
      <c r="P585" s="382"/>
      <c r="Q585" s="382"/>
      <c r="R585" s="382"/>
      <c r="S585" s="382"/>
      <c r="T585" s="382"/>
      <c r="U585" s="382"/>
      <c r="V585" s="382"/>
      <c r="W585" s="382"/>
      <c r="X585" s="382"/>
      <c r="Y585" s="382"/>
      <c r="Z585" s="382"/>
      <c r="AA585" s="382"/>
    </row>
    <row r="586" spans="1:27" ht="14.25" customHeight="1">
      <c r="A586" s="382"/>
      <c r="B586" s="382"/>
      <c r="C586" s="372"/>
      <c r="D586" s="382"/>
      <c r="E586" s="372"/>
      <c r="F586" s="404"/>
      <c r="G586" s="404"/>
      <c r="H586" s="382"/>
      <c r="I586" s="382"/>
      <c r="J586" s="382"/>
      <c r="K586" s="382"/>
      <c r="L586" s="382"/>
      <c r="M586" s="382"/>
      <c r="N586" s="382"/>
      <c r="O586" s="382"/>
      <c r="P586" s="382"/>
      <c r="Q586" s="382"/>
      <c r="R586" s="382"/>
      <c r="S586" s="382"/>
      <c r="T586" s="382"/>
      <c r="U586" s="382"/>
      <c r="V586" s="382"/>
      <c r="W586" s="382"/>
      <c r="X586" s="382"/>
      <c r="Y586" s="382"/>
      <c r="Z586" s="382"/>
      <c r="AA586" s="382"/>
    </row>
    <row r="587" spans="1:27" ht="14.25" customHeight="1">
      <c r="A587" s="382"/>
      <c r="B587" s="382"/>
      <c r="C587" s="372"/>
      <c r="D587" s="382"/>
      <c r="E587" s="372"/>
      <c r="F587" s="404"/>
      <c r="G587" s="404"/>
      <c r="H587" s="382"/>
      <c r="I587" s="382"/>
      <c r="J587" s="382"/>
      <c r="K587" s="382"/>
      <c r="L587" s="382"/>
      <c r="M587" s="382"/>
      <c r="N587" s="382"/>
      <c r="O587" s="382"/>
      <c r="P587" s="382"/>
      <c r="Q587" s="382"/>
      <c r="R587" s="382"/>
      <c r="S587" s="382"/>
      <c r="T587" s="382"/>
      <c r="U587" s="382"/>
      <c r="V587" s="382"/>
      <c r="W587" s="382"/>
      <c r="X587" s="382"/>
      <c r="Y587" s="382"/>
      <c r="Z587" s="382"/>
      <c r="AA587" s="382"/>
    </row>
    <row r="588" spans="1:27" ht="14.25" customHeight="1">
      <c r="A588" s="382"/>
      <c r="B588" s="382"/>
      <c r="C588" s="372"/>
      <c r="D588" s="382"/>
      <c r="E588" s="372"/>
      <c r="F588" s="404"/>
      <c r="G588" s="404"/>
      <c r="H588" s="382"/>
      <c r="I588" s="382"/>
      <c r="J588" s="382"/>
      <c r="K588" s="382"/>
      <c r="L588" s="382"/>
      <c r="M588" s="382"/>
      <c r="N588" s="382"/>
      <c r="O588" s="382"/>
      <c r="P588" s="382"/>
      <c r="Q588" s="382"/>
      <c r="R588" s="382"/>
      <c r="S588" s="382"/>
      <c r="T588" s="382"/>
      <c r="U588" s="382"/>
      <c r="V588" s="382"/>
      <c r="W588" s="382"/>
      <c r="X588" s="382"/>
      <c r="Y588" s="382"/>
      <c r="Z588" s="382"/>
      <c r="AA588" s="382"/>
    </row>
    <row r="589" spans="1:27" ht="14.25" customHeight="1">
      <c r="A589" s="382"/>
      <c r="B589" s="382"/>
      <c r="C589" s="372"/>
      <c r="D589" s="382"/>
      <c r="E589" s="372"/>
      <c r="F589" s="404"/>
      <c r="G589" s="404"/>
      <c r="H589" s="382"/>
      <c r="I589" s="382"/>
      <c r="J589" s="382"/>
      <c r="K589" s="382"/>
      <c r="L589" s="382"/>
      <c r="M589" s="382"/>
      <c r="N589" s="382"/>
      <c r="O589" s="382"/>
      <c r="P589" s="382"/>
      <c r="Q589" s="382"/>
      <c r="R589" s="382"/>
      <c r="S589" s="382"/>
      <c r="T589" s="382"/>
      <c r="U589" s="382"/>
      <c r="V589" s="382"/>
      <c r="W589" s="382"/>
      <c r="X589" s="382"/>
      <c r="Y589" s="382"/>
      <c r="Z589" s="382"/>
      <c r="AA589" s="382"/>
    </row>
    <row r="590" spans="1:27" ht="14.25" customHeight="1">
      <c r="A590" s="382"/>
      <c r="B590" s="382"/>
      <c r="C590" s="372"/>
      <c r="D590" s="382"/>
      <c r="E590" s="372"/>
      <c r="F590" s="404"/>
      <c r="G590" s="404"/>
      <c r="H590" s="382"/>
      <c r="I590" s="382"/>
      <c r="J590" s="382"/>
      <c r="K590" s="382"/>
      <c r="L590" s="382"/>
      <c r="M590" s="382"/>
      <c r="N590" s="382"/>
      <c r="O590" s="382"/>
      <c r="P590" s="382"/>
      <c r="Q590" s="382"/>
      <c r="R590" s="382"/>
      <c r="S590" s="382"/>
      <c r="T590" s="382"/>
      <c r="U590" s="382"/>
      <c r="V590" s="382"/>
      <c r="W590" s="382"/>
      <c r="X590" s="382"/>
      <c r="Y590" s="382"/>
      <c r="Z590" s="382"/>
      <c r="AA590" s="382"/>
    </row>
    <row r="591" spans="1:27" ht="14.25" customHeight="1">
      <c r="A591" s="382"/>
      <c r="B591" s="382"/>
      <c r="C591" s="372"/>
      <c r="D591" s="382"/>
      <c r="E591" s="372"/>
      <c r="F591" s="404"/>
      <c r="G591" s="404"/>
      <c r="H591" s="382"/>
      <c r="I591" s="382"/>
      <c r="J591" s="382"/>
      <c r="K591" s="382"/>
      <c r="L591" s="382"/>
      <c r="M591" s="382"/>
      <c r="N591" s="382"/>
      <c r="O591" s="382"/>
      <c r="P591" s="382"/>
      <c r="Q591" s="382"/>
      <c r="R591" s="382"/>
      <c r="S591" s="382"/>
      <c r="T591" s="382"/>
      <c r="U591" s="382"/>
      <c r="V591" s="382"/>
      <c r="W591" s="382"/>
      <c r="X591" s="382"/>
      <c r="Y591" s="382"/>
      <c r="Z591" s="382"/>
      <c r="AA591" s="382"/>
    </row>
    <row r="592" spans="1:27" ht="14.25" customHeight="1">
      <c r="A592" s="382"/>
      <c r="B592" s="382"/>
      <c r="C592" s="372"/>
      <c r="D592" s="382"/>
      <c r="E592" s="372"/>
      <c r="F592" s="404"/>
      <c r="G592" s="404"/>
      <c r="H592" s="382"/>
      <c r="I592" s="382"/>
      <c r="J592" s="382"/>
      <c r="K592" s="382"/>
      <c r="L592" s="382"/>
      <c r="M592" s="382"/>
      <c r="N592" s="382"/>
      <c r="O592" s="382"/>
      <c r="P592" s="382"/>
      <c r="Q592" s="382"/>
      <c r="R592" s="382"/>
      <c r="S592" s="382"/>
      <c r="T592" s="382"/>
      <c r="U592" s="382"/>
      <c r="V592" s="382"/>
      <c r="W592" s="382"/>
      <c r="X592" s="382"/>
      <c r="Y592" s="382"/>
      <c r="Z592" s="382"/>
      <c r="AA592" s="382"/>
    </row>
    <row r="593" spans="1:27" ht="14.25" customHeight="1">
      <c r="A593" s="382"/>
      <c r="B593" s="382"/>
      <c r="C593" s="372"/>
      <c r="D593" s="382"/>
      <c r="E593" s="372"/>
      <c r="F593" s="404"/>
      <c r="G593" s="404"/>
      <c r="H593" s="382"/>
      <c r="I593" s="382"/>
      <c r="J593" s="382"/>
      <c r="K593" s="382"/>
      <c r="L593" s="382"/>
      <c r="M593" s="382"/>
      <c r="N593" s="382"/>
      <c r="O593" s="382"/>
      <c r="P593" s="382"/>
      <c r="Q593" s="382"/>
      <c r="R593" s="382"/>
      <c r="S593" s="382"/>
      <c r="T593" s="382"/>
      <c r="U593" s="382"/>
      <c r="V593" s="382"/>
      <c r="W593" s="382"/>
      <c r="X593" s="382"/>
      <c r="Y593" s="382"/>
      <c r="Z593" s="382"/>
      <c r="AA593" s="382"/>
    </row>
    <row r="594" spans="1:27" ht="14.25" customHeight="1">
      <c r="A594" s="382"/>
      <c r="B594" s="382"/>
      <c r="C594" s="372"/>
      <c r="D594" s="382"/>
      <c r="E594" s="372"/>
      <c r="F594" s="404"/>
      <c r="G594" s="404"/>
      <c r="H594" s="382"/>
      <c r="I594" s="382"/>
      <c r="J594" s="382"/>
      <c r="K594" s="382"/>
      <c r="L594" s="382"/>
      <c r="M594" s="382"/>
      <c r="N594" s="382"/>
      <c r="O594" s="382"/>
      <c r="P594" s="382"/>
      <c r="Q594" s="382"/>
      <c r="R594" s="382"/>
      <c r="S594" s="382"/>
      <c r="T594" s="382"/>
      <c r="U594" s="382"/>
      <c r="V594" s="382"/>
      <c r="W594" s="382"/>
      <c r="X594" s="382"/>
      <c r="Y594" s="382"/>
      <c r="Z594" s="382"/>
      <c r="AA594" s="382"/>
    </row>
    <row r="595" spans="1:27" ht="14.25" customHeight="1">
      <c r="A595" s="382"/>
      <c r="B595" s="382"/>
      <c r="C595" s="372"/>
      <c r="D595" s="382"/>
      <c r="E595" s="372"/>
      <c r="F595" s="404"/>
      <c r="G595" s="404"/>
      <c r="H595" s="382"/>
      <c r="I595" s="382"/>
      <c r="J595" s="382"/>
      <c r="K595" s="382"/>
      <c r="L595" s="382"/>
      <c r="M595" s="382"/>
      <c r="N595" s="382"/>
      <c r="O595" s="382"/>
      <c r="P595" s="382"/>
      <c r="Q595" s="382"/>
      <c r="R595" s="382"/>
      <c r="S595" s="382"/>
      <c r="T595" s="382"/>
      <c r="U595" s="382"/>
      <c r="V595" s="382"/>
      <c r="W595" s="382"/>
      <c r="X595" s="382"/>
      <c r="Y595" s="382"/>
      <c r="Z595" s="382"/>
      <c r="AA595" s="382"/>
    </row>
    <row r="596" spans="1:27" ht="14.25" customHeight="1">
      <c r="A596" s="382"/>
      <c r="B596" s="382"/>
      <c r="C596" s="372"/>
      <c r="D596" s="382"/>
      <c r="E596" s="372"/>
      <c r="F596" s="404"/>
      <c r="G596" s="404"/>
      <c r="H596" s="382"/>
      <c r="I596" s="382"/>
      <c r="J596" s="382"/>
      <c r="K596" s="382"/>
      <c r="L596" s="382"/>
      <c r="M596" s="382"/>
      <c r="N596" s="382"/>
      <c r="O596" s="382"/>
      <c r="P596" s="382"/>
      <c r="Q596" s="382"/>
      <c r="R596" s="382"/>
      <c r="S596" s="382"/>
      <c r="T596" s="382"/>
      <c r="U596" s="382"/>
      <c r="V596" s="382"/>
      <c r="W596" s="382"/>
      <c r="X596" s="382"/>
      <c r="Y596" s="382"/>
      <c r="Z596" s="382"/>
      <c r="AA596" s="382"/>
    </row>
    <row r="597" spans="1:27" ht="14.25" customHeight="1">
      <c r="A597" s="382"/>
      <c r="B597" s="382"/>
      <c r="C597" s="372"/>
      <c r="D597" s="382"/>
      <c r="E597" s="372"/>
      <c r="F597" s="404"/>
      <c r="G597" s="404"/>
      <c r="H597" s="382"/>
      <c r="I597" s="382"/>
      <c r="J597" s="382"/>
      <c r="K597" s="382"/>
      <c r="L597" s="382"/>
      <c r="M597" s="382"/>
      <c r="N597" s="382"/>
      <c r="O597" s="382"/>
      <c r="P597" s="382"/>
      <c r="Q597" s="382"/>
      <c r="R597" s="382"/>
      <c r="S597" s="382"/>
      <c r="T597" s="382"/>
      <c r="U597" s="382"/>
      <c r="V597" s="382"/>
      <c r="W597" s="382"/>
      <c r="X597" s="382"/>
      <c r="Y597" s="382"/>
      <c r="Z597" s="382"/>
      <c r="AA597" s="382"/>
    </row>
    <row r="598" spans="1:27" ht="14.25" customHeight="1">
      <c r="A598" s="382"/>
      <c r="B598" s="382"/>
      <c r="C598" s="372"/>
      <c r="D598" s="382"/>
      <c r="E598" s="372"/>
      <c r="F598" s="404"/>
      <c r="G598" s="404"/>
      <c r="H598" s="382"/>
      <c r="I598" s="382"/>
      <c r="J598" s="382"/>
      <c r="K598" s="382"/>
      <c r="L598" s="382"/>
      <c r="M598" s="382"/>
      <c r="N598" s="382"/>
      <c r="O598" s="382"/>
      <c r="P598" s="382"/>
      <c r="Q598" s="382"/>
      <c r="R598" s="382"/>
      <c r="S598" s="382"/>
      <c r="T598" s="382"/>
      <c r="U598" s="382"/>
      <c r="V598" s="382"/>
      <c r="W598" s="382"/>
      <c r="X598" s="382"/>
      <c r="Y598" s="382"/>
      <c r="Z598" s="382"/>
      <c r="AA598" s="382"/>
    </row>
    <row r="599" spans="1:27" ht="14.25" customHeight="1">
      <c r="A599" s="382"/>
      <c r="B599" s="382"/>
      <c r="C599" s="372"/>
      <c r="D599" s="382"/>
      <c r="E599" s="372"/>
      <c r="F599" s="404"/>
      <c r="G599" s="404"/>
      <c r="H599" s="382"/>
      <c r="I599" s="382"/>
      <c r="J599" s="382"/>
      <c r="K599" s="382"/>
      <c r="L599" s="382"/>
      <c r="M599" s="382"/>
      <c r="N599" s="382"/>
      <c r="O599" s="382"/>
      <c r="P599" s="382"/>
      <c r="Q599" s="382"/>
      <c r="R599" s="382"/>
      <c r="S599" s="382"/>
      <c r="T599" s="382"/>
      <c r="U599" s="382"/>
      <c r="V599" s="382"/>
      <c r="W599" s="382"/>
      <c r="X599" s="382"/>
      <c r="Y599" s="382"/>
      <c r="Z599" s="382"/>
      <c r="AA599" s="382"/>
    </row>
    <row r="600" spans="1:27" ht="14.25" customHeight="1">
      <c r="A600" s="382"/>
      <c r="B600" s="382"/>
      <c r="C600" s="372"/>
      <c r="D600" s="382"/>
      <c r="E600" s="372"/>
      <c r="F600" s="404"/>
      <c r="G600" s="404"/>
      <c r="H600" s="382"/>
      <c r="I600" s="382"/>
      <c r="J600" s="382"/>
      <c r="K600" s="382"/>
      <c r="L600" s="382"/>
      <c r="M600" s="382"/>
      <c r="N600" s="382"/>
      <c r="O600" s="382"/>
      <c r="P600" s="382"/>
      <c r="Q600" s="382"/>
      <c r="R600" s="382"/>
      <c r="S600" s="382"/>
      <c r="T600" s="382"/>
      <c r="U600" s="382"/>
      <c r="V600" s="382"/>
      <c r="W600" s="382"/>
      <c r="X600" s="382"/>
      <c r="Y600" s="382"/>
      <c r="Z600" s="382"/>
      <c r="AA600" s="382"/>
    </row>
    <row r="601" spans="1:27" ht="14.25" customHeight="1">
      <c r="A601" s="382"/>
      <c r="B601" s="382"/>
      <c r="C601" s="372"/>
      <c r="D601" s="382"/>
      <c r="E601" s="372"/>
      <c r="F601" s="404"/>
      <c r="G601" s="404"/>
      <c r="H601" s="382"/>
      <c r="I601" s="382"/>
      <c r="J601" s="382"/>
      <c r="K601" s="382"/>
      <c r="L601" s="382"/>
      <c r="M601" s="382"/>
      <c r="N601" s="382"/>
      <c r="O601" s="382"/>
      <c r="P601" s="382"/>
      <c r="Q601" s="382"/>
      <c r="R601" s="382"/>
      <c r="S601" s="382"/>
      <c r="T601" s="382"/>
      <c r="U601" s="382"/>
      <c r="V601" s="382"/>
      <c r="W601" s="382"/>
      <c r="X601" s="382"/>
      <c r="Y601" s="382"/>
      <c r="Z601" s="382"/>
      <c r="AA601" s="382"/>
    </row>
    <row r="602" spans="1:27" ht="14.25" customHeight="1">
      <c r="A602" s="382"/>
      <c r="B602" s="382"/>
      <c r="C602" s="372"/>
      <c r="D602" s="382"/>
      <c r="E602" s="372"/>
      <c r="F602" s="404"/>
      <c r="G602" s="404"/>
      <c r="H602" s="382"/>
      <c r="I602" s="382"/>
      <c r="J602" s="382"/>
      <c r="K602" s="382"/>
      <c r="L602" s="382"/>
      <c r="M602" s="382"/>
      <c r="N602" s="382"/>
      <c r="O602" s="382"/>
      <c r="P602" s="382"/>
      <c r="Q602" s="382"/>
      <c r="R602" s="382"/>
      <c r="S602" s="382"/>
      <c r="T602" s="382"/>
      <c r="U602" s="382"/>
      <c r="V602" s="382"/>
      <c r="W602" s="382"/>
      <c r="X602" s="382"/>
      <c r="Y602" s="382"/>
      <c r="Z602" s="382"/>
      <c r="AA602" s="382"/>
    </row>
    <row r="603" spans="1:27" ht="14.25" customHeight="1">
      <c r="A603" s="382"/>
      <c r="B603" s="382"/>
      <c r="C603" s="372"/>
      <c r="D603" s="382"/>
      <c r="E603" s="372"/>
      <c r="F603" s="404"/>
      <c r="G603" s="404"/>
      <c r="H603" s="382"/>
      <c r="I603" s="382"/>
      <c r="J603" s="382"/>
      <c r="K603" s="382"/>
      <c r="L603" s="382"/>
      <c r="M603" s="382"/>
      <c r="N603" s="382"/>
      <c r="O603" s="382"/>
      <c r="P603" s="382"/>
      <c r="Q603" s="382"/>
      <c r="R603" s="382"/>
      <c r="S603" s="382"/>
      <c r="T603" s="382"/>
      <c r="U603" s="382"/>
      <c r="V603" s="382"/>
      <c r="W603" s="382"/>
      <c r="X603" s="382"/>
      <c r="Y603" s="382"/>
      <c r="Z603" s="382"/>
      <c r="AA603" s="382"/>
    </row>
    <row r="604" spans="1:27" ht="14.25" customHeight="1">
      <c r="A604" s="382"/>
      <c r="B604" s="382"/>
      <c r="C604" s="372"/>
      <c r="D604" s="382"/>
      <c r="E604" s="372"/>
      <c r="F604" s="404"/>
      <c r="G604" s="404"/>
      <c r="H604" s="382"/>
      <c r="I604" s="382"/>
      <c r="J604" s="382"/>
      <c r="K604" s="382"/>
      <c r="L604" s="382"/>
      <c r="M604" s="382"/>
      <c r="N604" s="382"/>
      <c r="O604" s="382"/>
      <c r="P604" s="382"/>
      <c r="Q604" s="382"/>
      <c r="R604" s="382"/>
      <c r="S604" s="382"/>
      <c r="T604" s="382"/>
      <c r="U604" s="382"/>
      <c r="V604" s="382"/>
      <c r="W604" s="382"/>
      <c r="X604" s="382"/>
      <c r="Y604" s="382"/>
      <c r="Z604" s="382"/>
      <c r="AA604" s="382"/>
    </row>
    <row r="605" spans="1:27" ht="14.25" customHeight="1">
      <c r="A605" s="382"/>
      <c r="B605" s="382"/>
      <c r="C605" s="372"/>
      <c r="D605" s="382"/>
      <c r="E605" s="372"/>
      <c r="F605" s="404"/>
      <c r="G605" s="404"/>
      <c r="H605" s="382"/>
      <c r="I605" s="382"/>
      <c r="J605" s="382"/>
      <c r="K605" s="382"/>
      <c r="L605" s="382"/>
      <c r="M605" s="382"/>
      <c r="N605" s="382"/>
      <c r="O605" s="382"/>
      <c r="P605" s="382"/>
      <c r="Q605" s="382"/>
      <c r="R605" s="382"/>
      <c r="S605" s="382"/>
      <c r="T605" s="382"/>
      <c r="U605" s="382"/>
      <c r="V605" s="382"/>
      <c r="W605" s="382"/>
      <c r="X605" s="382"/>
      <c r="Y605" s="382"/>
      <c r="Z605" s="382"/>
      <c r="AA605" s="382"/>
    </row>
    <row r="606" spans="1:27" ht="14.25" customHeight="1">
      <c r="A606" s="382"/>
      <c r="B606" s="382"/>
      <c r="C606" s="372"/>
      <c r="D606" s="382"/>
      <c r="E606" s="372"/>
      <c r="F606" s="404"/>
      <c r="G606" s="404"/>
      <c r="H606" s="382"/>
      <c r="I606" s="382"/>
      <c r="J606" s="382"/>
      <c r="K606" s="382"/>
      <c r="L606" s="382"/>
      <c r="M606" s="382"/>
      <c r="N606" s="382"/>
      <c r="O606" s="382"/>
      <c r="P606" s="382"/>
      <c r="Q606" s="382"/>
      <c r="R606" s="382"/>
      <c r="S606" s="382"/>
      <c r="T606" s="382"/>
      <c r="U606" s="382"/>
      <c r="V606" s="382"/>
      <c r="W606" s="382"/>
      <c r="X606" s="382"/>
      <c r="Y606" s="382"/>
      <c r="Z606" s="382"/>
      <c r="AA606" s="382"/>
    </row>
    <row r="607" spans="1:27" ht="14.25" customHeight="1">
      <c r="A607" s="382"/>
      <c r="B607" s="382"/>
      <c r="C607" s="372"/>
      <c r="D607" s="382"/>
      <c r="E607" s="372"/>
      <c r="F607" s="404"/>
      <c r="G607" s="404"/>
      <c r="H607" s="382"/>
      <c r="I607" s="382"/>
      <c r="J607" s="382"/>
      <c r="K607" s="382"/>
      <c r="L607" s="382"/>
      <c r="M607" s="382"/>
      <c r="N607" s="382"/>
      <c r="O607" s="382"/>
      <c r="P607" s="382"/>
      <c r="Q607" s="382"/>
      <c r="R607" s="382"/>
      <c r="S607" s="382"/>
      <c r="T607" s="382"/>
      <c r="U607" s="382"/>
      <c r="V607" s="382"/>
      <c r="W607" s="382"/>
      <c r="X607" s="382"/>
      <c r="Y607" s="382"/>
      <c r="Z607" s="382"/>
      <c r="AA607" s="382"/>
    </row>
    <row r="608" spans="1:27" ht="14.25" customHeight="1">
      <c r="A608" s="382"/>
      <c r="B608" s="382"/>
      <c r="C608" s="372"/>
      <c r="D608" s="382"/>
      <c r="E608" s="372"/>
      <c r="F608" s="404"/>
      <c r="G608" s="404"/>
      <c r="H608" s="382"/>
      <c r="I608" s="382"/>
      <c r="J608" s="382"/>
      <c r="K608" s="382"/>
      <c r="L608" s="382"/>
      <c r="M608" s="382"/>
      <c r="N608" s="382"/>
      <c r="O608" s="382"/>
      <c r="P608" s="382"/>
      <c r="Q608" s="382"/>
      <c r="R608" s="382"/>
      <c r="S608" s="382"/>
      <c r="T608" s="382"/>
      <c r="U608" s="382"/>
      <c r="V608" s="382"/>
      <c r="W608" s="382"/>
      <c r="X608" s="382"/>
      <c r="Y608" s="382"/>
      <c r="Z608" s="382"/>
      <c r="AA608" s="382"/>
    </row>
    <row r="609" spans="1:27" ht="14.25" customHeight="1">
      <c r="A609" s="382"/>
      <c r="B609" s="382"/>
      <c r="C609" s="372"/>
      <c r="D609" s="382"/>
      <c r="E609" s="372"/>
      <c r="F609" s="404"/>
      <c r="G609" s="404"/>
      <c r="H609" s="382"/>
      <c r="I609" s="382"/>
      <c r="J609" s="382"/>
      <c r="K609" s="382"/>
      <c r="L609" s="382"/>
      <c r="M609" s="382"/>
      <c r="N609" s="382"/>
      <c r="O609" s="382"/>
      <c r="P609" s="382"/>
      <c r="Q609" s="382"/>
      <c r="R609" s="382"/>
      <c r="S609" s="382"/>
      <c r="T609" s="382"/>
      <c r="U609" s="382"/>
      <c r="V609" s="382"/>
      <c r="W609" s="382"/>
      <c r="X609" s="382"/>
      <c r="Y609" s="382"/>
      <c r="Z609" s="382"/>
      <c r="AA609" s="382"/>
    </row>
    <row r="610" spans="1:27" ht="14.25" customHeight="1">
      <c r="A610" s="382"/>
      <c r="B610" s="382"/>
      <c r="C610" s="372"/>
      <c r="D610" s="382"/>
      <c r="E610" s="372"/>
      <c r="F610" s="404"/>
      <c r="G610" s="404"/>
      <c r="H610" s="382"/>
      <c r="I610" s="382"/>
      <c r="J610" s="382"/>
      <c r="K610" s="382"/>
      <c r="L610" s="382"/>
      <c r="M610" s="382"/>
      <c r="N610" s="382"/>
      <c r="O610" s="382"/>
      <c r="P610" s="382"/>
      <c r="Q610" s="382"/>
      <c r="R610" s="382"/>
      <c r="S610" s="382"/>
      <c r="T610" s="382"/>
      <c r="U610" s="382"/>
      <c r="V610" s="382"/>
      <c r="W610" s="382"/>
      <c r="X610" s="382"/>
      <c r="Y610" s="382"/>
      <c r="Z610" s="382"/>
      <c r="AA610" s="382"/>
    </row>
    <row r="611" spans="1:27" ht="14.25" customHeight="1">
      <c r="A611" s="382"/>
      <c r="B611" s="382"/>
      <c r="C611" s="372"/>
      <c r="D611" s="382"/>
      <c r="E611" s="372"/>
      <c r="F611" s="404"/>
      <c r="G611" s="404"/>
      <c r="H611" s="382"/>
      <c r="I611" s="382"/>
      <c r="J611" s="382"/>
      <c r="K611" s="382"/>
      <c r="L611" s="382"/>
      <c r="M611" s="382"/>
      <c r="N611" s="382"/>
      <c r="O611" s="382"/>
      <c r="P611" s="382"/>
      <c r="Q611" s="382"/>
      <c r="R611" s="382"/>
      <c r="S611" s="382"/>
      <c r="T611" s="382"/>
      <c r="U611" s="382"/>
      <c r="V611" s="382"/>
      <c r="W611" s="382"/>
      <c r="X611" s="382"/>
      <c r="Y611" s="382"/>
      <c r="Z611" s="382"/>
      <c r="AA611" s="382"/>
    </row>
    <row r="612" spans="1:27" ht="14.25" customHeight="1">
      <c r="A612" s="382"/>
      <c r="B612" s="382"/>
      <c r="C612" s="372"/>
      <c r="D612" s="382"/>
      <c r="E612" s="372"/>
      <c r="F612" s="404"/>
      <c r="G612" s="404"/>
      <c r="H612" s="382"/>
      <c r="I612" s="382"/>
      <c r="J612" s="382"/>
      <c r="K612" s="382"/>
      <c r="L612" s="382"/>
      <c r="M612" s="382"/>
      <c r="N612" s="382"/>
      <c r="O612" s="382"/>
      <c r="P612" s="382"/>
      <c r="Q612" s="382"/>
      <c r="R612" s="382"/>
      <c r="S612" s="382"/>
      <c r="T612" s="382"/>
      <c r="U612" s="382"/>
      <c r="V612" s="382"/>
      <c r="W612" s="382"/>
      <c r="X612" s="382"/>
      <c r="Y612" s="382"/>
      <c r="Z612" s="382"/>
      <c r="AA612" s="382"/>
    </row>
    <row r="613" spans="1:27" ht="14.25" customHeight="1">
      <c r="A613" s="382"/>
      <c r="B613" s="382"/>
      <c r="C613" s="372"/>
      <c r="D613" s="382"/>
      <c r="E613" s="372"/>
      <c r="F613" s="404"/>
      <c r="G613" s="404"/>
      <c r="H613" s="382"/>
      <c r="I613" s="382"/>
      <c r="J613" s="382"/>
      <c r="K613" s="382"/>
      <c r="L613" s="382"/>
      <c r="M613" s="382"/>
      <c r="N613" s="382"/>
      <c r="O613" s="382"/>
      <c r="P613" s="382"/>
      <c r="Q613" s="382"/>
      <c r="R613" s="382"/>
      <c r="S613" s="382"/>
      <c r="T613" s="382"/>
      <c r="U613" s="382"/>
      <c r="V613" s="382"/>
      <c r="W613" s="382"/>
      <c r="X613" s="382"/>
      <c r="Y613" s="382"/>
      <c r="Z613" s="382"/>
      <c r="AA613" s="382"/>
    </row>
    <row r="614" spans="1:27" ht="14.25" customHeight="1">
      <c r="A614" s="382"/>
      <c r="B614" s="382"/>
      <c r="C614" s="372"/>
      <c r="D614" s="382"/>
      <c r="E614" s="372"/>
      <c r="F614" s="404"/>
      <c r="G614" s="404"/>
      <c r="H614" s="382"/>
      <c r="I614" s="382"/>
      <c r="J614" s="382"/>
      <c r="K614" s="382"/>
      <c r="L614" s="382"/>
      <c r="M614" s="382"/>
      <c r="N614" s="382"/>
      <c r="O614" s="382"/>
      <c r="P614" s="382"/>
      <c r="Q614" s="382"/>
      <c r="R614" s="382"/>
      <c r="S614" s="382"/>
      <c r="T614" s="382"/>
      <c r="U614" s="382"/>
      <c r="V614" s="382"/>
      <c r="W614" s="382"/>
      <c r="X614" s="382"/>
      <c r="Y614" s="382"/>
      <c r="Z614" s="382"/>
      <c r="AA614" s="382"/>
    </row>
    <row r="615" spans="1:27" ht="14.25" customHeight="1">
      <c r="A615" s="382"/>
      <c r="B615" s="382"/>
      <c r="C615" s="372"/>
      <c r="D615" s="382"/>
      <c r="E615" s="372"/>
      <c r="F615" s="404"/>
      <c r="G615" s="404"/>
      <c r="H615" s="382"/>
      <c r="I615" s="382"/>
      <c r="J615" s="382"/>
      <c r="K615" s="382"/>
      <c r="L615" s="382"/>
      <c r="M615" s="382"/>
      <c r="N615" s="382"/>
      <c r="O615" s="382"/>
      <c r="P615" s="382"/>
      <c r="Q615" s="382"/>
      <c r="R615" s="382"/>
      <c r="S615" s="382"/>
      <c r="T615" s="382"/>
      <c r="U615" s="382"/>
      <c r="V615" s="382"/>
      <c r="W615" s="382"/>
      <c r="X615" s="382"/>
      <c r="Y615" s="382"/>
      <c r="Z615" s="382"/>
      <c r="AA615" s="382"/>
    </row>
    <row r="616" spans="1:27" ht="14.25" customHeight="1">
      <c r="A616" s="382"/>
      <c r="B616" s="382"/>
      <c r="C616" s="372"/>
      <c r="D616" s="382"/>
      <c r="E616" s="372"/>
      <c r="F616" s="404"/>
      <c r="G616" s="404"/>
      <c r="H616" s="382"/>
      <c r="I616" s="382"/>
      <c r="J616" s="382"/>
      <c r="K616" s="382"/>
      <c r="L616" s="382"/>
      <c r="M616" s="382"/>
      <c r="N616" s="382"/>
      <c r="O616" s="382"/>
      <c r="P616" s="382"/>
      <c r="Q616" s="382"/>
      <c r="R616" s="382"/>
      <c r="S616" s="382"/>
      <c r="T616" s="382"/>
      <c r="U616" s="382"/>
      <c r="V616" s="382"/>
      <c r="W616" s="382"/>
      <c r="X616" s="382"/>
      <c r="Y616" s="382"/>
      <c r="Z616" s="382"/>
      <c r="AA616" s="382"/>
    </row>
    <row r="617" spans="1:27" ht="14.25" customHeight="1">
      <c r="A617" s="382"/>
      <c r="B617" s="382"/>
      <c r="C617" s="372"/>
      <c r="D617" s="382"/>
      <c r="E617" s="372"/>
      <c r="F617" s="404"/>
      <c r="G617" s="404"/>
      <c r="H617" s="382"/>
      <c r="I617" s="382"/>
      <c r="J617" s="382"/>
      <c r="K617" s="382"/>
      <c r="L617" s="382"/>
      <c r="M617" s="382"/>
      <c r="N617" s="382"/>
      <c r="O617" s="382"/>
      <c r="P617" s="382"/>
      <c r="Q617" s="382"/>
      <c r="R617" s="382"/>
      <c r="S617" s="382"/>
      <c r="T617" s="382"/>
      <c r="U617" s="382"/>
      <c r="V617" s="382"/>
      <c r="W617" s="382"/>
      <c r="X617" s="382"/>
      <c r="Y617" s="382"/>
      <c r="Z617" s="382"/>
      <c r="AA617" s="382"/>
    </row>
    <row r="618" spans="1:27" ht="14.25" customHeight="1">
      <c r="A618" s="382"/>
      <c r="B618" s="382"/>
      <c r="C618" s="372"/>
      <c r="D618" s="382"/>
      <c r="E618" s="372"/>
      <c r="F618" s="404"/>
      <c r="G618" s="404"/>
      <c r="H618" s="382"/>
      <c r="I618" s="382"/>
      <c r="J618" s="382"/>
      <c r="K618" s="382"/>
      <c r="L618" s="382"/>
      <c r="M618" s="382"/>
      <c r="N618" s="382"/>
      <c r="O618" s="382"/>
      <c r="P618" s="382"/>
      <c r="Q618" s="382"/>
      <c r="R618" s="382"/>
      <c r="S618" s="382"/>
      <c r="T618" s="382"/>
      <c r="U618" s="382"/>
      <c r="V618" s="382"/>
      <c r="W618" s="382"/>
      <c r="X618" s="382"/>
      <c r="Y618" s="382"/>
      <c r="Z618" s="382"/>
      <c r="AA618" s="382"/>
    </row>
    <row r="619" spans="1:27" ht="14.25" customHeight="1">
      <c r="A619" s="382"/>
      <c r="B619" s="382"/>
      <c r="C619" s="372"/>
      <c r="D619" s="382"/>
      <c r="E619" s="372"/>
      <c r="F619" s="404"/>
      <c r="G619" s="404"/>
      <c r="H619" s="382"/>
      <c r="I619" s="382"/>
      <c r="J619" s="382"/>
      <c r="K619" s="382"/>
      <c r="L619" s="382"/>
      <c r="M619" s="382"/>
      <c r="N619" s="382"/>
      <c r="O619" s="382"/>
      <c r="P619" s="382"/>
      <c r="Q619" s="382"/>
      <c r="R619" s="382"/>
      <c r="S619" s="382"/>
      <c r="T619" s="382"/>
      <c r="U619" s="382"/>
      <c r="V619" s="382"/>
      <c r="W619" s="382"/>
      <c r="X619" s="382"/>
      <c r="Y619" s="382"/>
      <c r="Z619" s="382"/>
      <c r="AA619" s="382"/>
    </row>
    <row r="620" spans="1:27" ht="14.25" customHeight="1">
      <c r="A620" s="382"/>
      <c r="B620" s="382"/>
      <c r="C620" s="372"/>
      <c r="D620" s="382"/>
      <c r="E620" s="372"/>
      <c r="F620" s="404"/>
      <c r="G620" s="404"/>
      <c r="H620" s="382"/>
      <c r="I620" s="382"/>
      <c r="J620" s="382"/>
      <c r="K620" s="382"/>
      <c r="L620" s="382"/>
      <c r="M620" s="382"/>
      <c r="N620" s="382"/>
      <c r="O620" s="382"/>
      <c r="P620" s="382"/>
      <c r="Q620" s="382"/>
      <c r="R620" s="382"/>
      <c r="S620" s="382"/>
      <c r="T620" s="382"/>
      <c r="U620" s="382"/>
      <c r="V620" s="382"/>
      <c r="W620" s="382"/>
      <c r="X620" s="382"/>
      <c r="Y620" s="382"/>
      <c r="Z620" s="382"/>
      <c r="AA620" s="382"/>
    </row>
    <row r="621" spans="1:27" ht="14.25" customHeight="1">
      <c r="A621" s="382"/>
      <c r="B621" s="382"/>
      <c r="C621" s="372"/>
      <c r="D621" s="382"/>
      <c r="E621" s="372"/>
      <c r="F621" s="404"/>
      <c r="G621" s="404"/>
      <c r="H621" s="382"/>
      <c r="I621" s="382"/>
      <c r="J621" s="382"/>
      <c r="K621" s="382"/>
      <c r="L621" s="382"/>
      <c r="M621" s="382"/>
      <c r="N621" s="382"/>
      <c r="O621" s="382"/>
      <c r="P621" s="382"/>
      <c r="Q621" s="382"/>
      <c r="R621" s="382"/>
      <c r="S621" s="382"/>
      <c r="T621" s="382"/>
      <c r="U621" s="382"/>
      <c r="V621" s="382"/>
      <c r="W621" s="382"/>
      <c r="X621" s="382"/>
      <c r="Y621" s="382"/>
      <c r="Z621" s="382"/>
      <c r="AA621" s="382"/>
    </row>
    <row r="622" spans="1:27" ht="14.25" customHeight="1">
      <c r="A622" s="382"/>
      <c r="B622" s="382"/>
      <c r="C622" s="372"/>
      <c r="D622" s="382"/>
      <c r="E622" s="372"/>
      <c r="F622" s="404"/>
      <c r="G622" s="404"/>
      <c r="H622" s="382"/>
      <c r="I622" s="382"/>
      <c r="J622" s="382"/>
      <c r="K622" s="382"/>
      <c r="L622" s="382"/>
      <c r="M622" s="382"/>
      <c r="N622" s="382"/>
      <c r="O622" s="382"/>
      <c r="P622" s="382"/>
      <c r="Q622" s="382"/>
      <c r="R622" s="382"/>
      <c r="S622" s="382"/>
      <c r="T622" s="382"/>
      <c r="U622" s="382"/>
      <c r="V622" s="382"/>
      <c r="W622" s="382"/>
      <c r="X622" s="382"/>
      <c r="Y622" s="382"/>
      <c r="Z622" s="382"/>
      <c r="AA622" s="382"/>
    </row>
    <row r="623" spans="1:27" ht="14.25" customHeight="1">
      <c r="A623" s="382"/>
      <c r="B623" s="382"/>
      <c r="C623" s="372"/>
      <c r="D623" s="382"/>
      <c r="E623" s="372"/>
      <c r="F623" s="404"/>
      <c r="G623" s="404"/>
      <c r="H623" s="382"/>
      <c r="I623" s="382"/>
      <c r="J623" s="382"/>
      <c r="K623" s="382"/>
      <c r="L623" s="382"/>
      <c r="M623" s="382"/>
      <c r="N623" s="382"/>
      <c r="O623" s="382"/>
      <c r="P623" s="382"/>
      <c r="Q623" s="382"/>
      <c r="R623" s="382"/>
      <c r="S623" s="382"/>
      <c r="T623" s="382"/>
      <c r="U623" s="382"/>
      <c r="V623" s="382"/>
      <c r="W623" s="382"/>
      <c r="X623" s="382"/>
      <c r="Y623" s="382"/>
      <c r="Z623" s="382"/>
      <c r="AA623" s="382"/>
    </row>
    <row r="624" spans="1:27" ht="14.25" customHeight="1">
      <c r="A624" s="382"/>
      <c r="B624" s="382"/>
      <c r="C624" s="372"/>
      <c r="D624" s="382"/>
      <c r="E624" s="372"/>
      <c r="F624" s="404"/>
      <c r="G624" s="404"/>
      <c r="H624" s="382"/>
      <c r="I624" s="382"/>
      <c r="J624" s="382"/>
      <c r="K624" s="382"/>
      <c r="L624" s="382"/>
      <c r="M624" s="382"/>
      <c r="N624" s="382"/>
      <c r="O624" s="382"/>
      <c r="P624" s="382"/>
      <c r="Q624" s="382"/>
      <c r="R624" s="382"/>
      <c r="S624" s="382"/>
      <c r="T624" s="382"/>
      <c r="U624" s="382"/>
      <c r="V624" s="382"/>
      <c r="W624" s="382"/>
      <c r="X624" s="382"/>
      <c r="Y624" s="382"/>
      <c r="Z624" s="382"/>
      <c r="AA624" s="382"/>
    </row>
    <row r="625" spans="1:27" ht="14.25" customHeight="1">
      <c r="A625" s="382"/>
      <c r="B625" s="382"/>
      <c r="C625" s="372"/>
      <c r="D625" s="382"/>
      <c r="E625" s="372"/>
      <c r="F625" s="404"/>
      <c r="G625" s="404"/>
      <c r="H625" s="382"/>
      <c r="I625" s="382"/>
      <c r="J625" s="382"/>
      <c r="K625" s="382"/>
      <c r="L625" s="382"/>
      <c r="M625" s="382"/>
      <c r="N625" s="382"/>
      <c r="O625" s="382"/>
      <c r="P625" s="382"/>
      <c r="Q625" s="382"/>
      <c r="R625" s="382"/>
      <c r="S625" s="382"/>
      <c r="T625" s="382"/>
      <c r="U625" s="382"/>
      <c r="V625" s="382"/>
      <c r="W625" s="382"/>
      <c r="X625" s="382"/>
      <c r="Y625" s="382"/>
      <c r="Z625" s="382"/>
      <c r="AA625" s="382"/>
    </row>
    <row r="626" spans="1:27" ht="14.25" customHeight="1">
      <c r="A626" s="382"/>
      <c r="B626" s="382"/>
      <c r="C626" s="372"/>
      <c r="D626" s="382"/>
      <c r="E626" s="372"/>
      <c r="F626" s="404"/>
      <c r="G626" s="404"/>
      <c r="H626" s="382"/>
      <c r="I626" s="382"/>
      <c r="J626" s="382"/>
      <c r="K626" s="382"/>
      <c r="L626" s="382"/>
      <c r="M626" s="382"/>
      <c r="N626" s="382"/>
      <c r="O626" s="382"/>
      <c r="P626" s="382"/>
      <c r="Q626" s="382"/>
      <c r="R626" s="382"/>
      <c r="S626" s="382"/>
      <c r="T626" s="382"/>
      <c r="U626" s="382"/>
      <c r="V626" s="382"/>
      <c r="W626" s="382"/>
      <c r="X626" s="382"/>
      <c r="Y626" s="382"/>
      <c r="Z626" s="382"/>
      <c r="AA626" s="382"/>
    </row>
    <row r="627" spans="1:27" ht="14.25" customHeight="1">
      <c r="A627" s="382"/>
      <c r="B627" s="382"/>
      <c r="C627" s="372"/>
      <c r="D627" s="382"/>
      <c r="E627" s="372"/>
      <c r="F627" s="404"/>
      <c r="G627" s="404"/>
      <c r="H627" s="382"/>
      <c r="I627" s="382"/>
      <c r="J627" s="382"/>
      <c r="K627" s="382"/>
      <c r="L627" s="382"/>
      <c r="M627" s="382"/>
      <c r="N627" s="382"/>
      <c r="O627" s="382"/>
      <c r="P627" s="382"/>
      <c r="Q627" s="382"/>
      <c r="R627" s="382"/>
      <c r="S627" s="382"/>
      <c r="T627" s="382"/>
      <c r="U627" s="382"/>
      <c r="V627" s="382"/>
      <c r="W627" s="382"/>
      <c r="X627" s="382"/>
      <c r="Y627" s="382"/>
      <c r="Z627" s="382"/>
      <c r="AA627" s="382"/>
    </row>
    <row r="628" spans="1:27" ht="14.25" customHeight="1">
      <c r="A628" s="382"/>
      <c r="B628" s="382"/>
      <c r="C628" s="372"/>
      <c r="D628" s="382"/>
      <c r="E628" s="372"/>
      <c r="F628" s="404"/>
      <c r="G628" s="404"/>
      <c r="H628" s="382"/>
      <c r="I628" s="382"/>
      <c r="J628" s="382"/>
      <c r="K628" s="382"/>
      <c r="L628" s="382"/>
      <c r="M628" s="382"/>
      <c r="N628" s="382"/>
      <c r="O628" s="382"/>
      <c r="P628" s="382"/>
      <c r="Q628" s="382"/>
      <c r="R628" s="382"/>
      <c r="S628" s="382"/>
      <c r="T628" s="382"/>
      <c r="U628" s="382"/>
      <c r="V628" s="382"/>
      <c r="W628" s="382"/>
      <c r="X628" s="382"/>
      <c r="Y628" s="382"/>
      <c r="Z628" s="382"/>
      <c r="AA628" s="382"/>
    </row>
    <row r="629" spans="1:27" ht="14.25" customHeight="1">
      <c r="A629" s="382"/>
      <c r="B629" s="382"/>
      <c r="C629" s="372"/>
      <c r="D629" s="382"/>
      <c r="E629" s="372"/>
      <c r="F629" s="404"/>
      <c r="G629" s="404"/>
      <c r="H629" s="382"/>
      <c r="I629" s="382"/>
      <c r="J629" s="382"/>
      <c r="K629" s="382"/>
      <c r="L629" s="382"/>
      <c r="M629" s="382"/>
      <c r="N629" s="382"/>
      <c r="O629" s="382"/>
      <c r="P629" s="382"/>
      <c r="Q629" s="382"/>
      <c r="R629" s="382"/>
      <c r="S629" s="382"/>
      <c r="T629" s="382"/>
      <c r="U629" s="382"/>
      <c r="V629" s="382"/>
      <c r="W629" s="382"/>
      <c r="X629" s="382"/>
      <c r="Y629" s="382"/>
      <c r="Z629" s="382"/>
      <c r="AA629" s="382"/>
    </row>
    <row r="630" spans="1:27" ht="14.25" customHeight="1">
      <c r="A630" s="382"/>
      <c r="B630" s="382"/>
      <c r="C630" s="372"/>
      <c r="D630" s="382"/>
      <c r="E630" s="372"/>
      <c r="F630" s="404"/>
      <c r="G630" s="404"/>
      <c r="H630" s="382"/>
      <c r="I630" s="382"/>
      <c r="J630" s="382"/>
      <c r="K630" s="382"/>
      <c r="L630" s="382"/>
      <c r="M630" s="382"/>
      <c r="N630" s="382"/>
      <c r="O630" s="382"/>
      <c r="P630" s="382"/>
      <c r="Q630" s="382"/>
      <c r="R630" s="382"/>
      <c r="S630" s="382"/>
      <c r="T630" s="382"/>
      <c r="U630" s="382"/>
      <c r="V630" s="382"/>
      <c r="W630" s="382"/>
      <c r="X630" s="382"/>
      <c r="Y630" s="382"/>
      <c r="Z630" s="382"/>
      <c r="AA630" s="382"/>
    </row>
    <row r="631" spans="1:27" ht="14.25" customHeight="1">
      <c r="A631" s="382"/>
      <c r="B631" s="382"/>
      <c r="C631" s="372"/>
      <c r="D631" s="382"/>
      <c r="E631" s="372"/>
      <c r="F631" s="404"/>
      <c r="G631" s="404"/>
      <c r="H631" s="382"/>
      <c r="I631" s="382"/>
      <c r="J631" s="382"/>
      <c r="K631" s="382"/>
      <c r="L631" s="382"/>
      <c r="M631" s="382"/>
      <c r="N631" s="382"/>
      <c r="O631" s="382"/>
      <c r="P631" s="382"/>
      <c r="Q631" s="382"/>
      <c r="R631" s="382"/>
      <c r="S631" s="382"/>
      <c r="T631" s="382"/>
      <c r="U631" s="382"/>
      <c r="V631" s="382"/>
      <c r="W631" s="382"/>
      <c r="X631" s="382"/>
      <c r="Y631" s="382"/>
      <c r="Z631" s="382"/>
      <c r="AA631" s="382"/>
    </row>
    <row r="632" spans="1:27" ht="14.25" customHeight="1">
      <c r="A632" s="382"/>
      <c r="B632" s="382"/>
      <c r="C632" s="372"/>
      <c r="D632" s="382"/>
      <c r="E632" s="372"/>
      <c r="F632" s="404"/>
      <c r="G632" s="404"/>
      <c r="H632" s="382"/>
      <c r="I632" s="382"/>
      <c r="J632" s="382"/>
      <c r="K632" s="382"/>
      <c r="L632" s="382"/>
      <c r="M632" s="382"/>
      <c r="N632" s="382"/>
      <c r="O632" s="382"/>
      <c r="P632" s="382"/>
      <c r="Q632" s="382"/>
      <c r="R632" s="382"/>
      <c r="S632" s="382"/>
      <c r="T632" s="382"/>
      <c r="U632" s="382"/>
      <c r="V632" s="382"/>
      <c r="W632" s="382"/>
      <c r="X632" s="382"/>
      <c r="Y632" s="382"/>
      <c r="Z632" s="382"/>
      <c r="AA632" s="382"/>
    </row>
    <row r="633" spans="1:27" ht="14.25" customHeight="1">
      <c r="A633" s="382"/>
      <c r="B633" s="382"/>
      <c r="C633" s="372"/>
      <c r="D633" s="382"/>
      <c r="E633" s="372"/>
      <c r="F633" s="404"/>
      <c r="G633" s="404"/>
      <c r="H633" s="382"/>
      <c r="I633" s="382"/>
      <c r="J633" s="382"/>
      <c r="K633" s="382"/>
      <c r="L633" s="382"/>
      <c r="M633" s="382"/>
      <c r="N633" s="382"/>
      <c r="O633" s="382"/>
      <c r="P633" s="382"/>
      <c r="Q633" s="382"/>
      <c r="R633" s="382"/>
      <c r="S633" s="382"/>
      <c r="T633" s="382"/>
      <c r="U633" s="382"/>
      <c r="V633" s="382"/>
      <c r="W633" s="382"/>
      <c r="X633" s="382"/>
      <c r="Y633" s="382"/>
      <c r="Z633" s="382"/>
      <c r="AA633" s="382"/>
    </row>
    <row r="634" spans="1:27" ht="14.25" customHeight="1">
      <c r="A634" s="382"/>
      <c r="B634" s="382"/>
      <c r="C634" s="372"/>
      <c r="D634" s="382"/>
      <c r="E634" s="372"/>
      <c r="F634" s="404"/>
      <c r="G634" s="404"/>
      <c r="H634" s="382"/>
      <c r="I634" s="382"/>
      <c r="J634" s="382"/>
      <c r="K634" s="382"/>
      <c r="L634" s="382"/>
      <c r="M634" s="382"/>
      <c r="N634" s="382"/>
      <c r="O634" s="382"/>
      <c r="P634" s="382"/>
      <c r="Q634" s="382"/>
      <c r="R634" s="382"/>
      <c r="S634" s="382"/>
      <c r="T634" s="382"/>
      <c r="U634" s="382"/>
      <c r="V634" s="382"/>
      <c r="W634" s="382"/>
      <c r="X634" s="382"/>
      <c r="Y634" s="382"/>
      <c r="Z634" s="382"/>
      <c r="AA634" s="382"/>
    </row>
    <row r="635" spans="1:27" ht="14.25" customHeight="1">
      <c r="A635" s="382"/>
      <c r="B635" s="382"/>
      <c r="C635" s="372"/>
      <c r="D635" s="382"/>
      <c r="E635" s="372"/>
      <c r="F635" s="404"/>
      <c r="G635" s="404"/>
      <c r="H635" s="382"/>
      <c r="I635" s="382"/>
      <c r="J635" s="382"/>
      <c r="K635" s="382"/>
      <c r="L635" s="382"/>
      <c r="M635" s="382"/>
      <c r="N635" s="382"/>
      <c r="O635" s="382"/>
      <c r="P635" s="382"/>
      <c r="Q635" s="382"/>
      <c r="R635" s="382"/>
      <c r="S635" s="382"/>
      <c r="T635" s="382"/>
      <c r="U635" s="382"/>
      <c r="V635" s="382"/>
      <c r="W635" s="382"/>
      <c r="X635" s="382"/>
      <c r="Y635" s="382"/>
      <c r="Z635" s="382"/>
      <c r="AA635" s="382"/>
    </row>
    <row r="636" spans="1:27" ht="14.25" customHeight="1">
      <c r="A636" s="382"/>
      <c r="B636" s="382"/>
      <c r="C636" s="372"/>
      <c r="D636" s="382"/>
      <c r="E636" s="372"/>
      <c r="F636" s="404"/>
      <c r="G636" s="404"/>
      <c r="H636" s="382"/>
      <c r="I636" s="382"/>
      <c r="J636" s="382"/>
      <c r="K636" s="382"/>
      <c r="L636" s="382"/>
      <c r="M636" s="382"/>
      <c r="N636" s="382"/>
      <c r="O636" s="382"/>
      <c r="P636" s="382"/>
      <c r="Q636" s="382"/>
      <c r="R636" s="382"/>
      <c r="S636" s="382"/>
      <c r="T636" s="382"/>
      <c r="U636" s="382"/>
      <c r="V636" s="382"/>
      <c r="W636" s="382"/>
      <c r="X636" s="382"/>
      <c r="Y636" s="382"/>
      <c r="Z636" s="382"/>
      <c r="AA636" s="382"/>
    </row>
    <row r="637" spans="1:27" ht="14.25" customHeight="1">
      <c r="A637" s="382"/>
      <c r="B637" s="382"/>
      <c r="C637" s="372"/>
      <c r="D637" s="382"/>
      <c r="E637" s="372"/>
      <c r="F637" s="404"/>
      <c r="G637" s="404"/>
      <c r="H637" s="382"/>
      <c r="I637" s="382"/>
      <c r="J637" s="382"/>
      <c r="K637" s="382"/>
      <c r="L637" s="382"/>
      <c r="M637" s="382"/>
      <c r="N637" s="382"/>
      <c r="O637" s="382"/>
      <c r="P637" s="382"/>
      <c r="Q637" s="382"/>
      <c r="R637" s="382"/>
      <c r="S637" s="382"/>
      <c r="T637" s="382"/>
      <c r="U637" s="382"/>
      <c r="V637" s="382"/>
      <c r="W637" s="382"/>
      <c r="X637" s="382"/>
      <c r="Y637" s="382"/>
      <c r="Z637" s="382"/>
      <c r="AA637" s="382"/>
    </row>
    <row r="638" spans="1:27" ht="14.25" customHeight="1">
      <c r="A638" s="382"/>
      <c r="B638" s="382"/>
      <c r="C638" s="372"/>
      <c r="D638" s="382"/>
      <c r="E638" s="372"/>
      <c r="F638" s="404"/>
      <c r="G638" s="404"/>
      <c r="H638" s="382"/>
      <c r="I638" s="382"/>
      <c r="J638" s="382"/>
      <c r="K638" s="382"/>
      <c r="L638" s="382"/>
      <c r="M638" s="382"/>
      <c r="N638" s="382"/>
      <c r="O638" s="382"/>
      <c r="P638" s="382"/>
      <c r="Q638" s="382"/>
      <c r="R638" s="382"/>
      <c r="S638" s="382"/>
      <c r="T638" s="382"/>
      <c r="U638" s="382"/>
      <c r="V638" s="382"/>
      <c r="W638" s="382"/>
      <c r="X638" s="382"/>
      <c r="Y638" s="382"/>
      <c r="Z638" s="382"/>
      <c r="AA638" s="382"/>
    </row>
    <row r="639" spans="1:27" ht="14.25" customHeight="1">
      <c r="A639" s="382"/>
      <c r="B639" s="382"/>
      <c r="C639" s="372"/>
      <c r="D639" s="382"/>
      <c r="E639" s="372"/>
      <c r="F639" s="404"/>
      <c r="G639" s="404"/>
      <c r="H639" s="382"/>
      <c r="I639" s="382"/>
      <c r="J639" s="382"/>
      <c r="K639" s="382"/>
      <c r="L639" s="382"/>
      <c r="M639" s="382"/>
      <c r="N639" s="382"/>
      <c r="O639" s="382"/>
      <c r="P639" s="382"/>
      <c r="Q639" s="382"/>
      <c r="R639" s="382"/>
      <c r="S639" s="382"/>
      <c r="T639" s="382"/>
      <c r="U639" s="382"/>
      <c r="V639" s="382"/>
      <c r="W639" s="382"/>
      <c r="X639" s="382"/>
      <c r="Y639" s="382"/>
      <c r="Z639" s="382"/>
      <c r="AA639" s="382"/>
    </row>
    <row r="640" spans="1:27" ht="14.25" customHeight="1">
      <c r="A640" s="382"/>
      <c r="B640" s="382"/>
      <c r="C640" s="372"/>
      <c r="D640" s="382"/>
      <c r="E640" s="372"/>
      <c r="F640" s="404"/>
      <c r="G640" s="404"/>
      <c r="H640" s="382"/>
      <c r="I640" s="382"/>
      <c r="J640" s="382"/>
      <c r="K640" s="382"/>
      <c r="L640" s="382"/>
      <c r="M640" s="382"/>
      <c r="N640" s="382"/>
      <c r="O640" s="382"/>
      <c r="P640" s="382"/>
      <c r="Q640" s="382"/>
      <c r="R640" s="382"/>
      <c r="S640" s="382"/>
      <c r="T640" s="382"/>
      <c r="U640" s="382"/>
      <c r="V640" s="382"/>
      <c r="W640" s="382"/>
      <c r="X640" s="382"/>
      <c r="Y640" s="382"/>
      <c r="Z640" s="382"/>
      <c r="AA640" s="382"/>
    </row>
    <row r="641" spans="1:27" ht="14.25" customHeight="1">
      <c r="A641" s="382"/>
      <c r="B641" s="382"/>
      <c r="C641" s="372"/>
      <c r="D641" s="382"/>
      <c r="E641" s="372"/>
      <c r="F641" s="404"/>
      <c r="G641" s="404"/>
      <c r="H641" s="382"/>
      <c r="I641" s="382"/>
      <c r="J641" s="382"/>
      <c r="K641" s="382"/>
      <c r="L641" s="382"/>
      <c r="M641" s="382"/>
      <c r="N641" s="382"/>
      <c r="O641" s="382"/>
      <c r="P641" s="382"/>
      <c r="Q641" s="382"/>
      <c r="R641" s="382"/>
      <c r="S641" s="382"/>
      <c r="T641" s="382"/>
      <c r="U641" s="382"/>
      <c r="V641" s="382"/>
      <c r="W641" s="382"/>
      <c r="X641" s="382"/>
      <c r="Y641" s="382"/>
      <c r="Z641" s="382"/>
      <c r="AA641" s="382"/>
    </row>
    <row r="642" spans="1:27" ht="14.25" customHeight="1">
      <c r="A642" s="382"/>
      <c r="B642" s="382"/>
      <c r="C642" s="372"/>
      <c r="D642" s="382"/>
      <c r="E642" s="372"/>
      <c r="F642" s="404"/>
      <c r="G642" s="404"/>
      <c r="H642" s="382"/>
      <c r="I642" s="382"/>
      <c r="J642" s="382"/>
      <c r="K642" s="382"/>
      <c r="L642" s="382"/>
      <c r="M642" s="382"/>
      <c r="N642" s="382"/>
      <c r="O642" s="382"/>
      <c r="P642" s="382"/>
      <c r="Q642" s="382"/>
      <c r="R642" s="382"/>
      <c r="S642" s="382"/>
      <c r="T642" s="382"/>
      <c r="U642" s="382"/>
      <c r="V642" s="382"/>
      <c r="W642" s="382"/>
      <c r="X642" s="382"/>
      <c r="Y642" s="382"/>
      <c r="Z642" s="382"/>
      <c r="AA642" s="382"/>
    </row>
    <row r="643" spans="1:27" ht="14.25" customHeight="1">
      <c r="A643" s="382"/>
      <c r="B643" s="382"/>
      <c r="C643" s="372"/>
      <c r="D643" s="382"/>
      <c r="E643" s="372"/>
      <c r="F643" s="404"/>
      <c r="G643" s="404"/>
      <c r="H643" s="382"/>
      <c r="I643" s="382"/>
      <c r="J643" s="382"/>
      <c r="K643" s="382"/>
      <c r="L643" s="382"/>
      <c r="M643" s="382"/>
      <c r="N643" s="382"/>
      <c r="O643" s="382"/>
      <c r="P643" s="382"/>
      <c r="Q643" s="382"/>
      <c r="R643" s="382"/>
      <c r="S643" s="382"/>
      <c r="T643" s="382"/>
      <c r="U643" s="382"/>
      <c r="V643" s="382"/>
      <c r="W643" s="382"/>
      <c r="X643" s="382"/>
      <c r="Y643" s="382"/>
      <c r="Z643" s="382"/>
      <c r="AA643" s="382"/>
    </row>
    <row r="644" spans="1:27" ht="14.25" customHeight="1">
      <c r="A644" s="382"/>
      <c r="B644" s="382"/>
      <c r="C644" s="372"/>
      <c r="D644" s="382"/>
      <c r="E644" s="372"/>
      <c r="F644" s="404"/>
      <c r="G644" s="404"/>
      <c r="H644" s="382"/>
      <c r="I644" s="382"/>
      <c r="J644" s="382"/>
      <c r="K644" s="382"/>
      <c r="L644" s="382"/>
      <c r="M644" s="382"/>
      <c r="N644" s="382"/>
      <c r="O644" s="382"/>
      <c r="P644" s="382"/>
      <c r="Q644" s="382"/>
      <c r="R644" s="382"/>
      <c r="S644" s="382"/>
      <c r="T644" s="382"/>
      <c r="U644" s="382"/>
      <c r="V644" s="382"/>
      <c r="W644" s="382"/>
      <c r="X644" s="382"/>
      <c r="Y644" s="382"/>
      <c r="Z644" s="382"/>
      <c r="AA644" s="382"/>
    </row>
    <row r="645" spans="1:27" ht="14.25" customHeight="1">
      <c r="A645" s="382"/>
      <c r="B645" s="382"/>
      <c r="C645" s="372"/>
      <c r="D645" s="382"/>
      <c r="E645" s="372"/>
      <c r="F645" s="404"/>
      <c r="G645" s="404"/>
      <c r="H645" s="382"/>
      <c r="I645" s="382"/>
      <c r="J645" s="382"/>
      <c r="K645" s="382"/>
      <c r="L645" s="382"/>
      <c r="M645" s="382"/>
      <c r="N645" s="382"/>
      <c r="O645" s="382"/>
      <c r="P645" s="382"/>
      <c r="Q645" s="382"/>
      <c r="R645" s="382"/>
      <c r="S645" s="382"/>
      <c r="T645" s="382"/>
      <c r="U645" s="382"/>
      <c r="V645" s="382"/>
      <c r="W645" s="382"/>
      <c r="X645" s="382"/>
      <c r="Y645" s="382"/>
      <c r="Z645" s="382"/>
      <c r="AA645" s="382"/>
    </row>
    <row r="646" spans="1:27" ht="14.25" customHeight="1">
      <c r="A646" s="382"/>
      <c r="B646" s="382"/>
      <c r="C646" s="372"/>
      <c r="D646" s="382"/>
      <c r="E646" s="372"/>
      <c r="F646" s="404"/>
      <c r="G646" s="404"/>
      <c r="H646" s="382"/>
      <c r="I646" s="382"/>
      <c r="J646" s="382"/>
      <c r="K646" s="382"/>
      <c r="L646" s="382"/>
      <c r="M646" s="382"/>
      <c r="N646" s="382"/>
      <c r="O646" s="382"/>
      <c r="P646" s="382"/>
      <c r="Q646" s="382"/>
      <c r="R646" s="382"/>
      <c r="S646" s="382"/>
      <c r="T646" s="382"/>
      <c r="U646" s="382"/>
      <c r="V646" s="382"/>
      <c r="W646" s="382"/>
      <c r="X646" s="382"/>
      <c r="Y646" s="382"/>
      <c r="Z646" s="382"/>
      <c r="AA646" s="382"/>
    </row>
    <row r="647" spans="1:27" ht="14.25" customHeight="1">
      <c r="A647" s="382"/>
      <c r="B647" s="382"/>
      <c r="C647" s="372"/>
      <c r="D647" s="382"/>
      <c r="E647" s="372"/>
      <c r="F647" s="404"/>
      <c r="G647" s="404"/>
      <c r="H647" s="382"/>
      <c r="I647" s="382"/>
      <c r="J647" s="382"/>
      <c r="K647" s="382"/>
      <c r="L647" s="382"/>
      <c r="M647" s="382"/>
      <c r="N647" s="382"/>
      <c r="O647" s="382"/>
      <c r="P647" s="382"/>
      <c r="Q647" s="382"/>
      <c r="R647" s="382"/>
      <c r="S647" s="382"/>
      <c r="T647" s="382"/>
      <c r="U647" s="382"/>
      <c r="V647" s="382"/>
      <c r="W647" s="382"/>
      <c r="X647" s="382"/>
      <c r="Y647" s="382"/>
      <c r="Z647" s="382"/>
      <c r="AA647" s="382"/>
    </row>
    <row r="648" spans="1:27" ht="14.25" customHeight="1">
      <c r="A648" s="382"/>
      <c r="B648" s="382"/>
      <c r="C648" s="372"/>
      <c r="D648" s="382"/>
      <c r="E648" s="372"/>
      <c r="F648" s="404"/>
      <c r="G648" s="404"/>
      <c r="H648" s="382"/>
      <c r="I648" s="382"/>
      <c r="J648" s="382"/>
      <c r="K648" s="382"/>
      <c r="L648" s="382"/>
      <c r="M648" s="382"/>
      <c r="N648" s="382"/>
      <c r="O648" s="382"/>
      <c r="P648" s="382"/>
      <c r="Q648" s="382"/>
      <c r="R648" s="382"/>
      <c r="S648" s="382"/>
      <c r="T648" s="382"/>
      <c r="U648" s="382"/>
      <c r="V648" s="382"/>
      <c r="W648" s="382"/>
      <c r="X648" s="382"/>
      <c r="Y648" s="382"/>
      <c r="Z648" s="382"/>
      <c r="AA648" s="382"/>
    </row>
    <row r="649" spans="1:27" ht="14.25" customHeight="1">
      <c r="A649" s="382"/>
      <c r="B649" s="382"/>
      <c r="C649" s="372"/>
      <c r="D649" s="382"/>
      <c r="E649" s="372"/>
      <c r="F649" s="404"/>
      <c r="G649" s="404"/>
      <c r="H649" s="382"/>
      <c r="I649" s="382"/>
      <c r="J649" s="382"/>
      <c r="K649" s="382"/>
      <c r="L649" s="382"/>
      <c r="M649" s="382"/>
      <c r="N649" s="382"/>
      <c r="O649" s="382"/>
      <c r="P649" s="382"/>
      <c r="Q649" s="382"/>
      <c r="R649" s="382"/>
      <c r="S649" s="382"/>
      <c r="T649" s="382"/>
      <c r="U649" s="382"/>
      <c r="V649" s="382"/>
      <c r="W649" s="382"/>
      <c r="X649" s="382"/>
      <c r="Y649" s="382"/>
      <c r="Z649" s="382"/>
      <c r="AA649" s="382"/>
    </row>
    <row r="650" spans="1:27" ht="14.25" customHeight="1">
      <c r="A650" s="382"/>
      <c r="B650" s="382"/>
      <c r="C650" s="372"/>
      <c r="D650" s="382"/>
      <c r="E650" s="372"/>
      <c r="F650" s="404"/>
      <c r="G650" s="404"/>
      <c r="H650" s="382"/>
      <c r="I650" s="382"/>
      <c r="J650" s="382"/>
      <c r="K650" s="382"/>
      <c r="L650" s="382"/>
      <c r="M650" s="382"/>
      <c r="N650" s="382"/>
      <c r="O650" s="382"/>
      <c r="P650" s="382"/>
      <c r="Q650" s="382"/>
      <c r="R650" s="382"/>
      <c r="S650" s="382"/>
      <c r="T650" s="382"/>
      <c r="U650" s="382"/>
      <c r="V650" s="382"/>
      <c r="W650" s="382"/>
      <c r="X650" s="382"/>
      <c r="Y650" s="382"/>
      <c r="Z650" s="382"/>
      <c r="AA650" s="382"/>
    </row>
    <row r="651" spans="1:27" ht="14.25" customHeight="1">
      <c r="A651" s="382"/>
      <c r="B651" s="382"/>
      <c r="C651" s="372"/>
      <c r="D651" s="382"/>
      <c r="E651" s="372"/>
      <c r="F651" s="404"/>
      <c r="G651" s="404"/>
      <c r="H651" s="382"/>
      <c r="I651" s="382"/>
      <c r="J651" s="382"/>
      <c r="K651" s="382"/>
      <c r="L651" s="382"/>
      <c r="M651" s="382"/>
      <c r="N651" s="382"/>
      <c r="O651" s="382"/>
      <c r="P651" s="382"/>
      <c r="Q651" s="382"/>
      <c r="R651" s="382"/>
      <c r="S651" s="382"/>
      <c r="T651" s="382"/>
      <c r="U651" s="382"/>
      <c r="V651" s="382"/>
      <c r="W651" s="382"/>
      <c r="X651" s="382"/>
      <c r="Y651" s="382"/>
      <c r="Z651" s="382"/>
      <c r="AA651" s="382"/>
    </row>
    <row r="652" spans="1:27" ht="14.25" customHeight="1">
      <c r="A652" s="382"/>
      <c r="B652" s="382"/>
      <c r="C652" s="372"/>
      <c r="D652" s="382"/>
      <c r="E652" s="372"/>
      <c r="F652" s="404"/>
      <c r="G652" s="404"/>
      <c r="H652" s="382"/>
      <c r="I652" s="382"/>
      <c r="J652" s="382"/>
      <c r="K652" s="382"/>
      <c r="L652" s="382"/>
      <c r="M652" s="382"/>
      <c r="N652" s="382"/>
      <c r="O652" s="382"/>
      <c r="P652" s="382"/>
      <c r="Q652" s="382"/>
      <c r="R652" s="382"/>
      <c r="S652" s="382"/>
      <c r="T652" s="382"/>
      <c r="U652" s="382"/>
      <c r="V652" s="382"/>
      <c r="W652" s="382"/>
      <c r="X652" s="382"/>
      <c r="Y652" s="382"/>
      <c r="Z652" s="382"/>
      <c r="AA652" s="382"/>
    </row>
    <row r="653" spans="1:27" ht="14.25" customHeight="1">
      <c r="A653" s="382"/>
      <c r="B653" s="382"/>
      <c r="C653" s="372"/>
      <c r="D653" s="382"/>
      <c r="E653" s="372"/>
      <c r="F653" s="404"/>
      <c r="G653" s="404"/>
      <c r="H653" s="382"/>
      <c r="I653" s="382"/>
      <c r="J653" s="382"/>
      <c r="K653" s="382"/>
      <c r="L653" s="382"/>
      <c r="M653" s="382"/>
      <c r="N653" s="382"/>
      <c r="O653" s="382"/>
      <c r="P653" s="382"/>
      <c r="Q653" s="382"/>
      <c r="R653" s="382"/>
      <c r="S653" s="382"/>
      <c r="T653" s="382"/>
      <c r="U653" s="382"/>
      <c r="V653" s="382"/>
      <c r="W653" s="382"/>
      <c r="X653" s="382"/>
      <c r="Y653" s="382"/>
      <c r="Z653" s="382"/>
      <c r="AA653" s="382"/>
    </row>
    <row r="654" spans="1:27" ht="14.25" customHeight="1">
      <c r="A654" s="382"/>
      <c r="B654" s="382"/>
      <c r="C654" s="372"/>
      <c r="D654" s="382"/>
      <c r="E654" s="372"/>
      <c r="F654" s="404"/>
      <c r="G654" s="404"/>
      <c r="H654" s="382"/>
      <c r="I654" s="382"/>
      <c r="J654" s="382"/>
      <c r="K654" s="382"/>
      <c r="L654" s="382"/>
      <c r="M654" s="382"/>
      <c r="N654" s="382"/>
      <c r="O654" s="382"/>
      <c r="P654" s="382"/>
      <c r="Q654" s="382"/>
      <c r="R654" s="382"/>
      <c r="S654" s="382"/>
      <c r="T654" s="382"/>
      <c r="U654" s="382"/>
      <c r="V654" s="382"/>
      <c r="W654" s="382"/>
      <c r="X654" s="382"/>
      <c r="Y654" s="382"/>
      <c r="Z654" s="382"/>
      <c r="AA654" s="382"/>
    </row>
    <row r="655" spans="1:27" ht="14.25" customHeight="1">
      <c r="A655" s="382"/>
      <c r="B655" s="382"/>
      <c r="C655" s="372"/>
      <c r="D655" s="382"/>
      <c r="E655" s="372"/>
      <c r="F655" s="404"/>
      <c r="G655" s="404"/>
      <c r="H655" s="382"/>
      <c r="I655" s="382"/>
      <c r="J655" s="382"/>
      <c r="K655" s="382"/>
      <c r="L655" s="382"/>
      <c r="M655" s="382"/>
      <c r="N655" s="382"/>
      <c r="O655" s="382"/>
      <c r="P655" s="382"/>
      <c r="Q655" s="382"/>
      <c r="R655" s="382"/>
      <c r="S655" s="382"/>
      <c r="T655" s="382"/>
      <c r="U655" s="382"/>
      <c r="V655" s="382"/>
      <c r="W655" s="382"/>
      <c r="X655" s="382"/>
      <c r="Y655" s="382"/>
      <c r="Z655" s="382"/>
      <c r="AA655" s="382"/>
    </row>
    <row r="656" spans="1:27" ht="14.25" customHeight="1">
      <c r="A656" s="382"/>
      <c r="B656" s="382"/>
      <c r="C656" s="372"/>
      <c r="D656" s="382"/>
      <c r="E656" s="372"/>
      <c r="F656" s="404"/>
      <c r="G656" s="404"/>
      <c r="H656" s="382"/>
      <c r="I656" s="382"/>
      <c r="J656" s="382"/>
      <c r="K656" s="382"/>
      <c r="L656" s="382"/>
      <c r="M656" s="382"/>
      <c r="N656" s="382"/>
      <c r="O656" s="382"/>
      <c r="P656" s="382"/>
      <c r="Q656" s="382"/>
      <c r="R656" s="382"/>
      <c r="S656" s="382"/>
      <c r="T656" s="382"/>
      <c r="U656" s="382"/>
      <c r="V656" s="382"/>
      <c r="W656" s="382"/>
      <c r="X656" s="382"/>
      <c r="Y656" s="382"/>
      <c r="Z656" s="382"/>
      <c r="AA656" s="382"/>
    </row>
    <row r="657" spans="1:27" ht="14.25" customHeight="1">
      <c r="A657" s="382"/>
      <c r="B657" s="382"/>
      <c r="C657" s="372"/>
      <c r="D657" s="382"/>
      <c r="E657" s="372"/>
      <c r="F657" s="404"/>
      <c r="G657" s="404"/>
      <c r="H657" s="382"/>
      <c r="I657" s="382"/>
      <c r="J657" s="382"/>
      <c r="K657" s="382"/>
      <c r="L657" s="382"/>
      <c r="M657" s="382"/>
      <c r="N657" s="382"/>
      <c r="O657" s="382"/>
      <c r="P657" s="382"/>
      <c r="Q657" s="382"/>
      <c r="R657" s="382"/>
      <c r="S657" s="382"/>
      <c r="T657" s="382"/>
      <c r="U657" s="382"/>
      <c r="V657" s="382"/>
      <c r="W657" s="382"/>
      <c r="X657" s="382"/>
      <c r="Y657" s="382"/>
      <c r="Z657" s="382"/>
      <c r="AA657" s="382"/>
    </row>
    <row r="658" spans="1:27" ht="14.25" customHeight="1">
      <c r="A658" s="382"/>
      <c r="B658" s="382"/>
      <c r="C658" s="372"/>
      <c r="D658" s="382"/>
      <c r="E658" s="372"/>
      <c r="F658" s="404"/>
      <c r="G658" s="404"/>
      <c r="H658" s="382"/>
      <c r="I658" s="382"/>
      <c r="J658" s="382"/>
      <c r="K658" s="382"/>
      <c r="L658" s="382"/>
      <c r="M658" s="382"/>
      <c r="N658" s="382"/>
      <c r="O658" s="382"/>
      <c r="P658" s="382"/>
      <c r="Q658" s="382"/>
      <c r="R658" s="382"/>
      <c r="S658" s="382"/>
      <c r="T658" s="382"/>
      <c r="U658" s="382"/>
      <c r="V658" s="382"/>
      <c r="W658" s="382"/>
      <c r="X658" s="382"/>
      <c r="Y658" s="382"/>
      <c r="Z658" s="382"/>
      <c r="AA658" s="382"/>
    </row>
    <row r="659" spans="1:27" ht="14.25" customHeight="1">
      <c r="A659" s="382"/>
      <c r="B659" s="382"/>
      <c r="C659" s="372"/>
      <c r="D659" s="382"/>
      <c r="E659" s="372"/>
      <c r="F659" s="404"/>
      <c r="G659" s="404"/>
      <c r="H659" s="382"/>
      <c r="I659" s="382"/>
      <c r="J659" s="382"/>
      <c r="K659" s="382"/>
      <c r="L659" s="382"/>
      <c r="M659" s="382"/>
      <c r="N659" s="382"/>
      <c r="O659" s="382"/>
      <c r="P659" s="382"/>
      <c r="Q659" s="382"/>
      <c r="R659" s="382"/>
      <c r="S659" s="382"/>
      <c r="T659" s="382"/>
      <c r="U659" s="382"/>
      <c r="V659" s="382"/>
      <c r="W659" s="382"/>
      <c r="X659" s="382"/>
      <c r="Y659" s="382"/>
      <c r="Z659" s="382"/>
      <c r="AA659" s="382"/>
    </row>
    <row r="660" spans="1:27" ht="14.25" customHeight="1">
      <c r="A660" s="382"/>
      <c r="B660" s="382"/>
      <c r="C660" s="372"/>
      <c r="D660" s="382"/>
      <c r="E660" s="372"/>
      <c r="F660" s="404"/>
      <c r="G660" s="404"/>
      <c r="H660" s="382"/>
      <c r="I660" s="382"/>
      <c r="J660" s="382"/>
      <c r="K660" s="382"/>
      <c r="L660" s="382"/>
      <c r="M660" s="382"/>
      <c r="N660" s="382"/>
      <c r="O660" s="382"/>
      <c r="P660" s="382"/>
      <c r="Q660" s="382"/>
      <c r="R660" s="382"/>
      <c r="S660" s="382"/>
      <c r="T660" s="382"/>
      <c r="U660" s="382"/>
      <c r="V660" s="382"/>
      <c r="W660" s="382"/>
      <c r="X660" s="382"/>
      <c r="Y660" s="382"/>
      <c r="Z660" s="382"/>
      <c r="AA660" s="382"/>
    </row>
    <row r="661" spans="1:27" ht="14.25" customHeight="1">
      <c r="A661" s="382"/>
      <c r="B661" s="382"/>
      <c r="C661" s="372"/>
      <c r="D661" s="382"/>
      <c r="E661" s="372"/>
      <c r="F661" s="404"/>
      <c r="G661" s="404"/>
      <c r="H661" s="382"/>
      <c r="I661" s="382"/>
      <c r="J661" s="382"/>
      <c r="K661" s="382"/>
      <c r="L661" s="382"/>
      <c r="M661" s="382"/>
      <c r="N661" s="382"/>
      <c r="O661" s="382"/>
      <c r="P661" s="382"/>
      <c r="Q661" s="382"/>
      <c r="R661" s="382"/>
      <c r="S661" s="382"/>
      <c r="T661" s="382"/>
      <c r="U661" s="382"/>
      <c r="V661" s="382"/>
      <c r="W661" s="382"/>
      <c r="X661" s="382"/>
      <c r="Y661" s="382"/>
      <c r="Z661" s="382"/>
      <c r="AA661" s="382"/>
    </row>
    <row r="662" spans="1:27" ht="14.25" customHeight="1">
      <c r="A662" s="382"/>
      <c r="B662" s="382"/>
      <c r="C662" s="372"/>
      <c r="D662" s="382"/>
      <c r="E662" s="372"/>
      <c r="F662" s="404"/>
      <c r="G662" s="404"/>
      <c r="H662" s="382"/>
      <c r="I662" s="382"/>
      <c r="J662" s="382"/>
      <c r="K662" s="382"/>
      <c r="L662" s="382"/>
      <c r="M662" s="382"/>
      <c r="N662" s="382"/>
      <c r="O662" s="382"/>
      <c r="P662" s="382"/>
      <c r="Q662" s="382"/>
      <c r="R662" s="382"/>
      <c r="S662" s="382"/>
      <c r="T662" s="382"/>
      <c r="U662" s="382"/>
      <c r="V662" s="382"/>
      <c r="W662" s="382"/>
      <c r="X662" s="382"/>
      <c r="Y662" s="382"/>
      <c r="Z662" s="382"/>
      <c r="AA662" s="382"/>
    </row>
    <row r="663" spans="1:27" ht="14.25" customHeight="1">
      <c r="A663" s="382"/>
      <c r="B663" s="382"/>
      <c r="C663" s="372"/>
      <c r="D663" s="382"/>
      <c r="E663" s="372"/>
      <c r="F663" s="404"/>
      <c r="G663" s="404"/>
      <c r="H663" s="382"/>
      <c r="I663" s="382"/>
      <c r="J663" s="382"/>
      <c r="K663" s="382"/>
      <c r="L663" s="382"/>
      <c r="M663" s="382"/>
      <c r="N663" s="382"/>
      <c r="O663" s="382"/>
      <c r="P663" s="382"/>
      <c r="Q663" s="382"/>
      <c r="R663" s="382"/>
      <c r="S663" s="382"/>
      <c r="T663" s="382"/>
      <c r="U663" s="382"/>
      <c r="V663" s="382"/>
      <c r="W663" s="382"/>
      <c r="X663" s="382"/>
      <c r="Y663" s="382"/>
      <c r="Z663" s="382"/>
      <c r="AA663" s="382"/>
    </row>
    <row r="664" spans="1:27" ht="14.25" customHeight="1">
      <c r="A664" s="382"/>
      <c r="B664" s="382"/>
      <c r="C664" s="372"/>
      <c r="D664" s="382"/>
      <c r="E664" s="372"/>
      <c r="F664" s="404"/>
      <c r="G664" s="404"/>
      <c r="H664" s="382"/>
      <c r="I664" s="382"/>
      <c r="J664" s="382"/>
      <c r="K664" s="382"/>
      <c r="L664" s="382"/>
      <c r="M664" s="382"/>
      <c r="N664" s="382"/>
      <c r="O664" s="382"/>
      <c r="P664" s="382"/>
      <c r="Q664" s="382"/>
      <c r="R664" s="382"/>
      <c r="S664" s="382"/>
      <c r="T664" s="382"/>
      <c r="U664" s="382"/>
      <c r="V664" s="382"/>
      <c r="W664" s="382"/>
      <c r="X664" s="382"/>
      <c r="Y664" s="382"/>
      <c r="Z664" s="382"/>
      <c r="AA664" s="382"/>
    </row>
    <row r="665" spans="1:27" ht="14.25" customHeight="1">
      <c r="A665" s="382"/>
      <c r="B665" s="382"/>
      <c r="C665" s="372"/>
      <c r="D665" s="382"/>
      <c r="E665" s="372"/>
      <c r="F665" s="404"/>
      <c r="G665" s="404"/>
      <c r="H665" s="382"/>
      <c r="I665" s="382"/>
      <c r="J665" s="382"/>
      <c r="K665" s="382"/>
      <c r="L665" s="382"/>
      <c r="M665" s="382"/>
      <c r="N665" s="382"/>
      <c r="O665" s="382"/>
      <c r="P665" s="382"/>
      <c r="Q665" s="382"/>
      <c r="R665" s="382"/>
      <c r="S665" s="382"/>
      <c r="T665" s="382"/>
      <c r="U665" s="382"/>
      <c r="V665" s="382"/>
      <c r="W665" s="382"/>
      <c r="X665" s="382"/>
      <c r="Y665" s="382"/>
      <c r="Z665" s="382"/>
      <c r="AA665" s="382"/>
    </row>
    <row r="666" spans="1:27" ht="14.25" customHeight="1">
      <c r="A666" s="382"/>
      <c r="B666" s="382"/>
      <c r="C666" s="372"/>
      <c r="D666" s="382"/>
      <c r="E666" s="372"/>
      <c r="F666" s="404"/>
      <c r="G666" s="404"/>
      <c r="H666" s="382"/>
      <c r="I666" s="382"/>
      <c r="J666" s="382"/>
      <c r="K666" s="382"/>
      <c r="L666" s="382"/>
      <c r="M666" s="382"/>
      <c r="N666" s="382"/>
      <c r="O666" s="382"/>
      <c r="P666" s="382"/>
      <c r="Q666" s="382"/>
      <c r="R666" s="382"/>
      <c r="S666" s="382"/>
      <c r="T666" s="382"/>
      <c r="U666" s="382"/>
      <c r="V666" s="382"/>
      <c r="W666" s="382"/>
      <c r="X666" s="382"/>
      <c r="Y666" s="382"/>
      <c r="Z666" s="382"/>
      <c r="AA666" s="382"/>
    </row>
    <row r="667" spans="1:27" ht="14.25" customHeight="1">
      <c r="A667" s="382"/>
      <c r="B667" s="382"/>
      <c r="C667" s="372"/>
      <c r="D667" s="382"/>
      <c r="E667" s="372"/>
      <c r="F667" s="404"/>
      <c r="G667" s="404"/>
      <c r="H667" s="382"/>
      <c r="I667" s="382"/>
      <c r="J667" s="382"/>
      <c r="K667" s="382"/>
      <c r="L667" s="382"/>
      <c r="M667" s="382"/>
      <c r="N667" s="382"/>
      <c r="O667" s="382"/>
      <c r="P667" s="382"/>
      <c r="Q667" s="382"/>
      <c r="R667" s="382"/>
      <c r="S667" s="382"/>
      <c r="T667" s="382"/>
      <c r="U667" s="382"/>
      <c r="V667" s="382"/>
      <c r="W667" s="382"/>
      <c r="X667" s="382"/>
      <c r="Y667" s="382"/>
      <c r="Z667" s="382"/>
      <c r="AA667" s="382"/>
    </row>
    <row r="668" spans="1:27" ht="14.25" customHeight="1">
      <c r="A668" s="382"/>
      <c r="B668" s="382"/>
      <c r="C668" s="372"/>
      <c r="D668" s="382"/>
      <c r="E668" s="372"/>
      <c r="F668" s="404"/>
      <c r="G668" s="404"/>
      <c r="H668" s="382"/>
      <c r="I668" s="382"/>
      <c r="J668" s="382"/>
      <c r="K668" s="382"/>
      <c r="L668" s="382"/>
      <c r="M668" s="382"/>
      <c r="N668" s="382"/>
      <c r="O668" s="382"/>
      <c r="P668" s="382"/>
      <c r="Q668" s="382"/>
      <c r="R668" s="382"/>
      <c r="S668" s="382"/>
      <c r="T668" s="382"/>
      <c r="U668" s="382"/>
      <c r="V668" s="382"/>
      <c r="W668" s="382"/>
      <c r="X668" s="382"/>
      <c r="Y668" s="382"/>
      <c r="Z668" s="382"/>
      <c r="AA668" s="382"/>
    </row>
    <row r="669" spans="1:27" ht="14.25" customHeight="1">
      <c r="A669" s="382"/>
      <c r="B669" s="382"/>
      <c r="C669" s="372"/>
      <c r="D669" s="382"/>
      <c r="E669" s="372"/>
      <c r="F669" s="404"/>
      <c r="G669" s="404"/>
      <c r="H669" s="382"/>
      <c r="I669" s="382"/>
      <c r="J669" s="382"/>
      <c r="K669" s="382"/>
      <c r="L669" s="382"/>
      <c r="M669" s="382"/>
      <c r="N669" s="382"/>
      <c r="O669" s="382"/>
      <c r="P669" s="382"/>
      <c r="Q669" s="382"/>
      <c r="R669" s="382"/>
      <c r="S669" s="382"/>
      <c r="T669" s="382"/>
      <c r="U669" s="382"/>
      <c r="V669" s="382"/>
      <c r="W669" s="382"/>
      <c r="X669" s="382"/>
      <c r="Y669" s="382"/>
      <c r="Z669" s="382"/>
      <c r="AA669" s="382"/>
    </row>
    <row r="670" spans="1:27" ht="14.25" customHeight="1">
      <c r="A670" s="382"/>
      <c r="B670" s="382"/>
      <c r="C670" s="372"/>
      <c r="D670" s="382"/>
      <c r="E670" s="372"/>
      <c r="F670" s="404"/>
      <c r="G670" s="404"/>
      <c r="H670" s="382"/>
      <c r="I670" s="382"/>
      <c r="J670" s="382"/>
      <c r="K670" s="382"/>
      <c r="L670" s="382"/>
      <c r="M670" s="382"/>
      <c r="N670" s="382"/>
      <c r="O670" s="382"/>
      <c r="P670" s="382"/>
      <c r="Q670" s="382"/>
      <c r="R670" s="382"/>
      <c r="S670" s="382"/>
      <c r="T670" s="382"/>
      <c r="U670" s="382"/>
      <c r="V670" s="382"/>
      <c r="W670" s="382"/>
      <c r="X670" s="382"/>
      <c r="Y670" s="382"/>
      <c r="Z670" s="382"/>
      <c r="AA670" s="382"/>
    </row>
    <row r="671" spans="1:27" ht="14.25" customHeight="1">
      <c r="A671" s="382"/>
      <c r="B671" s="382"/>
      <c r="C671" s="372"/>
      <c r="D671" s="382"/>
      <c r="E671" s="372"/>
      <c r="F671" s="404"/>
      <c r="G671" s="404"/>
      <c r="H671" s="382"/>
      <c r="I671" s="382"/>
      <c r="J671" s="382"/>
      <c r="K671" s="382"/>
      <c r="L671" s="382"/>
      <c r="M671" s="382"/>
      <c r="N671" s="382"/>
      <c r="O671" s="382"/>
      <c r="P671" s="382"/>
      <c r="Q671" s="382"/>
      <c r="R671" s="382"/>
      <c r="S671" s="382"/>
      <c r="T671" s="382"/>
      <c r="U671" s="382"/>
      <c r="V671" s="382"/>
      <c r="W671" s="382"/>
      <c r="X671" s="382"/>
      <c r="Y671" s="382"/>
      <c r="Z671" s="382"/>
      <c r="AA671" s="382"/>
    </row>
    <row r="672" spans="1:27" ht="14.25" customHeight="1">
      <c r="A672" s="382"/>
      <c r="B672" s="382"/>
      <c r="C672" s="372"/>
      <c r="D672" s="382"/>
      <c r="E672" s="372"/>
      <c r="F672" s="404"/>
      <c r="G672" s="404"/>
      <c r="H672" s="382"/>
      <c r="I672" s="382"/>
      <c r="J672" s="382"/>
      <c r="K672" s="382"/>
      <c r="L672" s="382"/>
      <c r="M672" s="382"/>
      <c r="N672" s="382"/>
      <c r="O672" s="382"/>
      <c r="P672" s="382"/>
      <c r="Q672" s="382"/>
      <c r="R672" s="382"/>
      <c r="S672" s="382"/>
      <c r="T672" s="382"/>
      <c r="U672" s="382"/>
      <c r="V672" s="382"/>
      <c r="W672" s="382"/>
      <c r="X672" s="382"/>
      <c r="Y672" s="382"/>
      <c r="Z672" s="382"/>
      <c r="AA672" s="382"/>
    </row>
    <row r="673" spans="1:27" ht="14.25" customHeight="1">
      <c r="A673" s="382"/>
      <c r="B673" s="382"/>
      <c r="C673" s="372"/>
      <c r="D673" s="382"/>
      <c r="E673" s="372"/>
      <c r="F673" s="404"/>
      <c r="G673" s="404"/>
      <c r="H673" s="382"/>
      <c r="I673" s="382"/>
      <c r="J673" s="382"/>
      <c r="K673" s="382"/>
      <c r="L673" s="382"/>
      <c r="M673" s="382"/>
      <c r="N673" s="382"/>
      <c r="O673" s="382"/>
      <c r="P673" s="382"/>
      <c r="Q673" s="382"/>
      <c r="R673" s="382"/>
      <c r="S673" s="382"/>
      <c r="T673" s="382"/>
      <c r="U673" s="382"/>
      <c r="V673" s="382"/>
      <c r="W673" s="382"/>
      <c r="X673" s="382"/>
      <c r="Y673" s="382"/>
      <c r="Z673" s="382"/>
      <c r="AA673" s="382"/>
    </row>
    <row r="674" spans="1:27" ht="14.25" customHeight="1">
      <c r="A674" s="382"/>
      <c r="B674" s="382"/>
      <c r="C674" s="372"/>
      <c r="D674" s="382"/>
      <c r="E674" s="372"/>
      <c r="F674" s="404"/>
      <c r="G674" s="404"/>
      <c r="H674" s="382"/>
      <c r="I674" s="382"/>
      <c r="J674" s="382"/>
      <c r="K674" s="382"/>
      <c r="L674" s="382"/>
      <c r="M674" s="382"/>
      <c r="N674" s="382"/>
      <c r="O674" s="382"/>
      <c r="P674" s="382"/>
      <c r="Q674" s="382"/>
      <c r="R674" s="382"/>
      <c r="S674" s="382"/>
      <c r="T674" s="382"/>
      <c r="U674" s="382"/>
      <c r="V674" s="382"/>
      <c r="W674" s="382"/>
      <c r="X674" s="382"/>
      <c r="Y674" s="382"/>
      <c r="Z674" s="382"/>
      <c r="AA674" s="382"/>
    </row>
    <row r="675" spans="1:27" ht="14.25" customHeight="1">
      <c r="A675" s="382"/>
      <c r="B675" s="382"/>
      <c r="C675" s="372"/>
      <c r="D675" s="382"/>
      <c r="E675" s="372"/>
      <c r="F675" s="404"/>
      <c r="G675" s="404"/>
      <c r="H675" s="382"/>
      <c r="I675" s="382"/>
      <c r="J675" s="382"/>
      <c r="K675" s="382"/>
      <c r="L675" s="382"/>
      <c r="M675" s="382"/>
      <c r="N675" s="382"/>
      <c r="O675" s="382"/>
      <c r="P675" s="382"/>
      <c r="Q675" s="382"/>
      <c r="R675" s="382"/>
      <c r="S675" s="382"/>
      <c r="T675" s="382"/>
      <c r="U675" s="382"/>
      <c r="V675" s="382"/>
      <c r="W675" s="382"/>
      <c r="X675" s="382"/>
      <c r="Y675" s="382"/>
      <c r="Z675" s="382"/>
      <c r="AA675" s="382"/>
    </row>
    <row r="676" spans="1:27" ht="14.25" customHeight="1">
      <c r="A676" s="382"/>
      <c r="B676" s="382"/>
      <c r="C676" s="372"/>
      <c r="D676" s="382"/>
      <c r="E676" s="372"/>
      <c r="F676" s="404"/>
      <c r="G676" s="404"/>
      <c r="H676" s="382"/>
      <c r="I676" s="382"/>
      <c r="J676" s="382"/>
      <c r="K676" s="382"/>
      <c r="L676" s="382"/>
      <c r="M676" s="382"/>
      <c r="N676" s="382"/>
      <c r="O676" s="382"/>
      <c r="P676" s="382"/>
      <c r="Q676" s="382"/>
      <c r="R676" s="382"/>
      <c r="S676" s="382"/>
      <c r="T676" s="382"/>
      <c r="U676" s="382"/>
      <c r="V676" s="382"/>
      <c r="W676" s="382"/>
      <c r="X676" s="382"/>
      <c r="Y676" s="382"/>
      <c r="Z676" s="382"/>
      <c r="AA676" s="382"/>
    </row>
    <row r="677" spans="1:27" ht="14.25" customHeight="1">
      <c r="A677" s="382"/>
      <c r="B677" s="382"/>
      <c r="C677" s="372"/>
      <c r="D677" s="382"/>
      <c r="E677" s="372"/>
      <c r="F677" s="404"/>
      <c r="G677" s="404"/>
      <c r="H677" s="382"/>
      <c r="I677" s="382"/>
      <c r="J677" s="382"/>
      <c r="K677" s="382"/>
      <c r="L677" s="382"/>
      <c r="M677" s="382"/>
      <c r="N677" s="382"/>
      <c r="O677" s="382"/>
      <c r="P677" s="382"/>
      <c r="Q677" s="382"/>
      <c r="R677" s="382"/>
      <c r="S677" s="382"/>
      <c r="T677" s="382"/>
      <c r="U677" s="382"/>
      <c r="V677" s="382"/>
      <c r="W677" s="382"/>
      <c r="X677" s="382"/>
      <c r="Y677" s="382"/>
      <c r="Z677" s="382"/>
      <c r="AA677" s="382"/>
    </row>
    <row r="678" spans="1:27" ht="14.25" customHeight="1">
      <c r="A678" s="382"/>
      <c r="B678" s="382"/>
      <c r="C678" s="372"/>
      <c r="D678" s="382"/>
      <c r="E678" s="372"/>
      <c r="F678" s="404"/>
      <c r="G678" s="404"/>
      <c r="H678" s="382"/>
      <c r="I678" s="382"/>
      <c r="J678" s="382"/>
      <c r="K678" s="382"/>
      <c r="L678" s="382"/>
      <c r="M678" s="382"/>
      <c r="N678" s="382"/>
      <c r="O678" s="382"/>
      <c r="P678" s="382"/>
      <c r="Q678" s="382"/>
      <c r="R678" s="382"/>
      <c r="S678" s="382"/>
      <c r="T678" s="382"/>
      <c r="U678" s="382"/>
      <c r="V678" s="382"/>
      <c r="W678" s="382"/>
      <c r="X678" s="382"/>
      <c r="Y678" s="382"/>
      <c r="Z678" s="382"/>
      <c r="AA678" s="382"/>
    </row>
    <row r="679" spans="1:27" ht="14.25" customHeight="1">
      <c r="A679" s="382"/>
      <c r="B679" s="382"/>
      <c r="C679" s="372"/>
      <c r="D679" s="382"/>
      <c r="E679" s="372"/>
      <c r="F679" s="404"/>
      <c r="G679" s="404"/>
      <c r="H679" s="382"/>
      <c r="I679" s="382"/>
      <c r="J679" s="382"/>
      <c r="K679" s="382"/>
      <c r="L679" s="382"/>
      <c r="M679" s="382"/>
      <c r="N679" s="382"/>
      <c r="O679" s="382"/>
      <c r="P679" s="382"/>
      <c r="Q679" s="382"/>
      <c r="R679" s="382"/>
      <c r="S679" s="382"/>
      <c r="T679" s="382"/>
      <c r="U679" s="382"/>
      <c r="V679" s="382"/>
      <c r="W679" s="382"/>
      <c r="X679" s="382"/>
      <c r="Y679" s="382"/>
      <c r="Z679" s="382"/>
      <c r="AA679" s="382"/>
    </row>
    <row r="680" spans="1:27" ht="14.25" customHeight="1">
      <c r="A680" s="382"/>
      <c r="B680" s="382"/>
      <c r="C680" s="372"/>
      <c r="D680" s="382"/>
      <c r="E680" s="372"/>
      <c r="F680" s="404"/>
      <c r="G680" s="404"/>
      <c r="H680" s="382"/>
      <c r="I680" s="382"/>
      <c r="J680" s="382"/>
      <c r="K680" s="382"/>
      <c r="L680" s="382"/>
      <c r="M680" s="382"/>
      <c r="N680" s="382"/>
      <c r="O680" s="382"/>
      <c r="P680" s="382"/>
      <c r="Q680" s="382"/>
      <c r="R680" s="382"/>
      <c r="S680" s="382"/>
      <c r="T680" s="382"/>
      <c r="U680" s="382"/>
      <c r="V680" s="382"/>
      <c r="W680" s="382"/>
      <c r="X680" s="382"/>
      <c r="Y680" s="382"/>
      <c r="Z680" s="382"/>
      <c r="AA680" s="382"/>
    </row>
    <row r="681" spans="1:27" ht="14.25" customHeight="1">
      <c r="A681" s="382"/>
      <c r="B681" s="382"/>
      <c r="C681" s="372"/>
      <c r="D681" s="382"/>
      <c r="E681" s="372"/>
      <c r="F681" s="404"/>
      <c r="G681" s="404"/>
      <c r="H681" s="382"/>
      <c r="I681" s="382"/>
      <c r="J681" s="382"/>
      <c r="K681" s="382"/>
      <c r="L681" s="382"/>
      <c r="M681" s="382"/>
      <c r="N681" s="382"/>
      <c r="O681" s="382"/>
      <c r="P681" s="382"/>
      <c r="Q681" s="382"/>
      <c r="R681" s="382"/>
      <c r="S681" s="382"/>
      <c r="T681" s="382"/>
      <c r="U681" s="382"/>
      <c r="V681" s="382"/>
      <c r="W681" s="382"/>
      <c r="X681" s="382"/>
      <c r="Y681" s="382"/>
      <c r="Z681" s="382"/>
      <c r="AA681" s="382"/>
    </row>
    <row r="682" spans="1:27" ht="14.25" customHeight="1">
      <c r="A682" s="382"/>
      <c r="B682" s="382"/>
      <c r="C682" s="372"/>
      <c r="D682" s="382"/>
      <c r="E682" s="372"/>
      <c r="F682" s="404"/>
      <c r="G682" s="404"/>
      <c r="H682" s="382"/>
      <c r="I682" s="382"/>
      <c r="J682" s="382"/>
      <c r="K682" s="382"/>
      <c r="L682" s="382"/>
      <c r="M682" s="382"/>
      <c r="N682" s="382"/>
      <c r="O682" s="382"/>
      <c r="P682" s="382"/>
      <c r="Q682" s="382"/>
      <c r="R682" s="382"/>
      <c r="S682" s="382"/>
      <c r="T682" s="382"/>
      <c r="U682" s="382"/>
      <c r="V682" s="382"/>
      <c r="W682" s="382"/>
      <c r="X682" s="382"/>
      <c r="Y682" s="382"/>
      <c r="Z682" s="382"/>
      <c r="AA682" s="382"/>
    </row>
    <row r="683" spans="1:27" ht="14.25" customHeight="1">
      <c r="A683" s="382"/>
      <c r="B683" s="382"/>
      <c r="C683" s="372"/>
      <c r="D683" s="382"/>
      <c r="E683" s="372"/>
      <c r="F683" s="404"/>
      <c r="G683" s="404"/>
      <c r="H683" s="382"/>
      <c r="I683" s="382"/>
      <c r="J683" s="382"/>
      <c r="K683" s="382"/>
      <c r="L683" s="382"/>
      <c r="M683" s="382"/>
      <c r="N683" s="382"/>
      <c r="O683" s="382"/>
      <c r="P683" s="382"/>
      <c r="Q683" s="382"/>
      <c r="R683" s="382"/>
      <c r="S683" s="382"/>
      <c r="T683" s="382"/>
      <c r="U683" s="382"/>
      <c r="V683" s="382"/>
      <c r="W683" s="382"/>
      <c r="X683" s="382"/>
      <c r="Y683" s="382"/>
      <c r="Z683" s="382"/>
      <c r="AA683" s="382"/>
    </row>
    <row r="684" spans="1:27" ht="14.25" customHeight="1">
      <c r="A684" s="382"/>
      <c r="B684" s="382"/>
      <c r="C684" s="372"/>
      <c r="D684" s="382"/>
      <c r="E684" s="372"/>
      <c r="F684" s="404"/>
      <c r="G684" s="404"/>
      <c r="H684" s="382"/>
      <c r="I684" s="382"/>
      <c r="J684" s="382"/>
      <c r="K684" s="382"/>
      <c r="L684" s="382"/>
      <c r="M684" s="382"/>
      <c r="N684" s="382"/>
      <c r="O684" s="382"/>
      <c r="P684" s="382"/>
      <c r="Q684" s="382"/>
      <c r="R684" s="382"/>
      <c r="S684" s="382"/>
      <c r="T684" s="382"/>
      <c r="U684" s="382"/>
      <c r="V684" s="382"/>
      <c r="W684" s="382"/>
      <c r="X684" s="382"/>
      <c r="Y684" s="382"/>
      <c r="Z684" s="382"/>
      <c r="AA684" s="382"/>
    </row>
    <row r="685" spans="1:27" ht="14.25" customHeight="1">
      <c r="A685" s="382"/>
      <c r="B685" s="382"/>
      <c r="C685" s="372"/>
      <c r="D685" s="382"/>
      <c r="E685" s="372"/>
      <c r="F685" s="404"/>
      <c r="G685" s="404"/>
      <c r="H685" s="382"/>
      <c r="I685" s="382"/>
      <c r="J685" s="382"/>
      <c r="K685" s="382"/>
      <c r="L685" s="382"/>
      <c r="M685" s="382"/>
      <c r="N685" s="382"/>
      <c r="O685" s="382"/>
      <c r="P685" s="382"/>
      <c r="Q685" s="382"/>
      <c r="R685" s="382"/>
      <c r="S685" s="382"/>
      <c r="T685" s="382"/>
      <c r="U685" s="382"/>
      <c r="V685" s="382"/>
      <c r="W685" s="382"/>
      <c r="X685" s="382"/>
      <c r="Y685" s="382"/>
      <c r="Z685" s="382"/>
      <c r="AA685" s="382"/>
    </row>
    <row r="686" spans="1:27" ht="14.25" customHeight="1">
      <c r="A686" s="382"/>
      <c r="B686" s="382"/>
      <c r="C686" s="372"/>
      <c r="D686" s="382"/>
      <c r="E686" s="372"/>
      <c r="F686" s="404"/>
      <c r="G686" s="404"/>
      <c r="H686" s="382"/>
      <c r="I686" s="382"/>
      <c r="J686" s="382"/>
      <c r="K686" s="382"/>
      <c r="L686" s="382"/>
      <c r="M686" s="382"/>
      <c r="N686" s="382"/>
      <c r="O686" s="382"/>
      <c r="P686" s="382"/>
      <c r="Q686" s="382"/>
      <c r="R686" s="382"/>
      <c r="S686" s="382"/>
      <c r="T686" s="382"/>
      <c r="U686" s="382"/>
      <c r="V686" s="382"/>
      <c r="W686" s="382"/>
      <c r="X686" s="382"/>
      <c r="Y686" s="382"/>
      <c r="Z686" s="382"/>
      <c r="AA686" s="382"/>
    </row>
    <row r="687" spans="1:27" ht="14.25" customHeight="1">
      <c r="A687" s="382"/>
      <c r="B687" s="382"/>
      <c r="C687" s="372"/>
      <c r="D687" s="382"/>
      <c r="E687" s="372"/>
      <c r="F687" s="404"/>
      <c r="G687" s="404"/>
      <c r="H687" s="382"/>
      <c r="I687" s="382"/>
      <c r="J687" s="382"/>
      <c r="K687" s="382"/>
      <c r="L687" s="382"/>
      <c r="M687" s="382"/>
      <c r="N687" s="382"/>
      <c r="O687" s="382"/>
      <c r="P687" s="382"/>
      <c r="Q687" s="382"/>
      <c r="R687" s="382"/>
      <c r="S687" s="382"/>
      <c r="T687" s="382"/>
      <c r="U687" s="382"/>
      <c r="V687" s="382"/>
      <c r="W687" s="382"/>
      <c r="X687" s="382"/>
      <c r="Y687" s="382"/>
      <c r="Z687" s="382"/>
      <c r="AA687" s="382"/>
    </row>
    <row r="688" spans="1:27" ht="14.25" customHeight="1">
      <c r="A688" s="382"/>
      <c r="B688" s="382"/>
      <c r="C688" s="372"/>
      <c r="D688" s="382"/>
      <c r="E688" s="372"/>
      <c r="F688" s="404"/>
      <c r="G688" s="404"/>
      <c r="H688" s="382"/>
      <c r="I688" s="382"/>
      <c r="J688" s="382"/>
      <c r="K688" s="382"/>
      <c r="L688" s="382"/>
      <c r="M688" s="382"/>
      <c r="N688" s="382"/>
      <c r="O688" s="382"/>
      <c r="P688" s="382"/>
      <c r="Q688" s="382"/>
      <c r="R688" s="382"/>
      <c r="S688" s="382"/>
      <c r="T688" s="382"/>
      <c r="U688" s="382"/>
      <c r="V688" s="382"/>
      <c r="W688" s="382"/>
      <c r="X688" s="382"/>
      <c r="Y688" s="382"/>
      <c r="Z688" s="382"/>
      <c r="AA688" s="382"/>
    </row>
    <row r="689" spans="1:27" ht="14.25" customHeight="1">
      <c r="A689" s="382"/>
      <c r="B689" s="382"/>
      <c r="C689" s="372"/>
      <c r="D689" s="382"/>
      <c r="E689" s="372"/>
      <c r="F689" s="404"/>
      <c r="G689" s="404"/>
      <c r="H689" s="382"/>
      <c r="I689" s="382"/>
      <c r="J689" s="382"/>
      <c r="K689" s="382"/>
      <c r="L689" s="382"/>
      <c r="M689" s="382"/>
      <c r="N689" s="382"/>
      <c r="O689" s="382"/>
      <c r="P689" s="382"/>
      <c r="Q689" s="382"/>
      <c r="R689" s="382"/>
      <c r="S689" s="382"/>
      <c r="T689" s="382"/>
      <c r="U689" s="382"/>
      <c r="V689" s="382"/>
      <c r="W689" s="382"/>
      <c r="X689" s="382"/>
      <c r="Y689" s="382"/>
      <c r="Z689" s="382"/>
      <c r="AA689" s="382"/>
    </row>
    <row r="690" spans="1:27" ht="14.25" customHeight="1">
      <c r="A690" s="382"/>
      <c r="B690" s="382"/>
      <c r="C690" s="372"/>
      <c r="D690" s="382"/>
      <c r="E690" s="372"/>
      <c r="F690" s="404"/>
      <c r="G690" s="404"/>
      <c r="H690" s="382"/>
      <c r="I690" s="382"/>
      <c r="J690" s="382"/>
      <c r="K690" s="382"/>
      <c r="L690" s="382"/>
      <c r="M690" s="382"/>
      <c r="N690" s="382"/>
      <c r="O690" s="382"/>
      <c r="P690" s="382"/>
      <c r="Q690" s="382"/>
      <c r="R690" s="382"/>
      <c r="S690" s="382"/>
      <c r="T690" s="382"/>
      <c r="U690" s="382"/>
      <c r="V690" s="382"/>
      <c r="W690" s="382"/>
      <c r="X690" s="382"/>
      <c r="Y690" s="382"/>
      <c r="Z690" s="382"/>
      <c r="AA690" s="382"/>
    </row>
    <row r="691" spans="1:27" ht="14.25" customHeight="1">
      <c r="A691" s="382"/>
      <c r="B691" s="382"/>
      <c r="C691" s="372"/>
      <c r="D691" s="382"/>
      <c r="E691" s="372"/>
      <c r="F691" s="404"/>
      <c r="G691" s="404"/>
      <c r="H691" s="382"/>
      <c r="I691" s="382"/>
      <c r="J691" s="382"/>
      <c r="K691" s="382"/>
      <c r="L691" s="382"/>
      <c r="M691" s="382"/>
      <c r="N691" s="382"/>
      <c r="O691" s="382"/>
      <c r="P691" s="382"/>
      <c r="Q691" s="382"/>
      <c r="R691" s="382"/>
      <c r="S691" s="382"/>
      <c r="T691" s="382"/>
      <c r="U691" s="382"/>
      <c r="V691" s="382"/>
      <c r="W691" s="382"/>
      <c r="X691" s="382"/>
      <c r="Y691" s="382"/>
      <c r="Z691" s="382"/>
      <c r="AA691" s="382"/>
    </row>
    <row r="692" spans="1:27" ht="14.25" customHeight="1">
      <c r="A692" s="382"/>
      <c r="B692" s="382"/>
      <c r="C692" s="372"/>
      <c r="D692" s="382"/>
      <c r="E692" s="372"/>
      <c r="F692" s="404"/>
      <c r="G692" s="404"/>
      <c r="H692" s="382"/>
      <c r="I692" s="382"/>
      <c r="J692" s="382"/>
      <c r="K692" s="382"/>
      <c r="L692" s="382"/>
      <c r="M692" s="382"/>
      <c r="N692" s="382"/>
      <c r="O692" s="382"/>
      <c r="P692" s="382"/>
      <c r="Q692" s="382"/>
      <c r="R692" s="382"/>
      <c r="S692" s="382"/>
      <c r="T692" s="382"/>
      <c r="U692" s="382"/>
      <c r="V692" s="382"/>
      <c r="W692" s="382"/>
      <c r="X692" s="382"/>
      <c r="Y692" s="382"/>
      <c r="Z692" s="382"/>
      <c r="AA692" s="382"/>
    </row>
    <row r="693" spans="1:27" ht="14.25" customHeight="1">
      <c r="A693" s="382"/>
      <c r="B693" s="382"/>
      <c r="C693" s="372"/>
      <c r="D693" s="382"/>
      <c r="E693" s="372"/>
      <c r="F693" s="404"/>
      <c r="G693" s="404"/>
      <c r="H693" s="382"/>
      <c r="I693" s="382"/>
      <c r="J693" s="382"/>
      <c r="K693" s="382"/>
      <c r="L693" s="382"/>
      <c r="M693" s="382"/>
      <c r="N693" s="382"/>
      <c r="O693" s="382"/>
      <c r="P693" s="382"/>
      <c r="Q693" s="382"/>
      <c r="R693" s="382"/>
      <c r="S693" s="382"/>
      <c r="T693" s="382"/>
      <c r="U693" s="382"/>
      <c r="V693" s="382"/>
      <c r="W693" s="382"/>
      <c r="X693" s="382"/>
      <c r="Y693" s="382"/>
      <c r="Z693" s="382"/>
      <c r="AA693" s="382"/>
    </row>
    <row r="694" spans="1:27" ht="14.25" customHeight="1">
      <c r="A694" s="382"/>
      <c r="B694" s="382"/>
      <c r="C694" s="372"/>
      <c r="D694" s="382"/>
      <c r="E694" s="372"/>
      <c r="F694" s="404"/>
      <c r="G694" s="404"/>
      <c r="H694" s="382"/>
      <c r="I694" s="382"/>
      <c r="J694" s="382"/>
      <c r="K694" s="382"/>
      <c r="L694" s="382"/>
      <c r="M694" s="382"/>
      <c r="N694" s="382"/>
      <c r="O694" s="382"/>
      <c r="P694" s="382"/>
      <c r="Q694" s="382"/>
      <c r="R694" s="382"/>
      <c r="S694" s="382"/>
      <c r="T694" s="382"/>
      <c r="U694" s="382"/>
      <c r="V694" s="382"/>
      <c r="W694" s="382"/>
      <c r="X694" s="382"/>
      <c r="Y694" s="382"/>
      <c r="Z694" s="382"/>
      <c r="AA694" s="382"/>
    </row>
    <row r="695" spans="1:27" ht="14.25" customHeight="1">
      <c r="A695" s="382"/>
      <c r="B695" s="382"/>
      <c r="C695" s="372"/>
      <c r="D695" s="382"/>
      <c r="E695" s="372"/>
      <c r="F695" s="404"/>
      <c r="G695" s="404"/>
      <c r="H695" s="382"/>
      <c r="I695" s="382"/>
      <c r="J695" s="382"/>
      <c r="K695" s="382"/>
      <c r="L695" s="382"/>
      <c r="M695" s="382"/>
      <c r="N695" s="382"/>
      <c r="O695" s="382"/>
      <c r="P695" s="382"/>
      <c r="Q695" s="382"/>
      <c r="R695" s="382"/>
      <c r="S695" s="382"/>
      <c r="T695" s="382"/>
      <c r="U695" s="382"/>
      <c r="V695" s="382"/>
      <c r="W695" s="382"/>
      <c r="X695" s="382"/>
      <c r="Y695" s="382"/>
      <c r="Z695" s="382"/>
      <c r="AA695" s="382"/>
    </row>
    <row r="696" spans="1:27" ht="14.25" customHeight="1">
      <c r="A696" s="382"/>
      <c r="B696" s="382"/>
      <c r="C696" s="372"/>
      <c r="D696" s="382"/>
      <c r="E696" s="372"/>
      <c r="F696" s="404"/>
      <c r="G696" s="404"/>
      <c r="H696" s="382"/>
      <c r="I696" s="382"/>
      <c r="J696" s="382"/>
      <c r="K696" s="382"/>
      <c r="L696" s="382"/>
      <c r="M696" s="382"/>
      <c r="N696" s="382"/>
      <c r="O696" s="382"/>
      <c r="P696" s="382"/>
      <c r="Q696" s="382"/>
      <c r="R696" s="382"/>
      <c r="S696" s="382"/>
      <c r="T696" s="382"/>
      <c r="U696" s="382"/>
      <c r="V696" s="382"/>
      <c r="W696" s="382"/>
      <c r="X696" s="382"/>
      <c r="Y696" s="382"/>
      <c r="Z696" s="382"/>
      <c r="AA696" s="382"/>
    </row>
    <row r="697" spans="1:27" ht="14.25" customHeight="1">
      <c r="A697" s="382"/>
      <c r="B697" s="382"/>
      <c r="C697" s="372"/>
      <c r="D697" s="382"/>
      <c r="E697" s="372"/>
      <c r="F697" s="404"/>
      <c r="G697" s="404"/>
      <c r="H697" s="382"/>
      <c r="I697" s="382"/>
      <c r="J697" s="382"/>
      <c r="K697" s="382"/>
      <c r="L697" s="382"/>
      <c r="M697" s="382"/>
      <c r="N697" s="382"/>
      <c r="O697" s="382"/>
      <c r="P697" s="382"/>
      <c r="Q697" s="382"/>
      <c r="R697" s="382"/>
      <c r="S697" s="382"/>
      <c r="T697" s="382"/>
      <c r="U697" s="382"/>
      <c r="V697" s="382"/>
      <c r="W697" s="382"/>
      <c r="X697" s="382"/>
      <c r="Y697" s="382"/>
      <c r="Z697" s="382"/>
      <c r="AA697" s="382"/>
    </row>
    <row r="698" spans="1:27" ht="14.25" customHeight="1">
      <c r="A698" s="382"/>
      <c r="B698" s="382"/>
      <c r="C698" s="372"/>
      <c r="D698" s="382"/>
      <c r="E698" s="372"/>
      <c r="F698" s="404"/>
      <c r="G698" s="404"/>
      <c r="H698" s="382"/>
      <c r="I698" s="382"/>
      <c r="J698" s="382"/>
      <c r="K698" s="382"/>
      <c r="L698" s="382"/>
      <c r="M698" s="382"/>
      <c r="N698" s="382"/>
      <c r="O698" s="382"/>
      <c r="P698" s="382"/>
      <c r="Q698" s="382"/>
      <c r="R698" s="382"/>
      <c r="S698" s="382"/>
      <c r="T698" s="382"/>
      <c r="U698" s="382"/>
      <c r="V698" s="382"/>
      <c r="W698" s="382"/>
      <c r="X698" s="382"/>
      <c r="Y698" s="382"/>
      <c r="Z698" s="382"/>
      <c r="AA698" s="382"/>
    </row>
    <row r="699" spans="1:27" ht="14.25" customHeight="1">
      <c r="A699" s="382"/>
      <c r="B699" s="382"/>
      <c r="C699" s="372"/>
      <c r="D699" s="382"/>
      <c r="E699" s="372"/>
      <c r="F699" s="404"/>
      <c r="G699" s="404"/>
      <c r="H699" s="382"/>
      <c r="I699" s="382"/>
      <c r="J699" s="382"/>
      <c r="K699" s="382"/>
      <c r="L699" s="382"/>
      <c r="M699" s="382"/>
      <c r="N699" s="382"/>
      <c r="O699" s="382"/>
      <c r="P699" s="382"/>
      <c r="Q699" s="382"/>
      <c r="R699" s="382"/>
      <c r="S699" s="382"/>
      <c r="T699" s="382"/>
      <c r="U699" s="382"/>
      <c r="V699" s="382"/>
      <c r="W699" s="382"/>
      <c r="X699" s="382"/>
      <c r="Y699" s="382"/>
      <c r="Z699" s="382"/>
      <c r="AA699" s="382"/>
    </row>
    <row r="700" spans="1:27" ht="14.25" customHeight="1">
      <c r="A700" s="382"/>
      <c r="B700" s="382"/>
      <c r="C700" s="372"/>
      <c r="D700" s="382"/>
      <c r="E700" s="372"/>
      <c r="F700" s="404"/>
      <c r="G700" s="404"/>
      <c r="H700" s="382"/>
      <c r="I700" s="382"/>
      <c r="J700" s="382"/>
      <c r="K700" s="382"/>
      <c r="L700" s="382"/>
      <c r="M700" s="382"/>
      <c r="N700" s="382"/>
      <c r="O700" s="382"/>
      <c r="P700" s="382"/>
      <c r="Q700" s="382"/>
      <c r="R700" s="382"/>
      <c r="S700" s="382"/>
      <c r="T700" s="382"/>
      <c r="U700" s="382"/>
      <c r="V700" s="382"/>
      <c r="W700" s="382"/>
      <c r="X700" s="382"/>
      <c r="Y700" s="382"/>
      <c r="Z700" s="382"/>
      <c r="AA700" s="382"/>
    </row>
    <row r="701" spans="1:27" ht="14.25" customHeight="1">
      <c r="A701" s="382"/>
      <c r="B701" s="382"/>
      <c r="C701" s="372"/>
      <c r="D701" s="382"/>
      <c r="E701" s="372"/>
      <c r="F701" s="404"/>
      <c r="G701" s="404"/>
      <c r="H701" s="382"/>
      <c r="I701" s="382"/>
      <c r="J701" s="382"/>
      <c r="K701" s="382"/>
      <c r="L701" s="382"/>
      <c r="M701" s="382"/>
      <c r="N701" s="382"/>
      <c r="O701" s="382"/>
      <c r="P701" s="382"/>
      <c r="Q701" s="382"/>
      <c r="R701" s="382"/>
      <c r="S701" s="382"/>
      <c r="T701" s="382"/>
      <c r="U701" s="382"/>
      <c r="V701" s="382"/>
      <c r="W701" s="382"/>
      <c r="X701" s="382"/>
      <c r="Y701" s="382"/>
      <c r="Z701" s="382"/>
      <c r="AA701" s="382"/>
    </row>
    <row r="702" spans="1:27" ht="14.25" customHeight="1">
      <c r="A702" s="382"/>
      <c r="B702" s="382"/>
      <c r="C702" s="372"/>
      <c r="D702" s="382"/>
      <c r="E702" s="372"/>
      <c r="F702" s="404"/>
      <c r="G702" s="404"/>
      <c r="H702" s="382"/>
      <c r="I702" s="382"/>
      <c r="J702" s="382"/>
      <c r="K702" s="382"/>
      <c r="L702" s="382"/>
      <c r="M702" s="382"/>
      <c r="N702" s="382"/>
      <c r="O702" s="382"/>
      <c r="P702" s="382"/>
      <c r="Q702" s="382"/>
      <c r="R702" s="382"/>
      <c r="S702" s="382"/>
      <c r="T702" s="382"/>
      <c r="U702" s="382"/>
      <c r="V702" s="382"/>
      <c r="W702" s="382"/>
      <c r="X702" s="382"/>
      <c r="Y702" s="382"/>
      <c r="Z702" s="382"/>
      <c r="AA702" s="382"/>
    </row>
    <row r="703" spans="1:27" ht="14.25" customHeight="1">
      <c r="A703" s="382"/>
      <c r="B703" s="382"/>
      <c r="C703" s="372"/>
      <c r="D703" s="382"/>
      <c r="E703" s="372"/>
      <c r="F703" s="404"/>
      <c r="G703" s="404"/>
      <c r="H703" s="382"/>
      <c r="I703" s="382"/>
      <c r="J703" s="382"/>
      <c r="K703" s="382"/>
      <c r="L703" s="382"/>
      <c r="M703" s="382"/>
      <c r="N703" s="382"/>
      <c r="O703" s="382"/>
      <c r="P703" s="382"/>
      <c r="Q703" s="382"/>
      <c r="R703" s="382"/>
      <c r="S703" s="382"/>
      <c r="T703" s="382"/>
      <c r="U703" s="382"/>
      <c r="V703" s="382"/>
      <c r="W703" s="382"/>
      <c r="X703" s="382"/>
      <c r="Y703" s="382"/>
      <c r="Z703" s="382"/>
      <c r="AA703" s="382"/>
    </row>
    <row r="704" spans="1:27" ht="14.25" customHeight="1">
      <c r="A704" s="382"/>
      <c r="B704" s="382"/>
      <c r="C704" s="372"/>
      <c r="D704" s="382"/>
      <c r="E704" s="372"/>
      <c r="F704" s="404"/>
      <c r="G704" s="404"/>
      <c r="H704" s="382"/>
      <c r="I704" s="382"/>
      <c r="J704" s="382"/>
      <c r="K704" s="382"/>
      <c r="L704" s="382"/>
      <c r="M704" s="382"/>
      <c r="N704" s="382"/>
      <c r="O704" s="382"/>
      <c r="P704" s="382"/>
      <c r="Q704" s="382"/>
      <c r="R704" s="382"/>
      <c r="S704" s="382"/>
      <c r="T704" s="382"/>
      <c r="U704" s="382"/>
      <c r="V704" s="382"/>
      <c r="W704" s="382"/>
      <c r="X704" s="382"/>
      <c r="Y704" s="382"/>
      <c r="Z704" s="382"/>
      <c r="AA704" s="382"/>
    </row>
    <row r="705" spans="1:27" ht="14.25" customHeight="1">
      <c r="A705" s="382"/>
      <c r="B705" s="382"/>
      <c r="C705" s="372"/>
      <c r="D705" s="382"/>
      <c r="E705" s="372"/>
      <c r="F705" s="404"/>
      <c r="G705" s="404"/>
      <c r="H705" s="382"/>
      <c r="I705" s="382"/>
      <c r="J705" s="382"/>
      <c r="K705" s="382"/>
      <c r="L705" s="382"/>
      <c r="M705" s="382"/>
      <c r="N705" s="382"/>
      <c r="O705" s="382"/>
      <c r="P705" s="382"/>
      <c r="Q705" s="382"/>
      <c r="R705" s="382"/>
      <c r="S705" s="382"/>
      <c r="T705" s="382"/>
      <c r="U705" s="382"/>
      <c r="V705" s="382"/>
      <c r="W705" s="382"/>
      <c r="X705" s="382"/>
      <c r="Y705" s="382"/>
      <c r="Z705" s="382"/>
      <c r="AA705" s="382"/>
    </row>
    <row r="706" spans="1:27" ht="14.25" customHeight="1">
      <c r="A706" s="382"/>
      <c r="B706" s="382"/>
      <c r="C706" s="372"/>
      <c r="D706" s="382"/>
      <c r="E706" s="372"/>
      <c r="F706" s="404"/>
      <c r="G706" s="404"/>
      <c r="H706" s="382"/>
      <c r="I706" s="382"/>
      <c r="J706" s="382"/>
      <c r="K706" s="382"/>
      <c r="L706" s="382"/>
      <c r="M706" s="382"/>
      <c r="N706" s="382"/>
      <c r="O706" s="382"/>
      <c r="P706" s="382"/>
      <c r="Q706" s="382"/>
      <c r="R706" s="382"/>
      <c r="S706" s="382"/>
      <c r="T706" s="382"/>
      <c r="U706" s="382"/>
      <c r="V706" s="382"/>
      <c r="W706" s="382"/>
      <c r="X706" s="382"/>
      <c r="Y706" s="382"/>
      <c r="Z706" s="382"/>
      <c r="AA706" s="382"/>
    </row>
    <row r="707" spans="1:27" ht="14.25" customHeight="1">
      <c r="A707" s="382"/>
      <c r="B707" s="382"/>
      <c r="C707" s="372"/>
      <c r="D707" s="382"/>
      <c r="E707" s="372"/>
      <c r="F707" s="404"/>
      <c r="G707" s="404"/>
      <c r="H707" s="382"/>
      <c r="I707" s="382"/>
      <c r="J707" s="382"/>
      <c r="K707" s="382"/>
      <c r="L707" s="382"/>
      <c r="M707" s="382"/>
      <c r="N707" s="382"/>
      <c r="O707" s="382"/>
      <c r="P707" s="382"/>
      <c r="Q707" s="382"/>
      <c r="R707" s="382"/>
      <c r="S707" s="382"/>
      <c r="T707" s="382"/>
      <c r="U707" s="382"/>
      <c r="V707" s="382"/>
      <c r="W707" s="382"/>
      <c r="X707" s="382"/>
      <c r="Y707" s="382"/>
      <c r="Z707" s="382"/>
      <c r="AA707" s="382"/>
    </row>
    <row r="708" spans="1:27" ht="14.25" customHeight="1">
      <c r="A708" s="382"/>
      <c r="B708" s="382"/>
      <c r="C708" s="372"/>
      <c r="D708" s="382"/>
      <c r="E708" s="372"/>
      <c r="F708" s="404"/>
      <c r="G708" s="404"/>
      <c r="H708" s="382"/>
      <c r="I708" s="382"/>
      <c r="J708" s="382"/>
      <c r="K708" s="382"/>
      <c r="L708" s="382"/>
      <c r="M708" s="382"/>
      <c r="N708" s="382"/>
      <c r="O708" s="382"/>
      <c r="P708" s="382"/>
      <c r="Q708" s="382"/>
      <c r="R708" s="382"/>
      <c r="S708" s="382"/>
      <c r="T708" s="382"/>
      <c r="U708" s="382"/>
      <c r="V708" s="382"/>
      <c r="W708" s="382"/>
      <c r="X708" s="382"/>
      <c r="Y708" s="382"/>
      <c r="Z708" s="382"/>
      <c r="AA708" s="382"/>
    </row>
    <row r="709" spans="1:27" ht="14.25" customHeight="1">
      <c r="A709" s="382"/>
      <c r="B709" s="382"/>
      <c r="C709" s="372"/>
      <c r="D709" s="382"/>
      <c r="E709" s="372"/>
      <c r="F709" s="404"/>
      <c r="G709" s="404"/>
      <c r="H709" s="382"/>
      <c r="I709" s="382"/>
      <c r="J709" s="382"/>
      <c r="K709" s="382"/>
      <c r="L709" s="382"/>
      <c r="M709" s="382"/>
      <c r="N709" s="382"/>
      <c r="O709" s="382"/>
      <c r="P709" s="382"/>
      <c r="Q709" s="382"/>
      <c r="R709" s="382"/>
      <c r="S709" s="382"/>
      <c r="T709" s="382"/>
      <c r="U709" s="382"/>
      <c r="V709" s="382"/>
      <c r="W709" s="382"/>
      <c r="X709" s="382"/>
      <c r="Y709" s="382"/>
      <c r="Z709" s="382"/>
      <c r="AA709" s="382"/>
    </row>
    <row r="710" spans="1:27" ht="14.25" customHeight="1">
      <c r="A710" s="382"/>
      <c r="B710" s="382"/>
      <c r="C710" s="372"/>
      <c r="D710" s="382"/>
      <c r="E710" s="372"/>
      <c r="F710" s="404"/>
      <c r="G710" s="404"/>
      <c r="H710" s="382"/>
      <c r="I710" s="382"/>
      <c r="J710" s="382"/>
      <c r="K710" s="382"/>
      <c r="L710" s="382"/>
      <c r="M710" s="382"/>
      <c r="N710" s="382"/>
      <c r="O710" s="382"/>
      <c r="P710" s="382"/>
      <c r="Q710" s="382"/>
      <c r="R710" s="382"/>
      <c r="S710" s="382"/>
      <c r="T710" s="382"/>
      <c r="U710" s="382"/>
      <c r="V710" s="382"/>
      <c r="W710" s="382"/>
      <c r="X710" s="382"/>
      <c r="Y710" s="382"/>
      <c r="Z710" s="382"/>
      <c r="AA710" s="382"/>
    </row>
    <row r="711" spans="1:27" ht="14.25" customHeight="1">
      <c r="A711" s="382"/>
      <c r="B711" s="382"/>
      <c r="C711" s="372"/>
      <c r="D711" s="382"/>
      <c r="E711" s="372"/>
      <c r="F711" s="404"/>
      <c r="G711" s="404"/>
      <c r="H711" s="382"/>
      <c r="I711" s="382"/>
      <c r="J711" s="382"/>
      <c r="K711" s="382"/>
      <c r="L711" s="382"/>
      <c r="M711" s="382"/>
      <c r="N711" s="382"/>
      <c r="O711" s="382"/>
      <c r="P711" s="382"/>
      <c r="Q711" s="382"/>
      <c r="R711" s="382"/>
      <c r="S711" s="382"/>
      <c r="T711" s="382"/>
      <c r="U711" s="382"/>
      <c r="V711" s="382"/>
      <c r="W711" s="382"/>
      <c r="X711" s="382"/>
      <c r="Y711" s="382"/>
      <c r="Z711" s="382"/>
      <c r="AA711" s="382"/>
    </row>
    <row r="712" spans="1:27" ht="14.25" customHeight="1">
      <c r="A712" s="382"/>
      <c r="B712" s="382"/>
      <c r="C712" s="372"/>
      <c r="D712" s="382"/>
      <c r="E712" s="372"/>
      <c r="F712" s="404"/>
      <c r="G712" s="404"/>
      <c r="H712" s="382"/>
      <c r="I712" s="382"/>
      <c r="J712" s="382"/>
      <c r="K712" s="382"/>
      <c r="L712" s="382"/>
      <c r="M712" s="382"/>
      <c r="N712" s="382"/>
      <c r="O712" s="382"/>
      <c r="P712" s="382"/>
      <c r="Q712" s="382"/>
      <c r="R712" s="382"/>
      <c r="S712" s="382"/>
      <c r="T712" s="382"/>
      <c r="U712" s="382"/>
      <c r="V712" s="382"/>
      <c r="W712" s="382"/>
      <c r="X712" s="382"/>
      <c r="Y712" s="382"/>
      <c r="Z712" s="382"/>
      <c r="AA712" s="382"/>
    </row>
    <row r="713" spans="1:27" ht="14.25" customHeight="1">
      <c r="A713" s="382"/>
      <c r="B713" s="382"/>
      <c r="C713" s="372"/>
      <c r="D713" s="382"/>
      <c r="E713" s="372"/>
      <c r="F713" s="404"/>
      <c r="G713" s="404"/>
      <c r="H713" s="382"/>
      <c r="I713" s="382"/>
      <c r="J713" s="382"/>
      <c r="K713" s="382"/>
      <c r="L713" s="382"/>
      <c r="M713" s="382"/>
      <c r="N713" s="382"/>
      <c r="O713" s="382"/>
      <c r="P713" s="382"/>
      <c r="Q713" s="382"/>
      <c r="R713" s="382"/>
      <c r="S713" s="382"/>
      <c r="T713" s="382"/>
      <c r="U713" s="382"/>
      <c r="V713" s="382"/>
      <c r="W713" s="382"/>
      <c r="X713" s="382"/>
      <c r="Y713" s="382"/>
      <c r="Z713" s="382"/>
      <c r="AA713" s="382"/>
    </row>
    <row r="714" spans="1:27" ht="14.25" customHeight="1">
      <c r="A714" s="382"/>
      <c r="B714" s="382"/>
      <c r="C714" s="372"/>
      <c r="D714" s="382"/>
      <c r="E714" s="372"/>
      <c r="F714" s="404"/>
      <c r="G714" s="404"/>
      <c r="H714" s="382"/>
      <c r="I714" s="382"/>
      <c r="J714" s="382"/>
      <c r="K714" s="382"/>
      <c r="L714" s="382"/>
      <c r="M714" s="382"/>
      <c r="N714" s="382"/>
      <c r="O714" s="382"/>
      <c r="P714" s="382"/>
      <c r="Q714" s="382"/>
      <c r="R714" s="382"/>
      <c r="S714" s="382"/>
      <c r="T714" s="382"/>
      <c r="U714" s="382"/>
      <c r="V714" s="382"/>
      <c r="W714" s="382"/>
      <c r="X714" s="382"/>
      <c r="Y714" s="382"/>
      <c r="Z714" s="382"/>
      <c r="AA714" s="382"/>
    </row>
    <row r="715" spans="1:27" ht="14.25" customHeight="1">
      <c r="A715" s="382"/>
      <c r="B715" s="382"/>
      <c r="C715" s="372"/>
      <c r="D715" s="382"/>
      <c r="E715" s="372"/>
      <c r="F715" s="404"/>
      <c r="G715" s="404"/>
      <c r="H715" s="382"/>
      <c r="I715" s="382"/>
      <c r="J715" s="382"/>
      <c r="K715" s="382"/>
      <c r="L715" s="382"/>
      <c r="M715" s="382"/>
      <c r="N715" s="382"/>
      <c r="O715" s="382"/>
      <c r="P715" s="382"/>
      <c r="Q715" s="382"/>
      <c r="R715" s="382"/>
      <c r="S715" s="382"/>
      <c r="T715" s="382"/>
      <c r="U715" s="382"/>
      <c r="V715" s="382"/>
      <c r="W715" s="382"/>
      <c r="X715" s="382"/>
      <c r="Y715" s="382"/>
      <c r="Z715" s="382"/>
      <c r="AA715" s="382"/>
    </row>
    <row r="716" spans="1:27" ht="14.25" customHeight="1">
      <c r="A716" s="382"/>
      <c r="B716" s="382"/>
      <c r="C716" s="372"/>
      <c r="D716" s="382"/>
      <c r="E716" s="372"/>
      <c r="F716" s="404"/>
      <c r="G716" s="404"/>
      <c r="H716" s="382"/>
      <c r="I716" s="382"/>
      <c r="J716" s="382"/>
      <c r="K716" s="382"/>
      <c r="L716" s="382"/>
      <c r="M716" s="382"/>
      <c r="N716" s="382"/>
      <c r="O716" s="382"/>
      <c r="P716" s="382"/>
      <c r="Q716" s="382"/>
      <c r="R716" s="382"/>
      <c r="S716" s="382"/>
      <c r="T716" s="382"/>
      <c r="U716" s="382"/>
      <c r="V716" s="382"/>
      <c r="W716" s="382"/>
      <c r="X716" s="382"/>
      <c r="Y716" s="382"/>
      <c r="Z716" s="382"/>
      <c r="AA716" s="382"/>
    </row>
    <row r="717" spans="1:27" ht="14.25" customHeight="1">
      <c r="A717" s="382"/>
      <c r="B717" s="382"/>
      <c r="C717" s="372"/>
      <c r="D717" s="382"/>
      <c r="E717" s="372"/>
      <c r="F717" s="404"/>
      <c r="G717" s="404"/>
      <c r="H717" s="382"/>
      <c r="I717" s="382"/>
      <c r="J717" s="382"/>
      <c r="K717" s="382"/>
      <c r="L717" s="382"/>
      <c r="M717" s="382"/>
      <c r="N717" s="382"/>
      <c r="O717" s="382"/>
      <c r="P717" s="382"/>
      <c r="Q717" s="382"/>
      <c r="R717" s="382"/>
      <c r="S717" s="382"/>
      <c r="T717" s="382"/>
      <c r="U717" s="382"/>
      <c r="V717" s="382"/>
      <c r="W717" s="382"/>
      <c r="X717" s="382"/>
      <c r="Y717" s="382"/>
      <c r="Z717" s="382"/>
      <c r="AA717" s="382"/>
    </row>
    <row r="718" spans="1:27" ht="14.25" customHeight="1">
      <c r="A718" s="382"/>
      <c r="B718" s="382"/>
      <c r="C718" s="372"/>
      <c r="D718" s="382"/>
      <c r="E718" s="372"/>
      <c r="F718" s="404"/>
      <c r="G718" s="404"/>
      <c r="H718" s="382"/>
      <c r="I718" s="382"/>
      <c r="J718" s="382"/>
      <c r="K718" s="382"/>
      <c r="L718" s="382"/>
      <c r="M718" s="382"/>
      <c r="N718" s="382"/>
      <c r="O718" s="382"/>
      <c r="P718" s="382"/>
      <c r="Q718" s="382"/>
      <c r="R718" s="382"/>
      <c r="S718" s="382"/>
      <c r="T718" s="382"/>
      <c r="U718" s="382"/>
      <c r="V718" s="382"/>
      <c r="W718" s="382"/>
      <c r="X718" s="382"/>
      <c r="Y718" s="382"/>
      <c r="Z718" s="382"/>
      <c r="AA718" s="382"/>
    </row>
    <row r="719" spans="1:27" ht="14.25" customHeight="1">
      <c r="A719" s="382"/>
      <c r="B719" s="382"/>
      <c r="C719" s="372"/>
      <c r="D719" s="382"/>
      <c r="E719" s="372"/>
      <c r="F719" s="404"/>
      <c r="G719" s="404"/>
      <c r="H719" s="382"/>
      <c r="I719" s="382"/>
      <c r="J719" s="382"/>
      <c r="K719" s="382"/>
      <c r="L719" s="382"/>
      <c r="M719" s="382"/>
      <c r="N719" s="382"/>
      <c r="O719" s="382"/>
      <c r="P719" s="382"/>
      <c r="Q719" s="382"/>
      <c r="R719" s="382"/>
      <c r="S719" s="382"/>
      <c r="T719" s="382"/>
      <c r="U719" s="382"/>
      <c r="V719" s="382"/>
      <c r="W719" s="382"/>
      <c r="X719" s="382"/>
      <c r="Y719" s="382"/>
      <c r="Z719" s="382"/>
      <c r="AA719" s="382"/>
    </row>
    <row r="720" spans="1:27" ht="14.25" customHeight="1">
      <c r="A720" s="382"/>
      <c r="B720" s="382"/>
      <c r="C720" s="372"/>
      <c r="D720" s="382"/>
      <c r="E720" s="372"/>
      <c r="F720" s="404"/>
      <c r="G720" s="404"/>
      <c r="H720" s="382"/>
      <c r="I720" s="382"/>
      <c r="J720" s="382"/>
      <c r="K720" s="382"/>
      <c r="L720" s="382"/>
      <c r="M720" s="382"/>
      <c r="N720" s="382"/>
      <c r="O720" s="382"/>
      <c r="P720" s="382"/>
      <c r="Q720" s="382"/>
      <c r="R720" s="382"/>
      <c r="S720" s="382"/>
      <c r="T720" s="382"/>
      <c r="U720" s="382"/>
      <c r="V720" s="382"/>
      <c r="W720" s="382"/>
      <c r="X720" s="382"/>
      <c r="Y720" s="382"/>
      <c r="Z720" s="382"/>
      <c r="AA720" s="382"/>
    </row>
    <row r="721" spans="1:27" ht="14.25" customHeight="1">
      <c r="A721" s="382"/>
      <c r="B721" s="382"/>
      <c r="C721" s="372"/>
      <c r="D721" s="382"/>
      <c r="E721" s="372"/>
      <c r="F721" s="404"/>
      <c r="G721" s="404"/>
      <c r="H721" s="382"/>
      <c r="I721" s="382"/>
      <c r="J721" s="382"/>
      <c r="K721" s="382"/>
      <c r="L721" s="382"/>
      <c r="M721" s="382"/>
      <c r="N721" s="382"/>
      <c r="O721" s="382"/>
      <c r="P721" s="382"/>
      <c r="Q721" s="382"/>
      <c r="R721" s="382"/>
      <c r="S721" s="382"/>
      <c r="T721" s="382"/>
      <c r="U721" s="382"/>
      <c r="V721" s="382"/>
      <c r="W721" s="382"/>
      <c r="X721" s="382"/>
      <c r="Y721" s="382"/>
      <c r="Z721" s="382"/>
      <c r="AA721" s="382"/>
    </row>
    <row r="722" spans="1:27" ht="14.25" customHeight="1">
      <c r="A722" s="382"/>
      <c r="B722" s="382"/>
      <c r="C722" s="372"/>
      <c r="D722" s="382"/>
      <c r="E722" s="372"/>
      <c r="F722" s="404"/>
      <c r="G722" s="404"/>
      <c r="H722" s="382"/>
      <c r="I722" s="382"/>
      <c r="J722" s="382"/>
      <c r="K722" s="382"/>
      <c r="L722" s="382"/>
      <c r="M722" s="382"/>
      <c r="N722" s="382"/>
      <c r="O722" s="382"/>
      <c r="P722" s="382"/>
      <c r="Q722" s="382"/>
      <c r="R722" s="382"/>
      <c r="S722" s="382"/>
      <c r="T722" s="382"/>
      <c r="U722" s="382"/>
      <c r="V722" s="382"/>
      <c r="W722" s="382"/>
      <c r="X722" s="382"/>
      <c r="Y722" s="382"/>
      <c r="Z722" s="382"/>
      <c r="AA722" s="382"/>
    </row>
    <row r="723" spans="1:27" ht="14.25" customHeight="1">
      <c r="A723" s="382"/>
      <c r="B723" s="382"/>
      <c r="C723" s="372"/>
      <c r="D723" s="382"/>
      <c r="E723" s="372"/>
      <c r="F723" s="404"/>
      <c r="G723" s="404"/>
      <c r="H723" s="382"/>
      <c r="I723" s="382"/>
      <c r="J723" s="382"/>
      <c r="K723" s="382"/>
      <c r="L723" s="382"/>
      <c r="M723" s="382"/>
      <c r="N723" s="382"/>
      <c r="O723" s="382"/>
      <c r="P723" s="382"/>
      <c r="Q723" s="382"/>
      <c r="R723" s="382"/>
      <c r="S723" s="382"/>
      <c r="T723" s="382"/>
      <c r="U723" s="382"/>
      <c r="V723" s="382"/>
      <c r="W723" s="382"/>
      <c r="X723" s="382"/>
      <c r="Y723" s="382"/>
      <c r="Z723" s="382"/>
      <c r="AA723" s="382"/>
    </row>
    <row r="724" spans="1:27" ht="14.25" customHeight="1">
      <c r="A724" s="382"/>
      <c r="B724" s="382"/>
      <c r="C724" s="372"/>
      <c r="D724" s="382"/>
      <c r="E724" s="372"/>
      <c r="F724" s="404"/>
      <c r="G724" s="404"/>
      <c r="H724" s="382"/>
      <c r="I724" s="382"/>
      <c r="J724" s="382"/>
      <c r="K724" s="382"/>
      <c r="L724" s="382"/>
      <c r="M724" s="382"/>
      <c r="N724" s="382"/>
      <c r="O724" s="382"/>
      <c r="P724" s="382"/>
      <c r="Q724" s="382"/>
      <c r="R724" s="382"/>
      <c r="S724" s="382"/>
      <c r="T724" s="382"/>
      <c r="U724" s="382"/>
      <c r="V724" s="382"/>
      <c r="W724" s="382"/>
      <c r="X724" s="382"/>
      <c r="Y724" s="382"/>
      <c r="Z724" s="382"/>
      <c r="AA724" s="382"/>
    </row>
    <row r="725" spans="1:27" ht="14.25" customHeight="1">
      <c r="A725" s="382"/>
      <c r="B725" s="382"/>
      <c r="C725" s="372"/>
      <c r="D725" s="382"/>
      <c r="E725" s="372"/>
      <c r="F725" s="404"/>
      <c r="G725" s="404"/>
      <c r="H725" s="382"/>
      <c r="I725" s="382"/>
      <c r="J725" s="382"/>
      <c r="K725" s="382"/>
      <c r="L725" s="382"/>
      <c r="M725" s="382"/>
      <c r="N725" s="382"/>
      <c r="O725" s="382"/>
      <c r="P725" s="382"/>
      <c r="Q725" s="382"/>
      <c r="R725" s="382"/>
      <c r="S725" s="382"/>
      <c r="T725" s="382"/>
      <c r="U725" s="382"/>
      <c r="V725" s="382"/>
      <c r="W725" s="382"/>
      <c r="X725" s="382"/>
      <c r="Y725" s="382"/>
      <c r="Z725" s="382"/>
      <c r="AA725" s="382"/>
    </row>
    <row r="726" spans="1:27" ht="14.25" customHeight="1">
      <c r="A726" s="382"/>
      <c r="B726" s="382"/>
      <c r="C726" s="372"/>
      <c r="D726" s="382"/>
      <c r="E726" s="372"/>
      <c r="F726" s="404"/>
      <c r="G726" s="404"/>
      <c r="H726" s="382"/>
      <c r="I726" s="382"/>
      <c r="J726" s="382"/>
      <c r="K726" s="382"/>
      <c r="L726" s="382"/>
      <c r="M726" s="382"/>
      <c r="N726" s="382"/>
      <c r="O726" s="382"/>
      <c r="P726" s="382"/>
      <c r="Q726" s="382"/>
      <c r="R726" s="382"/>
      <c r="S726" s="382"/>
      <c r="T726" s="382"/>
      <c r="U726" s="382"/>
      <c r="V726" s="382"/>
      <c r="W726" s="382"/>
      <c r="X726" s="382"/>
      <c r="Y726" s="382"/>
      <c r="Z726" s="382"/>
      <c r="AA726" s="382"/>
    </row>
    <row r="727" spans="1:27" ht="14.25" customHeight="1">
      <c r="A727" s="382"/>
      <c r="B727" s="382"/>
      <c r="C727" s="372"/>
      <c r="D727" s="382"/>
      <c r="E727" s="372"/>
      <c r="F727" s="404"/>
      <c r="G727" s="404"/>
      <c r="H727" s="382"/>
      <c r="I727" s="382"/>
      <c r="J727" s="382"/>
      <c r="K727" s="382"/>
      <c r="L727" s="382"/>
      <c r="M727" s="382"/>
      <c r="N727" s="382"/>
      <c r="O727" s="382"/>
      <c r="P727" s="382"/>
      <c r="Q727" s="382"/>
      <c r="R727" s="382"/>
      <c r="S727" s="382"/>
      <c r="T727" s="382"/>
      <c r="U727" s="382"/>
      <c r="V727" s="382"/>
      <c r="W727" s="382"/>
      <c r="X727" s="382"/>
      <c r="Y727" s="382"/>
      <c r="Z727" s="382"/>
      <c r="AA727" s="382"/>
    </row>
    <row r="728" spans="1:27" ht="14.25" customHeight="1">
      <c r="A728" s="382"/>
      <c r="B728" s="382"/>
      <c r="C728" s="372"/>
      <c r="D728" s="382"/>
      <c r="E728" s="372"/>
      <c r="F728" s="404"/>
      <c r="G728" s="404"/>
      <c r="H728" s="382"/>
      <c r="I728" s="382"/>
      <c r="J728" s="382"/>
      <c r="K728" s="382"/>
      <c r="L728" s="382"/>
      <c r="M728" s="382"/>
      <c r="N728" s="382"/>
      <c r="O728" s="382"/>
      <c r="P728" s="382"/>
      <c r="Q728" s="382"/>
      <c r="R728" s="382"/>
      <c r="S728" s="382"/>
      <c r="T728" s="382"/>
      <c r="U728" s="382"/>
      <c r="V728" s="382"/>
      <c r="W728" s="382"/>
      <c r="X728" s="382"/>
      <c r="Y728" s="382"/>
      <c r="Z728" s="382"/>
      <c r="AA728" s="382"/>
    </row>
    <row r="729" spans="1:27" ht="14.25" customHeight="1">
      <c r="A729" s="382"/>
      <c r="B729" s="382"/>
      <c r="C729" s="372"/>
      <c r="D729" s="382"/>
      <c r="E729" s="372"/>
      <c r="F729" s="404"/>
      <c r="G729" s="404"/>
      <c r="H729" s="382"/>
      <c r="I729" s="382"/>
      <c r="J729" s="382"/>
      <c r="K729" s="382"/>
      <c r="L729" s="382"/>
      <c r="M729" s="382"/>
      <c r="N729" s="382"/>
      <c r="O729" s="382"/>
      <c r="P729" s="382"/>
      <c r="Q729" s="382"/>
      <c r="R729" s="382"/>
      <c r="S729" s="382"/>
      <c r="T729" s="382"/>
      <c r="U729" s="382"/>
      <c r="V729" s="382"/>
      <c r="W729" s="382"/>
      <c r="X729" s="382"/>
      <c r="Y729" s="382"/>
      <c r="Z729" s="382"/>
      <c r="AA729" s="382"/>
    </row>
    <row r="730" spans="1:27" ht="14.25" customHeight="1">
      <c r="A730" s="382"/>
      <c r="B730" s="382"/>
      <c r="C730" s="372"/>
      <c r="D730" s="382"/>
      <c r="E730" s="372"/>
      <c r="F730" s="404"/>
      <c r="G730" s="404"/>
      <c r="H730" s="382"/>
      <c r="I730" s="382"/>
      <c r="J730" s="382"/>
      <c r="K730" s="382"/>
      <c r="L730" s="382"/>
      <c r="M730" s="382"/>
      <c r="N730" s="382"/>
      <c r="O730" s="382"/>
      <c r="P730" s="382"/>
      <c r="Q730" s="382"/>
      <c r="R730" s="382"/>
      <c r="S730" s="382"/>
      <c r="T730" s="382"/>
      <c r="U730" s="382"/>
      <c r="V730" s="382"/>
      <c r="W730" s="382"/>
      <c r="X730" s="382"/>
      <c r="Y730" s="382"/>
      <c r="Z730" s="382"/>
      <c r="AA730" s="382"/>
    </row>
    <row r="731" spans="1:27" ht="14.25" customHeight="1">
      <c r="A731" s="382"/>
      <c r="B731" s="382"/>
      <c r="C731" s="372"/>
      <c r="D731" s="382"/>
      <c r="E731" s="372"/>
      <c r="F731" s="404"/>
      <c r="G731" s="404"/>
      <c r="H731" s="382"/>
      <c r="I731" s="382"/>
      <c r="J731" s="382"/>
      <c r="K731" s="382"/>
      <c r="L731" s="382"/>
      <c r="M731" s="382"/>
      <c r="N731" s="382"/>
      <c r="O731" s="382"/>
      <c r="P731" s="382"/>
      <c r="Q731" s="382"/>
      <c r="R731" s="382"/>
      <c r="S731" s="382"/>
      <c r="T731" s="382"/>
      <c r="U731" s="382"/>
      <c r="V731" s="382"/>
      <c r="W731" s="382"/>
      <c r="X731" s="382"/>
      <c r="Y731" s="382"/>
      <c r="Z731" s="382"/>
      <c r="AA731" s="382"/>
    </row>
    <row r="732" spans="1:27" ht="14.25" customHeight="1">
      <c r="A732" s="382"/>
      <c r="B732" s="382"/>
      <c r="C732" s="372"/>
      <c r="D732" s="382"/>
      <c r="E732" s="372"/>
      <c r="F732" s="404"/>
      <c r="G732" s="404"/>
      <c r="H732" s="382"/>
      <c r="I732" s="382"/>
      <c r="J732" s="382"/>
      <c r="K732" s="382"/>
      <c r="L732" s="382"/>
      <c r="M732" s="382"/>
      <c r="N732" s="382"/>
      <c r="O732" s="382"/>
      <c r="P732" s="382"/>
      <c r="Q732" s="382"/>
      <c r="R732" s="382"/>
      <c r="S732" s="382"/>
      <c r="T732" s="382"/>
      <c r="U732" s="382"/>
      <c r="V732" s="382"/>
      <c r="W732" s="382"/>
      <c r="X732" s="382"/>
      <c r="Y732" s="382"/>
      <c r="Z732" s="382"/>
      <c r="AA732" s="382"/>
    </row>
    <row r="733" spans="1:27" ht="14.25" customHeight="1">
      <c r="A733" s="382"/>
      <c r="B733" s="382"/>
      <c r="C733" s="372"/>
      <c r="D733" s="382"/>
      <c r="E733" s="372"/>
      <c r="F733" s="404"/>
      <c r="G733" s="404"/>
      <c r="H733" s="382"/>
      <c r="I733" s="382"/>
      <c r="J733" s="382"/>
      <c r="K733" s="382"/>
      <c r="L733" s="382"/>
      <c r="M733" s="382"/>
      <c r="N733" s="382"/>
      <c r="O733" s="382"/>
      <c r="P733" s="382"/>
      <c r="Q733" s="382"/>
      <c r="R733" s="382"/>
      <c r="S733" s="382"/>
      <c r="T733" s="382"/>
      <c r="U733" s="382"/>
      <c r="V733" s="382"/>
      <c r="W733" s="382"/>
      <c r="X733" s="382"/>
      <c r="Y733" s="382"/>
      <c r="Z733" s="382"/>
      <c r="AA733" s="382"/>
    </row>
    <row r="734" spans="1:27" ht="14.25" customHeight="1">
      <c r="A734" s="382"/>
      <c r="B734" s="382"/>
      <c r="C734" s="372"/>
      <c r="D734" s="382"/>
      <c r="E734" s="372"/>
      <c r="F734" s="404"/>
      <c r="G734" s="404"/>
      <c r="H734" s="382"/>
      <c r="I734" s="382"/>
      <c r="J734" s="382"/>
      <c r="K734" s="382"/>
      <c r="L734" s="382"/>
      <c r="M734" s="382"/>
      <c r="N734" s="382"/>
      <c r="O734" s="382"/>
      <c r="P734" s="382"/>
      <c r="Q734" s="382"/>
      <c r="R734" s="382"/>
      <c r="S734" s="382"/>
      <c r="T734" s="382"/>
      <c r="U734" s="382"/>
      <c r="V734" s="382"/>
      <c r="W734" s="382"/>
      <c r="X734" s="382"/>
      <c r="Y734" s="382"/>
      <c r="Z734" s="382"/>
      <c r="AA734" s="382"/>
    </row>
    <row r="735" spans="1:27" ht="14.25" customHeight="1">
      <c r="A735" s="382"/>
      <c r="B735" s="382"/>
      <c r="C735" s="372"/>
      <c r="D735" s="382"/>
      <c r="E735" s="372"/>
      <c r="F735" s="404"/>
      <c r="G735" s="404"/>
      <c r="H735" s="382"/>
      <c r="I735" s="382"/>
      <c r="J735" s="382"/>
      <c r="K735" s="382"/>
      <c r="L735" s="382"/>
      <c r="M735" s="382"/>
      <c r="N735" s="382"/>
      <c r="O735" s="382"/>
      <c r="P735" s="382"/>
      <c r="Q735" s="382"/>
      <c r="R735" s="382"/>
      <c r="S735" s="382"/>
      <c r="T735" s="382"/>
      <c r="U735" s="382"/>
      <c r="V735" s="382"/>
      <c r="W735" s="382"/>
      <c r="X735" s="382"/>
      <c r="Y735" s="382"/>
      <c r="Z735" s="382"/>
      <c r="AA735" s="382"/>
    </row>
    <row r="736" spans="1:27" ht="14.25" customHeight="1">
      <c r="A736" s="382"/>
      <c r="B736" s="382"/>
      <c r="C736" s="372"/>
      <c r="D736" s="382"/>
      <c r="E736" s="372"/>
      <c r="F736" s="404"/>
      <c r="G736" s="404"/>
      <c r="H736" s="382"/>
      <c r="I736" s="382"/>
      <c r="J736" s="382"/>
      <c r="K736" s="382"/>
      <c r="L736" s="382"/>
      <c r="M736" s="382"/>
      <c r="N736" s="382"/>
      <c r="O736" s="382"/>
      <c r="P736" s="382"/>
      <c r="Q736" s="382"/>
      <c r="R736" s="382"/>
      <c r="S736" s="382"/>
      <c r="T736" s="382"/>
      <c r="U736" s="382"/>
      <c r="V736" s="382"/>
      <c r="W736" s="382"/>
      <c r="X736" s="382"/>
      <c r="Y736" s="382"/>
      <c r="Z736" s="382"/>
      <c r="AA736" s="382"/>
    </row>
    <row r="737" spans="1:27" ht="14.25" customHeight="1">
      <c r="A737" s="382"/>
      <c r="B737" s="382"/>
      <c r="C737" s="372"/>
      <c r="D737" s="382"/>
      <c r="E737" s="372"/>
      <c r="F737" s="404"/>
      <c r="G737" s="404"/>
      <c r="H737" s="382"/>
      <c r="I737" s="382"/>
      <c r="J737" s="382"/>
      <c r="K737" s="382"/>
      <c r="L737" s="382"/>
      <c r="M737" s="382"/>
      <c r="N737" s="382"/>
      <c r="O737" s="382"/>
      <c r="P737" s="382"/>
      <c r="Q737" s="382"/>
      <c r="R737" s="382"/>
      <c r="S737" s="382"/>
      <c r="T737" s="382"/>
      <c r="U737" s="382"/>
      <c r="V737" s="382"/>
      <c r="W737" s="382"/>
      <c r="X737" s="382"/>
      <c r="Y737" s="382"/>
      <c r="Z737" s="382"/>
      <c r="AA737" s="382"/>
    </row>
    <row r="738" spans="1:27" ht="14.25" customHeight="1">
      <c r="A738" s="382"/>
      <c r="B738" s="382"/>
      <c r="C738" s="372"/>
      <c r="D738" s="382"/>
      <c r="E738" s="372"/>
      <c r="F738" s="404"/>
      <c r="G738" s="404"/>
      <c r="H738" s="382"/>
      <c r="I738" s="382"/>
      <c r="J738" s="382"/>
      <c r="K738" s="382"/>
      <c r="L738" s="382"/>
      <c r="M738" s="382"/>
      <c r="N738" s="382"/>
      <c r="O738" s="382"/>
      <c r="P738" s="382"/>
      <c r="Q738" s="382"/>
      <c r="R738" s="382"/>
      <c r="S738" s="382"/>
      <c r="T738" s="382"/>
      <c r="U738" s="382"/>
      <c r="V738" s="382"/>
      <c r="W738" s="382"/>
      <c r="X738" s="382"/>
      <c r="Y738" s="382"/>
      <c r="Z738" s="382"/>
      <c r="AA738" s="382"/>
    </row>
    <row r="739" spans="1:27" ht="14.25" customHeight="1">
      <c r="A739" s="382"/>
      <c r="B739" s="382"/>
      <c r="C739" s="372"/>
      <c r="D739" s="382"/>
      <c r="E739" s="372"/>
      <c r="F739" s="404"/>
      <c r="G739" s="404"/>
      <c r="H739" s="382"/>
      <c r="I739" s="382"/>
      <c r="J739" s="382"/>
      <c r="K739" s="382"/>
      <c r="L739" s="382"/>
      <c r="M739" s="382"/>
      <c r="N739" s="382"/>
      <c r="O739" s="382"/>
      <c r="P739" s="382"/>
      <c r="Q739" s="382"/>
      <c r="R739" s="382"/>
      <c r="S739" s="382"/>
      <c r="T739" s="382"/>
      <c r="U739" s="382"/>
      <c r="V739" s="382"/>
      <c r="W739" s="382"/>
      <c r="X739" s="382"/>
      <c r="Y739" s="382"/>
      <c r="Z739" s="382"/>
      <c r="AA739" s="382"/>
    </row>
    <row r="740" spans="1:27" ht="14.25" customHeight="1">
      <c r="A740" s="382"/>
      <c r="B740" s="382"/>
      <c r="C740" s="372"/>
      <c r="D740" s="382"/>
      <c r="E740" s="372"/>
      <c r="F740" s="404"/>
      <c r="G740" s="404"/>
      <c r="H740" s="382"/>
      <c r="I740" s="382"/>
      <c r="J740" s="382"/>
      <c r="K740" s="382"/>
      <c r="L740" s="382"/>
      <c r="M740" s="382"/>
      <c r="N740" s="382"/>
      <c r="O740" s="382"/>
      <c r="P740" s="382"/>
      <c r="Q740" s="382"/>
      <c r="R740" s="382"/>
      <c r="S740" s="382"/>
      <c r="T740" s="382"/>
      <c r="U740" s="382"/>
      <c r="V740" s="382"/>
      <c r="W740" s="382"/>
      <c r="X740" s="382"/>
      <c r="Y740" s="382"/>
      <c r="Z740" s="382"/>
      <c r="AA740" s="382"/>
    </row>
    <row r="741" spans="1:27" ht="14.25" customHeight="1">
      <c r="A741" s="382"/>
      <c r="B741" s="382"/>
      <c r="C741" s="372"/>
      <c r="D741" s="382"/>
      <c r="E741" s="372"/>
      <c r="F741" s="404"/>
      <c r="G741" s="404"/>
      <c r="H741" s="382"/>
      <c r="I741" s="382"/>
      <c r="J741" s="382"/>
      <c r="K741" s="382"/>
      <c r="L741" s="382"/>
      <c r="M741" s="382"/>
      <c r="N741" s="382"/>
      <c r="O741" s="382"/>
      <c r="P741" s="382"/>
      <c r="Q741" s="382"/>
      <c r="R741" s="382"/>
      <c r="S741" s="382"/>
      <c r="T741" s="382"/>
      <c r="U741" s="382"/>
      <c r="V741" s="382"/>
      <c r="W741" s="382"/>
      <c r="X741" s="382"/>
      <c r="Y741" s="382"/>
      <c r="Z741" s="382"/>
      <c r="AA741" s="382"/>
    </row>
    <row r="742" spans="1:27" ht="14.25" customHeight="1">
      <c r="A742" s="382"/>
      <c r="B742" s="382"/>
      <c r="C742" s="372"/>
      <c r="D742" s="382"/>
      <c r="E742" s="372"/>
      <c r="F742" s="404"/>
      <c r="G742" s="404"/>
      <c r="H742" s="382"/>
      <c r="I742" s="382"/>
      <c r="J742" s="382"/>
      <c r="K742" s="382"/>
      <c r="L742" s="382"/>
      <c r="M742" s="382"/>
      <c r="N742" s="382"/>
      <c r="O742" s="382"/>
      <c r="P742" s="382"/>
      <c r="Q742" s="382"/>
      <c r="R742" s="382"/>
      <c r="S742" s="382"/>
      <c r="T742" s="382"/>
      <c r="U742" s="382"/>
      <c r="V742" s="382"/>
      <c r="W742" s="382"/>
      <c r="X742" s="382"/>
      <c r="Y742" s="382"/>
      <c r="Z742" s="382"/>
      <c r="AA742" s="382"/>
    </row>
    <row r="743" spans="1:27" ht="14.25" customHeight="1">
      <c r="A743" s="382"/>
      <c r="B743" s="382"/>
      <c r="C743" s="372"/>
      <c r="D743" s="382"/>
      <c r="E743" s="372"/>
      <c r="F743" s="404"/>
      <c r="G743" s="404"/>
      <c r="H743" s="382"/>
      <c r="I743" s="382"/>
      <c r="J743" s="382"/>
      <c r="K743" s="382"/>
      <c r="L743" s="382"/>
      <c r="M743" s="382"/>
      <c r="N743" s="382"/>
      <c r="O743" s="382"/>
      <c r="P743" s="382"/>
      <c r="Q743" s="382"/>
      <c r="R743" s="382"/>
      <c r="S743" s="382"/>
      <c r="T743" s="382"/>
      <c r="U743" s="382"/>
      <c r="V743" s="382"/>
      <c r="W743" s="382"/>
      <c r="X743" s="382"/>
      <c r="Y743" s="382"/>
      <c r="Z743" s="382"/>
      <c r="AA743" s="382"/>
    </row>
    <row r="744" spans="1:27" ht="14.25" customHeight="1">
      <c r="A744" s="382"/>
      <c r="B744" s="382"/>
      <c r="C744" s="372"/>
      <c r="D744" s="382"/>
      <c r="E744" s="372"/>
      <c r="F744" s="404"/>
      <c r="G744" s="404"/>
      <c r="H744" s="382"/>
      <c r="I744" s="382"/>
      <c r="J744" s="382"/>
      <c r="K744" s="382"/>
      <c r="L744" s="382"/>
      <c r="M744" s="382"/>
      <c r="N744" s="382"/>
      <c r="O744" s="382"/>
      <c r="P744" s="382"/>
      <c r="Q744" s="382"/>
      <c r="R744" s="382"/>
      <c r="S744" s="382"/>
      <c r="T744" s="382"/>
      <c r="U744" s="382"/>
      <c r="V744" s="382"/>
      <c r="W744" s="382"/>
      <c r="X744" s="382"/>
      <c r="Y744" s="382"/>
      <c r="Z744" s="382"/>
      <c r="AA744" s="382"/>
    </row>
    <row r="745" spans="1:27" ht="14.25" customHeight="1">
      <c r="A745" s="382"/>
      <c r="B745" s="382"/>
      <c r="C745" s="372"/>
      <c r="D745" s="382"/>
      <c r="E745" s="372"/>
      <c r="F745" s="404"/>
      <c r="G745" s="404"/>
      <c r="H745" s="382"/>
      <c r="I745" s="382"/>
      <c r="J745" s="382"/>
      <c r="K745" s="382"/>
      <c r="L745" s="382"/>
      <c r="M745" s="382"/>
      <c r="N745" s="382"/>
      <c r="O745" s="382"/>
      <c r="P745" s="382"/>
      <c r="Q745" s="382"/>
      <c r="R745" s="382"/>
      <c r="S745" s="382"/>
      <c r="T745" s="382"/>
      <c r="U745" s="382"/>
      <c r="V745" s="382"/>
      <c r="W745" s="382"/>
      <c r="X745" s="382"/>
      <c r="Y745" s="382"/>
      <c r="Z745" s="382"/>
      <c r="AA745" s="382"/>
    </row>
    <row r="746" spans="1:27" ht="14.25" customHeight="1">
      <c r="A746" s="382"/>
      <c r="B746" s="382"/>
      <c r="C746" s="372"/>
      <c r="D746" s="382"/>
      <c r="E746" s="372"/>
      <c r="F746" s="404"/>
      <c r="G746" s="404"/>
      <c r="H746" s="382"/>
      <c r="I746" s="382"/>
      <c r="J746" s="382"/>
      <c r="K746" s="382"/>
      <c r="L746" s="382"/>
      <c r="M746" s="382"/>
      <c r="N746" s="382"/>
      <c r="O746" s="382"/>
      <c r="P746" s="382"/>
      <c r="Q746" s="382"/>
      <c r="R746" s="382"/>
      <c r="S746" s="382"/>
      <c r="T746" s="382"/>
      <c r="U746" s="382"/>
      <c r="V746" s="382"/>
      <c r="W746" s="382"/>
      <c r="X746" s="382"/>
      <c r="Y746" s="382"/>
      <c r="Z746" s="382"/>
      <c r="AA746" s="382"/>
    </row>
    <row r="747" spans="1:27" ht="14.25" customHeight="1">
      <c r="A747" s="382"/>
      <c r="B747" s="382"/>
      <c r="C747" s="372"/>
      <c r="D747" s="382"/>
      <c r="E747" s="372"/>
      <c r="F747" s="404"/>
      <c r="G747" s="404"/>
      <c r="H747" s="382"/>
      <c r="I747" s="382"/>
      <c r="J747" s="382"/>
      <c r="K747" s="382"/>
      <c r="L747" s="382"/>
      <c r="M747" s="382"/>
      <c r="N747" s="382"/>
      <c r="O747" s="382"/>
      <c r="P747" s="382"/>
      <c r="Q747" s="382"/>
      <c r="R747" s="382"/>
      <c r="S747" s="382"/>
      <c r="T747" s="382"/>
      <c r="U747" s="382"/>
      <c r="V747" s="382"/>
      <c r="W747" s="382"/>
      <c r="X747" s="382"/>
      <c r="Y747" s="382"/>
      <c r="Z747" s="382"/>
      <c r="AA747" s="382"/>
    </row>
    <row r="748" spans="1:27" ht="14.25" customHeight="1">
      <c r="A748" s="382"/>
      <c r="B748" s="382"/>
      <c r="C748" s="372"/>
      <c r="D748" s="382"/>
      <c r="E748" s="372"/>
      <c r="F748" s="404"/>
      <c r="G748" s="404"/>
      <c r="H748" s="382"/>
      <c r="I748" s="382"/>
      <c r="J748" s="382"/>
      <c r="K748" s="382"/>
      <c r="L748" s="382"/>
      <c r="M748" s="382"/>
      <c r="N748" s="382"/>
      <c r="O748" s="382"/>
      <c r="P748" s="382"/>
      <c r="Q748" s="382"/>
      <c r="R748" s="382"/>
      <c r="S748" s="382"/>
      <c r="T748" s="382"/>
      <c r="U748" s="382"/>
      <c r="V748" s="382"/>
      <c r="W748" s="382"/>
      <c r="X748" s="382"/>
      <c r="Y748" s="382"/>
      <c r="Z748" s="382"/>
      <c r="AA748" s="382"/>
    </row>
    <row r="749" spans="1:27" ht="14.25" customHeight="1">
      <c r="A749" s="382"/>
      <c r="B749" s="382"/>
      <c r="C749" s="372"/>
      <c r="D749" s="382"/>
      <c r="E749" s="372"/>
      <c r="F749" s="404"/>
      <c r="G749" s="404"/>
      <c r="H749" s="382"/>
      <c r="I749" s="382"/>
      <c r="J749" s="382"/>
      <c r="K749" s="382"/>
      <c r="L749" s="382"/>
      <c r="M749" s="382"/>
      <c r="N749" s="382"/>
      <c r="O749" s="382"/>
      <c r="P749" s="382"/>
      <c r="Q749" s="382"/>
      <c r="R749" s="382"/>
      <c r="S749" s="382"/>
      <c r="T749" s="382"/>
      <c r="U749" s="382"/>
      <c r="V749" s="382"/>
      <c r="W749" s="382"/>
      <c r="X749" s="382"/>
      <c r="Y749" s="382"/>
      <c r="Z749" s="382"/>
      <c r="AA749" s="382"/>
    </row>
    <row r="750" spans="1:27" ht="14.25" customHeight="1">
      <c r="A750" s="382"/>
      <c r="B750" s="382"/>
      <c r="C750" s="372"/>
      <c r="D750" s="382"/>
      <c r="E750" s="372"/>
      <c r="F750" s="404"/>
      <c r="G750" s="404"/>
      <c r="H750" s="382"/>
      <c r="I750" s="382"/>
      <c r="J750" s="382"/>
      <c r="K750" s="382"/>
      <c r="L750" s="382"/>
      <c r="M750" s="382"/>
      <c r="N750" s="382"/>
      <c r="O750" s="382"/>
      <c r="P750" s="382"/>
      <c r="Q750" s="382"/>
      <c r="R750" s="382"/>
      <c r="S750" s="382"/>
      <c r="T750" s="382"/>
      <c r="U750" s="382"/>
      <c r="V750" s="382"/>
      <c r="W750" s="382"/>
      <c r="X750" s="382"/>
      <c r="Y750" s="382"/>
      <c r="Z750" s="382"/>
      <c r="AA750" s="382"/>
    </row>
    <row r="751" spans="1:27" ht="14.25" customHeight="1">
      <c r="A751" s="382"/>
      <c r="B751" s="382"/>
      <c r="C751" s="372"/>
      <c r="D751" s="382"/>
      <c r="E751" s="372"/>
      <c r="F751" s="404"/>
      <c r="G751" s="404"/>
      <c r="H751" s="382"/>
      <c r="I751" s="382"/>
      <c r="J751" s="382"/>
      <c r="K751" s="382"/>
      <c r="L751" s="382"/>
      <c r="M751" s="382"/>
      <c r="N751" s="382"/>
      <c r="O751" s="382"/>
      <c r="P751" s="382"/>
      <c r="Q751" s="382"/>
      <c r="R751" s="382"/>
      <c r="S751" s="382"/>
      <c r="T751" s="382"/>
      <c r="U751" s="382"/>
      <c r="V751" s="382"/>
      <c r="W751" s="382"/>
      <c r="X751" s="382"/>
      <c r="Y751" s="382"/>
      <c r="Z751" s="382"/>
      <c r="AA751" s="382"/>
    </row>
    <row r="752" spans="1:27" ht="14.25" customHeight="1">
      <c r="A752" s="382"/>
      <c r="B752" s="382"/>
      <c r="C752" s="372"/>
      <c r="D752" s="382"/>
      <c r="E752" s="372"/>
      <c r="F752" s="404"/>
      <c r="G752" s="404"/>
      <c r="H752" s="382"/>
      <c r="I752" s="382"/>
      <c r="J752" s="382"/>
      <c r="K752" s="382"/>
      <c r="L752" s="382"/>
      <c r="M752" s="382"/>
      <c r="N752" s="382"/>
      <c r="O752" s="382"/>
      <c r="P752" s="382"/>
      <c r="Q752" s="382"/>
      <c r="R752" s="382"/>
      <c r="S752" s="382"/>
      <c r="T752" s="382"/>
      <c r="U752" s="382"/>
      <c r="V752" s="382"/>
      <c r="W752" s="382"/>
      <c r="X752" s="382"/>
      <c r="Y752" s="382"/>
      <c r="Z752" s="382"/>
      <c r="AA752" s="382"/>
    </row>
    <row r="753" spans="1:27" ht="14.25" customHeight="1">
      <c r="A753" s="382"/>
      <c r="B753" s="382"/>
      <c r="C753" s="372"/>
      <c r="D753" s="382"/>
      <c r="E753" s="372"/>
      <c r="F753" s="404"/>
      <c r="G753" s="404"/>
      <c r="H753" s="382"/>
      <c r="I753" s="382"/>
      <c r="J753" s="382"/>
      <c r="K753" s="382"/>
      <c r="L753" s="382"/>
      <c r="M753" s="382"/>
      <c r="N753" s="382"/>
      <c r="O753" s="382"/>
      <c r="P753" s="382"/>
      <c r="Q753" s="382"/>
      <c r="R753" s="382"/>
      <c r="S753" s="382"/>
      <c r="T753" s="382"/>
      <c r="U753" s="382"/>
      <c r="V753" s="382"/>
      <c r="W753" s="382"/>
      <c r="X753" s="382"/>
      <c r="Y753" s="382"/>
      <c r="Z753" s="382"/>
      <c r="AA753" s="382"/>
    </row>
    <row r="754" spans="1:27" ht="14.25" customHeight="1">
      <c r="A754" s="382"/>
      <c r="B754" s="382"/>
      <c r="C754" s="372"/>
      <c r="D754" s="382"/>
      <c r="E754" s="372"/>
      <c r="F754" s="404"/>
      <c r="G754" s="404"/>
      <c r="H754" s="382"/>
      <c r="I754" s="382"/>
      <c r="J754" s="382"/>
      <c r="K754" s="382"/>
      <c r="L754" s="382"/>
      <c r="M754" s="382"/>
      <c r="N754" s="382"/>
      <c r="O754" s="382"/>
      <c r="P754" s="382"/>
      <c r="Q754" s="382"/>
      <c r="R754" s="382"/>
      <c r="S754" s="382"/>
      <c r="T754" s="382"/>
      <c r="U754" s="382"/>
      <c r="V754" s="382"/>
      <c r="W754" s="382"/>
      <c r="X754" s="382"/>
      <c r="Y754" s="382"/>
      <c r="Z754" s="382"/>
      <c r="AA754" s="382"/>
    </row>
    <row r="755" spans="1:27" ht="14.25" customHeight="1">
      <c r="A755" s="382"/>
      <c r="B755" s="382"/>
      <c r="C755" s="372"/>
      <c r="D755" s="382"/>
      <c r="E755" s="372"/>
      <c r="F755" s="404"/>
      <c r="G755" s="404"/>
      <c r="H755" s="382"/>
      <c r="I755" s="382"/>
      <c r="J755" s="382"/>
      <c r="K755" s="382"/>
      <c r="L755" s="382"/>
      <c r="M755" s="382"/>
      <c r="N755" s="382"/>
      <c r="O755" s="382"/>
      <c r="P755" s="382"/>
      <c r="Q755" s="382"/>
      <c r="R755" s="382"/>
      <c r="S755" s="382"/>
      <c r="T755" s="382"/>
      <c r="U755" s="382"/>
      <c r="V755" s="382"/>
      <c r="W755" s="382"/>
      <c r="X755" s="382"/>
      <c r="Y755" s="382"/>
      <c r="Z755" s="382"/>
      <c r="AA755" s="382"/>
    </row>
    <row r="756" spans="1:27" ht="14.25" customHeight="1">
      <c r="A756" s="382"/>
      <c r="B756" s="382"/>
      <c r="C756" s="372"/>
      <c r="D756" s="382"/>
      <c r="E756" s="372"/>
      <c r="F756" s="404"/>
      <c r="G756" s="404"/>
      <c r="H756" s="382"/>
      <c r="I756" s="382"/>
      <c r="J756" s="382"/>
      <c r="K756" s="382"/>
      <c r="L756" s="382"/>
      <c r="M756" s="382"/>
      <c r="N756" s="382"/>
      <c r="O756" s="382"/>
      <c r="P756" s="382"/>
      <c r="Q756" s="382"/>
      <c r="R756" s="382"/>
      <c r="S756" s="382"/>
      <c r="T756" s="382"/>
      <c r="U756" s="382"/>
      <c r="V756" s="382"/>
      <c r="W756" s="382"/>
      <c r="X756" s="382"/>
      <c r="Y756" s="382"/>
      <c r="Z756" s="382"/>
      <c r="AA756" s="382"/>
    </row>
    <row r="757" spans="1:27" ht="14.25" customHeight="1">
      <c r="A757" s="382"/>
      <c r="B757" s="382"/>
      <c r="C757" s="372"/>
      <c r="D757" s="382"/>
      <c r="E757" s="372"/>
      <c r="F757" s="404"/>
      <c r="G757" s="404"/>
      <c r="H757" s="382"/>
      <c r="I757" s="382"/>
      <c r="J757" s="382"/>
      <c r="K757" s="382"/>
      <c r="L757" s="382"/>
      <c r="M757" s="382"/>
      <c r="N757" s="382"/>
      <c r="O757" s="382"/>
      <c r="P757" s="382"/>
      <c r="Q757" s="382"/>
      <c r="R757" s="382"/>
      <c r="S757" s="382"/>
      <c r="T757" s="382"/>
      <c r="U757" s="382"/>
      <c r="V757" s="382"/>
      <c r="W757" s="382"/>
      <c r="X757" s="382"/>
      <c r="Y757" s="382"/>
      <c r="Z757" s="382"/>
      <c r="AA757" s="382"/>
    </row>
    <row r="758" spans="1:27" ht="14.25" customHeight="1">
      <c r="A758" s="382"/>
      <c r="B758" s="382"/>
      <c r="C758" s="372"/>
      <c r="D758" s="382"/>
      <c r="E758" s="372"/>
      <c r="F758" s="404"/>
      <c r="G758" s="404"/>
      <c r="H758" s="382"/>
      <c r="I758" s="382"/>
      <c r="J758" s="382"/>
      <c r="K758" s="382"/>
      <c r="L758" s="382"/>
      <c r="M758" s="382"/>
      <c r="N758" s="382"/>
      <c r="O758" s="382"/>
      <c r="P758" s="382"/>
      <c r="Q758" s="382"/>
      <c r="R758" s="382"/>
      <c r="S758" s="382"/>
      <c r="T758" s="382"/>
      <c r="U758" s="382"/>
      <c r="V758" s="382"/>
      <c r="W758" s="382"/>
      <c r="X758" s="382"/>
      <c r="Y758" s="382"/>
      <c r="Z758" s="382"/>
      <c r="AA758" s="382"/>
    </row>
    <row r="759" spans="1:27" ht="14.25" customHeight="1">
      <c r="A759" s="382"/>
      <c r="B759" s="382"/>
      <c r="C759" s="372"/>
      <c r="D759" s="382"/>
      <c r="E759" s="372"/>
      <c r="F759" s="404"/>
      <c r="G759" s="404"/>
      <c r="H759" s="382"/>
      <c r="I759" s="382"/>
      <c r="J759" s="382"/>
      <c r="K759" s="382"/>
      <c r="L759" s="382"/>
      <c r="M759" s="382"/>
      <c r="N759" s="382"/>
      <c r="O759" s="382"/>
      <c r="P759" s="382"/>
      <c r="Q759" s="382"/>
      <c r="R759" s="382"/>
      <c r="S759" s="382"/>
      <c r="T759" s="382"/>
      <c r="U759" s="382"/>
      <c r="V759" s="382"/>
      <c r="W759" s="382"/>
      <c r="X759" s="382"/>
      <c r="Y759" s="382"/>
      <c r="Z759" s="382"/>
      <c r="AA759" s="382"/>
    </row>
    <row r="760" spans="1:27" ht="14.25" customHeight="1">
      <c r="A760" s="382"/>
      <c r="B760" s="382"/>
      <c r="C760" s="372"/>
      <c r="D760" s="382"/>
      <c r="E760" s="372"/>
      <c r="F760" s="404"/>
      <c r="G760" s="404"/>
      <c r="H760" s="382"/>
      <c r="I760" s="382"/>
      <c r="J760" s="382"/>
      <c r="K760" s="382"/>
      <c r="L760" s="382"/>
      <c r="M760" s="382"/>
      <c r="N760" s="382"/>
      <c r="O760" s="382"/>
      <c r="P760" s="382"/>
      <c r="Q760" s="382"/>
      <c r="R760" s="382"/>
      <c r="S760" s="382"/>
      <c r="T760" s="382"/>
      <c r="U760" s="382"/>
      <c r="V760" s="382"/>
      <c r="W760" s="382"/>
      <c r="X760" s="382"/>
      <c r="Y760" s="382"/>
      <c r="Z760" s="382"/>
      <c r="AA760" s="382"/>
    </row>
    <row r="761" spans="1:27" ht="14.25" customHeight="1">
      <c r="A761" s="382"/>
      <c r="B761" s="382"/>
      <c r="C761" s="372"/>
      <c r="D761" s="382"/>
      <c r="E761" s="372"/>
      <c r="F761" s="404"/>
      <c r="G761" s="404"/>
      <c r="H761" s="382"/>
      <c r="I761" s="382"/>
      <c r="J761" s="382"/>
      <c r="K761" s="382"/>
      <c r="L761" s="382"/>
      <c r="M761" s="382"/>
      <c r="N761" s="382"/>
      <c r="O761" s="382"/>
      <c r="P761" s="382"/>
      <c r="Q761" s="382"/>
      <c r="R761" s="382"/>
      <c r="S761" s="382"/>
      <c r="T761" s="382"/>
      <c r="U761" s="382"/>
      <c r="V761" s="382"/>
      <c r="W761" s="382"/>
      <c r="X761" s="382"/>
      <c r="Y761" s="382"/>
      <c r="Z761" s="382"/>
      <c r="AA761" s="382"/>
    </row>
    <row r="762" spans="1:27" ht="14.25" customHeight="1">
      <c r="A762" s="382"/>
      <c r="B762" s="382"/>
      <c r="C762" s="372"/>
      <c r="D762" s="382"/>
      <c r="E762" s="372"/>
      <c r="F762" s="404"/>
      <c r="G762" s="404"/>
      <c r="H762" s="382"/>
      <c r="I762" s="382"/>
      <c r="J762" s="382"/>
      <c r="K762" s="382"/>
      <c r="L762" s="382"/>
      <c r="M762" s="382"/>
      <c r="N762" s="382"/>
      <c r="O762" s="382"/>
      <c r="P762" s="382"/>
      <c r="Q762" s="382"/>
      <c r="R762" s="382"/>
      <c r="S762" s="382"/>
      <c r="T762" s="382"/>
      <c r="U762" s="382"/>
      <c r="V762" s="382"/>
      <c r="W762" s="382"/>
      <c r="X762" s="382"/>
      <c r="Y762" s="382"/>
      <c r="Z762" s="382"/>
      <c r="AA762" s="382"/>
    </row>
    <row r="763" spans="1:27" ht="14.25" customHeight="1">
      <c r="A763" s="382"/>
      <c r="B763" s="382"/>
      <c r="C763" s="372"/>
      <c r="D763" s="382"/>
      <c r="E763" s="372"/>
      <c r="F763" s="404"/>
      <c r="G763" s="404"/>
      <c r="H763" s="382"/>
      <c r="I763" s="382"/>
      <c r="J763" s="382"/>
      <c r="K763" s="382"/>
      <c r="L763" s="382"/>
      <c r="M763" s="382"/>
      <c r="N763" s="382"/>
      <c r="O763" s="382"/>
      <c r="P763" s="382"/>
      <c r="Q763" s="382"/>
      <c r="R763" s="382"/>
      <c r="S763" s="382"/>
      <c r="T763" s="382"/>
      <c r="U763" s="382"/>
      <c r="V763" s="382"/>
      <c r="W763" s="382"/>
      <c r="X763" s="382"/>
      <c r="Y763" s="382"/>
      <c r="Z763" s="382"/>
      <c r="AA763" s="382"/>
    </row>
    <row r="764" spans="1:27" ht="14.25" customHeight="1">
      <c r="A764" s="382"/>
      <c r="B764" s="382"/>
      <c r="C764" s="372"/>
      <c r="D764" s="382"/>
      <c r="E764" s="372"/>
      <c r="F764" s="404"/>
      <c r="G764" s="404"/>
      <c r="H764" s="382"/>
      <c r="I764" s="382"/>
      <c r="J764" s="382"/>
      <c r="K764" s="382"/>
      <c r="L764" s="382"/>
      <c r="M764" s="382"/>
      <c r="N764" s="382"/>
      <c r="O764" s="382"/>
      <c r="P764" s="382"/>
      <c r="Q764" s="382"/>
      <c r="R764" s="382"/>
      <c r="S764" s="382"/>
      <c r="T764" s="382"/>
      <c r="U764" s="382"/>
      <c r="V764" s="382"/>
      <c r="W764" s="382"/>
      <c r="X764" s="382"/>
      <c r="Y764" s="382"/>
      <c r="Z764" s="382"/>
      <c r="AA764" s="382"/>
    </row>
    <row r="765" spans="1:27" ht="14.25" customHeight="1">
      <c r="A765" s="382"/>
      <c r="B765" s="382"/>
      <c r="C765" s="372"/>
      <c r="D765" s="382"/>
      <c r="E765" s="372"/>
      <c r="F765" s="404"/>
      <c r="G765" s="404"/>
      <c r="H765" s="382"/>
      <c r="I765" s="382"/>
      <c r="J765" s="382"/>
      <c r="K765" s="382"/>
      <c r="L765" s="382"/>
      <c r="M765" s="382"/>
      <c r="N765" s="382"/>
      <c r="O765" s="382"/>
      <c r="P765" s="382"/>
      <c r="Q765" s="382"/>
      <c r="R765" s="382"/>
      <c r="S765" s="382"/>
      <c r="T765" s="382"/>
      <c r="U765" s="382"/>
      <c r="V765" s="382"/>
      <c r="W765" s="382"/>
      <c r="X765" s="382"/>
      <c r="Y765" s="382"/>
      <c r="Z765" s="382"/>
      <c r="AA765" s="382"/>
    </row>
    <row r="766" spans="1:27" ht="14.25" customHeight="1">
      <c r="A766" s="382"/>
      <c r="B766" s="382"/>
      <c r="C766" s="372"/>
      <c r="D766" s="382"/>
      <c r="E766" s="372"/>
      <c r="F766" s="404"/>
      <c r="G766" s="404"/>
      <c r="H766" s="382"/>
      <c r="I766" s="382"/>
      <c r="J766" s="382"/>
      <c r="K766" s="382"/>
      <c r="L766" s="382"/>
      <c r="M766" s="382"/>
      <c r="N766" s="382"/>
      <c r="O766" s="382"/>
      <c r="P766" s="382"/>
      <c r="Q766" s="382"/>
      <c r="R766" s="382"/>
      <c r="S766" s="382"/>
      <c r="T766" s="382"/>
      <c r="U766" s="382"/>
      <c r="V766" s="382"/>
      <c r="W766" s="382"/>
      <c r="X766" s="382"/>
      <c r="Y766" s="382"/>
      <c r="Z766" s="382"/>
      <c r="AA766" s="382"/>
    </row>
    <row r="767" spans="1:27" ht="14.25" customHeight="1">
      <c r="A767" s="382"/>
      <c r="B767" s="382"/>
      <c r="C767" s="372"/>
      <c r="D767" s="382"/>
      <c r="E767" s="372"/>
      <c r="F767" s="404"/>
      <c r="G767" s="404"/>
      <c r="H767" s="382"/>
      <c r="I767" s="382"/>
      <c r="J767" s="382"/>
      <c r="K767" s="382"/>
      <c r="L767" s="382"/>
      <c r="M767" s="382"/>
      <c r="N767" s="382"/>
      <c r="O767" s="382"/>
      <c r="P767" s="382"/>
      <c r="Q767" s="382"/>
      <c r="R767" s="382"/>
      <c r="S767" s="382"/>
      <c r="T767" s="382"/>
      <c r="U767" s="382"/>
      <c r="V767" s="382"/>
      <c r="W767" s="382"/>
      <c r="X767" s="382"/>
      <c r="Y767" s="382"/>
      <c r="Z767" s="382"/>
      <c r="AA767" s="382"/>
    </row>
    <row r="768" spans="1:27" ht="14.25" customHeight="1">
      <c r="A768" s="382"/>
      <c r="B768" s="382"/>
      <c r="C768" s="372"/>
      <c r="D768" s="382"/>
      <c r="E768" s="372"/>
      <c r="F768" s="404"/>
      <c r="G768" s="404"/>
      <c r="H768" s="382"/>
      <c r="I768" s="382"/>
      <c r="J768" s="382"/>
      <c r="K768" s="382"/>
      <c r="L768" s="382"/>
      <c r="M768" s="382"/>
      <c r="N768" s="382"/>
      <c r="O768" s="382"/>
      <c r="P768" s="382"/>
      <c r="Q768" s="382"/>
      <c r="R768" s="382"/>
      <c r="S768" s="382"/>
      <c r="T768" s="382"/>
      <c r="U768" s="382"/>
      <c r="V768" s="382"/>
      <c r="W768" s="382"/>
      <c r="X768" s="382"/>
      <c r="Y768" s="382"/>
      <c r="Z768" s="382"/>
      <c r="AA768" s="382"/>
    </row>
    <row r="769" spans="1:27" ht="14.25" customHeight="1">
      <c r="A769" s="382"/>
      <c r="B769" s="382"/>
      <c r="C769" s="372"/>
      <c r="D769" s="382"/>
      <c r="E769" s="372"/>
      <c r="F769" s="404"/>
      <c r="G769" s="404"/>
      <c r="H769" s="382"/>
      <c r="I769" s="382"/>
      <c r="J769" s="382"/>
      <c r="K769" s="382"/>
      <c r="L769" s="382"/>
      <c r="M769" s="382"/>
      <c r="N769" s="382"/>
      <c r="O769" s="382"/>
      <c r="P769" s="382"/>
      <c r="Q769" s="382"/>
      <c r="R769" s="382"/>
      <c r="S769" s="382"/>
      <c r="T769" s="382"/>
      <c r="U769" s="382"/>
      <c r="V769" s="382"/>
      <c r="W769" s="382"/>
      <c r="X769" s="382"/>
      <c r="Y769" s="382"/>
      <c r="Z769" s="382"/>
      <c r="AA769" s="382"/>
    </row>
    <row r="770" spans="1:27" ht="14.25" customHeight="1">
      <c r="A770" s="382"/>
      <c r="B770" s="382"/>
      <c r="C770" s="372"/>
      <c r="D770" s="382"/>
      <c r="E770" s="372"/>
      <c r="F770" s="404"/>
      <c r="G770" s="404"/>
      <c r="H770" s="382"/>
      <c r="I770" s="382"/>
      <c r="J770" s="382"/>
      <c r="K770" s="382"/>
      <c r="L770" s="382"/>
      <c r="M770" s="382"/>
      <c r="N770" s="382"/>
      <c r="O770" s="382"/>
      <c r="P770" s="382"/>
      <c r="Q770" s="382"/>
      <c r="R770" s="382"/>
      <c r="S770" s="382"/>
      <c r="T770" s="382"/>
      <c r="U770" s="382"/>
      <c r="V770" s="382"/>
      <c r="W770" s="382"/>
      <c r="X770" s="382"/>
      <c r="Y770" s="382"/>
      <c r="Z770" s="382"/>
      <c r="AA770" s="382"/>
    </row>
    <row r="771" spans="1:27" ht="14.25" customHeight="1">
      <c r="A771" s="382"/>
      <c r="B771" s="382"/>
      <c r="C771" s="372"/>
      <c r="D771" s="382"/>
      <c r="E771" s="372"/>
      <c r="F771" s="404"/>
      <c r="G771" s="404"/>
      <c r="H771" s="382"/>
      <c r="I771" s="382"/>
      <c r="J771" s="382"/>
      <c r="K771" s="382"/>
      <c r="L771" s="382"/>
      <c r="M771" s="382"/>
      <c r="N771" s="382"/>
      <c r="O771" s="382"/>
      <c r="P771" s="382"/>
      <c r="Q771" s="382"/>
      <c r="R771" s="382"/>
      <c r="S771" s="382"/>
      <c r="T771" s="382"/>
      <c r="U771" s="382"/>
      <c r="V771" s="382"/>
      <c r="W771" s="382"/>
      <c r="X771" s="382"/>
      <c r="Y771" s="382"/>
      <c r="Z771" s="382"/>
      <c r="AA771" s="382"/>
    </row>
    <row r="772" spans="1:27" ht="14.25" customHeight="1">
      <c r="A772" s="382"/>
      <c r="B772" s="382"/>
      <c r="C772" s="372"/>
      <c r="D772" s="382"/>
      <c r="E772" s="372"/>
      <c r="F772" s="404"/>
      <c r="G772" s="404"/>
      <c r="H772" s="382"/>
      <c r="I772" s="382"/>
      <c r="J772" s="382"/>
      <c r="K772" s="382"/>
      <c r="L772" s="382"/>
      <c r="M772" s="382"/>
      <c r="N772" s="382"/>
      <c r="O772" s="382"/>
      <c r="P772" s="382"/>
      <c r="Q772" s="382"/>
      <c r="R772" s="382"/>
      <c r="S772" s="382"/>
      <c r="T772" s="382"/>
      <c r="U772" s="382"/>
      <c r="V772" s="382"/>
      <c r="W772" s="382"/>
      <c r="X772" s="382"/>
      <c r="Y772" s="382"/>
      <c r="Z772" s="382"/>
      <c r="AA772" s="382"/>
    </row>
    <row r="773" spans="1:27" ht="14.25" customHeight="1">
      <c r="A773" s="382"/>
      <c r="B773" s="382"/>
      <c r="C773" s="372"/>
      <c r="D773" s="382"/>
      <c r="E773" s="372"/>
      <c r="F773" s="404"/>
      <c r="G773" s="404"/>
      <c r="H773" s="382"/>
      <c r="I773" s="382"/>
      <c r="J773" s="382"/>
      <c r="K773" s="382"/>
      <c r="L773" s="382"/>
      <c r="M773" s="382"/>
      <c r="N773" s="382"/>
      <c r="O773" s="382"/>
      <c r="P773" s="382"/>
      <c r="Q773" s="382"/>
      <c r="R773" s="382"/>
      <c r="S773" s="382"/>
      <c r="T773" s="382"/>
      <c r="U773" s="382"/>
      <c r="V773" s="382"/>
      <c r="W773" s="382"/>
      <c r="X773" s="382"/>
      <c r="Y773" s="382"/>
      <c r="Z773" s="382"/>
      <c r="AA773" s="382"/>
    </row>
    <row r="774" spans="1:27" ht="14.25" customHeight="1">
      <c r="A774" s="382"/>
      <c r="B774" s="382"/>
      <c r="C774" s="372"/>
      <c r="D774" s="382"/>
      <c r="E774" s="372"/>
      <c r="F774" s="404"/>
      <c r="G774" s="404"/>
      <c r="H774" s="382"/>
      <c r="I774" s="382"/>
      <c r="J774" s="382"/>
      <c r="K774" s="382"/>
      <c r="L774" s="382"/>
      <c r="M774" s="382"/>
      <c r="N774" s="382"/>
      <c r="O774" s="382"/>
      <c r="P774" s="382"/>
      <c r="Q774" s="382"/>
      <c r="R774" s="382"/>
      <c r="S774" s="382"/>
      <c r="T774" s="382"/>
      <c r="U774" s="382"/>
      <c r="V774" s="382"/>
      <c r="W774" s="382"/>
      <c r="X774" s="382"/>
      <c r="Y774" s="382"/>
      <c r="Z774" s="382"/>
      <c r="AA774" s="382"/>
    </row>
    <row r="775" spans="1:27" ht="14.25" customHeight="1">
      <c r="A775" s="382"/>
      <c r="B775" s="382"/>
      <c r="C775" s="372"/>
      <c r="D775" s="382"/>
      <c r="E775" s="372"/>
      <c r="F775" s="404"/>
      <c r="G775" s="404"/>
      <c r="H775" s="382"/>
      <c r="I775" s="382"/>
      <c r="J775" s="382"/>
      <c r="K775" s="382"/>
      <c r="L775" s="382"/>
      <c r="M775" s="382"/>
      <c r="N775" s="382"/>
      <c r="O775" s="382"/>
      <c r="P775" s="382"/>
      <c r="Q775" s="382"/>
      <c r="R775" s="382"/>
      <c r="S775" s="382"/>
      <c r="T775" s="382"/>
      <c r="U775" s="382"/>
      <c r="V775" s="382"/>
      <c r="W775" s="382"/>
      <c r="X775" s="382"/>
      <c r="Y775" s="382"/>
      <c r="Z775" s="382"/>
      <c r="AA775" s="382"/>
    </row>
    <row r="776" spans="1:27" ht="14.25" customHeight="1">
      <c r="A776" s="382"/>
      <c r="B776" s="382"/>
      <c r="C776" s="372"/>
      <c r="D776" s="382"/>
      <c r="E776" s="372"/>
      <c r="F776" s="404"/>
      <c r="G776" s="404"/>
      <c r="H776" s="382"/>
      <c r="I776" s="382"/>
      <c r="J776" s="382"/>
      <c r="K776" s="382"/>
      <c r="L776" s="382"/>
      <c r="M776" s="382"/>
      <c r="N776" s="382"/>
      <c r="O776" s="382"/>
      <c r="P776" s="382"/>
      <c r="Q776" s="382"/>
      <c r="R776" s="382"/>
      <c r="S776" s="382"/>
      <c r="T776" s="382"/>
      <c r="U776" s="382"/>
      <c r="V776" s="382"/>
      <c r="W776" s="382"/>
      <c r="X776" s="382"/>
      <c r="Y776" s="382"/>
      <c r="Z776" s="382"/>
      <c r="AA776" s="382"/>
    </row>
    <row r="777" spans="1:27" ht="14.25" customHeight="1">
      <c r="A777" s="382"/>
      <c r="B777" s="382"/>
      <c r="C777" s="372"/>
      <c r="D777" s="382"/>
      <c r="E777" s="372"/>
      <c r="F777" s="404"/>
      <c r="G777" s="404"/>
      <c r="H777" s="382"/>
      <c r="I777" s="382"/>
      <c r="J777" s="382"/>
      <c r="K777" s="382"/>
      <c r="L777" s="382"/>
      <c r="M777" s="382"/>
      <c r="N777" s="382"/>
      <c r="O777" s="382"/>
      <c r="P777" s="382"/>
      <c r="Q777" s="382"/>
      <c r="R777" s="382"/>
      <c r="S777" s="382"/>
      <c r="T777" s="382"/>
      <c r="U777" s="382"/>
      <c r="V777" s="382"/>
      <c r="W777" s="382"/>
      <c r="X777" s="382"/>
      <c r="Y777" s="382"/>
      <c r="Z777" s="382"/>
      <c r="AA777" s="382"/>
    </row>
    <row r="778" spans="1:27" ht="14.25" customHeight="1">
      <c r="A778" s="382"/>
      <c r="B778" s="382"/>
      <c r="C778" s="372"/>
      <c r="D778" s="382"/>
      <c r="E778" s="372"/>
      <c r="F778" s="404"/>
      <c r="G778" s="404"/>
      <c r="H778" s="382"/>
      <c r="I778" s="382"/>
      <c r="J778" s="382"/>
      <c r="K778" s="382"/>
      <c r="L778" s="382"/>
      <c r="M778" s="382"/>
      <c r="N778" s="382"/>
      <c r="O778" s="382"/>
      <c r="P778" s="382"/>
      <c r="Q778" s="382"/>
      <c r="R778" s="382"/>
      <c r="S778" s="382"/>
      <c r="T778" s="382"/>
      <c r="U778" s="382"/>
      <c r="V778" s="382"/>
      <c r="W778" s="382"/>
      <c r="X778" s="382"/>
      <c r="Y778" s="382"/>
      <c r="Z778" s="382"/>
      <c r="AA778" s="382"/>
    </row>
    <row r="779" spans="1:27" ht="14.25" customHeight="1">
      <c r="A779" s="382"/>
      <c r="B779" s="382"/>
      <c r="C779" s="372"/>
      <c r="D779" s="382"/>
      <c r="E779" s="372"/>
      <c r="F779" s="404"/>
      <c r="G779" s="404"/>
      <c r="H779" s="382"/>
      <c r="I779" s="382"/>
      <c r="J779" s="382"/>
      <c r="K779" s="382"/>
      <c r="L779" s="382"/>
      <c r="M779" s="382"/>
      <c r="N779" s="382"/>
      <c r="O779" s="382"/>
      <c r="P779" s="382"/>
      <c r="Q779" s="382"/>
      <c r="R779" s="382"/>
      <c r="S779" s="382"/>
      <c r="T779" s="382"/>
      <c r="U779" s="382"/>
      <c r="V779" s="382"/>
      <c r="W779" s="382"/>
      <c r="X779" s="382"/>
      <c r="Y779" s="382"/>
      <c r="Z779" s="382"/>
      <c r="AA779" s="382"/>
    </row>
    <row r="780" spans="1:27" ht="14.25" customHeight="1">
      <c r="A780" s="382"/>
      <c r="B780" s="382"/>
      <c r="C780" s="372"/>
      <c r="D780" s="382"/>
      <c r="E780" s="372"/>
      <c r="F780" s="404"/>
      <c r="G780" s="404"/>
      <c r="H780" s="382"/>
      <c r="I780" s="382"/>
      <c r="J780" s="382"/>
      <c r="K780" s="382"/>
      <c r="L780" s="382"/>
      <c r="M780" s="382"/>
      <c r="N780" s="382"/>
      <c r="O780" s="382"/>
      <c r="P780" s="382"/>
      <c r="Q780" s="382"/>
      <c r="R780" s="382"/>
      <c r="S780" s="382"/>
      <c r="T780" s="382"/>
      <c r="U780" s="382"/>
      <c r="V780" s="382"/>
      <c r="W780" s="382"/>
      <c r="X780" s="382"/>
      <c r="Y780" s="382"/>
      <c r="Z780" s="382"/>
      <c r="AA780" s="382"/>
    </row>
    <row r="781" spans="1:27" ht="14.25" customHeight="1">
      <c r="A781" s="382"/>
      <c r="B781" s="382"/>
      <c r="C781" s="372"/>
      <c r="D781" s="382"/>
      <c r="E781" s="372"/>
      <c r="F781" s="404"/>
      <c r="G781" s="404"/>
      <c r="H781" s="382"/>
      <c r="I781" s="382"/>
      <c r="J781" s="382"/>
      <c r="K781" s="382"/>
      <c r="L781" s="382"/>
      <c r="M781" s="382"/>
      <c r="N781" s="382"/>
      <c r="O781" s="382"/>
      <c r="P781" s="382"/>
      <c r="Q781" s="382"/>
      <c r="R781" s="382"/>
      <c r="S781" s="382"/>
      <c r="T781" s="382"/>
      <c r="U781" s="382"/>
      <c r="V781" s="382"/>
      <c r="W781" s="382"/>
      <c r="X781" s="382"/>
      <c r="Y781" s="382"/>
      <c r="Z781" s="382"/>
      <c r="AA781" s="382"/>
    </row>
    <row r="782" spans="1:27" ht="14.25" customHeight="1">
      <c r="A782" s="382"/>
      <c r="B782" s="382"/>
      <c r="C782" s="372"/>
      <c r="D782" s="382"/>
      <c r="E782" s="372"/>
      <c r="F782" s="404"/>
      <c r="G782" s="404"/>
      <c r="H782" s="382"/>
      <c r="I782" s="382"/>
      <c r="J782" s="382"/>
      <c r="K782" s="382"/>
      <c r="L782" s="382"/>
      <c r="M782" s="382"/>
      <c r="N782" s="382"/>
      <c r="O782" s="382"/>
      <c r="P782" s="382"/>
      <c r="Q782" s="382"/>
      <c r="R782" s="382"/>
      <c r="S782" s="382"/>
      <c r="T782" s="382"/>
      <c r="U782" s="382"/>
      <c r="V782" s="382"/>
      <c r="W782" s="382"/>
      <c r="X782" s="382"/>
      <c r="Y782" s="382"/>
      <c r="Z782" s="382"/>
      <c r="AA782" s="382"/>
    </row>
    <row r="783" spans="1:27" ht="14.25" customHeight="1">
      <c r="A783" s="382"/>
      <c r="B783" s="382"/>
      <c r="C783" s="372"/>
      <c r="D783" s="382"/>
      <c r="E783" s="372"/>
      <c r="F783" s="404"/>
      <c r="G783" s="404"/>
      <c r="H783" s="382"/>
      <c r="I783" s="382"/>
      <c r="J783" s="382"/>
      <c r="K783" s="382"/>
      <c r="L783" s="382"/>
      <c r="M783" s="382"/>
      <c r="N783" s="382"/>
      <c r="O783" s="382"/>
      <c r="P783" s="382"/>
      <c r="Q783" s="382"/>
      <c r="R783" s="382"/>
      <c r="S783" s="382"/>
      <c r="T783" s="382"/>
      <c r="U783" s="382"/>
      <c r="V783" s="382"/>
      <c r="W783" s="382"/>
      <c r="X783" s="382"/>
      <c r="Y783" s="382"/>
      <c r="Z783" s="382"/>
      <c r="AA783" s="382"/>
    </row>
    <row r="784" spans="1:27" ht="14.25" customHeight="1">
      <c r="A784" s="382"/>
      <c r="B784" s="382"/>
      <c r="C784" s="372"/>
      <c r="D784" s="382"/>
      <c r="E784" s="372"/>
      <c r="F784" s="404"/>
      <c r="G784" s="404"/>
      <c r="H784" s="382"/>
      <c r="I784" s="382"/>
      <c r="J784" s="382"/>
      <c r="K784" s="382"/>
      <c r="L784" s="382"/>
      <c r="M784" s="382"/>
      <c r="N784" s="382"/>
      <c r="O784" s="382"/>
      <c r="P784" s="382"/>
      <c r="Q784" s="382"/>
      <c r="R784" s="382"/>
      <c r="S784" s="382"/>
      <c r="T784" s="382"/>
      <c r="U784" s="382"/>
      <c r="V784" s="382"/>
      <c r="W784" s="382"/>
      <c r="X784" s="382"/>
      <c r="Y784" s="382"/>
      <c r="Z784" s="382"/>
      <c r="AA784" s="382"/>
    </row>
    <row r="785" spans="1:27" ht="14.25" customHeight="1">
      <c r="A785" s="382"/>
      <c r="B785" s="382"/>
      <c r="C785" s="372"/>
      <c r="D785" s="382"/>
      <c r="E785" s="372"/>
      <c r="F785" s="404"/>
      <c r="G785" s="404"/>
      <c r="H785" s="382"/>
      <c r="I785" s="382"/>
      <c r="J785" s="382"/>
      <c r="K785" s="382"/>
      <c r="L785" s="382"/>
      <c r="M785" s="382"/>
      <c r="N785" s="382"/>
      <c r="O785" s="382"/>
      <c r="P785" s="382"/>
      <c r="Q785" s="382"/>
      <c r="R785" s="382"/>
      <c r="S785" s="382"/>
      <c r="T785" s="382"/>
      <c r="U785" s="382"/>
      <c r="V785" s="382"/>
      <c r="W785" s="382"/>
      <c r="X785" s="382"/>
      <c r="Y785" s="382"/>
      <c r="Z785" s="382"/>
      <c r="AA785" s="382"/>
    </row>
    <row r="786" spans="1:27" ht="14.25" customHeight="1">
      <c r="A786" s="382"/>
      <c r="B786" s="382"/>
      <c r="C786" s="372"/>
      <c r="D786" s="382"/>
      <c r="E786" s="372"/>
      <c r="F786" s="404"/>
      <c r="G786" s="404"/>
      <c r="H786" s="382"/>
      <c r="I786" s="382"/>
      <c r="J786" s="382"/>
      <c r="K786" s="382"/>
      <c r="L786" s="382"/>
      <c r="M786" s="382"/>
      <c r="N786" s="382"/>
      <c r="O786" s="382"/>
      <c r="P786" s="382"/>
      <c r="Q786" s="382"/>
      <c r="R786" s="382"/>
      <c r="S786" s="382"/>
      <c r="T786" s="382"/>
      <c r="U786" s="382"/>
      <c r="V786" s="382"/>
      <c r="W786" s="382"/>
      <c r="X786" s="382"/>
      <c r="Y786" s="382"/>
      <c r="Z786" s="382"/>
      <c r="AA786" s="382"/>
    </row>
    <row r="787" spans="1:27" ht="14.25" customHeight="1">
      <c r="A787" s="382"/>
      <c r="B787" s="382"/>
      <c r="C787" s="372"/>
      <c r="D787" s="382"/>
      <c r="E787" s="372"/>
      <c r="F787" s="404"/>
      <c r="G787" s="404"/>
      <c r="H787" s="382"/>
      <c r="I787" s="382"/>
      <c r="J787" s="382"/>
      <c r="K787" s="382"/>
      <c r="L787" s="382"/>
      <c r="M787" s="382"/>
      <c r="N787" s="382"/>
      <c r="O787" s="382"/>
      <c r="P787" s="382"/>
      <c r="Q787" s="382"/>
      <c r="R787" s="382"/>
      <c r="S787" s="382"/>
      <c r="T787" s="382"/>
      <c r="U787" s="382"/>
      <c r="V787" s="382"/>
      <c r="W787" s="382"/>
      <c r="X787" s="382"/>
      <c r="Y787" s="382"/>
      <c r="Z787" s="382"/>
      <c r="AA787" s="382"/>
    </row>
    <row r="788" spans="1:27" ht="14.25" customHeight="1">
      <c r="A788" s="382"/>
      <c r="B788" s="382"/>
      <c r="C788" s="372"/>
      <c r="D788" s="382"/>
      <c r="E788" s="372"/>
      <c r="F788" s="404"/>
      <c r="G788" s="404"/>
      <c r="H788" s="382"/>
      <c r="I788" s="382"/>
      <c r="J788" s="382"/>
      <c r="K788" s="382"/>
      <c r="L788" s="382"/>
      <c r="M788" s="382"/>
      <c r="N788" s="382"/>
      <c r="O788" s="382"/>
      <c r="P788" s="382"/>
      <c r="Q788" s="382"/>
      <c r="R788" s="382"/>
      <c r="S788" s="382"/>
      <c r="T788" s="382"/>
      <c r="U788" s="382"/>
      <c r="V788" s="382"/>
      <c r="W788" s="382"/>
      <c r="X788" s="382"/>
      <c r="Y788" s="382"/>
      <c r="Z788" s="382"/>
      <c r="AA788" s="382"/>
    </row>
    <row r="789" spans="1:27" ht="14.25" customHeight="1">
      <c r="A789" s="382"/>
      <c r="B789" s="382"/>
      <c r="C789" s="372"/>
      <c r="D789" s="382"/>
      <c r="E789" s="372"/>
      <c r="F789" s="404"/>
      <c r="G789" s="404"/>
      <c r="H789" s="382"/>
      <c r="I789" s="382"/>
      <c r="J789" s="382"/>
      <c r="K789" s="382"/>
      <c r="L789" s="382"/>
      <c r="M789" s="382"/>
      <c r="N789" s="382"/>
      <c r="O789" s="382"/>
      <c r="P789" s="382"/>
      <c r="Q789" s="382"/>
      <c r="R789" s="382"/>
      <c r="S789" s="382"/>
      <c r="T789" s="382"/>
      <c r="U789" s="382"/>
      <c r="V789" s="382"/>
      <c r="W789" s="382"/>
      <c r="X789" s="382"/>
      <c r="Y789" s="382"/>
      <c r="Z789" s="382"/>
      <c r="AA789" s="382"/>
    </row>
    <row r="790" spans="1:27" ht="14.25" customHeight="1">
      <c r="A790" s="382"/>
      <c r="B790" s="382"/>
      <c r="C790" s="372"/>
      <c r="D790" s="382"/>
      <c r="E790" s="372"/>
      <c r="F790" s="404"/>
      <c r="G790" s="404"/>
      <c r="H790" s="382"/>
      <c r="I790" s="382"/>
      <c r="J790" s="382"/>
      <c r="K790" s="382"/>
      <c r="L790" s="382"/>
      <c r="M790" s="382"/>
      <c r="N790" s="382"/>
      <c r="O790" s="382"/>
      <c r="P790" s="382"/>
      <c r="Q790" s="382"/>
      <c r="R790" s="382"/>
      <c r="S790" s="382"/>
      <c r="T790" s="382"/>
      <c r="U790" s="382"/>
      <c r="V790" s="382"/>
      <c r="W790" s="382"/>
      <c r="X790" s="382"/>
      <c r="Y790" s="382"/>
      <c r="Z790" s="382"/>
      <c r="AA790" s="382"/>
    </row>
    <row r="791" spans="1:27" ht="14.25" customHeight="1">
      <c r="A791" s="382"/>
      <c r="B791" s="382"/>
      <c r="C791" s="372"/>
      <c r="D791" s="382"/>
      <c r="E791" s="372"/>
      <c r="F791" s="404"/>
      <c r="G791" s="404"/>
      <c r="H791" s="382"/>
      <c r="I791" s="382"/>
      <c r="J791" s="382"/>
      <c r="K791" s="382"/>
      <c r="L791" s="382"/>
      <c r="M791" s="382"/>
      <c r="N791" s="382"/>
      <c r="O791" s="382"/>
      <c r="P791" s="382"/>
      <c r="Q791" s="382"/>
      <c r="R791" s="382"/>
      <c r="S791" s="382"/>
      <c r="T791" s="382"/>
      <c r="U791" s="382"/>
      <c r="V791" s="382"/>
      <c r="W791" s="382"/>
      <c r="X791" s="382"/>
      <c r="Y791" s="382"/>
      <c r="Z791" s="382"/>
      <c r="AA791" s="382"/>
    </row>
    <row r="792" spans="1:27" ht="14.25" customHeight="1">
      <c r="A792" s="382"/>
      <c r="B792" s="382"/>
      <c r="C792" s="372"/>
      <c r="D792" s="382"/>
      <c r="E792" s="372"/>
      <c r="F792" s="404"/>
      <c r="G792" s="404"/>
      <c r="H792" s="382"/>
      <c r="I792" s="382"/>
      <c r="J792" s="382"/>
      <c r="K792" s="382"/>
      <c r="L792" s="382"/>
      <c r="M792" s="382"/>
      <c r="N792" s="382"/>
      <c r="O792" s="382"/>
      <c r="P792" s="382"/>
      <c r="Q792" s="382"/>
      <c r="R792" s="382"/>
      <c r="S792" s="382"/>
      <c r="T792" s="382"/>
      <c r="U792" s="382"/>
      <c r="V792" s="382"/>
      <c r="W792" s="382"/>
      <c r="X792" s="382"/>
      <c r="Y792" s="382"/>
      <c r="Z792" s="382"/>
      <c r="AA792" s="382"/>
    </row>
    <row r="793" spans="1:27" ht="14.25" customHeight="1">
      <c r="A793" s="382"/>
      <c r="B793" s="382"/>
      <c r="C793" s="372"/>
      <c r="D793" s="382"/>
      <c r="E793" s="372"/>
      <c r="F793" s="404"/>
      <c r="G793" s="404"/>
      <c r="H793" s="382"/>
      <c r="I793" s="382"/>
      <c r="J793" s="382"/>
      <c r="K793" s="382"/>
      <c r="L793" s="382"/>
      <c r="M793" s="382"/>
      <c r="N793" s="382"/>
      <c r="O793" s="382"/>
      <c r="P793" s="382"/>
      <c r="Q793" s="382"/>
      <c r="R793" s="382"/>
      <c r="S793" s="382"/>
      <c r="T793" s="382"/>
      <c r="U793" s="382"/>
      <c r="V793" s="382"/>
      <c r="W793" s="382"/>
      <c r="X793" s="382"/>
      <c r="Y793" s="382"/>
      <c r="Z793" s="382"/>
      <c r="AA793" s="382"/>
    </row>
    <row r="794" spans="1:27" ht="14.25" customHeight="1">
      <c r="A794" s="382"/>
      <c r="B794" s="382"/>
      <c r="C794" s="372"/>
      <c r="D794" s="382"/>
      <c r="E794" s="372"/>
      <c r="F794" s="404"/>
      <c r="G794" s="404"/>
      <c r="H794" s="382"/>
      <c r="I794" s="382"/>
      <c r="J794" s="382"/>
      <c r="K794" s="382"/>
      <c r="L794" s="382"/>
      <c r="M794" s="382"/>
      <c r="N794" s="382"/>
      <c r="O794" s="382"/>
      <c r="P794" s="382"/>
      <c r="Q794" s="382"/>
      <c r="R794" s="382"/>
      <c r="S794" s="382"/>
      <c r="T794" s="382"/>
      <c r="U794" s="382"/>
      <c r="V794" s="382"/>
      <c r="W794" s="382"/>
      <c r="X794" s="382"/>
      <c r="Y794" s="382"/>
      <c r="Z794" s="382"/>
      <c r="AA794" s="382"/>
    </row>
    <row r="795" spans="1:27" ht="14.25" customHeight="1">
      <c r="A795" s="382"/>
      <c r="B795" s="382"/>
      <c r="C795" s="372"/>
      <c r="D795" s="382"/>
      <c r="E795" s="372"/>
      <c r="F795" s="404"/>
      <c r="G795" s="404"/>
      <c r="H795" s="382"/>
      <c r="I795" s="382"/>
      <c r="J795" s="382"/>
      <c r="K795" s="382"/>
      <c r="L795" s="382"/>
      <c r="M795" s="382"/>
      <c r="N795" s="382"/>
      <c r="O795" s="382"/>
      <c r="P795" s="382"/>
      <c r="Q795" s="382"/>
      <c r="R795" s="382"/>
      <c r="S795" s="382"/>
      <c r="T795" s="382"/>
      <c r="U795" s="382"/>
      <c r="V795" s="382"/>
      <c r="W795" s="382"/>
      <c r="X795" s="382"/>
      <c r="Y795" s="382"/>
      <c r="Z795" s="382"/>
      <c r="AA795" s="382"/>
    </row>
    <row r="796" spans="1:27" ht="14.25" customHeight="1">
      <c r="A796" s="382"/>
      <c r="B796" s="382"/>
      <c r="C796" s="372"/>
      <c r="D796" s="382"/>
      <c r="E796" s="372"/>
      <c r="F796" s="404"/>
      <c r="G796" s="404"/>
      <c r="H796" s="382"/>
      <c r="I796" s="382"/>
      <c r="J796" s="382"/>
      <c r="K796" s="382"/>
      <c r="L796" s="382"/>
      <c r="M796" s="382"/>
      <c r="N796" s="382"/>
      <c r="O796" s="382"/>
      <c r="P796" s="382"/>
      <c r="Q796" s="382"/>
      <c r="R796" s="382"/>
      <c r="S796" s="382"/>
      <c r="T796" s="382"/>
      <c r="U796" s="382"/>
      <c r="V796" s="382"/>
      <c r="W796" s="382"/>
      <c r="X796" s="382"/>
      <c r="Y796" s="382"/>
      <c r="Z796" s="382"/>
      <c r="AA796" s="382"/>
    </row>
    <row r="797" spans="1:27" ht="14.25" customHeight="1">
      <c r="A797" s="382"/>
      <c r="B797" s="382"/>
      <c r="C797" s="372"/>
      <c r="D797" s="382"/>
      <c r="E797" s="372"/>
      <c r="F797" s="404"/>
      <c r="G797" s="404"/>
      <c r="H797" s="382"/>
      <c r="I797" s="382"/>
      <c r="J797" s="382"/>
      <c r="K797" s="382"/>
      <c r="L797" s="382"/>
      <c r="M797" s="382"/>
      <c r="N797" s="382"/>
      <c r="O797" s="382"/>
      <c r="P797" s="382"/>
      <c r="Q797" s="382"/>
      <c r="R797" s="382"/>
      <c r="S797" s="382"/>
      <c r="T797" s="382"/>
      <c r="U797" s="382"/>
      <c r="V797" s="382"/>
      <c r="W797" s="382"/>
      <c r="X797" s="382"/>
      <c r="Y797" s="382"/>
      <c r="Z797" s="382"/>
      <c r="AA797" s="382"/>
    </row>
    <row r="798" spans="1:27" ht="14.25" customHeight="1">
      <c r="A798" s="382"/>
      <c r="B798" s="382"/>
      <c r="C798" s="372"/>
      <c r="D798" s="382"/>
      <c r="E798" s="372"/>
      <c r="F798" s="404"/>
      <c r="G798" s="404"/>
      <c r="H798" s="382"/>
      <c r="I798" s="382"/>
      <c r="J798" s="382"/>
      <c r="K798" s="382"/>
      <c r="L798" s="382"/>
      <c r="M798" s="382"/>
      <c r="N798" s="382"/>
      <c r="O798" s="382"/>
      <c r="P798" s="382"/>
      <c r="Q798" s="382"/>
      <c r="R798" s="382"/>
      <c r="S798" s="382"/>
      <c r="T798" s="382"/>
      <c r="U798" s="382"/>
      <c r="V798" s="382"/>
      <c r="W798" s="382"/>
      <c r="X798" s="382"/>
      <c r="Y798" s="382"/>
      <c r="Z798" s="382"/>
      <c r="AA798" s="382"/>
    </row>
    <row r="799" spans="1:27" ht="14.25" customHeight="1">
      <c r="A799" s="382"/>
      <c r="B799" s="382"/>
      <c r="C799" s="372"/>
      <c r="D799" s="382"/>
      <c r="E799" s="372"/>
      <c r="F799" s="404"/>
      <c r="G799" s="404"/>
      <c r="H799" s="382"/>
      <c r="I799" s="382"/>
      <c r="J799" s="382"/>
      <c r="K799" s="382"/>
      <c r="L799" s="382"/>
      <c r="M799" s="382"/>
      <c r="N799" s="382"/>
      <c r="O799" s="382"/>
      <c r="P799" s="382"/>
      <c r="Q799" s="382"/>
      <c r="R799" s="382"/>
      <c r="S799" s="382"/>
      <c r="T799" s="382"/>
      <c r="U799" s="382"/>
      <c r="V799" s="382"/>
      <c r="W799" s="382"/>
      <c r="X799" s="382"/>
      <c r="Y799" s="382"/>
      <c r="Z799" s="382"/>
      <c r="AA799" s="382"/>
    </row>
    <row r="800" spans="1:27" ht="14.25" customHeight="1">
      <c r="A800" s="382"/>
      <c r="B800" s="382"/>
      <c r="C800" s="372"/>
      <c r="D800" s="382"/>
      <c r="E800" s="372"/>
      <c r="F800" s="404"/>
      <c r="G800" s="404"/>
      <c r="H800" s="382"/>
      <c r="I800" s="382"/>
      <c r="J800" s="382"/>
      <c r="K800" s="382"/>
      <c r="L800" s="382"/>
      <c r="M800" s="382"/>
      <c r="N800" s="382"/>
      <c r="O800" s="382"/>
      <c r="P800" s="382"/>
      <c r="Q800" s="382"/>
      <c r="R800" s="382"/>
      <c r="S800" s="382"/>
      <c r="T800" s="382"/>
      <c r="U800" s="382"/>
      <c r="V800" s="382"/>
      <c r="W800" s="382"/>
      <c r="X800" s="382"/>
      <c r="Y800" s="382"/>
      <c r="Z800" s="382"/>
      <c r="AA800" s="382"/>
    </row>
    <row r="801" spans="1:27" ht="14.25" customHeight="1">
      <c r="A801" s="382"/>
      <c r="B801" s="382"/>
      <c r="C801" s="372"/>
      <c r="D801" s="382"/>
      <c r="E801" s="372"/>
      <c r="F801" s="404"/>
      <c r="G801" s="404"/>
      <c r="H801" s="382"/>
      <c r="I801" s="382"/>
      <c r="J801" s="382"/>
      <c r="K801" s="382"/>
      <c r="L801" s="382"/>
      <c r="M801" s="382"/>
      <c r="N801" s="382"/>
      <c r="O801" s="382"/>
      <c r="P801" s="382"/>
      <c r="Q801" s="382"/>
      <c r="R801" s="382"/>
      <c r="S801" s="382"/>
      <c r="T801" s="382"/>
      <c r="U801" s="382"/>
      <c r="V801" s="382"/>
      <c r="W801" s="382"/>
      <c r="X801" s="382"/>
      <c r="Y801" s="382"/>
      <c r="Z801" s="382"/>
      <c r="AA801" s="382"/>
    </row>
    <row r="802" spans="1:27" ht="14.25" customHeight="1">
      <c r="A802" s="382"/>
      <c r="B802" s="382"/>
      <c r="C802" s="372"/>
      <c r="D802" s="382"/>
      <c r="E802" s="372"/>
      <c r="F802" s="404"/>
      <c r="G802" s="404"/>
      <c r="H802" s="382"/>
      <c r="I802" s="382"/>
      <c r="J802" s="382"/>
      <c r="K802" s="382"/>
      <c r="L802" s="382"/>
      <c r="M802" s="382"/>
      <c r="N802" s="382"/>
      <c r="O802" s="382"/>
      <c r="P802" s="382"/>
      <c r="Q802" s="382"/>
      <c r="R802" s="382"/>
      <c r="S802" s="382"/>
      <c r="T802" s="382"/>
      <c r="U802" s="382"/>
      <c r="V802" s="382"/>
      <c r="W802" s="382"/>
      <c r="X802" s="382"/>
      <c r="Y802" s="382"/>
      <c r="Z802" s="382"/>
      <c r="AA802" s="382"/>
    </row>
    <row r="803" spans="1:27" ht="14.25" customHeight="1">
      <c r="A803" s="382"/>
      <c r="B803" s="382"/>
      <c r="C803" s="372"/>
      <c r="D803" s="382"/>
      <c r="E803" s="372"/>
      <c r="F803" s="404"/>
      <c r="G803" s="404"/>
      <c r="H803" s="382"/>
      <c r="I803" s="382"/>
      <c r="J803" s="382"/>
      <c r="K803" s="382"/>
      <c r="L803" s="382"/>
      <c r="M803" s="382"/>
      <c r="N803" s="382"/>
      <c r="O803" s="382"/>
      <c r="P803" s="382"/>
      <c r="Q803" s="382"/>
      <c r="R803" s="382"/>
      <c r="S803" s="382"/>
      <c r="T803" s="382"/>
      <c r="U803" s="382"/>
      <c r="V803" s="382"/>
      <c r="W803" s="382"/>
      <c r="X803" s="382"/>
      <c r="Y803" s="382"/>
      <c r="Z803" s="382"/>
      <c r="AA803" s="382"/>
    </row>
    <row r="804" spans="1:27" ht="14.25" customHeight="1">
      <c r="A804" s="382"/>
      <c r="B804" s="382"/>
      <c r="C804" s="372"/>
      <c r="D804" s="382"/>
      <c r="E804" s="372"/>
      <c r="F804" s="404"/>
      <c r="G804" s="404"/>
      <c r="H804" s="382"/>
      <c r="I804" s="382"/>
      <c r="J804" s="382"/>
      <c r="K804" s="382"/>
      <c r="L804" s="382"/>
      <c r="M804" s="382"/>
      <c r="N804" s="382"/>
      <c r="O804" s="382"/>
      <c r="P804" s="382"/>
      <c r="Q804" s="382"/>
      <c r="R804" s="382"/>
      <c r="S804" s="382"/>
      <c r="T804" s="382"/>
      <c r="U804" s="382"/>
      <c r="V804" s="382"/>
      <c r="W804" s="382"/>
      <c r="X804" s="382"/>
      <c r="Y804" s="382"/>
      <c r="Z804" s="382"/>
      <c r="AA804" s="382"/>
    </row>
    <row r="805" spans="1:27" ht="14.25" customHeight="1">
      <c r="A805" s="382"/>
      <c r="B805" s="382"/>
      <c r="C805" s="372"/>
      <c r="D805" s="382"/>
      <c r="E805" s="372"/>
      <c r="F805" s="404"/>
      <c r="G805" s="404"/>
      <c r="H805" s="382"/>
      <c r="I805" s="382"/>
      <c r="J805" s="382"/>
      <c r="K805" s="382"/>
      <c r="L805" s="382"/>
      <c r="M805" s="382"/>
      <c r="N805" s="382"/>
      <c r="O805" s="382"/>
      <c r="P805" s="382"/>
      <c r="Q805" s="382"/>
      <c r="R805" s="382"/>
      <c r="S805" s="382"/>
      <c r="T805" s="382"/>
      <c r="U805" s="382"/>
      <c r="V805" s="382"/>
      <c r="W805" s="382"/>
      <c r="X805" s="382"/>
      <c r="Y805" s="382"/>
      <c r="Z805" s="382"/>
      <c r="AA805" s="382"/>
    </row>
    <row r="806" spans="1:27" ht="14.25" customHeight="1">
      <c r="A806" s="382"/>
      <c r="B806" s="382"/>
      <c r="C806" s="372"/>
      <c r="D806" s="382"/>
      <c r="E806" s="372"/>
      <c r="F806" s="404"/>
      <c r="G806" s="404"/>
      <c r="H806" s="382"/>
      <c r="I806" s="382"/>
      <c r="J806" s="382"/>
      <c r="K806" s="382"/>
      <c r="L806" s="382"/>
      <c r="M806" s="382"/>
      <c r="N806" s="382"/>
      <c r="O806" s="382"/>
      <c r="P806" s="382"/>
      <c r="Q806" s="382"/>
      <c r="R806" s="382"/>
      <c r="S806" s="382"/>
      <c r="T806" s="382"/>
      <c r="U806" s="382"/>
      <c r="V806" s="382"/>
      <c r="W806" s="382"/>
      <c r="X806" s="382"/>
      <c r="Y806" s="382"/>
      <c r="Z806" s="382"/>
      <c r="AA806" s="382"/>
    </row>
    <row r="807" spans="1:27" ht="14.25" customHeight="1">
      <c r="A807" s="382"/>
      <c r="B807" s="382"/>
      <c r="C807" s="372"/>
      <c r="D807" s="382"/>
      <c r="E807" s="372"/>
      <c r="F807" s="404"/>
      <c r="G807" s="404"/>
      <c r="H807" s="382"/>
      <c r="I807" s="382"/>
      <c r="J807" s="382"/>
      <c r="K807" s="382"/>
      <c r="L807" s="382"/>
      <c r="M807" s="382"/>
      <c r="N807" s="382"/>
      <c r="O807" s="382"/>
      <c r="P807" s="382"/>
      <c r="Q807" s="382"/>
      <c r="R807" s="382"/>
      <c r="S807" s="382"/>
      <c r="T807" s="382"/>
      <c r="U807" s="382"/>
      <c r="V807" s="382"/>
      <c r="W807" s="382"/>
      <c r="X807" s="382"/>
      <c r="Y807" s="382"/>
      <c r="Z807" s="382"/>
      <c r="AA807" s="382"/>
    </row>
    <row r="808" spans="1:27" ht="14.25" customHeight="1">
      <c r="A808" s="382"/>
      <c r="B808" s="382"/>
      <c r="C808" s="372"/>
      <c r="D808" s="382"/>
      <c r="E808" s="372"/>
      <c r="F808" s="404"/>
      <c r="G808" s="404"/>
      <c r="H808" s="382"/>
      <c r="I808" s="382"/>
      <c r="J808" s="382"/>
      <c r="K808" s="382"/>
      <c r="L808" s="382"/>
      <c r="M808" s="382"/>
      <c r="N808" s="382"/>
      <c r="O808" s="382"/>
      <c r="P808" s="382"/>
      <c r="Q808" s="382"/>
      <c r="R808" s="382"/>
      <c r="S808" s="382"/>
      <c r="T808" s="382"/>
      <c r="U808" s="382"/>
      <c r="V808" s="382"/>
      <c r="W808" s="382"/>
      <c r="X808" s="382"/>
      <c r="Y808" s="382"/>
      <c r="Z808" s="382"/>
      <c r="AA808" s="382"/>
    </row>
    <row r="809" spans="1:27" ht="14.25" customHeight="1">
      <c r="A809" s="382"/>
      <c r="B809" s="382"/>
      <c r="C809" s="372"/>
      <c r="D809" s="382"/>
      <c r="E809" s="372"/>
      <c r="F809" s="404"/>
      <c r="G809" s="404"/>
      <c r="H809" s="382"/>
      <c r="I809" s="382"/>
      <c r="J809" s="382"/>
      <c r="K809" s="382"/>
      <c r="L809" s="382"/>
      <c r="M809" s="382"/>
      <c r="N809" s="382"/>
      <c r="O809" s="382"/>
      <c r="P809" s="382"/>
      <c r="Q809" s="382"/>
      <c r="R809" s="382"/>
      <c r="S809" s="382"/>
      <c r="T809" s="382"/>
      <c r="U809" s="382"/>
      <c r="V809" s="382"/>
      <c r="W809" s="382"/>
      <c r="X809" s="382"/>
      <c r="Y809" s="382"/>
      <c r="Z809" s="382"/>
      <c r="AA809" s="382"/>
    </row>
    <row r="810" spans="1:27" ht="14.25" customHeight="1">
      <c r="A810" s="382"/>
      <c r="B810" s="382"/>
      <c r="C810" s="372"/>
      <c r="D810" s="382"/>
      <c r="E810" s="372"/>
      <c r="F810" s="404"/>
      <c r="G810" s="404"/>
      <c r="H810" s="382"/>
      <c r="I810" s="382"/>
      <c r="J810" s="382"/>
      <c r="K810" s="382"/>
      <c r="L810" s="382"/>
      <c r="M810" s="382"/>
      <c r="N810" s="382"/>
      <c r="O810" s="382"/>
      <c r="P810" s="382"/>
      <c r="Q810" s="382"/>
      <c r="R810" s="382"/>
      <c r="S810" s="382"/>
      <c r="T810" s="382"/>
      <c r="U810" s="382"/>
      <c r="V810" s="382"/>
      <c r="W810" s="382"/>
      <c r="X810" s="382"/>
      <c r="Y810" s="382"/>
      <c r="Z810" s="382"/>
      <c r="AA810" s="382"/>
    </row>
    <row r="811" spans="1:27" ht="14.25" customHeight="1">
      <c r="A811" s="382"/>
      <c r="B811" s="382"/>
      <c r="C811" s="372"/>
      <c r="D811" s="382"/>
      <c r="E811" s="372"/>
      <c r="F811" s="404"/>
      <c r="G811" s="404"/>
      <c r="H811" s="382"/>
      <c r="I811" s="382"/>
      <c r="J811" s="382"/>
      <c r="K811" s="382"/>
      <c r="L811" s="382"/>
      <c r="M811" s="382"/>
      <c r="N811" s="382"/>
      <c r="O811" s="382"/>
      <c r="P811" s="382"/>
      <c r="Q811" s="382"/>
      <c r="R811" s="382"/>
      <c r="S811" s="382"/>
      <c r="T811" s="382"/>
      <c r="U811" s="382"/>
      <c r="V811" s="382"/>
      <c r="W811" s="382"/>
      <c r="X811" s="382"/>
      <c r="Y811" s="382"/>
      <c r="Z811" s="382"/>
      <c r="AA811" s="382"/>
    </row>
    <row r="812" spans="1:27" ht="14.25" customHeight="1">
      <c r="A812" s="382"/>
      <c r="B812" s="382"/>
      <c r="C812" s="372"/>
      <c r="D812" s="382"/>
      <c r="E812" s="372"/>
      <c r="F812" s="404"/>
      <c r="G812" s="404"/>
      <c r="H812" s="382"/>
      <c r="I812" s="382"/>
      <c r="J812" s="382"/>
      <c r="K812" s="382"/>
      <c r="L812" s="382"/>
      <c r="M812" s="382"/>
      <c r="N812" s="382"/>
      <c r="O812" s="382"/>
      <c r="P812" s="382"/>
      <c r="Q812" s="382"/>
      <c r="R812" s="382"/>
      <c r="S812" s="382"/>
      <c r="T812" s="382"/>
      <c r="U812" s="382"/>
      <c r="V812" s="382"/>
      <c r="W812" s="382"/>
      <c r="X812" s="382"/>
      <c r="Y812" s="382"/>
      <c r="Z812" s="382"/>
      <c r="AA812" s="382"/>
    </row>
    <row r="813" spans="1:27" ht="14.25" customHeight="1">
      <c r="A813" s="382"/>
      <c r="B813" s="382"/>
      <c r="C813" s="372"/>
      <c r="D813" s="382"/>
      <c r="E813" s="372"/>
      <c r="F813" s="404"/>
      <c r="G813" s="404"/>
      <c r="H813" s="382"/>
      <c r="I813" s="382"/>
      <c r="J813" s="382"/>
      <c r="K813" s="382"/>
      <c r="L813" s="382"/>
      <c r="M813" s="382"/>
      <c r="N813" s="382"/>
      <c r="O813" s="382"/>
      <c r="P813" s="382"/>
      <c r="Q813" s="382"/>
      <c r="R813" s="382"/>
      <c r="S813" s="382"/>
      <c r="T813" s="382"/>
      <c r="U813" s="382"/>
      <c r="V813" s="382"/>
      <c r="W813" s="382"/>
      <c r="X813" s="382"/>
      <c r="Y813" s="382"/>
      <c r="Z813" s="382"/>
      <c r="AA813" s="382"/>
    </row>
    <row r="814" spans="1:27" ht="14.25" customHeight="1">
      <c r="A814" s="382"/>
      <c r="B814" s="382"/>
      <c r="C814" s="372"/>
      <c r="D814" s="382"/>
      <c r="E814" s="372"/>
      <c r="F814" s="404"/>
      <c r="G814" s="404"/>
      <c r="H814" s="382"/>
      <c r="I814" s="382"/>
      <c r="J814" s="382"/>
      <c r="K814" s="382"/>
      <c r="L814" s="382"/>
      <c r="M814" s="382"/>
      <c r="N814" s="382"/>
      <c r="O814" s="382"/>
      <c r="P814" s="382"/>
      <c r="Q814" s="382"/>
      <c r="R814" s="382"/>
      <c r="S814" s="382"/>
      <c r="T814" s="382"/>
      <c r="U814" s="382"/>
      <c r="V814" s="382"/>
      <c r="W814" s="382"/>
      <c r="X814" s="382"/>
      <c r="Y814" s="382"/>
      <c r="Z814" s="382"/>
      <c r="AA814" s="382"/>
    </row>
    <row r="815" spans="1:27" ht="14.25" customHeight="1">
      <c r="A815" s="382"/>
      <c r="B815" s="382"/>
      <c r="C815" s="372"/>
      <c r="D815" s="382"/>
      <c r="E815" s="372"/>
      <c r="F815" s="404"/>
      <c r="G815" s="404"/>
      <c r="H815" s="382"/>
      <c r="I815" s="382"/>
      <c r="J815" s="382"/>
      <c r="K815" s="382"/>
      <c r="L815" s="382"/>
      <c r="M815" s="382"/>
      <c r="N815" s="382"/>
      <c r="O815" s="382"/>
      <c r="P815" s="382"/>
      <c r="Q815" s="382"/>
      <c r="R815" s="382"/>
      <c r="S815" s="382"/>
      <c r="T815" s="382"/>
      <c r="U815" s="382"/>
      <c r="V815" s="382"/>
      <c r="W815" s="382"/>
      <c r="X815" s="382"/>
      <c r="Y815" s="382"/>
      <c r="Z815" s="382"/>
      <c r="AA815" s="382"/>
    </row>
    <row r="816" spans="1:27" ht="14.25" customHeight="1">
      <c r="A816" s="382"/>
      <c r="B816" s="382"/>
      <c r="C816" s="372"/>
      <c r="D816" s="382"/>
      <c r="E816" s="372"/>
      <c r="F816" s="404"/>
      <c r="G816" s="404"/>
      <c r="H816" s="382"/>
      <c r="I816" s="382"/>
      <c r="J816" s="382"/>
      <c r="K816" s="382"/>
      <c r="L816" s="382"/>
      <c r="M816" s="382"/>
      <c r="N816" s="382"/>
      <c r="O816" s="382"/>
      <c r="P816" s="382"/>
      <c r="Q816" s="382"/>
      <c r="R816" s="382"/>
      <c r="S816" s="382"/>
      <c r="T816" s="382"/>
      <c r="U816" s="382"/>
      <c r="V816" s="382"/>
      <c r="W816" s="382"/>
      <c r="X816" s="382"/>
      <c r="Y816" s="382"/>
      <c r="Z816" s="382"/>
      <c r="AA816" s="382"/>
    </row>
    <row r="817" spans="1:27" ht="14.25" customHeight="1">
      <c r="A817" s="382"/>
      <c r="B817" s="382"/>
      <c r="C817" s="372"/>
      <c r="D817" s="382"/>
      <c r="E817" s="372"/>
      <c r="F817" s="404"/>
      <c r="G817" s="404"/>
      <c r="H817" s="382"/>
      <c r="I817" s="382"/>
      <c r="J817" s="382"/>
      <c r="K817" s="382"/>
      <c r="L817" s="382"/>
      <c r="M817" s="382"/>
      <c r="N817" s="382"/>
      <c r="O817" s="382"/>
      <c r="P817" s="382"/>
      <c r="Q817" s="382"/>
      <c r="R817" s="382"/>
      <c r="S817" s="382"/>
      <c r="T817" s="382"/>
      <c r="U817" s="382"/>
      <c r="V817" s="382"/>
      <c r="W817" s="382"/>
      <c r="X817" s="382"/>
      <c r="Y817" s="382"/>
      <c r="Z817" s="382"/>
      <c r="AA817" s="382"/>
    </row>
    <row r="818" spans="1:27" ht="14.25" customHeight="1">
      <c r="A818" s="382"/>
      <c r="B818" s="382"/>
      <c r="C818" s="372"/>
      <c r="D818" s="382"/>
      <c r="E818" s="372"/>
      <c r="F818" s="404"/>
      <c r="G818" s="404"/>
      <c r="H818" s="382"/>
      <c r="I818" s="382"/>
      <c r="J818" s="382"/>
      <c r="K818" s="382"/>
      <c r="L818" s="382"/>
      <c r="M818" s="382"/>
      <c r="N818" s="382"/>
      <c r="O818" s="382"/>
      <c r="P818" s="382"/>
      <c r="Q818" s="382"/>
      <c r="R818" s="382"/>
      <c r="S818" s="382"/>
      <c r="T818" s="382"/>
      <c r="U818" s="382"/>
      <c r="V818" s="382"/>
      <c r="W818" s="382"/>
      <c r="X818" s="382"/>
      <c r="Y818" s="382"/>
      <c r="Z818" s="382"/>
      <c r="AA818" s="382"/>
    </row>
    <row r="819" spans="1:27" ht="14.25" customHeight="1">
      <c r="A819" s="382"/>
      <c r="B819" s="382"/>
      <c r="C819" s="372"/>
      <c r="D819" s="382"/>
      <c r="E819" s="372"/>
      <c r="F819" s="404"/>
      <c r="G819" s="404"/>
      <c r="H819" s="382"/>
      <c r="I819" s="382"/>
      <c r="J819" s="382"/>
      <c r="K819" s="382"/>
      <c r="L819" s="382"/>
      <c r="M819" s="382"/>
      <c r="N819" s="382"/>
      <c r="O819" s="382"/>
      <c r="P819" s="382"/>
      <c r="Q819" s="382"/>
      <c r="R819" s="382"/>
      <c r="S819" s="382"/>
      <c r="T819" s="382"/>
      <c r="U819" s="382"/>
      <c r="V819" s="382"/>
      <c r="W819" s="382"/>
      <c r="X819" s="382"/>
      <c r="Y819" s="382"/>
      <c r="Z819" s="382"/>
      <c r="AA819" s="382"/>
    </row>
    <row r="820" spans="1:27" ht="14.25" customHeight="1">
      <c r="A820" s="382"/>
      <c r="B820" s="382"/>
      <c r="C820" s="372"/>
      <c r="D820" s="382"/>
      <c r="E820" s="372"/>
      <c r="F820" s="404"/>
      <c r="G820" s="404"/>
      <c r="H820" s="382"/>
      <c r="I820" s="382"/>
      <c r="J820" s="382"/>
      <c r="K820" s="382"/>
      <c r="L820" s="382"/>
      <c r="M820" s="382"/>
      <c r="N820" s="382"/>
      <c r="O820" s="382"/>
      <c r="P820" s="382"/>
      <c r="Q820" s="382"/>
      <c r="R820" s="382"/>
      <c r="S820" s="382"/>
      <c r="T820" s="382"/>
      <c r="U820" s="382"/>
      <c r="V820" s="382"/>
      <c r="W820" s="382"/>
      <c r="X820" s="382"/>
      <c r="Y820" s="382"/>
      <c r="Z820" s="382"/>
      <c r="AA820" s="382"/>
    </row>
    <row r="821" spans="1:27" ht="14.25" customHeight="1">
      <c r="A821" s="382"/>
      <c r="B821" s="382"/>
      <c r="C821" s="372"/>
      <c r="D821" s="382"/>
      <c r="E821" s="372"/>
      <c r="F821" s="404"/>
      <c r="G821" s="404"/>
      <c r="H821" s="382"/>
      <c r="I821" s="382"/>
      <c r="J821" s="382"/>
      <c r="K821" s="382"/>
      <c r="L821" s="382"/>
      <c r="M821" s="382"/>
      <c r="N821" s="382"/>
      <c r="O821" s="382"/>
      <c r="P821" s="382"/>
      <c r="Q821" s="382"/>
      <c r="R821" s="382"/>
      <c r="S821" s="382"/>
      <c r="T821" s="382"/>
      <c r="U821" s="382"/>
      <c r="V821" s="382"/>
      <c r="W821" s="382"/>
      <c r="X821" s="382"/>
      <c r="Y821" s="382"/>
      <c r="Z821" s="382"/>
      <c r="AA821" s="382"/>
    </row>
    <row r="822" spans="1:27" ht="14.25" customHeight="1">
      <c r="A822" s="382"/>
      <c r="B822" s="382"/>
      <c r="C822" s="372"/>
      <c r="D822" s="382"/>
      <c r="E822" s="372"/>
      <c r="F822" s="404"/>
      <c r="G822" s="404"/>
      <c r="H822" s="382"/>
      <c r="I822" s="382"/>
      <c r="J822" s="382"/>
      <c r="K822" s="382"/>
      <c r="L822" s="382"/>
      <c r="M822" s="382"/>
      <c r="N822" s="382"/>
      <c r="O822" s="382"/>
      <c r="P822" s="382"/>
      <c r="Q822" s="382"/>
      <c r="R822" s="382"/>
      <c r="S822" s="382"/>
      <c r="T822" s="382"/>
      <c r="U822" s="382"/>
      <c r="V822" s="382"/>
      <c r="W822" s="382"/>
      <c r="X822" s="382"/>
      <c r="Y822" s="382"/>
      <c r="Z822" s="382"/>
      <c r="AA822" s="382"/>
    </row>
    <row r="823" spans="1:27" ht="14.25" customHeight="1">
      <c r="A823" s="382"/>
      <c r="B823" s="382"/>
      <c r="C823" s="372"/>
      <c r="D823" s="382"/>
      <c r="E823" s="372"/>
      <c r="F823" s="404"/>
      <c r="G823" s="404"/>
      <c r="H823" s="382"/>
      <c r="I823" s="382"/>
      <c r="J823" s="382"/>
      <c r="K823" s="382"/>
      <c r="L823" s="382"/>
      <c r="M823" s="382"/>
      <c r="N823" s="382"/>
      <c r="O823" s="382"/>
      <c r="P823" s="382"/>
      <c r="Q823" s="382"/>
      <c r="R823" s="382"/>
      <c r="S823" s="382"/>
      <c r="T823" s="382"/>
      <c r="U823" s="382"/>
      <c r="V823" s="382"/>
      <c r="W823" s="382"/>
      <c r="X823" s="382"/>
      <c r="Y823" s="382"/>
      <c r="Z823" s="382"/>
      <c r="AA823" s="382"/>
    </row>
    <row r="824" spans="1:27" ht="14.25" customHeight="1">
      <c r="A824" s="382"/>
      <c r="B824" s="382"/>
      <c r="C824" s="372"/>
      <c r="D824" s="382"/>
      <c r="E824" s="372"/>
      <c r="F824" s="404"/>
      <c r="G824" s="404"/>
      <c r="H824" s="382"/>
      <c r="I824" s="382"/>
      <c r="J824" s="382"/>
      <c r="K824" s="382"/>
      <c r="L824" s="382"/>
      <c r="M824" s="382"/>
      <c r="N824" s="382"/>
      <c r="O824" s="382"/>
      <c r="P824" s="382"/>
      <c r="Q824" s="382"/>
      <c r="R824" s="382"/>
      <c r="S824" s="382"/>
      <c r="T824" s="382"/>
      <c r="U824" s="382"/>
      <c r="V824" s="382"/>
      <c r="W824" s="382"/>
      <c r="X824" s="382"/>
      <c r="Y824" s="382"/>
      <c r="Z824" s="382"/>
      <c r="AA824" s="382"/>
    </row>
    <row r="825" spans="1:27" ht="14.25" customHeight="1">
      <c r="A825" s="382"/>
      <c r="B825" s="382"/>
      <c r="C825" s="372"/>
      <c r="D825" s="382"/>
      <c r="E825" s="372"/>
      <c r="F825" s="404"/>
      <c r="G825" s="404"/>
      <c r="H825" s="382"/>
      <c r="I825" s="382"/>
      <c r="J825" s="382"/>
      <c r="K825" s="382"/>
      <c r="L825" s="382"/>
      <c r="M825" s="382"/>
      <c r="N825" s="382"/>
      <c r="O825" s="382"/>
      <c r="P825" s="382"/>
      <c r="Q825" s="382"/>
      <c r="R825" s="382"/>
      <c r="S825" s="382"/>
      <c r="T825" s="382"/>
      <c r="U825" s="382"/>
      <c r="V825" s="382"/>
      <c r="W825" s="382"/>
      <c r="X825" s="382"/>
      <c r="Y825" s="382"/>
      <c r="Z825" s="382"/>
      <c r="AA825" s="382"/>
    </row>
    <row r="826" spans="1:27" ht="14.25" customHeight="1">
      <c r="A826" s="382"/>
      <c r="B826" s="382"/>
      <c r="C826" s="372"/>
      <c r="D826" s="382"/>
      <c r="E826" s="372"/>
      <c r="F826" s="404"/>
      <c r="G826" s="404"/>
      <c r="H826" s="382"/>
      <c r="I826" s="382"/>
      <c r="J826" s="382"/>
      <c r="K826" s="382"/>
      <c r="L826" s="382"/>
      <c r="M826" s="382"/>
      <c r="N826" s="382"/>
      <c r="O826" s="382"/>
      <c r="P826" s="382"/>
      <c r="Q826" s="382"/>
      <c r="R826" s="382"/>
      <c r="S826" s="382"/>
      <c r="T826" s="382"/>
      <c r="U826" s="382"/>
      <c r="V826" s="382"/>
      <c r="W826" s="382"/>
      <c r="X826" s="382"/>
      <c r="Y826" s="382"/>
      <c r="Z826" s="382"/>
      <c r="AA826" s="382"/>
    </row>
    <row r="827" spans="1:27" ht="14.25" customHeight="1">
      <c r="A827" s="382"/>
      <c r="B827" s="382"/>
      <c r="C827" s="372"/>
      <c r="D827" s="382"/>
      <c r="E827" s="372"/>
      <c r="F827" s="404"/>
      <c r="G827" s="404"/>
      <c r="H827" s="382"/>
      <c r="I827" s="382"/>
      <c r="J827" s="382"/>
      <c r="K827" s="382"/>
      <c r="L827" s="382"/>
      <c r="M827" s="382"/>
      <c r="N827" s="382"/>
      <c r="O827" s="382"/>
      <c r="P827" s="382"/>
      <c r="Q827" s="382"/>
      <c r="R827" s="382"/>
      <c r="S827" s="382"/>
      <c r="T827" s="382"/>
      <c r="U827" s="382"/>
      <c r="V827" s="382"/>
      <c r="W827" s="382"/>
      <c r="X827" s="382"/>
      <c r="Y827" s="382"/>
      <c r="Z827" s="382"/>
      <c r="AA827" s="382"/>
    </row>
    <row r="828" spans="1:27" ht="14.25" customHeight="1">
      <c r="A828" s="382"/>
      <c r="B828" s="382"/>
      <c r="C828" s="372"/>
      <c r="D828" s="382"/>
      <c r="E828" s="372"/>
      <c r="F828" s="404"/>
      <c r="G828" s="404"/>
      <c r="H828" s="382"/>
      <c r="I828" s="382"/>
      <c r="J828" s="382"/>
      <c r="K828" s="382"/>
      <c r="L828" s="382"/>
      <c r="M828" s="382"/>
      <c r="N828" s="382"/>
      <c r="O828" s="382"/>
      <c r="P828" s="382"/>
      <c r="Q828" s="382"/>
      <c r="R828" s="382"/>
      <c r="S828" s="382"/>
      <c r="T828" s="382"/>
      <c r="U828" s="382"/>
      <c r="V828" s="382"/>
      <c r="W828" s="382"/>
      <c r="X828" s="382"/>
      <c r="Y828" s="382"/>
      <c r="Z828" s="382"/>
      <c r="AA828" s="382"/>
    </row>
    <row r="829" spans="1:27" ht="14.25" customHeight="1">
      <c r="A829" s="382"/>
      <c r="B829" s="382"/>
      <c r="C829" s="372"/>
      <c r="D829" s="382"/>
      <c r="E829" s="372"/>
      <c r="F829" s="404"/>
      <c r="G829" s="404"/>
      <c r="H829" s="382"/>
      <c r="I829" s="382"/>
      <c r="J829" s="382"/>
      <c r="K829" s="382"/>
      <c r="L829" s="382"/>
      <c r="M829" s="382"/>
      <c r="N829" s="382"/>
      <c r="O829" s="382"/>
      <c r="P829" s="382"/>
      <c r="Q829" s="382"/>
      <c r="R829" s="382"/>
      <c r="S829" s="382"/>
      <c r="T829" s="382"/>
      <c r="U829" s="382"/>
      <c r="V829" s="382"/>
      <c r="W829" s="382"/>
      <c r="X829" s="382"/>
      <c r="Y829" s="382"/>
      <c r="Z829" s="382"/>
      <c r="AA829" s="382"/>
    </row>
    <row r="830" spans="1:27" ht="14.25" customHeight="1">
      <c r="A830" s="382"/>
      <c r="B830" s="382"/>
      <c r="C830" s="372"/>
      <c r="D830" s="382"/>
      <c r="E830" s="372"/>
      <c r="F830" s="404"/>
      <c r="G830" s="404"/>
      <c r="H830" s="382"/>
      <c r="I830" s="382"/>
      <c r="J830" s="382"/>
      <c r="K830" s="382"/>
      <c r="L830" s="382"/>
      <c r="M830" s="382"/>
      <c r="N830" s="382"/>
      <c r="O830" s="382"/>
      <c r="P830" s="382"/>
      <c r="Q830" s="382"/>
      <c r="R830" s="382"/>
      <c r="S830" s="382"/>
      <c r="T830" s="382"/>
      <c r="U830" s="382"/>
      <c r="V830" s="382"/>
      <c r="W830" s="382"/>
      <c r="X830" s="382"/>
      <c r="Y830" s="382"/>
      <c r="Z830" s="382"/>
      <c r="AA830" s="382"/>
    </row>
    <row r="831" spans="1:27" ht="14.25" customHeight="1">
      <c r="A831" s="382"/>
      <c r="B831" s="382"/>
      <c r="C831" s="372"/>
      <c r="D831" s="382"/>
      <c r="E831" s="372"/>
      <c r="F831" s="404"/>
      <c r="G831" s="404"/>
      <c r="H831" s="382"/>
      <c r="I831" s="382"/>
      <c r="J831" s="382"/>
      <c r="K831" s="382"/>
      <c r="L831" s="382"/>
      <c r="M831" s="382"/>
      <c r="N831" s="382"/>
      <c r="O831" s="382"/>
      <c r="P831" s="382"/>
      <c r="Q831" s="382"/>
      <c r="R831" s="382"/>
      <c r="S831" s="382"/>
      <c r="T831" s="382"/>
      <c r="U831" s="382"/>
      <c r="V831" s="382"/>
      <c r="W831" s="382"/>
      <c r="X831" s="382"/>
      <c r="Y831" s="382"/>
      <c r="Z831" s="382"/>
      <c r="AA831" s="382"/>
    </row>
    <row r="832" spans="1:27" ht="14.25" customHeight="1">
      <c r="A832" s="382"/>
      <c r="B832" s="382"/>
      <c r="C832" s="372"/>
      <c r="D832" s="382"/>
      <c r="E832" s="372"/>
      <c r="F832" s="404"/>
      <c r="G832" s="404"/>
      <c r="H832" s="382"/>
      <c r="I832" s="382"/>
      <c r="J832" s="382"/>
      <c r="K832" s="382"/>
      <c r="L832" s="382"/>
      <c r="M832" s="382"/>
      <c r="N832" s="382"/>
      <c r="O832" s="382"/>
      <c r="P832" s="382"/>
      <c r="Q832" s="382"/>
      <c r="R832" s="382"/>
      <c r="S832" s="382"/>
      <c r="T832" s="382"/>
      <c r="U832" s="382"/>
      <c r="V832" s="382"/>
      <c r="W832" s="382"/>
      <c r="X832" s="382"/>
      <c r="Y832" s="382"/>
      <c r="Z832" s="382"/>
      <c r="AA832" s="382"/>
    </row>
    <row r="833" spans="1:27" ht="14.25" customHeight="1">
      <c r="A833" s="382"/>
      <c r="B833" s="382"/>
      <c r="C833" s="372"/>
      <c r="D833" s="382"/>
      <c r="E833" s="372"/>
      <c r="F833" s="404"/>
      <c r="G833" s="404"/>
      <c r="H833" s="382"/>
      <c r="I833" s="382"/>
      <c r="J833" s="382"/>
      <c r="K833" s="382"/>
      <c r="L833" s="382"/>
      <c r="M833" s="382"/>
      <c r="N833" s="382"/>
      <c r="O833" s="382"/>
      <c r="P833" s="382"/>
      <c r="Q833" s="382"/>
      <c r="R833" s="382"/>
      <c r="S833" s="382"/>
      <c r="T833" s="382"/>
      <c r="U833" s="382"/>
      <c r="V833" s="382"/>
      <c r="W833" s="382"/>
      <c r="X833" s="382"/>
      <c r="Y833" s="382"/>
      <c r="Z833" s="382"/>
      <c r="AA833" s="382"/>
    </row>
    <row r="834" spans="1:27" ht="14.25" customHeight="1">
      <c r="A834" s="382"/>
      <c r="B834" s="382"/>
      <c r="C834" s="372"/>
      <c r="D834" s="382"/>
      <c r="E834" s="372"/>
      <c r="F834" s="404"/>
      <c r="G834" s="404"/>
      <c r="H834" s="382"/>
      <c r="I834" s="382"/>
      <c r="J834" s="382"/>
      <c r="K834" s="382"/>
      <c r="L834" s="382"/>
      <c r="M834" s="382"/>
      <c r="N834" s="382"/>
      <c r="O834" s="382"/>
      <c r="P834" s="382"/>
      <c r="Q834" s="382"/>
      <c r="R834" s="382"/>
      <c r="S834" s="382"/>
      <c r="T834" s="382"/>
      <c r="U834" s="382"/>
      <c r="V834" s="382"/>
      <c r="W834" s="382"/>
      <c r="X834" s="382"/>
      <c r="Y834" s="382"/>
      <c r="Z834" s="382"/>
      <c r="AA834" s="382"/>
    </row>
    <row r="835" spans="1:27" ht="14.25" customHeight="1">
      <c r="A835" s="382"/>
      <c r="B835" s="382"/>
      <c r="C835" s="372"/>
      <c r="D835" s="382"/>
      <c r="E835" s="372"/>
      <c r="F835" s="404"/>
      <c r="G835" s="404"/>
      <c r="H835" s="382"/>
      <c r="I835" s="382"/>
      <c r="J835" s="382"/>
      <c r="K835" s="382"/>
      <c r="L835" s="382"/>
      <c r="M835" s="382"/>
      <c r="N835" s="382"/>
      <c r="O835" s="382"/>
      <c r="P835" s="382"/>
      <c r="Q835" s="382"/>
      <c r="R835" s="382"/>
      <c r="S835" s="382"/>
      <c r="T835" s="382"/>
      <c r="U835" s="382"/>
      <c r="V835" s="382"/>
      <c r="W835" s="382"/>
      <c r="X835" s="382"/>
      <c r="Y835" s="382"/>
      <c r="Z835" s="382"/>
      <c r="AA835" s="382"/>
    </row>
    <row r="836" spans="1:27" ht="14.25" customHeight="1">
      <c r="A836" s="382"/>
      <c r="B836" s="382"/>
      <c r="C836" s="372"/>
      <c r="D836" s="382"/>
      <c r="E836" s="372"/>
      <c r="F836" s="404"/>
      <c r="G836" s="404"/>
      <c r="H836" s="382"/>
      <c r="I836" s="382"/>
      <c r="J836" s="382"/>
      <c r="K836" s="382"/>
      <c r="L836" s="382"/>
      <c r="M836" s="382"/>
      <c r="N836" s="382"/>
      <c r="O836" s="382"/>
      <c r="P836" s="382"/>
      <c r="Q836" s="382"/>
      <c r="R836" s="382"/>
      <c r="S836" s="382"/>
      <c r="T836" s="382"/>
      <c r="U836" s="382"/>
      <c r="V836" s="382"/>
      <c r="W836" s="382"/>
      <c r="X836" s="382"/>
      <c r="Y836" s="382"/>
      <c r="Z836" s="382"/>
      <c r="AA836" s="382"/>
    </row>
    <row r="837" spans="1:27" ht="14.25" customHeight="1">
      <c r="A837" s="382"/>
      <c r="B837" s="382"/>
      <c r="C837" s="372"/>
      <c r="D837" s="382"/>
      <c r="E837" s="372"/>
      <c r="F837" s="404"/>
      <c r="G837" s="404"/>
      <c r="H837" s="382"/>
      <c r="I837" s="382"/>
      <c r="J837" s="382"/>
      <c r="K837" s="382"/>
      <c r="L837" s="382"/>
      <c r="M837" s="382"/>
      <c r="N837" s="382"/>
      <c r="O837" s="382"/>
      <c r="P837" s="382"/>
      <c r="Q837" s="382"/>
      <c r="R837" s="382"/>
      <c r="S837" s="382"/>
      <c r="T837" s="382"/>
      <c r="U837" s="382"/>
      <c r="V837" s="382"/>
      <c r="W837" s="382"/>
      <c r="X837" s="382"/>
      <c r="Y837" s="382"/>
      <c r="Z837" s="382"/>
      <c r="AA837" s="382"/>
    </row>
    <row r="838" spans="1:27" ht="14.25" customHeight="1">
      <c r="A838" s="382"/>
      <c r="B838" s="382"/>
      <c r="C838" s="372"/>
      <c r="D838" s="382"/>
      <c r="E838" s="372"/>
      <c r="F838" s="404"/>
      <c r="G838" s="404"/>
      <c r="H838" s="382"/>
      <c r="I838" s="382"/>
      <c r="J838" s="382"/>
      <c r="K838" s="382"/>
      <c r="L838" s="382"/>
      <c r="M838" s="382"/>
      <c r="N838" s="382"/>
      <c r="O838" s="382"/>
      <c r="P838" s="382"/>
      <c r="Q838" s="382"/>
      <c r="R838" s="382"/>
      <c r="S838" s="382"/>
      <c r="T838" s="382"/>
      <c r="U838" s="382"/>
      <c r="V838" s="382"/>
      <c r="W838" s="382"/>
      <c r="X838" s="382"/>
      <c r="Y838" s="382"/>
      <c r="Z838" s="382"/>
      <c r="AA838" s="382"/>
    </row>
    <row r="839" spans="1:27" ht="14.25" customHeight="1">
      <c r="A839" s="382"/>
      <c r="B839" s="382"/>
      <c r="C839" s="372"/>
      <c r="D839" s="382"/>
      <c r="E839" s="372"/>
      <c r="F839" s="404"/>
      <c r="G839" s="404"/>
      <c r="H839" s="382"/>
      <c r="I839" s="382"/>
      <c r="J839" s="382"/>
      <c r="K839" s="382"/>
      <c r="L839" s="382"/>
      <c r="M839" s="382"/>
      <c r="N839" s="382"/>
      <c r="O839" s="382"/>
      <c r="P839" s="382"/>
      <c r="Q839" s="382"/>
      <c r="R839" s="382"/>
      <c r="S839" s="382"/>
      <c r="T839" s="382"/>
      <c r="U839" s="382"/>
      <c r="V839" s="382"/>
      <c r="W839" s="382"/>
      <c r="X839" s="382"/>
      <c r="Y839" s="382"/>
      <c r="Z839" s="382"/>
      <c r="AA839" s="382"/>
    </row>
    <row r="840" spans="1:27" ht="14.25" customHeight="1">
      <c r="A840" s="382"/>
      <c r="B840" s="382"/>
      <c r="C840" s="372"/>
      <c r="D840" s="382"/>
      <c r="E840" s="372"/>
      <c r="F840" s="404"/>
      <c r="G840" s="404"/>
      <c r="H840" s="382"/>
      <c r="I840" s="382"/>
      <c r="J840" s="382"/>
      <c r="K840" s="382"/>
      <c r="L840" s="382"/>
      <c r="M840" s="382"/>
      <c r="N840" s="382"/>
      <c r="O840" s="382"/>
      <c r="P840" s="382"/>
      <c r="Q840" s="382"/>
      <c r="R840" s="382"/>
      <c r="S840" s="382"/>
      <c r="T840" s="382"/>
      <c r="U840" s="382"/>
      <c r="V840" s="382"/>
      <c r="W840" s="382"/>
      <c r="X840" s="382"/>
      <c r="Y840" s="382"/>
      <c r="Z840" s="382"/>
      <c r="AA840" s="382"/>
    </row>
    <row r="841" spans="1:27" ht="14.25" customHeight="1">
      <c r="A841" s="382"/>
      <c r="B841" s="382"/>
      <c r="C841" s="372"/>
      <c r="D841" s="382"/>
      <c r="E841" s="372"/>
      <c r="F841" s="404"/>
      <c r="G841" s="404"/>
      <c r="H841" s="382"/>
      <c r="I841" s="382"/>
      <c r="J841" s="382"/>
      <c r="K841" s="382"/>
      <c r="L841" s="382"/>
      <c r="M841" s="382"/>
      <c r="N841" s="382"/>
      <c r="O841" s="382"/>
      <c r="P841" s="382"/>
      <c r="Q841" s="382"/>
      <c r="R841" s="382"/>
      <c r="S841" s="382"/>
      <c r="T841" s="382"/>
      <c r="U841" s="382"/>
      <c r="V841" s="382"/>
      <c r="W841" s="382"/>
      <c r="X841" s="382"/>
      <c r="Y841" s="382"/>
      <c r="Z841" s="382"/>
      <c r="AA841" s="382"/>
    </row>
    <row r="842" spans="1:27" ht="14.25" customHeight="1">
      <c r="A842" s="382"/>
      <c r="B842" s="382"/>
      <c r="C842" s="372"/>
      <c r="D842" s="382"/>
      <c r="E842" s="372"/>
      <c r="F842" s="404"/>
      <c r="G842" s="404"/>
      <c r="H842" s="382"/>
      <c r="I842" s="382"/>
      <c r="J842" s="382"/>
      <c r="K842" s="382"/>
      <c r="L842" s="382"/>
      <c r="M842" s="382"/>
      <c r="N842" s="382"/>
      <c r="O842" s="382"/>
      <c r="P842" s="382"/>
      <c r="Q842" s="382"/>
      <c r="R842" s="382"/>
      <c r="S842" s="382"/>
      <c r="T842" s="382"/>
      <c r="U842" s="382"/>
      <c r="V842" s="382"/>
      <c r="W842" s="382"/>
      <c r="X842" s="382"/>
      <c r="Y842" s="382"/>
      <c r="Z842" s="382"/>
      <c r="AA842" s="382"/>
    </row>
    <row r="843" spans="1:27" ht="14.25" customHeight="1">
      <c r="A843" s="382"/>
      <c r="B843" s="382"/>
      <c r="C843" s="372"/>
      <c r="D843" s="382"/>
      <c r="E843" s="372"/>
      <c r="F843" s="404"/>
      <c r="G843" s="404"/>
      <c r="H843" s="382"/>
      <c r="I843" s="382"/>
      <c r="J843" s="382"/>
      <c r="K843" s="382"/>
      <c r="L843" s="382"/>
      <c r="M843" s="382"/>
      <c r="N843" s="382"/>
      <c r="O843" s="382"/>
      <c r="P843" s="382"/>
      <c r="Q843" s="382"/>
      <c r="R843" s="382"/>
      <c r="S843" s="382"/>
      <c r="T843" s="382"/>
      <c r="U843" s="382"/>
      <c r="V843" s="382"/>
      <c r="W843" s="382"/>
      <c r="X843" s="382"/>
      <c r="Y843" s="382"/>
      <c r="Z843" s="382"/>
      <c r="AA843" s="382"/>
    </row>
    <row r="844" spans="1:27" ht="14.25" customHeight="1">
      <c r="A844" s="382"/>
      <c r="B844" s="382"/>
      <c r="C844" s="372"/>
      <c r="D844" s="382"/>
      <c r="E844" s="372"/>
      <c r="F844" s="404"/>
      <c r="G844" s="404"/>
      <c r="H844" s="382"/>
      <c r="I844" s="382"/>
      <c r="J844" s="382"/>
      <c r="K844" s="382"/>
      <c r="L844" s="382"/>
      <c r="M844" s="382"/>
      <c r="N844" s="382"/>
      <c r="O844" s="382"/>
      <c r="P844" s="382"/>
      <c r="Q844" s="382"/>
      <c r="R844" s="382"/>
      <c r="S844" s="382"/>
      <c r="T844" s="382"/>
      <c r="U844" s="382"/>
      <c r="V844" s="382"/>
      <c r="W844" s="382"/>
      <c r="X844" s="382"/>
      <c r="Y844" s="382"/>
      <c r="Z844" s="382"/>
      <c r="AA844" s="382"/>
    </row>
    <row r="845" spans="1:27" ht="14.25" customHeight="1">
      <c r="A845" s="382"/>
      <c r="B845" s="382"/>
      <c r="C845" s="372"/>
      <c r="D845" s="382"/>
      <c r="E845" s="372"/>
      <c r="F845" s="404"/>
      <c r="G845" s="404"/>
      <c r="H845" s="382"/>
      <c r="I845" s="382"/>
      <c r="J845" s="382"/>
      <c r="K845" s="382"/>
      <c r="L845" s="382"/>
      <c r="M845" s="382"/>
      <c r="N845" s="382"/>
      <c r="O845" s="382"/>
      <c r="P845" s="382"/>
      <c r="Q845" s="382"/>
      <c r="R845" s="382"/>
      <c r="S845" s="382"/>
      <c r="T845" s="382"/>
      <c r="U845" s="382"/>
      <c r="V845" s="382"/>
      <c r="W845" s="382"/>
      <c r="X845" s="382"/>
      <c r="Y845" s="382"/>
      <c r="Z845" s="382"/>
      <c r="AA845" s="382"/>
    </row>
    <row r="846" spans="1:27" ht="14.25" customHeight="1">
      <c r="A846" s="382"/>
      <c r="B846" s="382"/>
      <c r="C846" s="372"/>
      <c r="D846" s="382"/>
      <c r="E846" s="372"/>
      <c r="F846" s="404"/>
      <c r="G846" s="404"/>
      <c r="H846" s="382"/>
      <c r="I846" s="382"/>
      <c r="J846" s="382"/>
      <c r="K846" s="382"/>
      <c r="L846" s="382"/>
      <c r="M846" s="382"/>
      <c r="N846" s="382"/>
      <c r="O846" s="382"/>
      <c r="P846" s="382"/>
      <c r="Q846" s="382"/>
      <c r="R846" s="382"/>
      <c r="S846" s="382"/>
      <c r="T846" s="382"/>
      <c r="U846" s="382"/>
      <c r="V846" s="382"/>
      <c r="W846" s="382"/>
      <c r="X846" s="382"/>
      <c r="Y846" s="382"/>
      <c r="Z846" s="382"/>
      <c r="AA846" s="382"/>
    </row>
    <row r="847" spans="1:27" ht="14.25" customHeight="1">
      <c r="A847" s="382"/>
      <c r="B847" s="382"/>
      <c r="C847" s="372"/>
      <c r="D847" s="382"/>
      <c r="E847" s="372"/>
      <c r="F847" s="404"/>
      <c r="G847" s="404"/>
      <c r="H847" s="382"/>
      <c r="I847" s="382"/>
      <c r="J847" s="382"/>
      <c r="K847" s="382"/>
      <c r="L847" s="382"/>
      <c r="M847" s="382"/>
      <c r="N847" s="382"/>
      <c r="O847" s="382"/>
      <c r="P847" s="382"/>
      <c r="Q847" s="382"/>
      <c r="R847" s="382"/>
      <c r="S847" s="382"/>
      <c r="T847" s="382"/>
      <c r="U847" s="382"/>
      <c r="V847" s="382"/>
      <c r="W847" s="382"/>
      <c r="X847" s="382"/>
      <c r="Y847" s="382"/>
      <c r="Z847" s="382"/>
      <c r="AA847" s="382"/>
    </row>
    <row r="848" spans="1:27" ht="14.25" customHeight="1">
      <c r="A848" s="382"/>
      <c r="B848" s="382"/>
      <c r="C848" s="372"/>
      <c r="D848" s="382"/>
      <c r="E848" s="372"/>
      <c r="F848" s="404"/>
      <c r="G848" s="404"/>
      <c r="H848" s="382"/>
      <c r="I848" s="382"/>
      <c r="J848" s="382"/>
      <c r="K848" s="382"/>
      <c r="L848" s="382"/>
      <c r="M848" s="382"/>
      <c r="N848" s="382"/>
      <c r="O848" s="382"/>
      <c r="P848" s="382"/>
      <c r="Q848" s="382"/>
      <c r="R848" s="382"/>
      <c r="S848" s="382"/>
      <c r="T848" s="382"/>
      <c r="U848" s="382"/>
      <c r="V848" s="382"/>
      <c r="W848" s="382"/>
      <c r="X848" s="382"/>
      <c r="Y848" s="382"/>
      <c r="Z848" s="382"/>
      <c r="AA848" s="382"/>
    </row>
    <row r="849" spans="1:27" ht="14.25" customHeight="1">
      <c r="A849" s="382"/>
      <c r="B849" s="382"/>
      <c r="C849" s="372"/>
      <c r="D849" s="382"/>
      <c r="E849" s="372"/>
      <c r="F849" s="404"/>
      <c r="G849" s="404"/>
      <c r="H849" s="382"/>
      <c r="I849" s="382"/>
      <c r="J849" s="382"/>
      <c r="K849" s="382"/>
      <c r="L849" s="382"/>
      <c r="M849" s="382"/>
      <c r="N849" s="382"/>
      <c r="O849" s="382"/>
      <c r="P849" s="382"/>
      <c r="Q849" s="382"/>
      <c r="R849" s="382"/>
      <c r="S849" s="382"/>
      <c r="T849" s="382"/>
      <c r="U849" s="382"/>
      <c r="V849" s="382"/>
      <c r="W849" s="382"/>
      <c r="X849" s="382"/>
      <c r="Y849" s="382"/>
      <c r="Z849" s="382"/>
      <c r="AA849" s="382"/>
    </row>
    <row r="850" spans="1:27" ht="14.25" customHeight="1">
      <c r="A850" s="382"/>
      <c r="B850" s="382"/>
      <c r="C850" s="372"/>
      <c r="D850" s="382"/>
      <c r="E850" s="372"/>
      <c r="F850" s="404"/>
      <c r="G850" s="404"/>
      <c r="H850" s="382"/>
      <c r="I850" s="382"/>
      <c r="J850" s="382"/>
      <c r="K850" s="382"/>
      <c r="L850" s="382"/>
      <c r="M850" s="382"/>
      <c r="N850" s="382"/>
      <c r="O850" s="382"/>
      <c r="P850" s="382"/>
      <c r="Q850" s="382"/>
      <c r="R850" s="382"/>
      <c r="S850" s="382"/>
      <c r="T850" s="382"/>
      <c r="U850" s="382"/>
      <c r="V850" s="382"/>
      <c r="W850" s="382"/>
      <c r="X850" s="382"/>
      <c r="Y850" s="382"/>
      <c r="Z850" s="382"/>
      <c r="AA850" s="382"/>
    </row>
    <row r="851" spans="1:27" ht="14.25" customHeight="1">
      <c r="A851" s="382"/>
      <c r="B851" s="382"/>
      <c r="C851" s="372"/>
      <c r="D851" s="382"/>
      <c r="E851" s="372"/>
      <c r="F851" s="404"/>
      <c r="G851" s="404"/>
      <c r="H851" s="382"/>
      <c r="I851" s="382"/>
      <c r="J851" s="382"/>
      <c r="K851" s="382"/>
      <c r="L851" s="382"/>
      <c r="M851" s="382"/>
      <c r="N851" s="382"/>
      <c r="O851" s="382"/>
      <c r="P851" s="382"/>
      <c r="Q851" s="382"/>
      <c r="R851" s="382"/>
      <c r="S851" s="382"/>
      <c r="T851" s="382"/>
      <c r="U851" s="382"/>
      <c r="V851" s="382"/>
      <c r="W851" s="382"/>
      <c r="X851" s="382"/>
      <c r="Y851" s="382"/>
      <c r="Z851" s="382"/>
      <c r="AA851" s="382"/>
    </row>
    <row r="852" spans="1:27" ht="14.25" customHeight="1">
      <c r="A852" s="382"/>
      <c r="B852" s="382"/>
      <c r="C852" s="372"/>
      <c r="D852" s="382"/>
      <c r="E852" s="372"/>
      <c r="F852" s="404"/>
      <c r="G852" s="404"/>
      <c r="H852" s="382"/>
      <c r="I852" s="382"/>
      <c r="J852" s="382"/>
      <c r="K852" s="382"/>
      <c r="L852" s="382"/>
      <c r="M852" s="382"/>
      <c r="N852" s="382"/>
      <c r="O852" s="382"/>
      <c r="P852" s="382"/>
      <c r="Q852" s="382"/>
      <c r="R852" s="382"/>
      <c r="S852" s="382"/>
      <c r="T852" s="382"/>
      <c r="U852" s="382"/>
      <c r="V852" s="382"/>
      <c r="W852" s="382"/>
      <c r="X852" s="382"/>
      <c r="Y852" s="382"/>
      <c r="Z852" s="382"/>
      <c r="AA852" s="382"/>
    </row>
    <row r="853" spans="1:27" ht="14.25" customHeight="1">
      <c r="A853" s="382"/>
      <c r="B853" s="382"/>
      <c r="C853" s="372"/>
      <c r="D853" s="382"/>
      <c r="E853" s="372"/>
      <c r="F853" s="404"/>
      <c r="G853" s="404"/>
      <c r="H853" s="382"/>
      <c r="I853" s="382"/>
      <c r="J853" s="382"/>
      <c r="K853" s="382"/>
      <c r="L853" s="382"/>
      <c r="M853" s="382"/>
      <c r="N853" s="382"/>
      <c r="O853" s="382"/>
      <c r="P853" s="382"/>
      <c r="Q853" s="382"/>
      <c r="R853" s="382"/>
      <c r="S853" s="382"/>
      <c r="T853" s="382"/>
      <c r="U853" s="382"/>
      <c r="V853" s="382"/>
      <c r="W853" s="382"/>
      <c r="X853" s="382"/>
      <c r="Y853" s="382"/>
      <c r="Z853" s="382"/>
      <c r="AA853" s="382"/>
    </row>
    <row r="854" spans="1:27" ht="14.25" customHeight="1">
      <c r="A854" s="382"/>
      <c r="B854" s="382"/>
      <c r="C854" s="372"/>
      <c r="D854" s="382"/>
      <c r="E854" s="372"/>
      <c r="F854" s="404"/>
      <c r="G854" s="404"/>
      <c r="H854" s="382"/>
      <c r="I854" s="382"/>
      <c r="J854" s="382"/>
      <c r="K854" s="382"/>
      <c r="L854" s="382"/>
      <c r="M854" s="382"/>
      <c r="N854" s="382"/>
      <c r="O854" s="382"/>
      <c r="P854" s="382"/>
      <c r="Q854" s="382"/>
      <c r="R854" s="382"/>
      <c r="S854" s="382"/>
      <c r="T854" s="382"/>
      <c r="U854" s="382"/>
      <c r="V854" s="382"/>
      <c r="W854" s="382"/>
      <c r="X854" s="382"/>
      <c r="Y854" s="382"/>
      <c r="Z854" s="382"/>
      <c r="AA854" s="382"/>
    </row>
    <row r="855" spans="1:27" ht="14.25" customHeight="1">
      <c r="A855" s="382"/>
      <c r="B855" s="382"/>
      <c r="C855" s="372"/>
      <c r="D855" s="382"/>
      <c r="E855" s="372"/>
      <c r="F855" s="404"/>
      <c r="G855" s="404"/>
      <c r="H855" s="382"/>
      <c r="I855" s="382"/>
      <c r="J855" s="382"/>
      <c r="K855" s="382"/>
      <c r="L855" s="382"/>
      <c r="M855" s="382"/>
      <c r="N855" s="382"/>
      <c r="O855" s="382"/>
      <c r="P855" s="382"/>
      <c r="Q855" s="382"/>
      <c r="R855" s="382"/>
      <c r="S855" s="382"/>
      <c r="T855" s="382"/>
      <c r="U855" s="382"/>
      <c r="V855" s="382"/>
      <c r="W855" s="382"/>
      <c r="X855" s="382"/>
      <c r="Y855" s="382"/>
      <c r="Z855" s="382"/>
      <c r="AA855" s="382"/>
    </row>
    <row r="856" spans="1:27" ht="14.25" customHeight="1">
      <c r="A856" s="382"/>
      <c r="B856" s="382"/>
      <c r="C856" s="372"/>
      <c r="D856" s="382"/>
      <c r="E856" s="372"/>
      <c r="F856" s="404"/>
      <c r="G856" s="404"/>
      <c r="H856" s="382"/>
      <c r="I856" s="382"/>
      <c r="J856" s="382"/>
      <c r="K856" s="382"/>
      <c r="L856" s="382"/>
      <c r="M856" s="382"/>
      <c r="N856" s="382"/>
      <c r="O856" s="382"/>
      <c r="P856" s="382"/>
      <c r="Q856" s="382"/>
      <c r="R856" s="382"/>
      <c r="S856" s="382"/>
      <c r="T856" s="382"/>
      <c r="U856" s="382"/>
      <c r="V856" s="382"/>
      <c r="W856" s="382"/>
      <c r="X856" s="382"/>
      <c r="Y856" s="382"/>
      <c r="Z856" s="382"/>
      <c r="AA856" s="382"/>
    </row>
    <row r="857" spans="1:27" ht="14.25" customHeight="1">
      <c r="A857" s="382"/>
      <c r="B857" s="382"/>
      <c r="C857" s="372"/>
      <c r="D857" s="382"/>
      <c r="E857" s="372"/>
      <c r="F857" s="404"/>
      <c r="G857" s="404"/>
      <c r="H857" s="382"/>
      <c r="I857" s="382"/>
      <c r="J857" s="382"/>
      <c r="K857" s="382"/>
      <c r="L857" s="382"/>
      <c r="M857" s="382"/>
      <c r="N857" s="382"/>
      <c r="O857" s="382"/>
      <c r="P857" s="382"/>
      <c r="Q857" s="382"/>
      <c r="R857" s="382"/>
      <c r="S857" s="382"/>
      <c r="T857" s="382"/>
      <c r="U857" s="382"/>
      <c r="V857" s="382"/>
      <c r="W857" s="382"/>
      <c r="X857" s="382"/>
      <c r="Y857" s="382"/>
      <c r="Z857" s="382"/>
      <c r="AA857" s="382"/>
    </row>
    <row r="858" spans="1:27" ht="14.25" customHeight="1">
      <c r="A858" s="382"/>
      <c r="B858" s="382"/>
      <c r="C858" s="372"/>
      <c r="D858" s="382"/>
      <c r="E858" s="372"/>
      <c r="F858" s="404"/>
      <c r="G858" s="404"/>
      <c r="H858" s="382"/>
      <c r="I858" s="382"/>
      <c r="J858" s="382"/>
      <c r="K858" s="382"/>
      <c r="L858" s="382"/>
      <c r="M858" s="382"/>
      <c r="N858" s="382"/>
      <c r="O858" s="382"/>
      <c r="P858" s="382"/>
      <c r="Q858" s="382"/>
      <c r="R858" s="382"/>
      <c r="S858" s="382"/>
      <c r="T858" s="382"/>
      <c r="U858" s="382"/>
      <c r="V858" s="382"/>
      <c r="W858" s="382"/>
      <c r="X858" s="382"/>
      <c r="Y858" s="382"/>
      <c r="Z858" s="382"/>
      <c r="AA858" s="382"/>
    </row>
    <row r="859" spans="1:27" ht="14.25" customHeight="1">
      <c r="A859" s="382"/>
      <c r="B859" s="382"/>
      <c r="C859" s="372"/>
      <c r="D859" s="382"/>
      <c r="E859" s="372"/>
      <c r="F859" s="404"/>
      <c r="G859" s="404"/>
      <c r="H859" s="382"/>
      <c r="I859" s="382"/>
      <c r="J859" s="382"/>
      <c r="K859" s="382"/>
      <c r="L859" s="382"/>
      <c r="M859" s="382"/>
      <c r="N859" s="382"/>
      <c r="O859" s="382"/>
      <c r="P859" s="382"/>
      <c r="Q859" s="382"/>
      <c r="R859" s="382"/>
      <c r="S859" s="382"/>
      <c r="T859" s="382"/>
      <c r="U859" s="382"/>
      <c r="V859" s="382"/>
      <c r="W859" s="382"/>
      <c r="X859" s="382"/>
      <c r="Y859" s="382"/>
      <c r="Z859" s="382"/>
      <c r="AA859" s="382"/>
    </row>
    <row r="860" spans="1:27" ht="14.25" customHeight="1">
      <c r="A860" s="382"/>
      <c r="B860" s="382"/>
      <c r="C860" s="372"/>
      <c r="D860" s="382"/>
      <c r="E860" s="372"/>
      <c r="F860" s="404"/>
      <c r="G860" s="404"/>
      <c r="H860" s="382"/>
      <c r="I860" s="382"/>
      <c r="J860" s="382"/>
      <c r="K860" s="382"/>
      <c r="L860" s="382"/>
      <c r="M860" s="382"/>
      <c r="N860" s="382"/>
      <c r="O860" s="382"/>
      <c r="P860" s="382"/>
      <c r="Q860" s="382"/>
      <c r="R860" s="382"/>
      <c r="S860" s="382"/>
      <c r="T860" s="382"/>
      <c r="U860" s="382"/>
      <c r="V860" s="382"/>
      <c r="W860" s="382"/>
      <c r="X860" s="382"/>
      <c r="Y860" s="382"/>
      <c r="Z860" s="382"/>
      <c r="AA860" s="382"/>
    </row>
    <row r="861" spans="1:27" ht="14.25" customHeight="1">
      <c r="A861" s="382"/>
      <c r="B861" s="382"/>
      <c r="C861" s="372"/>
      <c r="D861" s="382"/>
      <c r="E861" s="372"/>
      <c r="F861" s="404"/>
      <c r="G861" s="404"/>
      <c r="H861" s="382"/>
      <c r="I861" s="382"/>
      <c r="J861" s="382"/>
      <c r="K861" s="382"/>
      <c r="L861" s="382"/>
      <c r="M861" s="382"/>
      <c r="N861" s="382"/>
      <c r="O861" s="382"/>
      <c r="P861" s="382"/>
      <c r="Q861" s="382"/>
      <c r="R861" s="382"/>
      <c r="S861" s="382"/>
      <c r="T861" s="382"/>
      <c r="U861" s="382"/>
      <c r="V861" s="382"/>
      <c r="W861" s="382"/>
      <c r="X861" s="382"/>
      <c r="Y861" s="382"/>
      <c r="Z861" s="382"/>
      <c r="AA861" s="382"/>
    </row>
    <row r="862" spans="1:27" ht="14.25" customHeight="1">
      <c r="A862" s="382"/>
      <c r="B862" s="382"/>
      <c r="C862" s="372"/>
      <c r="D862" s="382"/>
      <c r="E862" s="372"/>
      <c r="F862" s="404"/>
      <c r="G862" s="404"/>
      <c r="H862" s="382"/>
      <c r="I862" s="382"/>
      <c r="J862" s="382"/>
      <c r="K862" s="382"/>
      <c r="L862" s="382"/>
      <c r="M862" s="382"/>
      <c r="N862" s="382"/>
      <c r="O862" s="382"/>
      <c r="P862" s="382"/>
      <c r="Q862" s="382"/>
      <c r="R862" s="382"/>
      <c r="S862" s="382"/>
      <c r="T862" s="382"/>
      <c r="U862" s="382"/>
      <c r="V862" s="382"/>
      <c r="W862" s="382"/>
      <c r="X862" s="382"/>
      <c r="Y862" s="382"/>
      <c r="Z862" s="382"/>
      <c r="AA862" s="382"/>
    </row>
    <row r="863" spans="1:27" ht="14.25" customHeight="1">
      <c r="A863" s="382"/>
      <c r="B863" s="382"/>
      <c r="C863" s="372"/>
      <c r="D863" s="382"/>
      <c r="E863" s="372"/>
      <c r="F863" s="404"/>
      <c r="G863" s="404"/>
      <c r="H863" s="382"/>
      <c r="I863" s="382"/>
      <c r="J863" s="382"/>
      <c r="K863" s="382"/>
      <c r="L863" s="382"/>
      <c r="M863" s="382"/>
      <c r="N863" s="382"/>
      <c r="O863" s="382"/>
      <c r="P863" s="382"/>
      <c r="Q863" s="382"/>
      <c r="R863" s="382"/>
      <c r="S863" s="382"/>
      <c r="T863" s="382"/>
      <c r="U863" s="382"/>
      <c r="V863" s="382"/>
      <c r="W863" s="382"/>
      <c r="X863" s="382"/>
      <c r="Y863" s="382"/>
      <c r="Z863" s="382"/>
      <c r="AA863" s="382"/>
    </row>
    <row r="864" spans="1:27" ht="14.25" customHeight="1">
      <c r="A864" s="382"/>
      <c r="B864" s="382"/>
      <c r="C864" s="372"/>
      <c r="D864" s="382"/>
      <c r="E864" s="372"/>
      <c r="F864" s="404"/>
      <c r="G864" s="404"/>
      <c r="H864" s="382"/>
      <c r="I864" s="382"/>
      <c r="J864" s="382"/>
      <c r="K864" s="382"/>
      <c r="L864" s="382"/>
      <c r="M864" s="382"/>
      <c r="N864" s="382"/>
      <c r="O864" s="382"/>
      <c r="P864" s="382"/>
      <c r="Q864" s="382"/>
      <c r="R864" s="382"/>
      <c r="S864" s="382"/>
      <c r="T864" s="382"/>
      <c r="U864" s="382"/>
      <c r="V864" s="382"/>
      <c r="W864" s="382"/>
      <c r="X864" s="382"/>
      <c r="Y864" s="382"/>
      <c r="Z864" s="382"/>
      <c r="AA864" s="382"/>
    </row>
    <row r="865" spans="1:27" ht="14.25" customHeight="1">
      <c r="A865" s="382"/>
      <c r="B865" s="382"/>
      <c r="C865" s="372"/>
      <c r="D865" s="382"/>
      <c r="E865" s="372"/>
      <c r="F865" s="404"/>
      <c r="G865" s="404"/>
      <c r="H865" s="382"/>
      <c r="I865" s="382"/>
      <c r="J865" s="382"/>
      <c r="K865" s="382"/>
      <c r="L865" s="382"/>
      <c r="M865" s="382"/>
      <c r="N865" s="382"/>
      <c r="O865" s="382"/>
      <c r="P865" s="382"/>
      <c r="Q865" s="382"/>
      <c r="R865" s="382"/>
      <c r="S865" s="382"/>
      <c r="T865" s="382"/>
      <c r="U865" s="382"/>
      <c r="V865" s="382"/>
      <c r="W865" s="382"/>
      <c r="X865" s="382"/>
      <c r="Y865" s="382"/>
      <c r="Z865" s="382"/>
      <c r="AA865" s="382"/>
    </row>
    <row r="866" spans="1:27" ht="14.25" customHeight="1">
      <c r="A866" s="382"/>
      <c r="B866" s="382"/>
      <c r="C866" s="372"/>
      <c r="D866" s="382"/>
      <c r="E866" s="372"/>
      <c r="F866" s="404"/>
      <c r="G866" s="404"/>
      <c r="H866" s="382"/>
      <c r="I866" s="382"/>
      <c r="J866" s="382"/>
      <c r="K866" s="382"/>
      <c r="L866" s="382"/>
      <c r="M866" s="382"/>
      <c r="N866" s="382"/>
      <c r="O866" s="382"/>
      <c r="P866" s="382"/>
      <c r="Q866" s="382"/>
      <c r="R866" s="382"/>
      <c r="S866" s="382"/>
      <c r="T866" s="382"/>
      <c r="U866" s="382"/>
      <c r="V866" s="382"/>
      <c r="W866" s="382"/>
      <c r="X866" s="382"/>
      <c r="Y866" s="382"/>
      <c r="Z866" s="382"/>
      <c r="AA866" s="382"/>
    </row>
    <row r="867" spans="1:27" ht="14.25" customHeight="1">
      <c r="A867" s="382"/>
      <c r="B867" s="382"/>
      <c r="C867" s="372"/>
      <c r="D867" s="382"/>
      <c r="E867" s="372"/>
      <c r="F867" s="404"/>
      <c r="G867" s="404"/>
      <c r="H867" s="382"/>
      <c r="I867" s="382"/>
      <c r="J867" s="382"/>
      <c r="K867" s="382"/>
      <c r="L867" s="382"/>
      <c r="M867" s="382"/>
      <c r="N867" s="382"/>
      <c r="O867" s="382"/>
      <c r="P867" s="382"/>
      <c r="Q867" s="382"/>
      <c r="R867" s="382"/>
      <c r="S867" s="382"/>
      <c r="T867" s="382"/>
      <c r="U867" s="382"/>
      <c r="V867" s="382"/>
      <c r="W867" s="382"/>
      <c r="X867" s="382"/>
      <c r="Y867" s="382"/>
      <c r="Z867" s="382"/>
      <c r="AA867" s="382"/>
    </row>
    <row r="868" spans="1:27" ht="14.25" customHeight="1">
      <c r="A868" s="382"/>
      <c r="B868" s="382"/>
      <c r="C868" s="372"/>
      <c r="D868" s="382"/>
      <c r="E868" s="372"/>
      <c r="F868" s="404"/>
      <c r="G868" s="404"/>
      <c r="H868" s="382"/>
      <c r="I868" s="382"/>
      <c r="J868" s="382"/>
      <c r="K868" s="382"/>
      <c r="L868" s="382"/>
      <c r="M868" s="382"/>
      <c r="N868" s="382"/>
      <c r="O868" s="382"/>
      <c r="P868" s="382"/>
      <c r="Q868" s="382"/>
      <c r="R868" s="382"/>
      <c r="S868" s="382"/>
      <c r="T868" s="382"/>
      <c r="U868" s="382"/>
      <c r="V868" s="382"/>
      <c r="W868" s="382"/>
      <c r="X868" s="382"/>
      <c r="Y868" s="382"/>
      <c r="Z868" s="382"/>
      <c r="AA868" s="382"/>
    </row>
    <row r="869" spans="1:27" ht="14.25" customHeight="1">
      <c r="A869" s="382"/>
      <c r="B869" s="382"/>
      <c r="C869" s="372"/>
      <c r="D869" s="382"/>
      <c r="E869" s="372"/>
      <c r="F869" s="404"/>
      <c r="G869" s="404"/>
      <c r="H869" s="382"/>
      <c r="I869" s="382"/>
      <c r="J869" s="382"/>
      <c r="K869" s="382"/>
      <c r="L869" s="382"/>
      <c r="M869" s="382"/>
      <c r="N869" s="382"/>
      <c r="O869" s="382"/>
      <c r="P869" s="382"/>
      <c r="Q869" s="382"/>
      <c r="R869" s="382"/>
      <c r="S869" s="382"/>
      <c r="T869" s="382"/>
      <c r="U869" s="382"/>
      <c r="V869" s="382"/>
      <c r="W869" s="382"/>
      <c r="X869" s="382"/>
      <c r="Y869" s="382"/>
      <c r="Z869" s="382"/>
      <c r="AA869" s="382"/>
    </row>
    <row r="870" spans="1:27" ht="14.25" customHeight="1">
      <c r="A870" s="382"/>
      <c r="B870" s="382"/>
      <c r="C870" s="372"/>
      <c r="D870" s="382"/>
      <c r="E870" s="372"/>
      <c r="F870" s="404"/>
      <c r="G870" s="404"/>
      <c r="H870" s="382"/>
      <c r="I870" s="382"/>
      <c r="J870" s="382"/>
      <c r="K870" s="382"/>
      <c r="L870" s="382"/>
      <c r="M870" s="382"/>
      <c r="N870" s="382"/>
      <c r="O870" s="382"/>
      <c r="P870" s="382"/>
      <c r="Q870" s="382"/>
      <c r="R870" s="382"/>
      <c r="S870" s="382"/>
      <c r="T870" s="382"/>
      <c r="U870" s="382"/>
      <c r="V870" s="382"/>
      <c r="W870" s="382"/>
      <c r="X870" s="382"/>
      <c r="Y870" s="382"/>
      <c r="Z870" s="382"/>
      <c r="AA870" s="382"/>
    </row>
    <row r="871" spans="1:27" ht="14.25" customHeight="1">
      <c r="A871" s="382"/>
      <c r="B871" s="382"/>
      <c r="C871" s="372"/>
      <c r="D871" s="382"/>
      <c r="E871" s="372"/>
      <c r="F871" s="404"/>
      <c r="G871" s="404"/>
      <c r="H871" s="382"/>
      <c r="I871" s="382"/>
      <c r="J871" s="382"/>
      <c r="K871" s="382"/>
      <c r="L871" s="382"/>
      <c r="M871" s="382"/>
      <c r="N871" s="382"/>
      <c r="O871" s="382"/>
      <c r="P871" s="382"/>
      <c r="Q871" s="382"/>
      <c r="R871" s="382"/>
      <c r="S871" s="382"/>
      <c r="T871" s="382"/>
      <c r="U871" s="382"/>
      <c r="V871" s="382"/>
      <c r="W871" s="382"/>
      <c r="X871" s="382"/>
      <c r="Y871" s="382"/>
      <c r="Z871" s="382"/>
      <c r="AA871" s="382"/>
    </row>
    <row r="872" spans="1:27" ht="14.25" customHeight="1">
      <c r="A872" s="382"/>
      <c r="B872" s="382"/>
      <c r="C872" s="372"/>
      <c r="D872" s="382"/>
      <c r="E872" s="372"/>
      <c r="F872" s="404"/>
      <c r="G872" s="404"/>
      <c r="H872" s="382"/>
      <c r="I872" s="382"/>
      <c r="J872" s="382"/>
      <c r="K872" s="382"/>
      <c r="L872" s="382"/>
      <c r="M872" s="382"/>
      <c r="N872" s="382"/>
      <c r="O872" s="382"/>
      <c r="P872" s="382"/>
      <c r="Q872" s="382"/>
      <c r="R872" s="382"/>
      <c r="S872" s="382"/>
      <c r="T872" s="382"/>
      <c r="U872" s="382"/>
      <c r="V872" s="382"/>
      <c r="W872" s="382"/>
      <c r="X872" s="382"/>
      <c r="Y872" s="382"/>
      <c r="Z872" s="382"/>
      <c r="AA872" s="382"/>
    </row>
    <row r="873" spans="1:27" ht="14.25" customHeight="1">
      <c r="A873" s="382"/>
      <c r="B873" s="382"/>
      <c r="C873" s="372"/>
      <c r="D873" s="382"/>
      <c r="E873" s="372"/>
      <c r="F873" s="404"/>
      <c r="G873" s="404"/>
      <c r="H873" s="382"/>
      <c r="I873" s="382"/>
      <c r="J873" s="382"/>
      <c r="K873" s="382"/>
      <c r="L873" s="382"/>
      <c r="M873" s="382"/>
      <c r="N873" s="382"/>
      <c r="O873" s="382"/>
      <c r="P873" s="382"/>
      <c r="Q873" s="382"/>
      <c r="R873" s="382"/>
      <c r="S873" s="382"/>
      <c r="T873" s="382"/>
      <c r="U873" s="382"/>
      <c r="V873" s="382"/>
      <c r="W873" s="382"/>
      <c r="X873" s="382"/>
      <c r="Y873" s="382"/>
      <c r="Z873" s="382"/>
      <c r="AA873" s="382"/>
    </row>
    <row r="874" spans="1:27" ht="14.25" customHeight="1">
      <c r="A874" s="382"/>
      <c r="B874" s="382"/>
      <c r="C874" s="372"/>
      <c r="D874" s="382"/>
      <c r="E874" s="372"/>
      <c r="F874" s="404"/>
      <c r="G874" s="404"/>
      <c r="H874" s="382"/>
      <c r="I874" s="382"/>
      <c r="J874" s="382"/>
      <c r="K874" s="382"/>
      <c r="L874" s="382"/>
      <c r="M874" s="382"/>
      <c r="N874" s="382"/>
      <c r="O874" s="382"/>
      <c r="P874" s="382"/>
      <c r="Q874" s="382"/>
      <c r="R874" s="382"/>
      <c r="S874" s="382"/>
      <c r="T874" s="382"/>
      <c r="U874" s="382"/>
      <c r="V874" s="382"/>
      <c r="W874" s="382"/>
      <c r="X874" s="382"/>
      <c r="Y874" s="382"/>
      <c r="Z874" s="382"/>
      <c r="AA874" s="382"/>
    </row>
    <row r="875" spans="1:27" ht="14.25" customHeight="1">
      <c r="A875" s="382"/>
      <c r="B875" s="382"/>
      <c r="C875" s="372"/>
      <c r="D875" s="382"/>
      <c r="E875" s="372"/>
      <c r="F875" s="404"/>
      <c r="G875" s="404"/>
      <c r="H875" s="382"/>
      <c r="I875" s="382"/>
      <c r="J875" s="382"/>
      <c r="K875" s="382"/>
      <c r="L875" s="382"/>
      <c r="M875" s="382"/>
      <c r="N875" s="382"/>
      <c r="O875" s="382"/>
      <c r="P875" s="382"/>
      <c r="Q875" s="382"/>
      <c r="R875" s="382"/>
      <c r="S875" s="382"/>
      <c r="T875" s="382"/>
      <c r="U875" s="382"/>
      <c r="V875" s="382"/>
      <c r="W875" s="382"/>
      <c r="X875" s="382"/>
      <c r="Y875" s="382"/>
      <c r="Z875" s="382"/>
      <c r="AA875" s="382"/>
    </row>
    <row r="876" spans="1:27" ht="14.25" customHeight="1">
      <c r="A876" s="382"/>
      <c r="B876" s="382"/>
      <c r="C876" s="372"/>
      <c r="D876" s="382"/>
      <c r="E876" s="372"/>
      <c r="F876" s="404"/>
      <c r="G876" s="404"/>
      <c r="H876" s="382"/>
      <c r="I876" s="382"/>
      <c r="J876" s="382"/>
      <c r="K876" s="382"/>
      <c r="L876" s="382"/>
      <c r="M876" s="382"/>
      <c r="N876" s="382"/>
      <c r="O876" s="382"/>
      <c r="P876" s="382"/>
      <c r="Q876" s="382"/>
      <c r="R876" s="382"/>
      <c r="S876" s="382"/>
      <c r="T876" s="382"/>
      <c r="U876" s="382"/>
      <c r="V876" s="382"/>
      <c r="W876" s="382"/>
      <c r="X876" s="382"/>
      <c r="Y876" s="382"/>
      <c r="Z876" s="382"/>
      <c r="AA876" s="382"/>
    </row>
    <row r="877" spans="1:27" ht="14.25" customHeight="1">
      <c r="A877" s="382"/>
      <c r="B877" s="382"/>
      <c r="C877" s="372"/>
      <c r="D877" s="382"/>
      <c r="E877" s="372"/>
      <c r="F877" s="404"/>
      <c r="G877" s="404"/>
      <c r="H877" s="382"/>
      <c r="I877" s="382"/>
      <c r="J877" s="382"/>
      <c r="K877" s="382"/>
      <c r="L877" s="382"/>
      <c r="M877" s="382"/>
      <c r="N877" s="382"/>
      <c r="O877" s="382"/>
      <c r="P877" s="382"/>
      <c r="Q877" s="382"/>
      <c r="R877" s="382"/>
      <c r="S877" s="382"/>
      <c r="T877" s="382"/>
      <c r="U877" s="382"/>
      <c r="V877" s="382"/>
      <c r="W877" s="382"/>
      <c r="X877" s="382"/>
      <c r="Y877" s="382"/>
      <c r="Z877" s="382"/>
      <c r="AA877" s="382"/>
    </row>
    <row r="878" spans="1:27" ht="14.25" customHeight="1">
      <c r="A878" s="382"/>
      <c r="B878" s="382"/>
      <c r="C878" s="372"/>
      <c r="D878" s="382"/>
      <c r="E878" s="372"/>
      <c r="F878" s="404"/>
      <c r="G878" s="404"/>
      <c r="H878" s="382"/>
      <c r="I878" s="382"/>
      <c r="J878" s="382"/>
      <c r="K878" s="382"/>
      <c r="L878" s="382"/>
      <c r="M878" s="382"/>
      <c r="N878" s="382"/>
      <c r="O878" s="382"/>
      <c r="P878" s="382"/>
      <c r="Q878" s="382"/>
      <c r="R878" s="382"/>
      <c r="S878" s="382"/>
      <c r="T878" s="382"/>
      <c r="U878" s="382"/>
      <c r="V878" s="382"/>
      <c r="W878" s="382"/>
      <c r="X878" s="382"/>
      <c r="Y878" s="382"/>
      <c r="Z878" s="382"/>
      <c r="AA878" s="382"/>
    </row>
    <row r="879" spans="1:27" ht="14.25" customHeight="1">
      <c r="A879" s="382"/>
      <c r="B879" s="382"/>
      <c r="C879" s="372"/>
      <c r="D879" s="382"/>
      <c r="E879" s="372"/>
      <c r="F879" s="404"/>
      <c r="G879" s="404"/>
      <c r="H879" s="382"/>
      <c r="I879" s="382"/>
      <c r="J879" s="382"/>
      <c r="K879" s="382"/>
      <c r="L879" s="382"/>
      <c r="M879" s="382"/>
      <c r="N879" s="382"/>
      <c r="O879" s="382"/>
      <c r="P879" s="382"/>
      <c r="Q879" s="382"/>
      <c r="R879" s="382"/>
      <c r="S879" s="382"/>
      <c r="T879" s="382"/>
      <c r="U879" s="382"/>
      <c r="V879" s="382"/>
      <c r="W879" s="382"/>
      <c r="X879" s="382"/>
      <c r="Y879" s="382"/>
      <c r="Z879" s="382"/>
      <c r="AA879" s="382"/>
    </row>
    <row r="880" spans="1:27" ht="14.25" customHeight="1">
      <c r="A880" s="382"/>
      <c r="B880" s="382"/>
      <c r="C880" s="372"/>
      <c r="D880" s="382"/>
      <c r="E880" s="372"/>
      <c r="F880" s="404"/>
      <c r="G880" s="404"/>
      <c r="H880" s="382"/>
      <c r="I880" s="382"/>
      <c r="J880" s="382"/>
      <c r="K880" s="382"/>
      <c r="L880" s="382"/>
      <c r="M880" s="382"/>
      <c r="N880" s="382"/>
      <c r="O880" s="382"/>
      <c r="P880" s="382"/>
      <c r="Q880" s="382"/>
      <c r="R880" s="382"/>
      <c r="S880" s="382"/>
      <c r="T880" s="382"/>
      <c r="U880" s="382"/>
      <c r="V880" s="382"/>
      <c r="W880" s="382"/>
      <c r="X880" s="382"/>
      <c r="Y880" s="382"/>
      <c r="Z880" s="382"/>
      <c r="AA880" s="382"/>
    </row>
    <row r="881" spans="1:27" ht="14.25" customHeight="1">
      <c r="A881" s="382"/>
      <c r="B881" s="382"/>
      <c r="C881" s="372"/>
      <c r="D881" s="382"/>
      <c r="E881" s="372"/>
      <c r="F881" s="404"/>
      <c r="G881" s="404"/>
      <c r="H881" s="382"/>
      <c r="I881" s="382"/>
      <c r="J881" s="382"/>
      <c r="K881" s="382"/>
      <c r="L881" s="382"/>
      <c r="M881" s="382"/>
      <c r="N881" s="382"/>
      <c r="O881" s="382"/>
      <c r="P881" s="382"/>
      <c r="Q881" s="382"/>
      <c r="R881" s="382"/>
      <c r="S881" s="382"/>
      <c r="T881" s="382"/>
      <c r="U881" s="382"/>
      <c r="V881" s="382"/>
      <c r="W881" s="382"/>
      <c r="X881" s="382"/>
      <c r="Y881" s="382"/>
      <c r="Z881" s="382"/>
      <c r="AA881" s="382"/>
    </row>
    <row r="882" spans="1:27" ht="14.25" customHeight="1">
      <c r="A882" s="382"/>
      <c r="B882" s="382"/>
      <c r="C882" s="372"/>
      <c r="D882" s="382"/>
      <c r="E882" s="372"/>
      <c r="F882" s="404"/>
      <c r="G882" s="404"/>
      <c r="H882" s="382"/>
      <c r="I882" s="382"/>
      <c r="J882" s="382"/>
      <c r="K882" s="382"/>
      <c r="L882" s="382"/>
      <c r="M882" s="382"/>
      <c r="N882" s="382"/>
      <c r="O882" s="382"/>
      <c r="P882" s="382"/>
      <c r="Q882" s="382"/>
      <c r="R882" s="382"/>
      <c r="S882" s="382"/>
      <c r="T882" s="382"/>
      <c r="U882" s="382"/>
      <c r="V882" s="382"/>
      <c r="W882" s="382"/>
      <c r="X882" s="382"/>
      <c r="Y882" s="382"/>
      <c r="Z882" s="382"/>
      <c r="AA882" s="382"/>
    </row>
    <row r="883" spans="1:27" ht="14.25" customHeight="1">
      <c r="A883" s="382"/>
      <c r="B883" s="382"/>
      <c r="C883" s="372"/>
      <c r="D883" s="382"/>
      <c r="E883" s="372"/>
      <c r="F883" s="404"/>
      <c r="G883" s="404"/>
      <c r="H883" s="382"/>
      <c r="I883" s="382"/>
      <c r="J883" s="382"/>
      <c r="K883" s="382"/>
      <c r="L883" s="382"/>
      <c r="M883" s="382"/>
      <c r="N883" s="382"/>
      <c r="O883" s="382"/>
      <c r="P883" s="382"/>
      <c r="Q883" s="382"/>
      <c r="R883" s="382"/>
      <c r="S883" s="382"/>
      <c r="T883" s="382"/>
      <c r="U883" s="382"/>
      <c r="V883" s="382"/>
      <c r="W883" s="382"/>
      <c r="X883" s="382"/>
      <c r="Y883" s="382"/>
      <c r="Z883" s="382"/>
      <c r="AA883" s="382"/>
    </row>
    <row r="884" spans="1:27" ht="14.25" customHeight="1">
      <c r="A884" s="382"/>
      <c r="B884" s="382"/>
      <c r="C884" s="372"/>
      <c r="D884" s="382"/>
      <c r="E884" s="372"/>
      <c r="F884" s="404"/>
      <c r="G884" s="404"/>
      <c r="H884" s="382"/>
      <c r="I884" s="382"/>
      <c r="J884" s="382"/>
      <c r="K884" s="382"/>
      <c r="L884" s="382"/>
      <c r="M884" s="382"/>
      <c r="N884" s="382"/>
      <c r="O884" s="382"/>
      <c r="P884" s="382"/>
      <c r="Q884" s="382"/>
      <c r="R884" s="382"/>
      <c r="S884" s="382"/>
      <c r="T884" s="382"/>
      <c r="U884" s="382"/>
      <c r="V884" s="382"/>
      <c r="W884" s="382"/>
      <c r="X884" s="382"/>
      <c r="Y884" s="382"/>
      <c r="Z884" s="382"/>
      <c r="AA884" s="382"/>
    </row>
    <row r="885" spans="1:27" ht="14.25" customHeight="1">
      <c r="A885" s="382"/>
      <c r="B885" s="382"/>
      <c r="C885" s="372"/>
      <c r="D885" s="382"/>
      <c r="E885" s="372"/>
      <c r="F885" s="404"/>
      <c r="G885" s="404"/>
      <c r="H885" s="382"/>
      <c r="I885" s="382"/>
      <c r="J885" s="382"/>
      <c r="K885" s="382"/>
      <c r="L885" s="382"/>
      <c r="M885" s="382"/>
      <c r="N885" s="382"/>
      <c r="O885" s="382"/>
      <c r="P885" s="382"/>
      <c r="Q885" s="382"/>
      <c r="R885" s="382"/>
      <c r="S885" s="382"/>
      <c r="T885" s="382"/>
      <c r="U885" s="382"/>
      <c r="V885" s="382"/>
      <c r="W885" s="382"/>
      <c r="X885" s="382"/>
      <c r="Y885" s="382"/>
      <c r="Z885" s="382"/>
      <c r="AA885" s="382"/>
    </row>
    <row r="886" spans="1:27" ht="14.25" customHeight="1">
      <c r="A886" s="382"/>
      <c r="B886" s="382"/>
      <c r="C886" s="372"/>
      <c r="D886" s="382"/>
      <c r="E886" s="372"/>
      <c r="F886" s="404"/>
      <c r="G886" s="404"/>
      <c r="H886" s="382"/>
      <c r="I886" s="382"/>
      <c r="J886" s="382"/>
      <c r="K886" s="382"/>
      <c r="L886" s="382"/>
      <c r="M886" s="382"/>
      <c r="N886" s="382"/>
      <c r="O886" s="382"/>
      <c r="P886" s="382"/>
      <c r="Q886" s="382"/>
      <c r="R886" s="382"/>
      <c r="S886" s="382"/>
      <c r="T886" s="382"/>
      <c r="U886" s="382"/>
      <c r="V886" s="382"/>
      <c r="W886" s="382"/>
      <c r="X886" s="382"/>
      <c r="Y886" s="382"/>
      <c r="Z886" s="382"/>
      <c r="AA886" s="382"/>
    </row>
    <row r="887" spans="1:27" ht="14.25" customHeight="1">
      <c r="A887" s="382"/>
      <c r="B887" s="382"/>
      <c r="C887" s="372"/>
      <c r="D887" s="382"/>
      <c r="E887" s="372"/>
      <c r="F887" s="404"/>
      <c r="G887" s="404"/>
      <c r="H887" s="382"/>
      <c r="I887" s="382"/>
      <c r="J887" s="382"/>
      <c r="K887" s="382"/>
      <c r="L887" s="382"/>
      <c r="M887" s="382"/>
      <c r="N887" s="382"/>
      <c r="O887" s="382"/>
      <c r="P887" s="382"/>
      <c r="Q887" s="382"/>
      <c r="R887" s="382"/>
      <c r="S887" s="382"/>
      <c r="T887" s="382"/>
      <c r="U887" s="382"/>
      <c r="V887" s="382"/>
      <c r="W887" s="382"/>
      <c r="X887" s="382"/>
      <c r="Y887" s="382"/>
      <c r="Z887" s="382"/>
      <c r="AA887" s="382"/>
    </row>
    <row r="888" spans="1:27" ht="14.25" customHeight="1">
      <c r="A888" s="382"/>
      <c r="B888" s="382"/>
      <c r="C888" s="372"/>
      <c r="D888" s="382"/>
      <c r="E888" s="372"/>
      <c r="F888" s="404"/>
      <c r="G888" s="404"/>
      <c r="H888" s="382"/>
      <c r="I888" s="382"/>
      <c r="J888" s="382"/>
      <c r="K888" s="382"/>
      <c r="L888" s="382"/>
      <c r="M888" s="382"/>
      <c r="N888" s="382"/>
      <c r="O888" s="382"/>
      <c r="P888" s="382"/>
      <c r="Q888" s="382"/>
      <c r="R888" s="382"/>
      <c r="S888" s="382"/>
      <c r="T888" s="382"/>
      <c r="U888" s="382"/>
      <c r="V888" s="382"/>
      <c r="W888" s="382"/>
      <c r="X888" s="382"/>
      <c r="Y888" s="382"/>
      <c r="Z888" s="382"/>
      <c r="AA888" s="382"/>
    </row>
    <row r="889" spans="1:27" ht="14.25" customHeight="1">
      <c r="A889" s="382"/>
      <c r="B889" s="382"/>
      <c r="C889" s="372"/>
      <c r="D889" s="382"/>
      <c r="E889" s="372"/>
      <c r="F889" s="404"/>
      <c r="G889" s="404"/>
      <c r="H889" s="382"/>
      <c r="I889" s="382"/>
      <c r="J889" s="382"/>
      <c r="K889" s="382"/>
      <c r="L889" s="382"/>
      <c r="M889" s="382"/>
      <c r="N889" s="382"/>
      <c r="O889" s="382"/>
      <c r="P889" s="382"/>
      <c r="Q889" s="382"/>
      <c r="R889" s="382"/>
      <c r="S889" s="382"/>
      <c r="T889" s="382"/>
      <c r="U889" s="382"/>
      <c r="V889" s="382"/>
      <c r="W889" s="382"/>
      <c r="X889" s="382"/>
      <c r="Y889" s="382"/>
      <c r="Z889" s="382"/>
      <c r="AA889" s="382"/>
    </row>
    <row r="890" spans="1:27" ht="14.25" customHeight="1">
      <c r="A890" s="382"/>
      <c r="B890" s="382"/>
      <c r="C890" s="372"/>
      <c r="D890" s="382"/>
      <c r="E890" s="372"/>
      <c r="F890" s="404"/>
      <c r="G890" s="404"/>
      <c r="H890" s="382"/>
      <c r="I890" s="382"/>
      <c r="J890" s="382"/>
      <c r="K890" s="382"/>
      <c r="L890" s="382"/>
      <c r="M890" s="382"/>
      <c r="N890" s="382"/>
      <c r="O890" s="382"/>
      <c r="P890" s="382"/>
      <c r="Q890" s="382"/>
      <c r="R890" s="382"/>
      <c r="S890" s="382"/>
      <c r="T890" s="382"/>
      <c r="U890" s="382"/>
      <c r="V890" s="382"/>
      <c r="W890" s="382"/>
      <c r="X890" s="382"/>
      <c r="Y890" s="382"/>
      <c r="Z890" s="382"/>
      <c r="AA890" s="382"/>
    </row>
    <row r="891" spans="1:27" ht="14.25" customHeight="1">
      <c r="A891" s="382"/>
      <c r="B891" s="382"/>
      <c r="C891" s="372"/>
      <c r="D891" s="382"/>
      <c r="E891" s="372"/>
      <c r="F891" s="404"/>
      <c r="G891" s="404"/>
      <c r="H891" s="382"/>
      <c r="I891" s="382"/>
      <c r="J891" s="382"/>
      <c r="K891" s="382"/>
      <c r="L891" s="382"/>
      <c r="M891" s="382"/>
      <c r="N891" s="382"/>
      <c r="O891" s="382"/>
      <c r="P891" s="382"/>
      <c r="Q891" s="382"/>
      <c r="R891" s="382"/>
      <c r="S891" s="382"/>
      <c r="T891" s="382"/>
      <c r="U891" s="382"/>
      <c r="V891" s="382"/>
      <c r="W891" s="382"/>
      <c r="X891" s="382"/>
      <c r="Y891" s="382"/>
      <c r="Z891" s="382"/>
      <c r="AA891" s="382"/>
    </row>
    <row r="892" spans="1:27" ht="14.25" customHeight="1">
      <c r="A892" s="382"/>
      <c r="B892" s="382"/>
      <c r="C892" s="372"/>
      <c r="D892" s="382"/>
      <c r="E892" s="372"/>
      <c r="F892" s="404"/>
      <c r="G892" s="404"/>
      <c r="H892" s="382"/>
      <c r="I892" s="382"/>
      <c r="J892" s="382"/>
      <c r="K892" s="382"/>
      <c r="L892" s="382"/>
      <c r="M892" s="382"/>
      <c r="N892" s="382"/>
      <c r="O892" s="382"/>
      <c r="P892" s="382"/>
      <c r="Q892" s="382"/>
      <c r="R892" s="382"/>
      <c r="S892" s="382"/>
      <c r="T892" s="382"/>
      <c r="U892" s="382"/>
      <c r="V892" s="382"/>
      <c r="W892" s="382"/>
      <c r="X892" s="382"/>
      <c r="Y892" s="382"/>
      <c r="Z892" s="382"/>
      <c r="AA892" s="382"/>
    </row>
    <row r="893" spans="1:27" ht="14.25" customHeight="1">
      <c r="A893" s="382"/>
      <c r="B893" s="382"/>
      <c r="C893" s="372"/>
      <c r="D893" s="382"/>
      <c r="E893" s="372"/>
      <c r="F893" s="404"/>
      <c r="G893" s="404"/>
      <c r="H893" s="382"/>
      <c r="I893" s="382"/>
      <c r="J893" s="382"/>
      <c r="K893" s="382"/>
      <c r="L893" s="382"/>
      <c r="M893" s="382"/>
      <c r="N893" s="382"/>
      <c r="O893" s="382"/>
      <c r="P893" s="382"/>
      <c r="Q893" s="382"/>
      <c r="R893" s="382"/>
      <c r="S893" s="382"/>
      <c r="T893" s="382"/>
      <c r="U893" s="382"/>
      <c r="V893" s="382"/>
      <c r="W893" s="382"/>
      <c r="X893" s="382"/>
      <c r="Y893" s="382"/>
      <c r="Z893" s="382"/>
      <c r="AA893" s="382"/>
    </row>
    <row r="894" spans="1:27" ht="14.25" customHeight="1">
      <c r="A894" s="382"/>
      <c r="B894" s="382"/>
      <c r="C894" s="372"/>
      <c r="D894" s="382"/>
      <c r="E894" s="372"/>
      <c r="F894" s="404"/>
      <c r="G894" s="404"/>
      <c r="H894" s="382"/>
      <c r="I894" s="382"/>
      <c r="J894" s="382"/>
      <c r="K894" s="382"/>
      <c r="L894" s="382"/>
      <c r="M894" s="382"/>
      <c r="N894" s="382"/>
      <c r="O894" s="382"/>
      <c r="P894" s="382"/>
      <c r="Q894" s="382"/>
      <c r="R894" s="382"/>
      <c r="S894" s="382"/>
      <c r="T894" s="382"/>
      <c r="U894" s="382"/>
      <c r="V894" s="382"/>
      <c r="W894" s="382"/>
      <c r="X894" s="382"/>
      <c r="Y894" s="382"/>
      <c r="Z894" s="382"/>
      <c r="AA894" s="382"/>
    </row>
    <row r="895" spans="1:27" ht="14.25" customHeight="1">
      <c r="A895" s="382"/>
      <c r="B895" s="382"/>
      <c r="C895" s="372"/>
      <c r="D895" s="382"/>
      <c r="E895" s="372"/>
      <c r="F895" s="404"/>
      <c r="G895" s="404"/>
      <c r="H895" s="382"/>
      <c r="I895" s="382"/>
      <c r="J895" s="382"/>
      <c r="K895" s="382"/>
      <c r="L895" s="382"/>
      <c r="M895" s="382"/>
      <c r="N895" s="382"/>
      <c r="O895" s="382"/>
      <c r="P895" s="382"/>
      <c r="Q895" s="382"/>
      <c r="R895" s="382"/>
      <c r="S895" s="382"/>
      <c r="T895" s="382"/>
      <c r="U895" s="382"/>
      <c r="V895" s="382"/>
      <c r="W895" s="382"/>
      <c r="X895" s="382"/>
      <c r="Y895" s="382"/>
      <c r="Z895" s="382"/>
      <c r="AA895" s="382"/>
    </row>
    <row r="896" spans="1:27" ht="14.25" customHeight="1">
      <c r="A896" s="382"/>
      <c r="B896" s="382"/>
      <c r="C896" s="372"/>
      <c r="D896" s="382"/>
      <c r="E896" s="372"/>
      <c r="F896" s="404"/>
      <c r="G896" s="404"/>
      <c r="H896" s="382"/>
      <c r="I896" s="382"/>
      <c r="J896" s="382"/>
      <c r="K896" s="382"/>
      <c r="L896" s="382"/>
      <c r="M896" s="382"/>
      <c r="N896" s="382"/>
      <c r="O896" s="382"/>
      <c r="P896" s="382"/>
      <c r="Q896" s="382"/>
      <c r="R896" s="382"/>
      <c r="S896" s="382"/>
      <c r="T896" s="382"/>
      <c r="U896" s="382"/>
      <c r="V896" s="382"/>
      <c r="W896" s="382"/>
      <c r="X896" s="382"/>
      <c r="Y896" s="382"/>
      <c r="Z896" s="382"/>
      <c r="AA896" s="382"/>
    </row>
    <row r="897" spans="1:27" ht="14.25" customHeight="1">
      <c r="A897" s="382"/>
      <c r="B897" s="382"/>
      <c r="C897" s="372"/>
      <c r="D897" s="382"/>
      <c r="E897" s="372"/>
      <c r="F897" s="404"/>
      <c r="G897" s="404"/>
      <c r="H897" s="382"/>
      <c r="I897" s="382"/>
      <c r="J897" s="382"/>
      <c r="K897" s="382"/>
      <c r="L897" s="382"/>
      <c r="M897" s="382"/>
      <c r="N897" s="382"/>
      <c r="O897" s="382"/>
      <c r="P897" s="382"/>
      <c r="Q897" s="382"/>
      <c r="R897" s="382"/>
      <c r="S897" s="382"/>
      <c r="T897" s="382"/>
      <c r="U897" s="382"/>
      <c r="V897" s="382"/>
      <c r="W897" s="382"/>
      <c r="X897" s="382"/>
      <c r="Y897" s="382"/>
      <c r="Z897" s="382"/>
      <c r="AA897" s="382"/>
    </row>
    <row r="898" spans="1:27" ht="14.25" customHeight="1">
      <c r="A898" s="382"/>
      <c r="B898" s="382"/>
      <c r="C898" s="372"/>
      <c r="D898" s="382"/>
      <c r="E898" s="372"/>
      <c r="F898" s="404"/>
      <c r="G898" s="404"/>
      <c r="H898" s="382"/>
      <c r="I898" s="382"/>
      <c r="J898" s="382"/>
      <c r="K898" s="382"/>
      <c r="L898" s="382"/>
      <c r="M898" s="382"/>
      <c r="N898" s="382"/>
      <c r="O898" s="382"/>
      <c r="P898" s="382"/>
      <c r="Q898" s="382"/>
      <c r="R898" s="382"/>
      <c r="S898" s="382"/>
      <c r="T898" s="382"/>
      <c r="U898" s="382"/>
      <c r="V898" s="382"/>
      <c r="W898" s="382"/>
      <c r="X898" s="382"/>
      <c r="Y898" s="382"/>
      <c r="Z898" s="382"/>
      <c r="AA898" s="382"/>
    </row>
    <row r="899" spans="1:27" ht="14.25" customHeight="1">
      <c r="A899" s="382"/>
      <c r="B899" s="382"/>
      <c r="C899" s="372"/>
      <c r="D899" s="382"/>
      <c r="E899" s="372"/>
      <c r="F899" s="404"/>
      <c r="G899" s="404"/>
      <c r="H899" s="382"/>
      <c r="I899" s="382"/>
      <c r="J899" s="382"/>
      <c r="K899" s="382"/>
      <c r="L899" s="382"/>
      <c r="M899" s="382"/>
      <c r="N899" s="382"/>
      <c r="O899" s="382"/>
      <c r="P899" s="382"/>
      <c r="Q899" s="382"/>
      <c r="R899" s="382"/>
      <c r="S899" s="382"/>
      <c r="T899" s="382"/>
      <c r="U899" s="382"/>
      <c r="V899" s="382"/>
      <c r="W899" s="382"/>
      <c r="X899" s="382"/>
      <c r="Y899" s="382"/>
      <c r="Z899" s="382"/>
      <c r="AA899" s="382"/>
    </row>
    <row r="900" spans="1:27" ht="14.25" customHeight="1">
      <c r="A900" s="382"/>
      <c r="B900" s="382"/>
      <c r="C900" s="372"/>
      <c r="D900" s="382"/>
      <c r="E900" s="372"/>
      <c r="F900" s="404"/>
      <c r="G900" s="404"/>
      <c r="H900" s="382"/>
      <c r="I900" s="382"/>
      <c r="J900" s="382"/>
      <c r="K900" s="382"/>
      <c r="L900" s="382"/>
      <c r="M900" s="382"/>
      <c r="N900" s="382"/>
      <c r="O900" s="382"/>
      <c r="P900" s="382"/>
      <c r="Q900" s="382"/>
      <c r="R900" s="382"/>
      <c r="S900" s="382"/>
      <c r="T900" s="382"/>
      <c r="U900" s="382"/>
      <c r="V900" s="382"/>
      <c r="W900" s="382"/>
      <c r="X900" s="382"/>
      <c r="Y900" s="382"/>
      <c r="Z900" s="382"/>
      <c r="AA900" s="382"/>
    </row>
    <row r="901" spans="1:27" ht="14.25" customHeight="1">
      <c r="A901" s="382"/>
      <c r="B901" s="382"/>
      <c r="C901" s="372"/>
      <c r="D901" s="382"/>
      <c r="E901" s="372"/>
      <c r="F901" s="404"/>
      <c r="G901" s="404"/>
      <c r="H901" s="382"/>
      <c r="I901" s="382"/>
      <c r="J901" s="382"/>
      <c r="K901" s="382"/>
      <c r="L901" s="382"/>
      <c r="M901" s="382"/>
      <c r="N901" s="382"/>
      <c r="O901" s="382"/>
      <c r="P901" s="382"/>
      <c r="Q901" s="382"/>
      <c r="R901" s="382"/>
      <c r="S901" s="382"/>
      <c r="T901" s="382"/>
      <c r="U901" s="382"/>
      <c r="V901" s="382"/>
      <c r="W901" s="382"/>
      <c r="X901" s="382"/>
      <c r="Y901" s="382"/>
      <c r="Z901" s="382"/>
      <c r="AA901" s="382"/>
    </row>
    <row r="902" spans="1:27" ht="14.25" customHeight="1">
      <c r="A902" s="382"/>
      <c r="B902" s="382"/>
      <c r="C902" s="372"/>
      <c r="D902" s="382"/>
      <c r="E902" s="372"/>
      <c r="F902" s="404"/>
      <c r="G902" s="404"/>
      <c r="H902" s="382"/>
      <c r="I902" s="382"/>
      <c r="J902" s="382"/>
      <c r="K902" s="382"/>
      <c r="L902" s="382"/>
      <c r="M902" s="382"/>
      <c r="N902" s="382"/>
      <c r="O902" s="382"/>
      <c r="P902" s="382"/>
      <c r="Q902" s="382"/>
      <c r="R902" s="382"/>
      <c r="S902" s="382"/>
      <c r="T902" s="382"/>
      <c r="U902" s="382"/>
      <c r="V902" s="382"/>
      <c r="W902" s="382"/>
      <c r="X902" s="382"/>
      <c r="Y902" s="382"/>
      <c r="Z902" s="382"/>
      <c r="AA902" s="382"/>
    </row>
    <row r="903" spans="1:27" ht="14.25" customHeight="1">
      <c r="A903" s="382"/>
      <c r="B903" s="382"/>
      <c r="C903" s="372"/>
      <c r="D903" s="382"/>
      <c r="E903" s="372"/>
      <c r="F903" s="404"/>
      <c r="G903" s="404"/>
      <c r="H903" s="382"/>
      <c r="I903" s="382"/>
      <c r="J903" s="382"/>
      <c r="K903" s="382"/>
      <c r="L903" s="382"/>
      <c r="M903" s="382"/>
      <c r="N903" s="382"/>
      <c r="O903" s="382"/>
      <c r="P903" s="382"/>
      <c r="Q903" s="382"/>
      <c r="R903" s="382"/>
      <c r="S903" s="382"/>
      <c r="T903" s="382"/>
      <c r="U903" s="382"/>
      <c r="V903" s="382"/>
      <c r="W903" s="382"/>
      <c r="X903" s="382"/>
      <c r="Y903" s="382"/>
      <c r="Z903" s="382"/>
      <c r="AA903" s="382"/>
    </row>
    <row r="904" spans="1:27" ht="14.25" customHeight="1">
      <c r="A904" s="382"/>
      <c r="B904" s="382"/>
      <c r="C904" s="372"/>
      <c r="D904" s="382"/>
      <c r="E904" s="372"/>
      <c r="F904" s="404"/>
      <c r="G904" s="404"/>
      <c r="H904" s="382"/>
      <c r="I904" s="382"/>
      <c r="J904" s="382"/>
      <c r="K904" s="382"/>
      <c r="L904" s="382"/>
      <c r="M904" s="382"/>
      <c r="N904" s="382"/>
      <c r="O904" s="382"/>
      <c r="P904" s="382"/>
      <c r="Q904" s="382"/>
      <c r="R904" s="382"/>
      <c r="S904" s="382"/>
      <c r="T904" s="382"/>
      <c r="U904" s="382"/>
      <c r="V904" s="382"/>
      <c r="W904" s="382"/>
      <c r="X904" s="382"/>
      <c r="Y904" s="382"/>
      <c r="Z904" s="382"/>
      <c r="AA904" s="382"/>
    </row>
    <row r="905" spans="1:27" ht="14.25" customHeight="1">
      <c r="A905" s="382"/>
      <c r="B905" s="382"/>
      <c r="C905" s="372"/>
      <c r="D905" s="382"/>
      <c r="E905" s="372"/>
      <c r="F905" s="404"/>
      <c r="G905" s="404"/>
      <c r="H905" s="382"/>
      <c r="I905" s="382"/>
      <c r="J905" s="382"/>
      <c r="K905" s="382"/>
      <c r="L905" s="382"/>
      <c r="M905" s="382"/>
      <c r="N905" s="382"/>
      <c r="O905" s="382"/>
      <c r="P905" s="382"/>
      <c r="Q905" s="382"/>
      <c r="R905" s="382"/>
      <c r="S905" s="382"/>
      <c r="T905" s="382"/>
      <c r="U905" s="382"/>
      <c r="V905" s="382"/>
      <c r="W905" s="382"/>
      <c r="X905" s="382"/>
      <c r="Y905" s="382"/>
      <c r="Z905" s="382"/>
      <c r="AA905" s="382"/>
    </row>
    <row r="906" spans="1:27" ht="14.25" customHeight="1">
      <c r="A906" s="382"/>
      <c r="B906" s="382"/>
      <c r="C906" s="372"/>
      <c r="D906" s="382"/>
      <c r="E906" s="372"/>
      <c r="F906" s="404"/>
      <c r="G906" s="404"/>
      <c r="H906" s="382"/>
      <c r="I906" s="382"/>
      <c r="J906" s="382"/>
      <c r="K906" s="382"/>
      <c r="L906" s="382"/>
      <c r="M906" s="382"/>
      <c r="N906" s="382"/>
      <c r="O906" s="382"/>
      <c r="P906" s="382"/>
      <c r="Q906" s="382"/>
      <c r="R906" s="382"/>
      <c r="S906" s="382"/>
      <c r="T906" s="382"/>
      <c r="U906" s="382"/>
      <c r="V906" s="382"/>
      <c r="W906" s="382"/>
      <c r="X906" s="382"/>
      <c r="Y906" s="382"/>
      <c r="Z906" s="382"/>
      <c r="AA906" s="382"/>
    </row>
    <row r="907" spans="1:27" ht="14.25" customHeight="1">
      <c r="A907" s="382"/>
      <c r="B907" s="382"/>
      <c r="C907" s="372"/>
      <c r="D907" s="382"/>
      <c r="E907" s="372"/>
      <c r="F907" s="404"/>
      <c r="G907" s="404"/>
      <c r="H907" s="382"/>
      <c r="I907" s="382"/>
      <c r="J907" s="382"/>
      <c r="K907" s="382"/>
      <c r="L907" s="382"/>
      <c r="M907" s="382"/>
      <c r="N907" s="382"/>
      <c r="O907" s="382"/>
      <c r="P907" s="382"/>
      <c r="Q907" s="382"/>
      <c r="R907" s="382"/>
      <c r="S907" s="382"/>
      <c r="T907" s="382"/>
      <c r="U907" s="382"/>
      <c r="V907" s="382"/>
      <c r="W907" s="382"/>
      <c r="X907" s="382"/>
      <c r="Y907" s="382"/>
      <c r="Z907" s="382"/>
      <c r="AA907" s="382"/>
    </row>
    <row r="908" spans="1:27" ht="14.25" customHeight="1">
      <c r="A908" s="382"/>
      <c r="B908" s="382"/>
      <c r="C908" s="372"/>
      <c r="D908" s="382"/>
      <c r="E908" s="372"/>
      <c r="F908" s="404"/>
      <c r="G908" s="404"/>
      <c r="H908" s="382"/>
      <c r="I908" s="382"/>
      <c r="J908" s="382"/>
      <c r="K908" s="382"/>
      <c r="L908" s="382"/>
      <c r="M908" s="382"/>
      <c r="N908" s="382"/>
      <c r="O908" s="382"/>
      <c r="P908" s="382"/>
      <c r="Q908" s="382"/>
      <c r="R908" s="382"/>
      <c r="S908" s="382"/>
      <c r="T908" s="382"/>
      <c r="U908" s="382"/>
      <c r="V908" s="382"/>
      <c r="W908" s="382"/>
      <c r="X908" s="382"/>
      <c r="Y908" s="382"/>
      <c r="Z908" s="382"/>
      <c r="AA908" s="382"/>
    </row>
    <row r="909" spans="1:27" ht="14.25" customHeight="1">
      <c r="A909" s="382"/>
      <c r="B909" s="382"/>
      <c r="C909" s="372"/>
      <c r="D909" s="382"/>
      <c r="E909" s="372"/>
      <c r="F909" s="404"/>
      <c r="G909" s="404"/>
      <c r="H909" s="382"/>
      <c r="I909" s="382"/>
      <c r="J909" s="382"/>
      <c r="K909" s="382"/>
      <c r="L909" s="382"/>
      <c r="M909" s="382"/>
      <c r="N909" s="382"/>
      <c r="O909" s="382"/>
      <c r="P909" s="382"/>
      <c r="Q909" s="382"/>
      <c r="R909" s="382"/>
      <c r="S909" s="382"/>
      <c r="T909" s="382"/>
      <c r="U909" s="382"/>
      <c r="V909" s="382"/>
      <c r="W909" s="382"/>
      <c r="X909" s="382"/>
      <c r="Y909" s="382"/>
      <c r="Z909" s="382"/>
      <c r="AA909" s="382"/>
    </row>
    <row r="910" spans="1:27" ht="14.25" customHeight="1">
      <c r="A910" s="382"/>
      <c r="B910" s="382"/>
      <c r="C910" s="372"/>
      <c r="D910" s="382"/>
      <c r="E910" s="372"/>
      <c r="F910" s="404"/>
      <c r="G910" s="404"/>
      <c r="H910" s="382"/>
      <c r="I910" s="382"/>
      <c r="J910" s="382"/>
      <c r="K910" s="382"/>
      <c r="L910" s="382"/>
      <c r="M910" s="382"/>
      <c r="N910" s="382"/>
      <c r="O910" s="382"/>
      <c r="P910" s="382"/>
      <c r="Q910" s="382"/>
      <c r="R910" s="382"/>
      <c r="S910" s="382"/>
      <c r="T910" s="382"/>
      <c r="U910" s="382"/>
      <c r="V910" s="382"/>
      <c r="W910" s="382"/>
      <c r="X910" s="382"/>
      <c r="Y910" s="382"/>
      <c r="Z910" s="382"/>
      <c r="AA910" s="382"/>
    </row>
    <row r="911" spans="1:27" ht="14.25" customHeight="1">
      <c r="A911" s="382"/>
      <c r="B911" s="382"/>
      <c r="C911" s="372"/>
      <c r="D911" s="382"/>
      <c r="E911" s="372"/>
      <c r="F911" s="404"/>
      <c r="G911" s="404"/>
      <c r="H911" s="382"/>
      <c r="I911" s="382"/>
      <c r="J911" s="382"/>
      <c r="K911" s="382"/>
      <c r="L911" s="382"/>
      <c r="M911" s="382"/>
      <c r="N911" s="382"/>
      <c r="O911" s="382"/>
      <c r="P911" s="382"/>
      <c r="Q911" s="382"/>
      <c r="R911" s="382"/>
      <c r="S911" s="382"/>
      <c r="T911" s="382"/>
      <c r="U911" s="382"/>
      <c r="V911" s="382"/>
      <c r="W911" s="382"/>
      <c r="X911" s="382"/>
      <c r="Y911" s="382"/>
      <c r="Z911" s="382"/>
      <c r="AA911" s="382"/>
    </row>
    <row r="912" spans="1:27" ht="14.25" customHeight="1">
      <c r="A912" s="382"/>
      <c r="B912" s="382"/>
      <c r="C912" s="372"/>
      <c r="D912" s="382"/>
      <c r="E912" s="372"/>
      <c r="F912" s="404"/>
      <c r="G912" s="404"/>
      <c r="H912" s="382"/>
      <c r="I912" s="382"/>
      <c r="J912" s="382"/>
      <c r="K912" s="382"/>
      <c r="L912" s="382"/>
      <c r="M912" s="382"/>
      <c r="N912" s="382"/>
      <c r="O912" s="382"/>
      <c r="P912" s="382"/>
      <c r="Q912" s="382"/>
      <c r="R912" s="382"/>
      <c r="S912" s="382"/>
      <c r="T912" s="382"/>
      <c r="U912" s="382"/>
      <c r="V912" s="382"/>
      <c r="W912" s="382"/>
      <c r="X912" s="382"/>
      <c r="Y912" s="382"/>
      <c r="Z912" s="382"/>
      <c r="AA912" s="382"/>
    </row>
    <row r="913" spans="1:27" ht="14.25" customHeight="1">
      <c r="A913" s="382"/>
      <c r="B913" s="382"/>
      <c r="C913" s="372"/>
      <c r="D913" s="382"/>
      <c r="E913" s="372"/>
      <c r="F913" s="404"/>
      <c r="G913" s="404"/>
      <c r="H913" s="382"/>
      <c r="I913" s="382"/>
      <c r="J913" s="382"/>
      <c r="K913" s="382"/>
      <c r="L913" s="382"/>
      <c r="M913" s="382"/>
      <c r="N913" s="382"/>
      <c r="O913" s="382"/>
      <c r="P913" s="382"/>
      <c r="Q913" s="382"/>
      <c r="R913" s="382"/>
      <c r="S913" s="382"/>
      <c r="T913" s="382"/>
      <c r="U913" s="382"/>
      <c r="V913" s="382"/>
      <c r="W913" s="382"/>
      <c r="X913" s="382"/>
      <c r="Y913" s="382"/>
      <c r="Z913" s="382"/>
      <c r="AA913" s="382"/>
    </row>
    <row r="914" spans="1:27" ht="14.25" customHeight="1">
      <c r="A914" s="382"/>
      <c r="B914" s="382"/>
      <c r="C914" s="372"/>
      <c r="D914" s="382"/>
      <c r="E914" s="372"/>
      <c r="F914" s="404"/>
      <c r="G914" s="404"/>
      <c r="H914" s="382"/>
      <c r="I914" s="382"/>
      <c r="J914" s="382"/>
      <c r="K914" s="382"/>
      <c r="L914" s="382"/>
      <c r="M914" s="382"/>
      <c r="N914" s="382"/>
      <c r="O914" s="382"/>
      <c r="P914" s="382"/>
      <c r="Q914" s="382"/>
      <c r="R914" s="382"/>
      <c r="S914" s="382"/>
      <c r="T914" s="382"/>
      <c r="U914" s="382"/>
      <c r="V914" s="382"/>
      <c r="W914" s="382"/>
      <c r="X914" s="382"/>
      <c r="Y914" s="382"/>
      <c r="Z914" s="382"/>
      <c r="AA914" s="382"/>
    </row>
    <row r="915" spans="1:27" ht="14.25" customHeight="1">
      <c r="A915" s="382"/>
      <c r="B915" s="382"/>
      <c r="C915" s="372"/>
      <c r="D915" s="382"/>
      <c r="E915" s="372"/>
      <c r="F915" s="404"/>
      <c r="G915" s="404"/>
      <c r="H915" s="382"/>
      <c r="I915" s="382"/>
      <c r="J915" s="382"/>
      <c r="K915" s="382"/>
      <c r="L915" s="382"/>
      <c r="M915" s="382"/>
      <c r="N915" s="382"/>
      <c r="O915" s="382"/>
      <c r="P915" s="382"/>
      <c r="Q915" s="382"/>
      <c r="R915" s="382"/>
      <c r="S915" s="382"/>
      <c r="T915" s="382"/>
      <c r="U915" s="382"/>
      <c r="V915" s="382"/>
      <c r="W915" s="382"/>
      <c r="X915" s="382"/>
      <c r="Y915" s="382"/>
      <c r="Z915" s="382"/>
      <c r="AA915" s="382"/>
    </row>
    <row r="916" spans="1:27" ht="14.25" customHeight="1">
      <c r="A916" s="382"/>
      <c r="B916" s="382"/>
      <c r="C916" s="372"/>
      <c r="D916" s="382"/>
      <c r="E916" s="372"/>
      <c r="F916" s="404"/>
      <c r="G916" s="404"/>
      <c r="H916" s="382"/>
      <c r="I916" s="382"/>
      <c r="J916" s="382"/>
      <c r="K916" s="382"/>
      <c r="L916" s="382"/>
      <c r="M916" s="382"/>
      <c r="N916" s="382"/>
      <c r="O916" s="382"/>
      <c r="P916" s="382"/>
      <c r="Q916" s="382"/>
      <c r="R916" s="382"/>
      <c r="S916" s="382"/>
      <c r="T916" s="382"/>
      <c r="U916" s="382"/>
      <c r="V916" s="382"/>
      <c r="W916" s="382"/>
      <c r="X916" s="382"/>
      <c r="Y916" s="382"/>
      <c r="Z916" s="382"/>
      <c r="AA916" s="382"/>
    </row>
    <row r="917" spans="1:27" ht="14.25" customHeight="1">
      <c r="A917" s="382"/>
      <c r="B917" s="382"/>
      <c r="C917" s="372"/>
      <c r="D917" s="382"/>
      <c r="E917" s="372"/>
      <c r="F917" s="404"/>
      <c r="G917" s="404"/>
      <c r="H917" s="382"/>
      <c r="I917" s="382"/>
      <c r="J917" s="382"/>
      <c r="K917" s="382"/>
      <c r="L917" s="382"/>
      <c r="M917" s="382"/>
      <c r="N917" s="382"/>
      <c r="O917" s="382"/>
      <c r="P917" s="382"/>
      <c r="Q917" s="382"/>
      <c r="R917" s="382"/>
      <c r="S917" s="382"/>
      <c r="T917" s="382"/>
      <c r="U917" s="382"/>
      <c r="V917" s="382"/>
      <c r="W917" s="382"/>
      <c r="X917" s="382"/>
      <c r="Y917" s="382"/>
      <c r="Z917" s="382"/>
      <c r="AA917" s="382"/>
    </row>
    <row r="918" spans="1:27" ht="14.25" customHeight="1">
      <c r="A918" s="382"/>
      <c r="B918" s="382"/>
      <c r="C918" s="372"/>
      <c r="D918" s="382"/>
      <c r="E918" s="372"/>
      <c r="F918" s="404"/>
      <c r="G918" s="404"/>
      <c r="H918" s="382"/>
      <c r="I918" s="382"/>
      <c r="J918" s="382"/>
      <c r="K918" s="382"/>
      <c r="L918" s="382"/>
      <c r="M918" s="382"/>
      <c r="N918" s="382"/>
      <c r="O918" s="382"/>
      <c r="P918" s="382"/>
      <c r="Q918" s="382"/>
      <c r="R918" s="382"/>
      <c r="S918" s="382"/>
      <c r="T918" s="382"/>
      <c r="U918" s="382"/>
      <c r="V918" s="382"/>
      <c r="W918" s="382"/>
      <c r="X918" s="382"/>
      <c r="Y918" s="382"/>
      <c r="Z918" s="382"/>
      <c r="AA918" s="382"/>
    </row>
    <row r="919" spans="1:27" ht="14.25" customHeight="1">
      <c r="A919" s="382"/>
      <c r="B919" s="382"/>
      <c r="C919" s="372"/>
      <c r="D919" s="382"/>
      <c r="E919" s="372"/>
      <c r="F919" s="404"/>
      <c r="G919" s="404"/>
      <c r="H919" s="382"/>
      <c r="I919" s="382"/>
      <c r="J919" s="382"/>
      <c r="K919" s="382"/>
      <c r="L919" s="382"/>
      <c r="M919" s="382"/>
      <c r="N919" s="382"/>
      <c r="O919" s="382"/>
      <c r="P919" s="382"/>
      <c r="Q919" s="382"/>
      <c r="R919" s="382"/>
      <c r="S919" s="382"/>
      <c r="T919" s="382"/>
      <c r="U919" s="382"/>
      <c r="V919" s="382"/>
      <c r="W919" s="382"/>
      <c r="X919" s="382"/>
      <c r="Y919" s="382"/>
      <c r="Z919" s="382"/>
      <c r="AA919" s="382"/>
    </row>
    <row r="920" spans="1:27" ht="14.25" customHeight="1">
      <c r="A920" s="382"/>
      <c r="B920" s="382"/>
      <c r="C920" s="372"/>
      <c r="D920" s="382"/>
      <c r="E920" s="372"/>
      <c r="F920" s="404"/>
      <c r="G920" s="404"/>
      <c r="H920" s="382"/>
      <c r="I920" s="382"/>
      <c r="J920" s="382"/>
      <c r="K920" s="382"/>
      <c r="L920" s="382"/>
      <c r="M920" s="382"/>
      <c r="N920" s="382"/>
      <c r="O920" s="382"/>
      <c r="P920" s="382"/>
      <c r="Q920" s="382"/>
      <c r="R920" s="382"/>
      <c r="S920" s="382"/>
      <c r="T920" s="382"/>
      <c r="U920" s="382"/>
      <c r="V920" s="382"/>
      <c r="W920" s="382"/>
      <c r="X920" s="382"/>
      <c r="Y920" s="382"/>
      <c r="Z920" s="382"/>
      <c r="AA920" s="382"/>
    </row>
    <row r="921" spans="1:27" ht="14.25" customHeight="1">
      <c r="A921" s="382"/>
      <c r="B921" s="382"/>
      <c r="C921" s="372"/>
      <c r="D921" s="382"/>
      <c r="E921" s="372"/>
      <c r="F921" s="404"/>
      <c r="G921" s="404"/>
      <c r="H921" s="382"/>
      <c r="I921" s="382"/>
      <c r="J921" s="382"/>
      <c r="K921" s="382"/>
      <c r="L921" s="382"/>
      <c r="M921" s="382"/>
      <c r="N921" s="382"/>
      <c r="O921" s="382"/>
      <c r="P921" s="382"/>
      <c r="Q921" s="382"/>
      <c r="R921" s="382"/>
      <c r="S921" s="382"/>
      <c r="T921" s="382"/>
      <c r="U921" s="382"/>
      <c r="V921" s="382"/>
      <c r="W921" s="382"/>
      <c r="X921" s="382"/>
      <c r="Y921" s="382"/>
      <c r="Z921" s="382"/>
      <c r="AA921" s="382"/>
    </row>
    <row r="922" spans="1:27" ht="14.25" customHeight="1">
      <c r="A922" s="382"/>
      <c r="B922" s="382"/>
      <c r="C922" s="372"/>
      <c r="D922" s="382"/>
      <c r="E922" s="372"/>
      <c r="F922" s="404"/>
      <c r="G922" s="404"/>
      <c r="H922" s="382"/>
      <c r="I922" s="382"/>
      <c r="J922" s="382"/>
      <c r="K922" s="382"/>
      <c r="L922" s="382"/>
      <c r="M922" s="382"/>
      <c r="N922" s="382"/>
      <c r="O922" s="382"/>
      <c r="P922" s="382"/>
      <c r="Q922" s="382"/>
      <c r="R922" s="382"/>
      <c r="S922" s="382"/>
      <c r="T922" s="382"/>
      <c r="U922" s="382"/>
      <c r="V922" s="382"/>
      <c r="W922" s="382"/>
      <c r="X922" s="382"/>
      <c r="Y922" s="382"/>
      <c r="Z922" s="382"/>
      <c r="AA922" s="382"/>
    </row>
    <row r="923" spans="1:27" ht="14.25" customHeight="1">
      <c r="A923" s="382"/>
      <c r="B923" s="382"/>
      <c r="C923" s="372"/>
      <c r="D923" s="382"/>
      <c r="E923" s="372"/>
      <c r="F923" s="404"/>
      <c r="G923" s="404"/>
      <c r="H923" s="382"/>
      <c r="I923" s="382"/>
      <c r="J923" s="382"/>
      <c r="K923" s="382"/>
      <c r="L923" s="382"/>
      <c r="M923" s="382"/>
      <c r="N923" s="382"/>
      <c r="O923" s="382"/>
      <c r="P923" s="382"/>
      <c r="Q923" s="382"/>
      <c r="R923" s="382"/>
      <c r="S923" s="382"/>
      <c r="T923" s="382"/>
      <c r="U923" s="382"/>
      <c r="V923" s="382"/>
      <c r="W923" s="382"/>
      <c r="X923" s="382"/>
      <c r="Y923" s="382"/>
      <c r="Z923" s="382"/>
      <c r="AA923" s="382"/>
    </row>
    <row r="924" spans="1:27" ht="14.25" customHeight="1">
      <c r="A924" s="382"/>
      <c r="B924" s="382"/>
      <c r="C924" s="372"/>
      <c r="D924" s="382"/>
      <c r="E924" s="372"/>
      <c r="F924" s="404"/>
      <c r="G924" s="404"/>
      <c r="H924" s="382"/>
      <c r="I924" s="382"/>
      <c r="J924" s="382"/>
      <c r="K924" s="382"/>
      <c r="L924" s="382"/>
      <c r="M924" s="382"/>
      <c r="N924" s="382"/>
      <c r="O924" s="382"/>
      <c r="P924" s="382"/>
      <c r="Q924" s="382"/>
      <c r="R924" s="382"/>
      <c r="S924" s="382"/>
      <c r="T924" s="382"/>
      <c r="U924" s="382"/>
      <c r="V924" s="382"/>
      <c r="W924" s="382"/>
      <c r="X924" s="382"/>
      <c r="Y924" s="382"/>
      <c r="Z924" s="382"/>
      <c r="AA924" s="382"/>
    </row>
    <row r="925" spans="1:27" ht="14.25" customHeight="1">
      <c r="A925" s="382"/>
      <c r="B925" s="382"/>
      <c r="C925" s="372"/>
      <c r="D925" s="382"/>
      <c r="E925" s="372"/>
      <c r="F925" s="404"/>
      <c r="G925" s="404"/>
      <c r="H925" s="382"/>
      <c r="I925" s="382"/>
      <c r="J925" s="382"/>
      <c r="K925" s="382"/>
      <c r="L925" s="382"/>
      <c r="M925" s="382"/>
      <c r="N925" s="382"/>
      <c r="O925" s="382"/>
      <c r="P925" s="382"/>
      <c r="Q925" s="382"/>
      <c r="R925" s="382"/>
      <c r="S925" s="382"/>
      <c r="T925" s="382"/>
      <c r="U925" s="382"/>
      <c r="V925" s="382"/>
      <c r="W925" s="382"/>
      <c r="X925" s="382"/>
      <c r="Y925" s="382"/>
      <c r="Z925" s="382"/>
      <c r="AA925" s="382"/>
    </row>
    <row r="926" spans="1:27" ht="14.25" customHeight="1">
      <c r="A926" s="382"/>
      <c r="B926" s="382"/>
      <c r="C926" s="372"/>
      <c r="D926" s="382"/>
      <c r="E926" s="372"/>
      <c r="F926" s="404"/>
      <c r="G926" s="404"/>
      <c r="H926" s="382"/>
      <c r="I926" s="382"/>
      <c r="J926" s="382"/>
      <c r="K926" s="382"/>
      <c r="L926" s="382"/>
      <c r="M926" s="382"/>
      <c r="N926" s="382"/>
      <c r="O926" s="382"/>
      <c r="P926" s="382"/>
      <c r="Q926" s="382"/>
      <c r="R926" s="382"/>
      <c r="S926" s="382"/>
      <c r="T926" s="382"/>
      <c r="U926" s="382"/>
      <c r="V926" s="382"/>
      <c r="W926" s="382"/>
      <c r="X926" s="382"/>
      <c r="Y926" s="382"/>
      <c r="Z926" s="382"/>
      <c r="AA926" s="382"/>
    </row>
    <row r="927" spans="1:27" ht="14.25" customHeight="1">
      <c r="A927" s="382"/>
      <c r="B927" s="382"/>
      <c r="C927" s="372"/>
      <c r="D927" s="382"/>
      <c r="E927" s="372"/>
      <c r="F927" s="404"/>
      <c r="G927" s="404"/>
      <c r="H927" s="382"/>
      <c r="I927" s="382"/>
      <c r="J927" s="382"/>
      <c r="K927" s="382"/>
      <c r="L927" s="382"/>
      <c r="M927" s="382"/>
      <c r="N927" s="382"/>
      <c r="O927" s="382"/>
      <c r="P927" s="382"/>
      <c r="Q927" s="382"/>
      <c r="R927" s="382"/>
      <c r="S927" s="382"/>
      <c r="T927" s="382"/>
      <c r="U927" s="382"/>
      <c r="V927" s="382"/>
      <c r="W927" s="382"/>
      <c r="X927" s="382"/>
      <c r="Y927" s="382"/>
      <c r="Z927" s="382"/>
      <c r="AA927" s="382"/>
    </row>
    <row r="928" spans="1:27" ht="14.25" customHeight="1">
      <c r="A928" s="382"/>
      <c r="B928" s="382"/>
      <c r="C928" s="372"/>
      <c r="D928" s="382"/>
      <c r="E928" s="372"/>
      <c r="F928" s="404"/>
      <c r="G928" s="404"/>
      <c r="H928" s="382"/>
      <c r="I928" s="382"/>
      <c r="J928" s="382"/>
      <c r="K928" s="382"/>
      <c r="L928" s="382"/>
      <c r="M928" s="382"/>
      <c r="N928" s="382"/>
      <c r="O928" s="382"/>
      <c r="P928" s="382"/>
      <c r="Q928" s="382"/>
      <c r="R928" s="382"/>
      <c r="S928" s="382"/>
      <c r="T928" s="382"/>
      <c r="U928" s="382"/>
      <c r="V928" s="382"/>
      <c r="W928" s="382"/>
      <c r="X928" s="382"/>
      <c r="Y928" s="382"/>
      <c r="Z928" s="382"/>
      <c r="AA928" s="382"/>
    </row>
    <row r="929" spans="1:27" ht="14.25" customHeight="1">
      <c r="A929" s="382"/>
      <c r="B929" s="382"/>
      <c r="C929" s="372"/>
      <c r="D929" s="382"/>
      <c r="E929" s="372"/>
      <c r="F929" s="404"/>
      <c r="G929" s="404"/>
      <c r="H929" s="382"/>
      <c r="I929" s="382"/>
      <c r="J929" s="382"/>
      <c r="K929" s="382"/>
      <c r="L929" s="382"/>
      <c r="M929" s="382"/>
      <c r="N929" s="382"/>
      <c r="O929" s="382"/>
      <c r="P929" s="382"/>
      <c r="Q929" s="382"/>
      <c r="R929" s="382"/>
      <c r="S929" s="382"/>
      <c r="T929" s="382"/>
      <c r="U929" s="382"/>
      <c r="V929" s="382"/>
      <c r="W929" s="382"/>
      <c r="X929" s="382"/>
      <c r="Y929" s="382"/>
      <c r="Z929" s="382"/>
      <c r="AA929" s="382"/>
    </row>
    <row r="930" spans="1:27" ht="14.25" customHeight="1">
      <c r="A930" s="382"/>
      <c r="B930" s="382"/>
      <c r="C930" s="372"/>
      <c r="D930" s="382"/>
      <c r="E930" s="372"/>
      <c r="F930" s="404"/>
      <c r="G930" s="404"/>
      <c r="H930" s="382"/>
      <c r="I930" s="382"/>
      <c r="J930" s="382"/>
      <c r="K930" s="382"/>
      <c r="L930" s="382"/>
      <c r="M930" s="382"/>
      <c r="N930" s="382"/>
      <c r="O930" s="382"/>
      <c r="P930" s="382"/>
      <c r="Q930" s="382"/>
      <c r="R930" s="382"/>
      <c r="S930" s="382"/>
      <c r="T930" s="382"/>
      <c r="U930" s="382"/>
      <c r="V930" s="382"/>
      <c r="W930" s="382"/>
      <c r="X930" s="382"/>
      <c r="Y930" s="382"/>
      <c r="Z930" s="382"/>
      <c r="AA930" s="382"/>
    </row>
    <row r="931" spans="1:27" ht="14.25" customHeight="1">
      <c r="A931" s="382"/>
      <c r="B931" s="382"/>
      <c r="C931" s="372"/>
      <c r="D931" s="382"/>
      <c r="E931" s="372"/>
      <c r="F931" s="404"/>
      <c r="G931" s="404"/>
      <c r="H931" s="382"/>
      <c r="I931" s="382"/>
      <c r="J931" s="382"/>
      <c r="K931" s="382"/>
      <c r="L931" s="382"/>
      <c r="M931" s="382"/>
      <c r="N931" s="382"/>
      <c r="O931" s="382"/>
      <c r="P931" s="382"/>
      <c r="Q931" s="382"/>
      <c r="R931" s="382"/>
      <c r="S931" s="382"/>
      <c r="T931" s="382"/>
      <c r="U931" s="382"/>
      <c r="V931" s="382"/>
      <c r="W931" s="382"/>
      <c r="X931" s="382"/>
      <c r="Y931" s="382"/>
      <c r="Z931" s="382"/>
      <c r="AA931" s="382"/>
    </row>
    <row r="932" spans="1:27" ht="14.25" customHeight="1">
      <c r="A932" s="382"/>
      <c r="B932" s="382"/>
      <c r="C932" s="372"/>
      <c r="D932" s="382"/>
      <c r="E932" s="372"/>
      <c r="F932" s="404"/>
      <c r="G932" s="404"/>
      <c r="H932" s="382"/>
      <c r="I932" s="382"/>
      <c r="J932" s="382"/>
      <c r="K932" s="382"/>
      <c r="L932" s="382"/>
      <c r="M932" s="382"/>
      <c r="N932" s="382"/>
      <c r="O932" s="382"/>
      <c r="P932" s="382"/>
      <c r="Q932" s="382"/>
      <c r="R932" s="382"/>
      <c r="S932" s="382"/>
      <c r="T932" s="382"/>
      <c r="U932" s="382"/>
      <c r="V932" s="382"/>
      <c r="W932" s="382"/>
      <c r="X932" s="382"/>
      <c r="Y932" s="382"/>
      <c r="Z932" s="382"/>
      <c r="AA932" s="382"/>
    </row>
    <row r="933" spans="1:27" ht="14.25" customHeight="1">
      <c r="A933" s="382"/>
      <c r="B933" s="382"/>
      <c r="C933" s="372"/>
      <c r="D933" s="382"/>
      <c r="E933" s="372"/>
      <c r="F933" s="404"/>
      <c r="G933" s="404"/>
      <c r="H933" s="382"/>
      <c r="I933" s="382"/>
      <c r="J933" s="382"/>
      <c r="K933" s="382"/>
      <c r="L933" s="382"/>
      <c r="M933" s="382"/>
      <c r="N933" s="382"/>
      <c r="O933" s="382"/>
      <c r="P933" s="382"/>
      <c r="Q933" s="382"/>
      <c r="R933" s="382"/>
      <c r="S933" s="382"/>
      <c r="T933" s="382"/>
      <c r="U933" s="382"/>
      <c r="V933" s="382"/>
      <c r="W933" s="382"/>
      <c r="X933" s="382"/>
      <c r="Y933" s="382"/>
      <c r="Z933" s="382"/>
      <c r="AA933" s="382"/>
    </row>
    <row r="934" spans="1:27" ht="14.25" customHeight="1">
      <c r="A934" s="382"/>
      <c r="B934" s="382"/>
      <c r="C934" s="372"/>
      <c r="D934" s="382"/>
      <c r="E934" s="372"/>
      <c r="F934" s="404"/>
      <c r="G934" s="404"/>
      <c r="H934" s="382"/>
      <c r="I934" s="382"/>
      <c r="J934" s="382"/>
      <c r="K934" s="382"/>
      <c r="L934" s="382"/>
      <c r="M934" s="382"/>
      <c r="N934" s="382"/>
      <c r="O934" s="382"/>
      <c r="P934" s="382"/>
      <c r="Q934" s="382"/>
      <c r="R934" s="382"/>
      <c r="S934" s="382"/>
      <c r="T934" s="382"/>
      <c r="U934" s="382"/>
      <c r="V934" s="382"/>
      <c r="W934" s="382"/>
      <c r="X934" s="382"/>
      <c r="Y934" s="382"/>
      <c r="Z934" s="382"/>
      <c r="AA934" s="382"/>
    </row>
    <row r="935" spans="1:27" ht="14.25" customHeight="1">
      <c r="A935" s="382"/>
      <c r="B935" s="382"/>
      <c r="C935" s="372"/>
      <c r="D935" s="382"/>
      <c r="E935" s="372"/>
      <c r="F935" s="404"/>
      <c r="G935" s="404"/>
      <c r="H935" s="382"/>
      <c r="I935" s="382"/>
      <c r="J935" s="382"/>
      <c r="K935" s="382"/>
      <c r="L935" s="382"/>
      <c r="M935" s="382"/>
      <c r="N935" s="382"/>
      <c r="O935" s="382"/>
      <c r="P935" s="382"/>
      <c r="Q935" s="382"/>
      <c r="R935" s="382"/>
      <c r="S935" s="382"/>
      <c r="T935" s="382"/>
      <c r="U935" s="382"/>
      <c r="V935" s="382"/>
      <c r="W935" s="382"/>
      <c r="X935" s="382"/>
      <c r="Y935" s="382"/>
      <c r="Z935" s="382"/>
      <c r="AA935" s="382"/>
    </row>
    <row r="936" spans="1:27" ht="14.25" customHeight="1">
      <c r="A936" s="382"/>
      <c r="B936" s="382"/>
      <c r="C936" s="372"/>
      <c r="D936" s="382"/>
      <c r="E936" s="372"/>
      <c r="F936" s="404"/>
      <c r="G936" s="404"/>
      <c r="H936" s="382"/>
      <c r="I936" s="382"/>
      <c r="J936" s="382"/>
      <c r="K936" s="382"/>
      <c r="L936" s="382"/>
      <c r="M936" s="382"/>
      <c r="N936" s="382"/>
      <c r="O936" s="382"/>
      <c r="P936" s="382"/>
      <c r="Q936" s="382"/>
      <c r="R936" s="382"/>
      <c r="S936" s="382"/>
      <c r="T936" s="382"/>
      <c r="U936" s="382"/>
      <c r="V936" s="382"/>
      <c r="W936" s="382"/>
      <c r="X936" s="382"/>
      <c r="Y936" s="382"/>
      <c r="Z936" s="382"/>
      <c r="AA936" s="382"/>
    </row>
    <row r="937" spans="1:27" ht="14.25" customHeight="1">
      <c r="A937" s="382"/>
      <c r="B937" s="382"/>
      <c r="C937" s="372"/>
      <c r="D937" s="382"/>
      <c r="E937" s="372"/>
      <c r="F937" s="404"/>
      <c r="G937" s="404"/>
      <c r="H937" s="382"/>
      <c r="I937" s="382"/>
      <c r="J937" s="382"/>
      <c r="K937" s="382"/>
      <c r="L937" s="382"/>
      <c r="M937" s="382"/>
      <c r="N937" s="382"/>
      <c r="O937" s="382"/>
      <c r="P937" s="382"/>
      <c r="Q937" s="382"/>
      <c r="R937" s="382"/>
      <c r="S937" s="382"/>
      <c r="T937" s="382"/>
      <c r="U937" s="382"/>
      <c r="V937" s="382"/>
      <c r="W937" s="382"/>
      <c r="X937" s="382"/>
      <c r="Y937" s="382"/>
      <c r="Z937" s="382"/>
      <c r="AA937" s="382"/>
    </row>
    <row r="938" spans="1:27" ht="14.25" customHeight="1">
      <c r="A938" s="382"/>
      <c r="B938" s="382"/>
      <c r="C938" s="372"/>
      <c r="D938" s="382"/>
      <c r="E938" s="372"/>
      <c r="F938" s="404"/>
      <c r="G938" s="404"/>
      <c r="H938" s="382"/>
      <c r="I938" s="382"/>
      <c r="J938" s="382"/>
      <c r="K938" s="382"/>
      <c r="L938" s="382"/>
      <c r="M938" s="382"/>
      <c r="N938" s="382"/>
      <c r="O938" s="382"/>
      <c r="P938" s="382"/>
      <c r="Q938" s="382"/>
      <c r="R938" s="382"/>
      <c r="S938" s="382"/>
      <c r="T938" s="382"/>
      <c r="U938" s="382"/>
      <c r="V938" s="382"/>
      <c r="W938" s="382"/>
      <c r="X938" s="382"/>
      <c r="Y938" s="382"/>
      <c r="Z938" s="382"/>
      <c r="AA938" s="382"/>
    </row>
    <row r="939" spans="1:27" ht="14.25" customHeight="1">
      <c r="A939" s="382"/>
      <c r="B939" s="382"/>
      <c r="C939" s="372"/>
      <c r="D939" s="382"/>
      <c r="E939" s="372"/>
      <c r="F939" s="404"/>
      <c r="G939" s="404"/>
      <c r="H939" s="382"/>
      <c r="I939" s="382"/>
      <c r="J939" s="382"/>
      <c r="K939" s="382"/>
      <c r="L939" s="382"/>
      <c r="M939" s="382"/>
      <c r="N939" s="382"/>
      <c r="O939" s="382"/>
      <c r="P939" s="382"/>
      <c r="Q939" s="382"/>
      <c r="R939" s="382"/>
      <c r="S939" s="382"/>
      <c r="T939" s="382"/>
      <c r="U939" s="382"/>
      <c r="V939" s="382"/>
      <c r="W939" s="382"/>
      <c r="X939" s="382"/>
      <c r="Y939" s="382"/>
      <c r="Z939" s="382"/>
      <c r="AA939" s="382"/>
    </row>
    <row r="940" spans="1:27" ht="14.25" customHeight="1">
      <c r="A940" s="382"/>
      <c r="B940" s="382"/>
      <c r="C940" s="372"/>
      <c r="D940" s="382"/>
      <c r="E940" s="372"/>
      <c r="F940" s="404"/>
      <c r="G940" s="404"/>
      <c r="H940" s="382"/>
      <c r="I940" s="382"/>
      <c r="J940" s="382"/>
      <c r="K940" s="382"/>
      <c r="L940" s="382"/>
      <c r="M940" s="382"/>
      <c r="N940" s="382"/>
      <c r="O940" s="382"/>
      <c r="P940" s="382"/>
      <c r="Q940" s="382"/>
      <c r="R940" s="382"/>
      <c r="S940" s="382"/>
      <c r="T940" s="382"/>
      <c r="U940" s="382"/>
      <c r="V940" s="382"/>
      <c r="W940" s="382"/>
      <c r="X940" s="382"/>
      <c r="Y940" s="382"/>
      <c r="Z940" s="382"/>
      <c r="AA940" s="382"/>
    </row>
    <row r="941" spans="1:27" ht="14.25" customHeight="1">
      <c r="A941" s="382"/>
      <c r="B941" s="382"/>
      <c r="C941" s="372"/>
      <c r="D941" s="382"/>
      <c r="E941" s="372"/>
      <c r="F941" s="404"/>
      <c r="G941" s="404"/>
      <c r="H941" s="382"/>
      <c r="I941" s="382"/>
      <c r="J941" s="382"/>
      <c r="K941" s="382"/>
      <c r="L941" s="382"/>
      <c r="M941" s="382"/>
      <c r="N941" s="382"/>
      <c r="O941" s="382"/>
      <c r="P941" s="382"/>
      <c r="Q941" s="382"/>
      <c r="R941" s="382"/>
      <c r="S941" s="382"/>
      <c r="T941" s="382"/>
      <c r="U941" s="382"/>
      <c r="V941" s="382"/>
      <c r="W941" s="382"/>
      <c r="X941" s="382"/>
      <c r="Y941" s="382"/>
      <c r="Z941" s="382"/>
      <c r="AA941" s="382"/>
    </row>
    <row r="942" spans="1:27" ht="14.25" customHeight="1">
      <c r="A942" s="382"/>
      <c r="B942" s="382"/>
      <c r="C942" s="372"/>
      <c r="D942" s="382"/>
      <c r="E942" s="372"/>
      <c r="F942" s="404"/>
      <c r="G942" s="404"/>
      <c r="H942" s="382"/>
      <c r="I942" s="382"/>
      <c r="J942" s="382"/>
      <c r="K942" s="382"/>
      <c r="L942" s="382"/>
      <c r="M942" s="382"/>
      <c r="N942" s="382"/>
      <c r="O942" s="382"/>
      <c r="P942" s="382"/>
      <c r="Q942" s="382"/>
      <c r="R942" s="382"/>
      <c r="S942" s="382"/>
      <c r="T942" s="382"/>
      <c r="U942" s="382"/>
      <c r="V942" s="382"/>
      <c r="W942" s="382"/>
      <c r="X942" s="382"/>
      <c r="Y942" s="382"/>
      <c r="Z942" s="382"/>
      <c r="AA942" s="382"/>
    </row>
    <row r="943" spans="1:27" ht="14.25" customHeight="1">
      <c r="A943" s="382"/>
      <c r="B943" s="382"/>
      <c r="C943" s="372"/>
      <c r="D943" s="382"/>
      <c r="E943" s="372"/>
      <c r="F943" s="404"/>
      <c r="G943" s="404"/>
      <c r="H943" s="382"/>
      <c r="I943" s="382"/>
      <c r="J943" s="382"/>
      <c r="K943" s="382"/>
      <c r="L943" s="382"/>
      <c r="M943" s="382"/>
      <c r="N943" s="382"/>
      <c r="O943" s="382"/>
      <c r="P943" s="382"/>
      <c r="Q943" s="382"/>
      <c r="R943" s="382"/>
      <c r="S943" s="382"/>
      <c r="T943" s="382"/>
      <c r="U943" s="382"/>
      <c r="V943" s="382"/>
      <c r="W943" s="382"/>
      <c r="X943" s="382"/>
      <c r="Y943" s="382"/>
      <c r="Z943" s="382"/>
      <c r="AA943" s="382"/>
    </row>
    <row r="944" spans="1:27" ht="14.25" customHeight="1">
      <c r="A944" s="382"/>
      <c r="B944" s="382"/>
      <c r="C944" s="372"/>
      <c r="D944" s="382"/>
      <c r="E944" s="372"/>
      <c r="F944" s="404"/>
      <c r="G944" s="404"/>
      <c r="H944" s="382"/>
      <c r="I944" s="382"/>
      <c r="J944" s="382"/>
      <c r="K944" s="382"/>
      <c r="L944" s="382"/>
      <c r="M944" s="382"/>
      <c r="N944" s="382"/>
      <c r="O944" s="382"/>
      <c r="P944" s="382"/>
      <c r="Q944" s="382"/>
      <c r="R944" s="382"/>
      <c r="S944" s="382"/>
      <c r="T944" s="382"/>
      <c r="U944" s="382"/>
      <c r="V944" s="382"/>
      <c r="W944" s="382"/>
      <c r="X944" s="382"/>
      <c r="Y944" s="382"/>
      <c r="Z944" s="382"/>
      <c r="AA944" s="382"/>
    </row>
    <row r="945" spans="1:27" ht="14.25" customHeight="1">
      <c r="A945" s="382"/>
      <c r="B945" s="382"/>
      <c r="C945" s="372"/>
      <c r="D945" s="382"/>
      <c r="E945" s="372"/>
      <c r="F945" s="404"/>
      <c r="G945" s="404"/>
      <c r="H945" s="382"/>
      <c r="I945" s="382"/>
      <c r="J945" s="382"/>
      <c r="K945" s="382"/>
      <c r="L945" s="382"/>
      <c r="M945" s="382"/>
      <c r="N945" s="382"/>
      <c r="O945" s="382"/>
      <c r="P945" s="382"/>
      <c r="Q945" s="382"/>
      <c r="R945" s="382"/>
      <c r="S945" s="382"/>
      <c r="T945" s="382"/>
      <c r="U945" s="382"/>
      <c r="V945" s="382"/>
      <c r="W945" s="382"/>
      <c r="X945" s="382"/>
      <c r="Y945" s="382"/>
      <c r="Z945" s="382"/>
      <c r="AA945" s="382"/>
    </row>
    <row r="946" spans="1:27" ht="14.25" customHeight="1">
      <c r="A946" s="382"/>
      <c r="B946" s="382"/>
      <c r="C946" s="372"/>
      <c r="D946" s="382"/>
      <c r="E946" s="372"/>
      <c r="F946" s="404"/>
      <c r="G946" s="404"/>
      <c r="H946" s="382"/>
      <c r="I946" s="382"/>
      <c r="J946" s="382"/>
      <c r="K946" s="382"/>
      <c r="L946" s="382"/>
      <c r="M946" s="382"/>
      <c r="N946" s="382"/>
      <c r="O946" s="382"/>
      <c r="P946" s="382"/>
      <c r="Q946" s="382"/>
      <c r="R946" s="382"/>
      <c r="S946" s="382"/>
      <c r="T946" s="382"/>
      <c r="U946" s="382"/>
      <c r="V946" s="382"/>
      <c r="W946" s="382"/>
      <c r="X946" s="382"/>
      <c r="Y946" s="382"/>
      <c r="Z946" s="382"/>
      <c r="AA946" s="382"/>
    </row>
    <row r="947" spans="1:27" ht="14.25" customHeight="1">
      <c r="A947" s="382"/>
      <c r="B947" s="382"/>
      <c r="C947" s="372"/>
      <c r="D947" s="382"/>
      <c r="E947" s="372"/>
      <c r="F947" s="404"/>
      <c r="G947" s="404"/>
      <c r="H947" s="382"/>
      <c r="I947" s="382"/>
      <c r="J947" s="382"/>
      <c r="K947" s="382"/>
      <c r="L947" s="382"/>
      <c r="M947" s="382"/>
      <c r="N947" s="382"/>
      <c r="O947" s="382"/>
      <c r="P947" s="382"/>
      <c r="Q947" s="382"/>
      <c r="R947" s="382"/>
      <c r="S947" s="382"/>
      <c r="T947" s="382"/>
      <c r="U947" s="382"/>
      <c r="V947" s="382"/>
      <c r="W947" s="382"/>
      <c r="X947" s="382"/>
      <c r="Y947" s="382"/>
      <c r="Z947" s="382"/>
      <c r="AA947" s="382"/>
    </row>
    <row r="948" spans="1:27" ht="14.25" customHeight="1">
      <c r="A948" s="382"/>
      <c r="B948" s="382"/>
      <c r="C948" s="372"/>
      <c r="D948" s="382"/>
      <c r="E948" s="372"/>
      <c r="F948" s="404"/>
      <c r="G948" s="404"/>
      <c r="H948" s="382"/>
      <c r="I948" s="382"/>
      <c r="J948" s="382"/>
      <c r="K948" s="382"/>
      <c r="L948" s="382"/>
      <c r="M948" s="382"/>
      <c r="N948" s="382"/>
      <c r="O948" s="382"/>
      <c r="P948" s="382"/>
      <c r="Q948" s="382"/>
      <c r="R948" s="382"/>
      <c r="S948" s="382"/>
      <c r="T948" s="382"/>
      <c r="U948" s="382"/>
      <c r="V948" s="382"/>
      <c r="W948" s="382"/>
      <c r="X948" s="382"/>
      <c r="Y948" s="382"/>
      <c r="Z948" s="382"/>
      <c r="AA948" s="382"/>
    </row>
    <row r="949" spans="1:27" ht="14.25" customHeight="1">
      <c r="A949" s="382"/>
      <c r="B949" s="382"/>
      <c r="C949" s="372"/>
      <c r="D949" s="382"/>
      <c r="E949" s="372"/>
      <c r="F949" s="404"/>
      <c r="G949" s="404"/>
      <c r="H949" s="382"/>
      <c r="I949" s="382"/>
      <c r="J949" s="382"/>
      <c r="K949" s="382"/>
      <c r="L949" s="382"/>
      <c r="M949" s="382"/>
      <c r="N949" s="382"/>
      <c r="O949" s="382"/>
      <c r="P949" s="382"/>
      <c r="Q949" s="382"/>
      <c r="R949" s="382"/>
      <c r="S949" s="382"/>
      <c r="T949" s="382"/>
      <c r="U949" s="382"/>
      <c r="V949" s="382"/>
      <c r="W949" s="382"/>
      <c r="X949" s="382"/>
      <c r="Y949" s="382"/>
      <c r="Z949" s="382"/>
      <c r="AA949" s="382"/>
    </row>
    <row r="950" spans="1:27" ht="14.25" customHeight="1">
      <c r="A950" s="382"/>
      <c r="B950" s="382"/>
      <c r="C950" s="372"/>
      <c r="D950" s="382"/>
      <c r="E950" s="372"/>
      <c r="F950" s="404"/>
      <c r="G950" s="404"/>
      <c r="H950" s="382"/>
      <c r="I950" s="382"/>
      <c r="J950" s="382"/>
      <c r="K950" s="382"/>
      <c r="L950" s="382"/>
      <c r="M950" s="382"/>
      <c r="N950" s="382"/>
      <c r="O950" s="382"/>
      <c r="P950" s="382"/>
      <c r="Q950" s="382"/>
      <c r="R950" s="382"/>
      <c r="S950" s="382"/>
      <c r="T950" s="382"/>
      <c r="U950" s="382"/>
      <c r="V950" s="382"/>
      <c r="W950" s="382"/>
      <c r="X950" s="382"/>
      <c r="Y950" s="382"/>
      <c r="Z950" s="382"/>
      <c r="AA950" s="382"/>
    </row>
    <row r="951" spans="1:27" ht="14.25" customHeight="1">
      <c r="A951" s="382"/>
      <c r="B951" s="382"/>
      <c r="C951" s="372"/>
      <c r="D951" s="382"/>
      <c r="E951" s="372"/>
      <c r="F951" s="404"/>
      <c r="G951" s="404"/>
      <c r="H951" s="382"/>
      <c r="I951" s="382"/>
      <c r="J951" s="382"/>
      <c r="K951" s="382"/>
      <c r="L951" s="382"/>
      <c r="M951" s="382"/>
      <c r="N951" s="382"/>
      <c r="O951" s="382"/>
      <c r="P951" s="382"/>
      <c r="Q951" s="382"/>
      <c r="R951" s="382"/>
      <c r="S951" s="382"/>
      <c r="T951" s="382"/>
      <c r="U951" s="382"/>
      <c r="V951" s="382"/>
      <c r="W951" s="382"/>
      <c r="X951" s="382"/>
      <c r="Y951" s="382"/>
      <c r="Z951" s="382"/>
      <c r="AA951" s="382"/>
    </row>
    <row r="952" spans="1:27" ht="14.25" customHeight="1">
      <c r="A952" s="382"/>
      <c r="B952" s="382"/>
      <c r="C952" s="372"/>
      <c r="D952" s="382"/>
      <c r="E952" s="372"/>
      <c r="F952" s="404"/>
      <c r="G952" s="404"/>
      <c r="H952" s="382"/>
      <c r="I952" s="382"/>
      <c r="J952" s="382"/>
      <c r="K952" s="382"/>
      <c r="L952" s="382"/>
      <c r="M952" s="382"/>
      <c r="N952" s="382"/>
      <c r="O952" s="382"/>
      <c r="P952" s="382"/>
      <c r="Q952" s="382"/>
      <c r="R952" s="382"/>
      <c r="S952" s="382"/>
      <c r="T952" s="382"/>
      <c r="U952" s="382"/>
      <c r="V952" s="382"/>
      <c r="W952" s="382"/>
      <c r="X952" s="382"/>
      <c r="Y952" s="382"/>
      <c r="Z952" s="382"/>
      <c r="AA952" s="382"/>
    </row>
    <row r="953" spans="1:27" ht="14.25" customHeight="1">
      <c r="A953" s="382"/>
      <c r="B953" s="382"/>
      <c r="C953" s="372"/>
      <c r="D953" s="382"/>
      <c r="E953" s="372"/>
      <c r="F953" s="404"/>
      <c r="G953" s="404"/>
      <c r="H953" s="382"/>
      <c r="I953" s="382"/>
      <c r="J953" s="382"/>
      <c r="K953" s="382"/>
      <c r="L953" s="382"/>
      <c r="M953" s="382"/>
      <c r="N953" s="382"/>
      <c r="O953" s="382"/>
      <c r="P953" s="382"/>
      <c r="Q953" s="382"/>
      <c r="R953" s="382"/>
      <c r="S953" s="382"/>
      <c r="T953" s="382"/>
      <c r="U953" s="382"/>
      <c r="V953" s="382"/>
      <c r="W953" s="382"/>
      <c r="X953" s="382"/>
      <c r="Y953" s="382"/>
      <c r="Z953" s="382"/>
      <c r="AA953" s="382"/>
    </row>
    <row r="954" spans="1:27" ht="14.25" customHeight="1">
      <c r="A954" s="382"/>
      <c r="B954" s="382"/>
      <c r="C954" s="372"/>
      <c r="D954" s="382"/>
      <c r="E954" s="372"/>
      <c r="F954" s="404"/>
      <c r="G954" s="404"/>
      <c r="H954" s="382"/>
      <c r="I954" s="382"/>
      <c r="J954" s="382"/>
      <c r="K954" s="382"/>
      <c r="L954" s="382"/>
      <c r="M954" s="382"/>
      <c r="N954" s="382"/>
      <c r="O954" s="382"/>
      <c r="P954" s="382"/>
      <c r="Q954" s="382"/>
      <c r="R954" s="382"/>
      <c r="S954" s="382"/>
      <c r="T954" s="382"/>
      <c r="U954" s="382"/>
      <c r="V954" s="382"/>
      <c r="W954" s="382"/>
      <c r="X954" s="382"/>
      <c r="Y954" s="382"/>
      <c r="Z954" s="382"/>
      <c r="AA954" s="382"/>
    </row>
    <row r="955" spans="1:27" ht="14.25" customHeight="1">
      <c r="A955" s="382"/>
      <c r="B955" s="382"/>
      <c r="C955" s="372"/>
      <c r="D955" s="382"/>
      <c r="E955" s="372"/>
      <c r="F955" s="404"/>
      <c r="G955" s="404"/>
      <c r="H955" s="382"/>
      <c r="I955" s="382"/>
      <c r="J955" s="382"/>
      <c r="K955" s="382"/>
      <c r="L955" s="382"/>
      <c r="M955" s="382"/>
      <c r="N955" s="382"/>
      <c r="O955" s="382"/>
      <c r="P955" s="382"/>
      <c r="Q955" s="382"/>
      <c r="R955" s="382"/>
      <c r="S955" s="382"/>
      <c r="T955" s="382"/>
      <c r="U955" s="382"/>
      <c r="V955" s="382"/>
      <c r="W955" s="382"/>
      <c r="X955" s="382"/>
      <c r="Y955" s="382"/>
      <c r="Z955" s="382"/>
      <c r="AA955" s="38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A3" sqref="A3"/>
    </sheetView>
  </sheetViews>
  <sheetFormatPr defaultRowHeight="14.5"/>
  <cols>
    <col min="1" max="1" width="45.7265625" style="16" customWidth="1"/>
    <col min="2" max="5" width="17.7265625" customWidth="1"/>
    <col min="6" max="6" width="45.7265625" customWidth="1"/>
    <col min="7" max="7" width="9.1796875" style="189"/>
    <col min="8" max="8" width="12.54296875" customWidth="1"/>
  </cols>
  <sheetData>
    <row r="1" spans="1:8" ht="26">
      <c r="A1" s="36" t="s">
        <v>2359</v>
      </c>
      <c r="B1" s="36" t="s">
        <v>738</v>
      </c>
      <c r="C1" s="37" t="s">
        <v>854</v>
      </c>
      <c r="D1" s="37" t="s">
        <v>1472</v>
      </c>
      <c r="E1" s="38" t="s">
        <v>865</v>
      </c>
      <c r="F1" s="39" t="s">
        <v>67</v>
      </c>
      <c r="G1" s="190" t="s">
        <v>2520</v>
      </c>
      <c r="H1" s="12" t="s">
        <v>2521</v>
      </c>
    </row>
    <row r="2" spans="1:8" s="18" customFormat="1" ht="33.75" customHeight="1">
      <c r="A2" s="118" t="s">
        <v>2540</v>
      </c>
      <c r="B2" s="466" t="s">
        <v>2541</v>
      </c>
      <c r="C2" s="466"/>
      <c r="D2" s="466"/>
      <c r="E2" s="466"/>
      <c r="F2" s="466"/>
      <c r="G2" s="211"/>
      <c r="H2" s="53"/>
    </row>
    <row r="3" spans="1:8" ht="25">
      <c r="A3" s="10" t="s">
        <v>1314</v>
      </c>
      <c r="B3" s="40" t="s">
        <v>1315</v>
      </c>
      <c r="C3" s="28">
        <v>15</v>
      </c>
      <c r="D3" s="28">
        <f>Summary!B61</f>
        <v>10</v>
      </c>
      <c r="E3" s="58">
        <f>SUM(C3-(C3*(D3/100)))</f>
        <v>13.5</v>
      </c>
      <c r="F3" s="42"/>
      <c r="G3" s="206"/>
      <c r="H3" s="180">
        <f t="shared" ref="H3" si="0">E3*G3</f>
        <v>0</v>
      </c>
    </row>
    <row r="4" spans="1:8">
      <c r="A4" s="110" t="s">
        <v>1069</v>
      </c>
      <c r="B4" s="111"/>
      <c r="C4" s="111"/>
      <c r="D4" s="111"/>
      <c r="E4" s="112"/>
      <c r="F4" s="111"/>
      <c r="G4" s="216"/>
      <c r="H4" s="111"/>
    </row>
    <row r="5" spans="1:8" ht="24">
      <c r="A5" s="44" t="s">
        <v>1316</v>
      </c>
      <c r="B5" s="40" t="s">
        <v>1321</v>
      </c>
      <c r="C5" s="28">
        <v>200</v>
      </c>
      <c r="D5" s="28">
        <f>Summary!B61</f>
        <v>10</v>
      </c>
      <c r="E5" s="58">
        <f>SUM(C5-(C5*(D5/100)))</f>
        <v>180</v>
      </c>
      <c r="F5" s="42"/>
      <c r="G5" s="206"/>
      <c r="H5" s="180">
        <f t="shared" ref="H5:H9" si="1">E5*G5</f>
        <v>0</v>
      </c>
    </row>
    <row r="6" spans="1:8" ht="24">
      <c r="A6" s="44" t="s">
        <v>1317</v>
      </c>
      <c r="B6" s="40" t="s">
        <v>1322</v>
      </c>
      <c r="C6" s="28">
        <v>1900</v>
      </c>
      <c r="D6" s="28">
        <f>Summary!B61</f>
        <v>10</v>
      </c>
      <c r="E6" s="58">
        <f>SUM(C6-(C6*(D6/100)))</f>
        <v>1710</v>
      </c>
      <c r="F6" s="42"/>
      <c r="G6" s="206"/>
      <c r="H6" s="180">
        <f t="shared" si="1"/>
        <v>0</v>
      </c>
    </row>
    <row r="7" spans="1:8" ht="24">
      <c r="A7" s="44" t="s">
        <v>1318</v>
      </c>
      <c r="B7" s="40" t="s">
        <v>1323</v>
      </c>
      <c r="C7" s="28">
        <v>9000</v>
      </c>
      <c r="D7" s="28">
        <f>Summary!B61</f>
        <v>10</v>
      </c>
      <c r="E7" s="58">
        <f>SUM(C7-(C7*(D7/100)))</f>
        <v>8100</v>
      </c>
      <c r="F7" s="42"/>
      <c r="G7" s="206"/>
      <c r="H7" s="180">
        <f t="shared" si="1"/>
        <v>0</v>
      </c>
    </row>
    <row r="8" spans="1:8" ht="24">
      <c r="A8" s="44" t="s">
        <v>1319</v>
      </c>
      <c r="B8" s="40" t="s">
        <v>1324</v>
      </c>
      <c r="C8" s="28">
        <v>17000</v>
      </c>
      <c r="D8" s="28">
        <f>Summary!B61</f>
        <v>10</v>
      </c>
      <c r="E8" s="58">
        <f>SUM(C8-(C8*(D8/100)))</f>
        <v>15300</v>
      </c>
      <c r="F8" s="42"/>
      <c r="G8" s="206"/>
      <c r="H8" s="180">
        <f t="shared" si="1"/>
        <v>0</v>
      </c>
    </row>
    <row r="9" spans="1:8" ht="24">
      <c r="A9" s="44" t="s">
        <v>1320</v>
      </c>
      <c r="B9" s="40" t="s">
        <v>1325</v>
      </c>
      <c r="C9" s="28">
        <v>80000</v>
      </c>
      <c r="D9" s="28">
        <f>Summary!B61</f>
        <v>10</v>
      </c>
      <c r="E9" s="58">
        <f>SUM(C9-(C9*(D9/100)))</f>
        <v>72000</v>
      </c>
      <c r="F9" s="42"/>
      <c r="G9" s="206"/>
      <c r="H9" s="180">
        <f t="shared" si="1"/>
        <v>0</v>
      </c>
    </row>
  </sheetData>
  <sheetProtection algorithmName="SHA-512" hashValue="wbQba8kRGrdRujm3wM27/kGKKYKgn6DnBp3zoMKqnLYCoBanxd/hlk2u46EiWWlZE960KyeM13ao2NOXMUJmog==" saltValue="qR3bhXDAOy+RSirMqWsDKQ==" spinCount="100000" sheet="1" objects="1" scenarios="1"/>
  <mergeCells count="1">
    <mergeCell ref="B2:F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A2" sqref="A2"/>
    </sheetView>
  </sheetViews>
  <sheetFormatPr defaultColWidth="9.1796875" defaultRowHeight="12.5"/>
  <cols>
    <col min="1" max="1" width="45.7265625" style="20" customWidth="1"/>
    <col min="2" max="5" width="17.7265625" style="18" customWidth="1"/>
    <col min="6" max="6" width="45.7265625" style="18" customWidth="1"/>
    <col min="7" max="7" width="9.1796875" style="194"/>
    <col min="8" max="8" width="12.36328125" style="18" customWidth="1"/>
    <col min="9" max="16384" width="9.1796875" style="18"/>
  </cols>
  <sheetData>
    <row r="1" spans="1:8" ht="26">
      <c r="A1" s="11" t="s">
        <v>2359</v>
      </c>
      <c r="B1" s="11" t="s">
        <v>738</v>
      </c>
      <c r="C1" s="11" t="s">
        <v>854</v>
      </c>
      <c r="D1" s="11" t="s">
        <v>1472</v>
      </c>
      <c r="E1" s="11" t="s">
        <v>865</v>
      </c>
      <c r="F1" s="11" t="s">
        <v>67</v>
      </c>
      <c r="G1" s="190" t="s">
        <v>2520</v>
      </c>
      <c r="H1" s="12" t="s">
        <v>2521</v>
      </c>
    </row>
    <row r="2" spans="1:8" ht="44.25" customHeight="1">
      <c r="A2" s="118" t="s">
        <v>2532</v>
      </c>
      <c r="B2" s="466" t="s">
        <v>2533</v>
      </c>
      <c r="C2" s="466"/>
      <c r="D2" s="466"/>
      <c r="E2" s="466"/>
      <c r="F2" s="466"/>
      <c r="G2" s="211"/>
      <c r="H2" s="53"/>
    </row>
    <row r="3" spans="1:8" ht="13">
      <c r="A3" s="35" t="s">
        <v>2591</v>
      </c>
      <c r="B3" s="31"/>
      <c r="C3" s="29"/>
      <c r="D3" s="29"/>
      <c r="E3" s="29"/>
      <c r="F3" s="33"/>
      <c r="G3" s="205"/>
      <c r="H3" s="33"/>
    </row>
    <row r="4" spans="1:8">
      <c r="A4" s="78" t="s">
        <v>2590</v>
      </c>
      <c r="B4" s="84" t="s">
        <v>2592</v>
      </c>
      <c r="C4" s="82">
        <v>1</v>
      </c>
      <c r="D4" s="58">
        <f>Summary!B33</f>
        <v>10</v>
      </c>
      <c r="E4" s="58">
        <f t="shared" ref="E4" si="0">SUM(C4-(C4*(D4/100)))</f>
        <v>0.9</v>
      </c>
      <c r="F4" s="78"/>
      <c r="G4" s="206"/>
      <c r="H4" s="180">
        <f t="shared" ref="H4" si="1">E4*G4</f>
        <v>0</v>
      </c>
    </row>
    <row r="5" spans="1:8" ht="14.25" customHeight="1">
      <c r="A5" s="104" t="s">
        <v>1081</v>
      </c>
      <c r="B5" s="105"/>
      <c r="C5" s="107"/>
      <c r="D5" s="107"/>
      <c r="E5" s="105"/>
      <c r="F5" s="234"/>
      <c r="G5" s="235"/>
      <c r="H5" s="236"/>
    </row>
    <row r="6" spans="1:8" ht="25">
      <c r="A6" s="83" t="s">
        <v>1082</v>
      </c>
      <c r="B6" s="84" t="s">
        <v>1070</v>
      </c>
      <c r="C6" s="82">
        <v>1275</v>
      </c>
      <c r="D6" s="58">
        <f>Summary!B35</f>
        <v>10</v>
      </c>
      <c r="E6" s="58">
        <f t="shared" ref="E6:E13" si="2">SUM(C6-(C6*(D6/100)))</f>
        <v>1147.5</v>
      </c>
      <c r="F6" s="55"/>
      <c r="G6" s="206"/>
      <c r="H6" s="180">
        <f t="shared" ref="H6:H19" si="3">E6*G6</f>
        <v>0</v>
      </c>
    </row>
    <row r="7" spans="1:8" ht="25">
      <c r="A7" s="83" t="s">
        <v>1083</v>
      </c>
      <c r="B7" s="84" t="s">
        <v>1071</v>
      </c>
      <c r="C7" s="82">
        <v>11220</v>
      </c>
      <c r="D7" s="58">
        <f>Summary!B35</f>
        <v>10</v>
      </c>
      <c r="E7" s="58">
        <f t="shared" si="2"/>
        <v>10098</v>
      </c>
      <c r="F7" s="55"/>
      <c r="G7" s="206"/>
      <c r="H7" s="180">
        <f t="shared" si="3"/>
        <v>0</v>
      </c>
    </row>
    <row r="8" spans="1:8" ht="25">
      <c r="A8" s="83" t="s">
        <v>1084</v>
      </c>
      <c r="B8" s="84" t="s">
        <v>1072</v>
      </c>
      <c r="C8" s="82">
        <v>99450</v>
      </c>
      <c r="D8" s="58">
        <f>Summary!B35</f>
        <v>10</v>
      </c>
      <c r="E8" s="58">
        <f t="shared" si="2"/>
        <v>89505</v>
      </c>
      <c r="F8" s="55"/>
      <c r="G8" s="206"/>
      <c r="H8" s="180">
        <f t="shared" ref="H8:H13" si="4">E8*G8</f>
        <v>0</v>
      </c>
    </row>
    <row r="9" spans="1:8" ht="25">
      <c r="A9" s="83" t="s">
        <v>1085</v>
      </c>
      <c r="B9" s="84" t="s">
        <v>1073</v>
      </c>
      <c r="C9" s="82">
        <v>1275</v>
      </c>
      <c r="D9" s="58">
        <f>Summary!B35</f>
        <v>10</v>
      </c>
      <c r="E9" s="58">
        <f t="shared" si="2"/>
        <v>1147.5</v>
      </c>
      <c r="F9" s="55"/>
      <c r="G9" s="206"/>
      <c r="H9" s="180">
        <f t="shared" si="4"/>
        <v>0</v>
      </c>
    </row>
    <row r="10" spans="1:8" ht="25.5">
      <c r="A10" s="81" t="s">
        <v>1086</v>
      </c>
      <c r="B10" s="84" t="s">
        <v>1074</v>
      </c>
      <c r="C10" s="82">
        <v>898</v>
      </c>
      <c r="D10" s="58">
        <f>Summary!B35</f>
        <v>10</v>
      </c>
      <c r="E10" s="58">
        <f t="shared" si="2"/>
        <v>808.2</v>
      </c>
      <c r="F10" s="55"/>
      <c r="G10" s="206"/>
      <c r="H10" s="180">
        <f t="shared" si="4"/>
        <v>0</v>
      </c>
    </row>
    <row r="11" spans="1:8" ht="25.5">
      <c r="A11" s="81" t="s">
        <v>1087</v>
      </c>
      <c r="B11" s="84" t="s">
        <v>1075</v>
      </c>
      <c r="C11" s="82">
        <v>7453</v>
      </c>
      <c r="D11" s="58">
        <f>Summary!B35</f>
        <v>10</v>
      </c>
      <c r="E11" s="58">
        <f t="shared" si="2"/>
        <v>6707.7</v>
      </c>
      <c r="F11" s="55"/>
      <c r="G11" s="206"/>
      <c r="H11" s="180">
        <f t="shared" si="4"/>
        <v>0</v>
      </c>
    </row>
    <row r="12" spans="1:8" ht="25.5">
      <c r="A12" s="81" t="s">
        <v>1088</v>
      </c>
      <c r="B12" s="84" t="s">
        <v>1076</v>
      </c>
      <c r="C12" s="82">
        <v>44900</v>
      </c>
      <c r="D12" s="58">
        <f>Summary!B35</f>
        <v>10</v>
      </c>
      <c r="E12" s="58">
        <f t="shared" si="2"/>
        <v>40410</v>
      </c>
      <c r="F12" s="55"/>
      <c r="G12" s="206"/>
      <c r="H12" s="180">
        <f t="shared" si="4"/>
        <v>0</v>
      </c>
    </row>
    <row r="13" spans="1:8" ht="25.5">
      <c r="A13" s="81" t="s">
        <v>1089</v>
      </c>
      <c r="B13" s="84" t="s">
        <v>1077</v>
      </c>
      <c r="C13" s="82">
        <v>599</v>
      </c>
      <c r="D13" s="58">
        <f>Summary!B35</f>
        <v>10</v>
      </c>
      <c r="E13" s="58">
        <f t="shared" si="2"/>
        <v>539.1</v>
      </c>
      <c r="F13" s="55"/>
      <c r="G13" s="206"/>
      <c r="H13" s="180">
        <f t="shared" si="4"/>
        <v>0</v>
      </c>
    </row>
    <row r="14" spans="1:8" ht="13">
      <c r="A14" s="35" t="s">
        <v>2588</v>
      </c>
      <c r="B14" s="31"/>
      <c r="C14" s="29"/>
      <c r="D14" s="29"/>
      <c r="E14" s="29"/>
      <c r="F14" s="33"/>
      <c r="G14" s="205"/>
      <c r="H14" s="33"/>
    </row>
    <row r="15" spans="1:8" ht="25">
      <c r="A15" s="78" t="s">
        <v>2587</v>
      </c>
      <c r="B15" s="84" t="s">
        <v>2589</v>
      </c>
      <c r="C15" s="82">
        <v>1</v>
      </c>
      <c r="D15" s="58">
        <f>Summary!B36</f>
        <v>10</v>
      </c>
      <c r="E15" s="58">
        <f t="shared" ref="E15" si="5">SUM(C15-(C15*(D15/100)))</f>
        <v>0.9</v>
      </c>
      <c r="F15" s="55"/>
      <c r="G15" s="206"/>
      <c r="H15" s="180">
        <f t="shared" ref="H15" si="6">E15*G15</f>
        <v>0</v>
      </c>
    </row>
    <row r="16" spans="1:8" ht="15" customHeight="1">
      <c r="A16" s="104" t="s">
        <v>1081</v>
      </c>
      <c r="B16" s="105"/>
      <c r="C16" s="107"/>
      <c r="D16" s="107"/>
      <c r="E16" s="107"/>
      <c r="F16" s="234"/>
      <c r="G16" s="244"/>
      <c r="H16" s="236"/>
    </row>
    <row r="17" spans="1:8" ht="25">
      <c r="A17" s="83" t="s">
        <v>1090</v>
      </c>
      <c r="B17" s="84" t="s">
        <v>1078</v>
      </c>
      <c r="C17" s="82">
        <v>915</v>
      </c>
      <c r="D17" s="58">
        <f>Summary!B36</f>
        <v>10</v>
      </c>
      <c r="E17" s="58">
        <f>SUM(C17-(C17*(D17/100)))</f>
        <v>823.5</v>
      </c>
      <c r="F17" s="55"/>
      <c r="G17" s="206"/>
      <c r="H17" s="180">
        <f t="shared" si="3"/>
        <v>0</v>
      </c>
    </row>
    <row r="18" spans="1:8" ht="25">
      <c r="A18" s="83" t="s">
        <v>1091</v>
      </c>
      <c r="B18" s="84" t="s">
        <v>1079</v>
      </c>
      <c r="C18" s="82">
        <v>8052</v>
      </c>
      <c r="D18" s="58">
        <f>Summary!B36</f>
        <v>10</v>
      </c>
      <c r="E18" s="58">
        <f>SUM(C18-(C18*(D18/100)))</f>
        <v>7246.8</v>
      </c>
      <c r="F18" s="55"/>
      <c r="G18" s="206"/>
      <c r="H18" s="180">
        <f t="shared" si="3"/>
        <v>0</v>
      </c>
    </row>
    <row r="19" spans="1:8" ht="25">
      <c r="A19" s="83" t="s">
        <v>1092</v>
      </c>
      <c r="B19" s="84" t="s">
        <v>1080</v>
      </c>
      <c r="C19" s="82">
        <v>71370</v>
      </c>
      <c r="D19" s="58">
        <f>Summary!B36</f>
        <v>10</v>
      </c>
      <c r="E19" s="58">
        <f>SUM(C19-(C19*(D19/100)))</f>
        <v>64233</v>
      </c>
      <c r="F19" s="55"/>
      <c r="G19" s="206"/>
      <c r="H19" s="180">
        <f t="shared" si="3"/>
        <v>0</v>
      </c>
    </row>
    <row r="20" spans="1:8">
      <c r="D20" s="176"/>
    </row>
  </sheetData>
  <mergeCells count="1">
    <mergeCell ref="B2:F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5"/>
  <sheetViews>
    <sheetView workbookViewId="0">
      <selection activeCell="G5" sqref="G5:G132"/>
    </sheetView>
  </sheetViews>
  <sheetFormatPr defaultColWidth="8.81640625" defaultRowHeight="12.5"/>
  <cols>
    <col min="1" max="1" width="45.7265625" style="18" customWidth="1"/>
    <col min="2" max="2" width="25.7265625" style="48" bestFit="1" customWidth="1"/>
    <col min="3" max="5" width="17.7265625" style="18" customWidth="1"/>
    <col min="6" max="6" width="45.7265625" style="18" customWidth="1"/>
    <col min="7" max="7" width="12.7265625" style="194" customWidth="1"/>
    <col min="8" max="8" width="12.7265625" style="18" customWidth="1"/>
    <col min="9" max="16384" width="8.81640625" style="18"/>
  </cols>
  <sheetData>
    <row r="1" spans="1:8" ht="26">
      <c r="A1" s="36" t="s">
        <v>2359</v>
      </c>
      <c r="B1" s="91" t="s">
        <v>738</v>
      </c>
      <c r="C1" s="91" t="s">
        <v>854</v>
      </c>
      <c r="D1" s="38" t="s">
        <v>1472</v>
      </c>
      <c r="E1" s="97" t="s">
        <v>865</v>
      </c>
      <c r="F1" s="11" t="s">
        <v>67</v>
      </c>
      <c r="G1" s="190" t="s">
        <v>2520</v>
      </c>
      <c r="H1" s="12" t="s">
        <v>2521</v>
      </c>
    </row>
    <row r="2" spans="1:8" ht="44.25" customHeight="1">
      <c r="A2" s="118" t="s">
        <v>2531</v>
      </c>
      <c r="B2" s="468" t="s">
        <v>2530</v>
      </c>
      <c r="C2" s="468"/>
      <c r="D2" s="468"/>
      <c r="E2" s="468"/>
      <c r="F2" s="468"/>
      <c r="G2" s="211"/>
      <c r="H2" s="53"/>
    </row>
    <row r="3" spans="1:8" ht="13">
      <c r="A3" s="187" t="s">
        <v>765</v>
      </c>
      <c r="B3" s="186"/>
      <c r="C3" s="95"/>
      <c r="D3" s="95"/>
      <c r="E3" s="124"/>
      <c r="F3" s="124"/>
      <c r="G3" s="207"/>
      <c r="H3" s="124"/>
    </row>
    <row r="4" spans="1:8">
      <c r="A4" s="2" t="s">
        <v>1333</v>
      </c>
      <c r="B4" s="171" t="s">
        <v>2155</v>
      </c>
      <c r="C4" s="96">
        <v>17680</v>
      </c>
      <c r="D4" s="58">
        <f>Summary!$B$38</f>
        <v>10</v>
      </c>
      <c r="E4" s="58">
        <f>SUM(C4-(C4*(D4/100)))</f>
        <v>15912</v>
      </c>
      <c r="F4" s="55"/>
      <c r="G4" s="206"/>
      <c r="H4" s="180">
        <f t="shared" ref="H4" si="0">E4*G4</f>
        <v>0</v>
      </c>
    </row>
    <row r="5" spans="1:8">
      <c r="A5" s="2" t="s">
        <v>1334</v>
      </c>
      <c r="B5" s="171" t="s">
        <v>2156</v>
      </c>
      <c r="C5" s="96">
        <v>21840</v>
      </c>
      <c r="D5" s="58">
        <f>Summary!$B$38</f>
        <v>10</v>
      </c>
      <c r="E5" s="58">
        <f t="shared" ref="E5:E23" si="1">SUM(C5-(C5*(D5/100)))</f>
        <v>19656</v>
      </c>
      <c r="F5" s="55"/>
      <c r="G5" s="206"/>
      <c r="H5" s="180">
        <f t="shared" ref="H5:H68" si="2">E5*G5</f>
        <v>0</v>
      </c>
    </row>
    <row r="6" spans="1:8">
      <c r="A6" s="2" t="s">
        <v>1335</v>
      </c>
      <c r="B6" s="171" t="s">
        <v>2157</v>
      </c>
      <c r="C6" s="96">
        <v>26000</v>
      </c>
      <c r="D6" s="58">
        <f>Summary!$B$38</f>
        <v>10</v>
      </c>
      <c r="E6" s="58">
        <f t="shared" si="1"/>
        <v>23400</v>
      </c>
      <c r="F6" s="55"/>
      <c r="G6" s="206"/>
      <c r="H6" s="180">
        <f t="shared" si="2"/>
        <v>0</v>
      </c>
    </row>
    <row r="7" spans="1:8">
      <c r="A7" s="2" t="s">
        <v>1336</v>
      </c>
      <c r="B7" s="171" t="s">
        <v>2158</v>
      </c>
      <c r="C7" s="96">
        <v>30160</v>
      </c>
      <c r="D7" s="58">
        <f>Summary!$B$38</f>
        <v>10</v>
      </c>
      <c r="E7" s="58">
        <f t="shared" si="1"/>
        <v>27144</v>
      </c>
      <c r="F7" s="55"/>
      <c r="G7" s="206"/>
      <c r="H7" s="180">
        <f t="shared" si="2"/>
        <v>0</v>
      </c>
    </row>
    <row r="8" spans="1:8">
      <c r="A8" s="2" t="s">
        <v>1337</v>
      </c>
      <c r="B8" s="171" t="s">
        <v>2159</v>
      </c>
      <c r="C8" s="96">
        <v>38480</v>
      </c>
      <c r="D8" s="58">
        <f>Summary!$B$38</f>
        <v>10</v>
      </c>
      <c r="E8" s="58">
        <f t="shared" si="1"/>
        <v>34632</v>
      </c>
      <c r="F8" s="55"/>
      <c r="G8" s="206"/>
      <c r="H8" s="180">
        <f t="shared" si="2"/>
        <v>0</v>
      </c>
    </row>
    <row r="9" spans="1:8">
      <c r="A9" s="2" t="s">
        <v>1338</v>
      </c>
      <c r="B9" s="171" t="s">
        <v>2160</v>
      </c>
      <c r="C9" s="96">
        <v>63440</v>
      </c>
      <c r="D9" s="58">
        <f>Summary!$B$38</f>
        <v>10</v>
      </c>
      <c r="E9" s="58">
        <f t="shared" si="1"/>
        <v>57096</v>
      </c>
      <c r="F9" s="55"/>
      <c r="G9" s="206"/>
      <c r="H9" s="180">
        <f t="shared" si="2"/>
        <v>0</v>
      </c>
    </row>
    <row r="10" spans="1:8">
      <c r="A10" s="2" t="s">
        <v>1339</v>
      </c>
      <c r="B10" s="171" t="s">
        <v>2161</v>
      </c>
      <c r="C10" s="96">
        <v>75920</v>
      </c>
      <c r="D10" s="58">
        <f>Summary!$B$38</f>
        <v>10</v>
      </c>
      <c r="E10" s="58">
        <f t="shared" si="1"/>
        <v>68328</v>
      </c>
      <c r="F10" s="55"/>
      <c r="G10" s="206"/>
      <c r="H10" s="180">
        <f t="shared" si="2"/>
        <v>0</v>
      </c>
    </row>
    <row r="11" spans="1:8">
      <c r="A11" s="2" t="s">
        <v>1340</v>
      </c>
      <c r="B11" s="171" t="s">
        <v>2162</v>
      </c>
      <c r="C11" s="96">
        <v>88400</v>
      </c>
      <c r="D11" s="58">
        <f>Summary!$B$38</f>
        <v>10</v>
      </c>
      <c r="E11" s="58">
        <f t="shared" si="1"/>
        <v>79560</v>
      </c>
      <c r="F11" s="55"/>
      <c r="G11" s="206"/>
      <c r="H11" s="180">
        <f t="shared" si="2"/>
        <v>0</v>
      </c>
    </row>
    <row r="12" spans="1:8">
      <c r="A12" s="2" t="s">
        <v>1341</v>
      </c>
      <c r="B12" s="171" t="s">
        <v>2163</v>
      </c>
      <c r="C12" s="96">
        <v>113360</v>
      </c>
      <c r="D12" s="58">
        <f>Summary!$B$38</f>
        <v>10</v>
      </c>
      <c r="E12" s="58">
        <f t="shared" si="1"/>
        <v>102024</v>
      </c>
      <c r="F12" s="55"/>
      <c r="G12" s="206"/>
      <c r="H12" s="180">
        <f t="shared" si="2"/>
        <v>0</v>
      </c>
    </row>
    <row r="13" spans="1:8">
      <c r="A13" s="2" t="s">
        <v>1342</v>
      </c>
      <c r="B13" s="171" t="s">
        <v>2164</v>
      </c>
      <c r="C13" s="96">
        <v>138320</v>
      </c>
      <c r="D13" s="58">
        <f>Summary!$B$38</f>
        <v>10</v>
      </c>
      <c r="E13" s="58">
        <f t="shared" si="1"/>
        <v>124488</v>
      </c>
      <c r="F13" s="55"/>
      <c r="G13" s="206"/>
      <c r="H13" s="180">
        <f t="shared" si="2"/>
        <v>0</v>
      </c>
    </row>
    <row r="14" spans="1:8">
      <c r="A14" s="2" t="s">
        <v>1343</v>
      </c>
      <c r="B14" s="171" t="s">
        <v>2165</v>
      </c>
      <c r="C14" s="96">
        <v>8840</v>
      </c>
      <c r="D14" s="58">
        <f>Summary!$B$38</f>
        <v>10</v>
      </c>
      <c r="E14" s="58">
        <f t="shared" si="1"/>
        <v>7956</v>
      </c>
      <c r="F14" s="55"/>
      <c r="G14" s="206"/>
      <c r="H14" s="180">
        <f t="shared" si="2"/>
        <v>0</v>
      </c>
    </row>
    <row r="15" spans="1:8">
      <c r="A15" s="2" t="s">
        <v>1344</v>
      </c>
      <c r="B15" s="171" t="s">
        <v>2166</v>
      </c>
      <c r="C15" s="96">
        <v>10920</v>
      </c>
      <c r="D15" s="58">
        <f>Summary!$B$38</f>
        <v>10</v>
      </c>
      <c r="E15" s="58">
        <f t="shared" si="1"/>
        <v>9828</v>
      </c>
      <c r="F15" s="55"/>
      <c r="G15" s="206"/>
      <c r="H15" s="180">
        <f t="shared" si="2"/>
        <v>0</v>
      </c>
    </row>
    <row r="16" spans="1:8">
      <c r="A16" s="2" t="s">
        <v>1345</v>
      </c>
      <c r="B16" s="171" t="s">
        <v>2167</v>
      </c>
      <c r="C16" s="96">
        <v>13000</v>
      </c>
      <c r="D16" s="58">
        <f>Summary!$B$38</f>
        <v>10</v>
      </c>
      <c r="E16" s="58">
        <f t="shared" si="1"/>
        <v>11700</v>
      </c>
      <c r="F16" s="55"/>
      <c r="G16" s="206"/>
      <c r="H16" s="180">
        <f t="shared" si="2"/>
        <v>0</v>
      </c>
    </row>
    <row r="17" spans="1:8">
      <c r="A17" s="2" t="s">
        <v>1346</v>
      </c>
      <c r="B17" s="171" t="s">
        <v>2168</v>
      </c>
      <c r="C17" s="96">
        <v>15080</v>
      </c>
      <c r="D17" s="58">
        <f>Summary!$B$38</f>
        <v>10</v>
      </c>
      <c r="E17" s="58">
        <f t="shared" si="1"/>
        <v>13572</v>
      </c>
      <c r="F17" s="55"/>
      <c r="G17" s="206"/>
      <c r="H17" s="180">
        <f t="shared" si="2"/>
        <v>0</v>
      </c>
    </row>
    <row r="18" spans="1:8">
      <c r="A18" s="2" t="s">
        <v>1347</v>
      </c>
      <c r="B18" s="171" t="s">
        <v>2169</v>
      </c>
      <c r="C18" s="96">
        <v>19240</v>
      </c>
      <c r="D18" s="58">
        <f>Summary!$B$38</f>
        <v>10</v>
      </c>
      <c r="E18" s="58">
        <f t="shared" si="1"/>
        <v>17316</v>
      </c>
      <c r="F18" s="55"/>
      <c r="G18" s="206"/>
      <c r="H18" s="180">
        <f t="shared" si="2"/>
        <v>0</v>
      </c>
    </row>
    <row r="19" spans="1:8">
      <c r="A19" s="2" t="s">
        <v>1348</v>
      </c>
      <c r="B19" s="171" t="s">
        <v>2170</v>
      </c>
      <c r="C19" s="96">
        <v>31720</v>
      </c>
      <c r="D19" s="58">
        <f>Summary!$B$38</f>
        <v>10</v>
      </c>
      <c r="E19" s="58">
        <f t="shared" si="1"/>
        <v>28548</v>
      </c>
      <c r="F19" s="55"/>
      <c r="G19" s="206"/>
      <c r="H19" s="180">
        <f t="shared" si="2"/>
        <v>0</v>
      </c>
    </row>
    <row r="20" spans="1:8">
      <c r="A20" s="2" t="s">
        <v>1349</v>
      </c>
      <c r="B20" s="171" t="s">
        <v>2171</v>
      </c>
      <c r="C20" s="96">
        <v>37960</v>
      </c>
      <c r="D20" s="58">
        <f>Summary!$B$38</f>
        <v>10</v>
      </c>
      <c r="E20" s="58">
        <f t="shared" si="1"/>
        <v>34164</v>
      </c>
      <c r="F20" s="55"/>
      <c r="G20" s="206"/>
      <c r="H20" s="180">
        <f t="shared" si="2"/>
        <v>0</v>
      </c>
    </row>
    <row r="21" spans="1:8">
      <c r="A21" s="2" t="s">
        <v>1350</v>
      </c>
      <c r="B21" s="171" t="s">
        <v>2172</v>
      </c>
      <c r="C21" s="96">
        <v>44200</v>
      </c>
      <c r="D21" s="58">
        <f>Summary!$B$38</f>
        <v>10</v>
      </c>
      <c r="E21" s="58">
        <f t="shared" si="1"/>
        <v>39780</v>
      </c>
      <c r="F21" s="55"/>
      <c r="G21" s="206"/>
      <c r="H21" s="180">
        <f t="shared" si="2"/>
        <v>0</v>
      </c>
    </row>
    <row r="22" spans="1:8">
      <c r="A22" s="2" t="s">
        <v>1351</v>
      </c>
      <c r="B22" s="171" t="s">
        <v>2173</v>
      </c>
      <c r="C22" s="96">
        <v>56680</v>
      </c>
      <c r="D22" s="58">
        <f>Summary!$B$38</f>
        <v>10</v>
      </c>
      <c r="E22" s="58">
        <f t="shared" si="1"/>
        <v>51012</v>
      </c>
      <c r="F22" s="55"/>
      <c r="G22" s="206"/>
      <c r="H22" s="180">
        <f t="shared" si="2"/>
        <v>0</v>
      </c>
    </row>
    <row r="23" spans="1:8">
      <c r="A23" s="2" t="s">
        <v>1352</v>
      </c>
      <c r="B23" s="171" t="s">
        <v>2174</v>
      </c>
      <c r="C23" s="96">
        <v>69250</v>
      </c>
      <c r="D23" s="58">
        <f>Summary!$B$38</f>
        <v>10</v>
      </c>
      <c r="E23" s="58">
        <f t="shared" si="1"/>
        <v>62325</v>
      </c>
      <c r="F23" s="55"/>
      <c r="G23" s="206"/>
      <c r="H23" s="180">
        <f t="shared" si="2"/>
        <v>0</v>
      </c>
    </row>
    <row r="24" spans="1:8" ht="13">
      <c r="A24" s="122" t="s">
        <v>766</v>
      </c>
      <c r="B24" s="95"/>
      <c r="C24" s="95"/>
      <c r="D24" s="95"/>
      <c r="E24" s="124"/>
      <c r="F24" s="124"/>
      <c r="G24" s="207"/>
      <c r="H24" s="124"/>
    </row>
    <row r="25" spans="1:8">
      <c r="A25" s="2" t="s">
        <v>1353</v>
      </c>
      <c r="B25" s="127" t="s">
        <v>2175</v>
      </c>
      <c r="C25" s="96">
        <v>13260</v>
      </c>
      <c r="D25" s="58">
        <f>Summary!$B$39</f>
        <v>10</v>
      </c>
      <c r="E25" s="58">
        <f>SUM(C25-(C25*(D25/100)))</f>
        <v>11934</v>
      </c>
      <c r="F25" s="55"/>
      <c r="G25" s="206"/>
      <c r="H25" s="180">
        <f t="shared" si="2"/>
        <v>0</v>
      </c>
    </row>
    <row r="26" spans="1:8">
      <c r="A26" s="2" t="s">
        <v>1354</v>
      </c>
      <c r="B26" s="127" t="s">
        <v>2176</v>
      </c>
      <c r="C26" s="96">
        <v>16380</v>
      </c>
      <c r="D26" s="58">
        <f>Summary!$B$39</f>
        <v>10</v>
      </c>
      <c r="E26" s="58">
        <f t="shared" ref="E26:E44" si="3">SUM(C26-(C26*(D26/100)))</f>
        <v>14742</v>
      </c>
      <c r="F26" s="55"/>
      <c r="G26" s="206"/>
      <c r="H26" s="180">
        <f t="shared" si="2"/>
        <v>0</v>
      </c>
    </row>
    <row r="27" spans="1:8">
      <c r="A27" s="2" t="s">
        <v>767</v>
      </c>
      <c r="B27" s="127" t="s">
        <v>2177</v>
      </c>
      <c r="C27" s="96">
        <v>19500</v>
      </c>
      <c r="D27" s="58">
        <f>Summary!$B$39</f>
        <v>10</v>
      </c>
      <c r="E27" s="58">
        <f t="shared" si="3"/>
        <v>17550</v>
      </c>
      <c r="F27" s="55"/>
      <c r="G27" s="206"/>
      <c r="H27" s="180">
        <f t="shared" si="2"/>
        <v>0</v>
      </c>
    </row>
    <row r="28" spans="1:8">
      <c r="A28" s="2" t="s">
        <v>1355</v>
      </c>
      <c r="B28" s="127" t="s">
        <v>2178</v>
      </c>
      <c r="C28" s="96">
        <v>22620</v>
      </c>
      <c r="D28" s="58">
        <f>Summary!$B$39</f>
        <v>10</v>
      </c>
      <c r="E28" s="58">
        <f t="shared" si="3"/>
        <v>20358</v>
      </c>
      <c r="F28" s="55"/>
      <c r="G28" s="206"/>
      <c r="H28" s="180">
        <f t="shared" si="2"/>
        <v>0</v>
      </c>
    </row>
    <row r="29" spans="1:8">
      <c r="A29" s="2" t="s">
        <v>1356</v>
      </c>
      <c r="B29" s="127" t="s">
        <v>2179</v>
      </c>
      <c r="C29" s="96">
        <v>28860</v>
      </c>
      <c r="D29" s="58">
        <f>Summary!$B$39</f>
        <v>10</v>
      </c>
      <c r="E29" s="58">
        <f t="shared" si="3"/>
        <v>25974</v>
      </c>
      <c r="F29" s="55"/>
      <c r="G29" s="206"/>
      <c r="H29" s="180">
        <f t="shared" si="2"/>
        <v>0</v>
      </c>
    </row>
    <row r="30" spans="1:8">
      <c r="A30" s="2" t="s">
        <v>1357</v>
      </c>
      <c r="B30" s="127" t="s">
        <v>2180</v>
      </c>
      <c r="C30" s="96">
        <v>47580</v>
      </c>
      <c r="D30" s="58">
        <f>Summary!$B$39</f>
        <v>10</v>
      </c>
      <c r="E30" s="58">
        <f t="shared" si="3"/>
        <v>42822</v>
      </c>
      <c r="F30" s="55"/>
      <c r="G30" s="206"/>
      <c r="H30" s="180">
        <f t="shared" si="2"/>
        <v>0</v>
      </c>
    </row>
    <row r="31" spans="1:8">
      <c r="A31" s="2" t="s">
        <v>1358</v>
      </c>
      <c r="B31" s="127" t="s">
        <v>2181</v>
      </c>
      <c r="C31" s="96">
        <v>56940</v>
      </c>
      <c r="D31" s="58">
        <f>Summary!$B$39</f>
        <v>10</v>
      </c>
      <c r="E31" s="58">
        <f t="shared" si="3"/>
        <v>51246</v>
      </c>
      <c r="F31" s="55"/>
      <c r="G31" s="206"/>
      <c r="H31" s="180">
        <f t="shared" si="2"/>
        <v>0</v>
      </c>
    </row>
    <row r="32" spans="1:8">
      <c r="A32" s="2" t="s">
        <v>1359</v>
      </c>
      <c r="B32" s="128" t="s">
        <v>2182</v>
      </c>
      <c r="C32" s="96">
        <v>66300</v>
      </c>
      <c r="D32" s="58">
        <f>Summary!$B$39</f>
        <v>10</v>
      </c>
      <c r="E32" s="58">
        <f t="shared" si="3"/>
        <v>59670</v>
      </c>
      <c r="F32" s="55"/>
      <c r="G32" s="206"/>
      <c r="H32" s="180">
        <f t="shared" si="2"/>
        <v>0</v>
      </c>
    </row>
    <row r="33" spans="1:8">
      <c r="A33" s="2" t="s">
        <v>1360</v>
      </c>
      <c r="B33" s="128" t="s">
        <v>2183</v>
      </c>
      <c r="C33" s="96">
        <v>85020</v>
      </c>
      <c r="D33" s="58">
        <f>Summary!$B$39</f>
        <v>10</v>
      </c>
      <c r="E33" s="58">
        <f t="shared" si="3"/>
        <v>76518</v>
      </c>
      <c r="F33" s="55"/>
      <c r="G33" s="206"/>
      <c r="H33" s="180">
        <f t="shared" si="2"/>
        <v>0</v>
      </c>
    </row>
    <row r="34" spans="1:8">
      <c r="A34" s="2" t="s">
        <v>1361</v>
      </c>
      <c r="B34" s="128" t="s">
        <v>2184</v>
      </c>
      <c r="C34" s="96">
        <v>103740</v>
      </c>
      <c r="D34" s="58">
        <f>Summary!$B$39</f>
        <v>10</v>
      </c>
      <c r="E34" s="58">
        <f t="shared" si="3"/>
        <v>93366</v>
      </c>
      <c r="F34" s="55"/>
      <c r="G34" s="206"/>
      <c r="H34" s="180">
        <f t="shared" si="2"/>
        <v>0</v>
      </c>
    </row>
    <row r="35" spans="1:8">
      <c r="A35" s="2" t="s">
        <v>1362</v>
      </c>
      <c r="B35" s="127" t="s">
        <v>2185</v>
      </c>
      <c r="C35" s="96">
        <v>6630</v>
      </c>
      <c r="D35" s="58">
        <f>Summary!$B$39</f>
        <v>10</v>
      </c>
      <c r="E35" s="58">
        <f t="shared" si="3"/>
        <v>5967</v>
      </c>
      <c r="F35" s="55"/>
      <c r="G35" s="206"/>
      <c r="H35" s="180">
        <f t="shared" si="2"/>
        <v>0</v>
      </c>
    </row>
    <row r="36" spans="1:8">
      <c r="A36" s="2" t="s">
        <v>1363</v>
      </c>
      <c r="B36" s="127" t="s">
        <v>2186</v>
      </c>
      <c r="C36" s="96">
        <v>8190</v>
      </c>
      <c r="D36" s="58">
        <f>Summary!$B$39</f>
        <v>10</v>
      </c>
      <c r="E36" s="58">
        <f t="shared" si="3"/>
        <v>7371</v>
      </c>
      <c r="F36" s="55"/>
      <c r="G36" s="206"/>
      <c r="H36" s="180">
        <f t="shared" si="2"/>
        <v>0</v>
      </c>
    </row>
    <row r="37" spans="1:8">
      <c r="A37" s="2" t="s">
        <v>1364</v>
      </c>
      <c r="B37" s="127" t="s">
        <v>2187</v>
      </c>
      <c r="C37" s="96">
        <v>9750</v>
      </c>
      <c r="D37" s="58">
        <f>Summary!$B$39</f>
        <v>10</v>
      </c>
      <c r="E37" s="58">
        <f t="shared" si="3"/>
        <v>8775</v>
      </c>
      <c r="F37" s="55"/>
      <c r="G37" s="206"/>
      <c r="H37" s="180">
        <f t="shared" si="2"/>
        <v>0</v>
      </c>
    </row>
    <row r="38" spans="1:8">
      <c r="A38" s="2" t="s">
        <v>1365</v>
      </c>
      <c r="B38" s="127" t="s">
        <v>2188</v>
      </c>
      <c r="C38" s="96">
        <v>11310</v>
      </c>
      <c r="D38" s="58">
        <f>Summary!$B$39</f>
        <v>10</v>
      </c>
      <c r="E38" s="58">
        <f t="shared" si="3"/>
        <v>10179</v>
      </c>
      <c r="F38" s="55"/>
      <c r="G38" s="206"/>
      <c r="H38" s="180">
        <f t="shared" si="2"/>
        <v>0</v>
      </c>
    </row>
    <row r="39" spans="1:8">
      <c r="A39" s="2" t="s">
        <v>1366</v>
      </c>
      <c r="B39" s="127" t="s">
        <v>2189</v>
      </c>
      <c r="C39" s="96">
        <v>11430</v>
      </c>
      <c r="D39" s="58">
        <f>Summary!$B$39</f>
        <v>10</v>
      </c>
      <c r="E39" s="58">
        <f t="shared" si="3"/>
        <v>10287</v>
      </c>
      <c r="F39" s="55"/>
      <c r="G39" s="206"/>
      <c r="H39" s="180">
        <f t="shared" si="2"/>
        <v>0</v>
      </c>
    </row>
    <row r="40" spans="1:8">
      <c r="A40" s="2" t="s">
        <v>1367</v>
      </c>
      <c r="B40" s="127" t="s">
        <v>2190</v>
      </c>
      <c r="C40" s="96">
        <v>23790</v>
      </c>
      <c r="D40" s="58">
        <f>Summary!$B$39</f>
        <v>10</v>
      </c>
      <c r="E40" s="58">
        <f t="shared" si="3"/>
        <v>21411</v>
      </c>
      <c r="F40" s="55"/>
      <c r="G40" s="206"/>
      <c r="H40" s="180">
        <f t="shared" si="2"/>
        <v>0</v>
      </c>
    </row>
    <row r="41" spans="1:8">
      <c r="A41" s="2" t="s">
        <v>1368</v>
      </c>
      <c r="B41" s="127" t="s">
        <v>2191</v>
      </c>
      <c r="C41" s="96">
        <v>28470</v>
      </c>
      <c r="D41" s="58">
        <f>Summary!$B$39</f>
        <v>10</v>
      </c>
      <c r="E41" s="58">
        <f t="shared" si="3"/>
        <v>25623</v>
      </c>
      <c r="F41" s="55"/>
      <c r="G41" s="206"/>
      <c r="H41" s="180">
        <f t="shared" si="2"/>
        <v>0</v>
      </c>
    </row>
    <row r="42" spans="1:8">
      <c r="A42" s="2" t="s">
        <v>1369</v>
      </c>
      <c r="B42" s="127" t="s">
        <v>2192</v>
      </c>
      <c r="C42" s="96">
        <v>33150</v>
      </c>
      <c r="D42" s="58">
        <f>Summary!$B$39</f>
        <v>10</v>
      </c>
      <c r="E42" s="58">
        <f t="shared" si="3"/>
        <v>29835</v>
      </c>
      <c r="F42" s="55"/>
      <c r="G42" s="206"/>
      <c r="H42" s="180">
        <f t="shared" si="2"/>
        <v>0</v>
      </c>
    </row>
    <row r="43" spans="1:8">
      <c r="A43" s="2" t="s">
        <v>1370</v>
      </c>
      <c r="B43" s="127" t="s">
        <v>2193</v>
      </c>
      <c r="C43" s="96">
        <v>42510</v>
      </c>
      <c r="D43" s="58">
        <f>Summary!$B$39</f>
        <v>10</v>
      </c>
      <c r="E43" s="58">
        <f t="shared" si="3"/>
        <v>38259</v>
      </c>
      <c r="F43" s="55"/>
      <c r="G43" s="206"/>
      <c r="H43" s="180">
        <f t="shared" si="2"/>
        <v>0</v>
      </c>
    </row>
    <row r="44" spans="1:8">
      <c r="A44" s="2" t="s">
        <v>1371</v>
      </c>
      <c r="B44" s="127" t="s">
        <v>2194</v>
      </c>
      <c r="C44" s="96">
        <v>51870</v>
      </c>
      <c r="D44" s="58">
        <f>Summary!$B$39</f>
        <v>10</v>
      </c>
      <c r="E44" s="58">
        <f t="shared" si="3"/>
        <v>46683</v>
      </c>
      <c r="F44" s="55"/>
      <c r="G44" s="206"/>
      <c r="H44" s="180">
        <f t="shared" si="2"/>
        <v>0</v>
      </c>
    </row>
    <row r="45" spans="1:8" ht="13">
      <c r="A45" s="123" t="s">
        <v>768</v>
      </c>
      <c r="B45" s="95"/>
      <c r="C45" s="95"/>
      <c r="D45" s="95"/>
      <c r="E45" s="124"/>
      <c r="F45" s="124"/>
      <c r="G45" s="207"/>
      <c r="H45" s="124"/>
    </row>
    <row r="46" spans="1:8">
      <c r="A46" s="3" t="s">
        <v>1372</v>
      </c>
      <c r="B46" s="129" t="s">
        <v>2195</v>
      </c>
      <c r="C46" s="96">
        <v>2200</v>
      </c>
      <c r="D46" s="58">
        <f>Summary!$B$40</f>
        <v>10</v>
      </c>
      <c r="E46" s="58">
        <f t="shared" ref="E46" si="4">SUM(C46-(C46*(D46/100)))</f>
        <v>1980</v>
      </c>
      <c r="F46" s="55"/>
      <c r="G46" s="206"/>
      <c r="H46" s="180">
        <f t="shared" si="2"/>
        <v>0</v>
      </c>
    </row>
    <row r="47" spans="1:8">
      <c r="A47" s="3" t="s">
        <v>1373</v>
      </c>
      <c r="B47" s="129" t="s">
        <v>2196</v>
      </c>
      <c r="C47" s="96">
        <v>4400</v>
      </c>
      <c r="D47" s="58">
        <f>Summary!$B$40</f>
        <v>10</v>
      </c>
      <c r="E47" s="58">
        <f t="shared" ref="E47:E57" si="5">SUM(C47-(C47*(D47/100)))</f>
        <v>3960</v>
      </c>
      <c r="F47" s="55"/>
      <c r="G47" s="206"/>
      <c r="H47" s="180">
        <f t="shared" si="2"/>
        <v>0</v>
      </c>
    </row>
    <row r="48" spans="1:8">
      <c r="A48" s="3" t="s">
        <v>1374</v>
      </c>
      <c r="B48" s="129" t="s">
        <v>2197</v>
      </c>
      <c r="C48" s="96">
        <v>6600</v>
      </c>
      <c r="D48" s="58">
        <f>Summary!$B$40</f>
        <v>10</v>
      </c>
      <c r="E48" s="58">
        <f t="shared" si="5"/>
        <v>5940</v>
      </c>
      <c r="F48" s="55"/>
      <c r="G48" s="206"/>
      <c r="H48" s="180">
        <f t="shared" si="2"/>
        <v>0</v>
      </c>
    </row>
    <row r="49" spans="1:8">
      <c r="A49" s="3" t="s">
        <v>1375</v>
      </c>
      <c r="B49" s="129" t="s">
        <v>2198</v>
      </c>
      <c r="C49" s="96">
        <v>13200</v>
      </c>
      <c r="D49" s="58">
        <f>Summary!$B$40</f>
        <v>10</v>
      </c>
      <c r="E49" s="58">
        <f t="shared" si="5"/>
        <v>11880</v>
      </c>
      <c r="F49" s="55"/>
      <c r="G49" s="206"/>
      <c r="H49" s="180">
        <f t="shared" si="2"/>
        <v>0</v>
      </c>
    </row>
    <row r="50" spans="1:8">
      <c r="A50" s="3" t="s">
        <v>1376</v>
      </c>
      <c r="B50" s="129" t="s">
        <v>2199</v>
      </c>
      <c r="C50" s="96">
        <v>26400</v>
      </c>
      <c r="D50" s="58">
        <f>Summary!$B$40</f>
        <v>10</v>
      </c>
      <c r="E50" s="58">
        <f t="shared" si="5"/>
        <v>23760</v>
      </c>
      <c r="F50" s="55"/>
      <c r="G50" s="206"/>
      <c r="H50" s="180">
        <f t="shared" si="2"/>
        <v>0</v>
      </c>
    </row>
    <row r="51" spans="1:8">
      <c r="A51" s="3" t="s">
        <v>1377</v>
      </c>
      <c r="B51" s="130" t="s">
        <v>2200</v>
      </c>
      <c r="C51" s="96">
        <v>33000</v>
      </c>
      <c r="D51" s="58">
        <f>Summary!$B$40</f>
        <v>10</v>
      </c>
      <c r="E51" s="58">
        <f t="shared" si="5"/>
        <v>29700</v>
      </c>
      <c r="F51" s="55"/>
      <c r="G51" s="206"/>
      <c r="H51" s="180">
        <f t="shared" si="2"/>
        <v>0</v>
      </c>
    </row>
    <row r="52" spans="1:8">
      <c r="A52" s="3" t="s">
        <v>1378</v>
      </c>
      <c r="B52" s="129" t="s">
        <v>2201</v>
      </c>
      <c r="C52" s="96">
        <v>600</v>
      </c>
      <c r="D52" s="58">
        <f>Summary!$B$40</f>
        <v>10</v>
      </c>
      <c r="E52" s="58">
        <f t="shared" si="5"/>
        <v>540</v>
      </c>
      <c r="F52" s="55"/>
      <c r="G52" s="206"/>
      <c r="H52" s="180">
        <f t="shared" si="2"/>
        <v>0</v>
      </c>
    </row>
    <row r="53" spans="1:8">
      <c r="A53" s="3" t="s">
        <v>1379</v>
      </c>
      <c r="B53" s="129" t="s">
        <v>2202</v>
      </c>
      <c r="C53" s="96">
        <v>1100</v>
      </c>
      <c r="D53" s="58">
        <f>Summary!$B$40</f>
        <v>10</v>
      </c>
      <c r="E53" s="58">
        <f t="shared" si="5"/>
        <v>990</v>
      </c>
      <c r="F53" s="55"/>
      <c r="G53" s="206"/>
      <c r="H53" s="180">
        <f t="shared" si="2"/>
        <v>0</v>
      </c>
    </row>
    <row r="54" spans="1:8">
      <c r="A54" s="3" t="s">
        <v>1380</v>
      </c>
      <c r="B54" s="129" t="s">
        <v>2203</v>
      </c>
      <c r="C54" s="96">
        <v>1700</v>
      </c>
      <c r="D54" s="58">
        <f>Summary!$B$40</f>
        <v>10</v>
      </c>
      <c r="E54" s="58">
        <f t="shared" si="5"/>
        <v>1530</v>
      </c>
      <c r="F54" s="55"/>
      <c r="G54" s="206"/>
      <c r="H54" s="180">
        <f t="shared" si="2"/>
        <v>0</v>
      </c>
    </row>
    <row r="55" spans="1:8">
      <c r="A55" s="3" t="s">
        <v>1381</v>
      </c>
      <c r="B55" s="129" t="s">
        <v>2204</v>
      </c>
      <c r="C55" s="96">
        <v>3300</v>
      </c>
      <c r="D55" s="58">
        <f>Summary!$B$40</f>
        <v>10</v>
      </c>
      <c r="E55" s="58">
        <f t="shared" si="5"/>
        <v>2970</v>
      </c>
      <c r="F55" s="55"/>
      <c r="G55" s="206"/>
      <c r="H55" s="180">
        <f t="shared" si="2"/>
        <v>0</v>
      </c>
    </row>
    <row r="56" spans="1:8">
      <c r="A56" s="3" t="s">
        <v>1382</v>
      </c>
      <c r="B56" s="129" t="s">
        <v>2205</v>
      </c>
      <c r="C56" s="96">
        <v>6600</v>
      </c>
      <c r="D56" s="58">
        <f>Summary!$B$40</f>
        <v>10</v>
      </c>
      <c r="E56" s="58">
        <f t="shared" si="5"/>
        <v>5940</v>
      </c>
      <c r="F56" s="55"/>
      <c r="G56" s="206"/>
      <c r="H56" s="180">
        <f t="shared" si="2"/>
        <v>0</v>
      </c>
    </row>
    <row r="57" spans="1:8">
      <c r="A57" s="3" t="s">
        <v>1383</v>
      </c>
      <c r="B57" s="129" t="s">
        <v>2206</v>
      </c>
      <c r="C57" s="96">
        <v>8300</v>
      </c>
      <c r="D57" s="58">
        <f>Summary!$B$40</f>
        <v>10</v>
      </c>
      <c r="E57" s="58">
        <f t="shared" si="5"/>
        <v>7470</v>
      </c>
      <c r="F57" s="55"/>
      <c r="G57" s="206"/>
      <c r="H57" s="180">
        <f t="shared" si="2"/>
        <v>0</v>
      </c>
    </row>
    <row r="58" spans="1:8" ht="13">
      <c r="A58" s="94" t="s">
        <v>769</v>
      </c>
      <c r="B58" s="95"/>
      <c r="C58" s="93"/>
      <c r="D58" s="93"/>
      <c r="E58" s="125"/>
      <c r="F58" s="125"/>
      <c r="G58" s="208"/>
      <c r="H58" s="125"/>
    </row>
    <row r="59" spans="1:8">
      <c r="A59" s="4" t="s">
        <v>1384</v>
      </c>
      <c r="B59" s="131" t="s">
        <v>2207</v>
      </c>
      <c r="C59" s="96">
        <v>2500</v>
      </c>
      <c r="D59" s="58">
        <f>Summary!$B$41</f>
        <v>10</v>
      </c>
      <c r="E59" s="58">
        <f t="shared" ref="E59" si="6">SUM(C59-(C59*(D59/100)))</f>
        <v>2250</v>
      </c>
      <c r="F59" s="55"/>
      <c r="G59" s="206"/>
      <c r="H59" s="180">
        <f t="shared" si="2"/>
        <v>0</v>
      </c>
    </row>
    <row r="60" spans="1:8">
      <c r="A60" s="4" t="s">
        <v>1385</v>
      </c>
      <c r="B60" s="132" t="s">
        <v>2208</v>
      </c>
      <c r="C60" s="96">
        <v>8500</v>
      </c>
      <c r="D60" s="58">
        <f>Summary!$B$41</f>
        <v>10</v>
      </c>
      <c r="E60" s="58">
        <f t="shared" ref="E60:E72" si="7">SUM(C60-(C60*(D60/100)))</f>
        <v>7650</v>
      </c>
      <c r="F60" s="55"/>
      <c r="G60" s="206"/>
      <c r="H60" s="180">
        <f t="shared" si="2"/>
        <v>0</v>
      </c>
    </row>
    <row r="61" spans="1:8">
      <c r="A61" s="4" t="s">
        <v>1386</v>
      </c>
      <c r="B61" s="132" t="s">
        <v>2209</v>
      </c>
      <c r="C61" s="96">
        <v>595</v>
      </c>
      <c r="D61" s="58">
        <f>Summary!$B$41</f>
        <v>10</v>
      </c>
      <c r="E61" s="58">
        <f t="shared" si="7"/>
        <v>535.5</v>
      </c>
      <c r="F61" s="55"/>
      <c r="G61" s="206"/>
      <c r="H61" s="180">
        <f t="shared" si="2"/>
        <v>0</v>
      </c>
    </row>
    <row r="62" spans="1:8">
      <c r="A62" s="5" t="s">
        <v>1387</v>
      </c>
      <c r="B62" s="131" t="s">
        <v>2265</v>
      </c>
      <c r="C62" s="96">
        <v>3250</v>
      </c>
      <c r="D62" s="58">
        <f>Summary!$B$41</f>
        <v>10</v>
      </c>
      <c r="E62" s="58">
        <f t="shared" si="7"/>
        <v>2925</v>
      </c>
      <c r="F62" s="55"/>
      <c r="G62" s="206"/>
      <c r="H62" s="180">
        <f t="shared" si="2"/>
        <v>0</v>
      </c>
    </row>
    <row r="63" spans="1:8">
      <c r="A63" s="5" t="s">
        <v>1388</v>
      </c>
      <c r="B63" s="131" t="s">
        <v>2266</v>
      </c>
      <c r="C63" s="96">
        <v>5833.333333333333</v>
      </c>
      <c r="D63" s="58">
        <f>Summary!$B$41</f>
        <v>10</v>
      </c>
      <c r="E63" s="58">
        <f t="shared" si="7"/>
        <v>5250</v>
      </c>
      <c r="F63" s="55"/>
      <c r="G63" s="206"/>
      <c r="H63" s="180">
        <f t="shared" si="2"/>
        <v>0</v>
      </c>
    </row>
    <row r="64" spans="1:8">
      <c r="A64" s="5" t="s">
        <v>1389</v>
      </c>
      <c r="B64" s="131" t="s">
        <v>2267</v>
      </c>
      <c r="C64" s="96">
        <v>12500</v>
      </c>
      <c r="D64" s="58">
        <f>Summary!$B$41</f>
        <v>10</v>
      </c>
      <c r="E64" s="58">
        <f t="shared" si="7"/>
        <v>11250</v>
      </c>
      <c r="F64" s="55"/>
      <c r="G64" s="206"/>
      <c r="H64" s="180">
        <f t="shared" si="2"/>
        <v>0</v>
      </c>
    </row>
    <row r="65" spans="1:8">
      <c r="A65" s="5" t="s">
        <v>1390</v>
      </c>
      <c r="B65" s="131" t="s">
        <v>2268</v>
      </c>
      <c r="C65" s="96">
        <v>21500</v>
      </c>
      <c r="D65" s="58">
        <f>Summary!$B$41</f>
        <v>10</v>
      </c>
      <c r="E65" s="58">
        <f t="shared" si="7"/>
        <v>19350</v>
      </c>
      <c r="F65" s="55"/>
      <c r="G65" s="206"/>
      <c r="H65" s="180">
        <f t="shared" si="2"/>
        <v>0</v>
      </c>
    </row>
    <row r="66" spans="1:8">
      <c r="A66" s="5" t="s">
        <v>1391</v>
      </c>
      <c r="B66" s="131" t="s">
        <v>2269</v>
      </c>
      <c r="C66" s="96">
        <v>40000</v>
      </c>
      <c r="D66" s="58">
        <f>Summary!$B$41</f>
        <v>10</v>
      </c>
      <c r="E66" s="58">
        <f t="shared" si="7"/>
        <v>36000</v>
      </c>
      <c r="F66" s="55"/>
      <c r="G66" s="206"/>
      <c r="H66" s="180">
        <f t="shared" si="2"/>
        <v>0</v>
      </c>
    </row>
    <row r="67" spans="1:8">
      <c r="A67" s="5" t="s">
        <v>1392</v>
      </c>
      <c r="B67" s="131" t="s">
        <v>2270</v>
      </c>
      <c r="C67" s="96">
        <v>80000</v>
      </c>
      <c r="D67" s="58">
        <f>Summary!$B$41</f>
        <v>10</v>
      </c>
      <c r="E67" s="58">
        <f t="shared" si="7"/>
        <v>72000</v>
      </c>
      <c r="F67" s="55"/>
      <c r="G67" s="206"/>
      <c r="H67" s="180">
        <f t="shared" si="2"/>
        <v>0</v>
      </c>
    </row>
    <row r="68" spans="1:8">
      <c r="A68" s="5" t="s">
        <v>1393</v>
      </c>
      <c r="B68" s="131" t="s">
        <v>2271</v>
      </c>
      <c r="C68" s="96">
        <v>128000</v>
      </c>
      <c r="D68" s="58">
        <f>Summary!$B$41</f>
        <v>10</v>
      </c>
      <c r="E68" s="58">
        <f t="shared" si="7"/>
        <v>115200</v>
      </c>
      <c r="F68" s="55"/>
      <c r="G68" s="206"/>
      <c r="H68" s="180">
        <f t="shared" si="2"/>
        <v>0</v>
      </c>
    </row>
    <row r="69" spans="1:8">
      <c r="A69" s="5" t="s">
        <v>1394</v>
      </c>
      <c r="B69" s="131" t="s">
        <v>2272</v>
      </c>
      <c r="C69" s="96">
        <v>204000</v>
      </c>
      <c r="D69" s="58">
        <f>Summary!$B$41</f>
        <v>10</v>
      </c>
      <c r="E69" s="58">
        <f t="shared" si="7"/>
        <v>183600</v>
      </c>
      <c r="F69" s="55"/>
      <c r="G69" s="206"/>
      <c r="H69" s="180">
        <f t="shared" ref="H69:H132" si="8">E69*G69</f>
        <v>0</v>
      </c>
    </row>
    <row r="70" spans="1:8">
      <c r="A70" s="5" t="s">
        <v>1395</v>
      </c>
      <c r="B70" s="131" t="s">
        <v>2273</v>
      </c>
      <c r="C70" s="96">
        <v>328000</v>
      </c>
      <c r="D70" s="58">
        <f>Summary!$B$41</f>
        <v>10</v>
      </c>
      <c r="E70" s="58">
        <f t="shared" si="7"/>
        <v>295200</v>
      </c>
      <c r="F70" s="55"/>
      <c r="G70" s="206"/>
      <c r="H70" s="180">
        <f t="shared" si="8"/>
        <v>0</v>
      </c>
    </row>
    <row r="71" spans="1:8">
      <c r="A71" s="5" t="s">
        <v>1396</v>
      </c>
      <c r="B71" s="131" t="s">
        <v>2274</v>
      </c>
      <c r="C71" s="96">
        <v>655000</v>
      </c>
      <c r="D71" s="58">
        <f>Summary!$B$41</f>
        <v>10</v>
      </c>
      <c r="E71" s="58">
        <f t="shared" si="7"/>
        <v>589500</v>
      </c>
      <c r="F71" s="55"/>
      <c r="G71" s="206"/>
      <c r="H71" s="180">
        <f t="shared" si="8"/>
        <v>0</v>
      </c>
    </row>
    <row r="72" spans="1:8">
      <c r="A72" s="5" t="s">
        <v>1397</v>
      </c>
      <c r="B72" s="131" t="s">
        <v>2275</v>
      </c>
      <c r="C72" s="96">
        <v>1000000</v>
      </c>
      <c r="D72" s="58">
        <f>Summary!$B$41</f>
        <v>10</v>
      </c>
      <c r="E72" s="58">
        <f t="shared" si="7"/>
        <v>900000</v>
      </c>
      <c r="F72" s="55"/>
      <c r="G72" s="206"/>
      <c r="H72" s="180">
        <f t="shared" si="8"/>
        <v>0</v>
      </c>
    </row>
    <row r="73" spans="1:8" ht="13">
      <c r="A73" s="94" t="s">
        <v>770</v>
      </c>
      <c r="B73" s="93"/>
      <c r="C73" s="93"/>
      <c r="D73" s="93"/>
      <c r="E73" s="125"/>
      <c r="F73" s="125"/>
      <c r="G73" s="208"/>
      <c r="H73" s="125"/>
    </row>
    <row r="74" spans="1:8">
      <c r="A74" s="6" t="s">
        <v>1398</v>
      </c>
      <c r="B74" s="6" t="s">
        <v>2276</v>
      </c>
      <c r="C74" s="96">
        <v>2000</v>
      </c>
      <c r="D74" s="58">
        <f>Summary!$B$42</f>
        <v>10</v>
      </c>
      <c r="E74" s="58">
        <f t="shared" ref="E74" si="9">SUM(C74-(C74*(D74/100)))</f>
        <v>1800</v>
      </c>
      <c r="F74" s="55"/>
      <c r="G74" s="206"/>
      <c r="H74" s="180">
        <f t="shared" si="8"/>
        <v>0</v>
      </c>
    </row>
    <row r="75" spans="1:8">
      <c r="A75" s="6" t="s">
        <v>1399</v>
      </c>
      <c r="B75" s="6" t="s">
        <v>2277</v>
      </c>
      <c r="C75" s="96">
        <v>4000</v>
      </c>
      <c r="D75" s="58">
        <f>Summary!$B$42</f>
        <v>10</v>
      </c>
      <c r="E75" s="58">
        <f t="shared" ref="E75" si="10">SUM(C75-(C75*(D75/100)))</f>
        <v>3600</v>
      </c>
      <c r="F75" s="55"/>
      <c r="G75" s="206"/>
      <c r="H75" s="180">
        <f t="shared" si="8"/>
        <v>0</v>
      </c>
    </row>
    <row r="76" spans="1:8" ht="13">
      <c r="A76" s="177" t="s">
        <v>739</v>
      </c>
      <c r="B76" s="102"/>
      <c r="C76" s="102"/>
      <c r="D76" s="103"/>
      <c r="E76" s="125"/>
      <c r="F76" s="125"/>
      <c r="G76" s="208"/>
      <c r="H76" s="125"/>
    </row>
    <row r="77" spans="1:8">
      <c r="A77" s="126" t="s">
        <v>2529</v>
      </c>
      <c r="B77" s="126"/>
      <c r="C77" s="209"/>
      <c r="D77" s="58">
        <f>Summary!$B$43</f>
        <v>10</v>
      </c>
      <c r="E77" s="210">
        <f t="shared" ref="E77" si="11">SUM(C77-(C77*(D77/100)))</f>
        <v>0</v>
      </c>
      <c r="F77" s="55"/>
      <c r="G77" s="206"/>
      <c r="H77" s="180">
        <f t="shared" si="8"/>
        <v>0</v>
      </c>
    </row>
    <row r="78" spans="1:8" ht="13">
      <c r="A78" s="94" t="s">
        <v>771</v>
      </c>
      <c r="B78" s="93"/>
      <c r="C78" s="93"/>
      <c r="D78" s="93"/>
      <c r="E78" s="125"/>
      <c r="F78" s="125"/>
      <c r="G78" s="208"/>
      <c r="H78" s="125"/>
    </row>
    <row r="79" spans="1:8">
      <c r="A79" s="2" t="s">
        <v>1400</v>
      </c>
      <c r="B79" s="127" t="s">
        <v>2210</v>
      </c>
      <c r="C79" s="96">
        <v>4730</v>
      </c>
      <c r="D79" s="58">
        <f>Summary!$B$44</f>
        <v>10</v>
      </c>
      <c r="E79" s="58">
        <f t="shared" ref="E79" si="12">SUM(C79-(C79*(D79/100)))</f>
        <v>4257</v>
      </c>
      <c r="F79" s="55"/>
      <c r="G79" s="206"/>
      <c r="H79" s="180">
        <f t="shared" si="8"/>
        <v>0</v>
      </c>
    </row>
    <row r="80" spans="1:8">
      <c r="A80" s="2" t="s">
        <v>1401</v>
      </c>
      <c r="B80" s="127" t="s">
        <v>2211</v>
      </c>
      <c r="C80" s="96">
        <v>5780</v>
      </c>
      <c r="D80" s="58">
        <f>Summary!$B$44</f>
        <v>10</v>
      </c>
      <c r="E80" s="58">
        <f t="shared" ref="E80:E118" si="13">SUM(C80-(C80*(D80/100)))</f>
        <v>5202</v>
      </c>
      <c r="F80" s="55"/>
      <c r="G80" s="206"/>
      <c r="H80" s="180">
        <f t="shared" si="8"/>
        <v>0</v>
      </c>
    </row>
    <row r="81" spans="1:8">
      <c r="A81" s="2" t="s">
        <v>1402</v>
      </c>
      <c r="B81" s="127" t="s">
        <v>2212</v>
      </c>
      <c r="C81" s="96">
        <v>6830</v>
      </c>
      <c r="D81" s="58">
        <f>Summary!$B$44</f>
        <v>10</v>
      </c>
      <c r="E81" s="58">
        <f t="shared" si="13"/>
        <v>6147</v>
      </c>
      <c r="F81" s="55"/>
      <c r="G81" s="206"/>
      <c r="H81" s="180">
        <f t="shared" si="8"/>
        <v>0</v>
      </c>
    </row>
    <row r="82" spans="1:8">
      <c r="A82" s="2" t="s">
        <v>1403</v>
      </c>
      <c r="B82" s="127" t="s">
        <v>2213</v>
      </c>
      <c r="C82" s="96">
        <v>7880</v>
      </c>
      <c r="D82" s="58">
        <f>Summary!$B$44</f>
        <v>10</v>
      </c>
      <c r="E82" s="58">
        <f t="shared" si="13"/>
        <v>7092</v>
      </c>
      <c r="F82" s="55"/>
      <c r="G82" s="206"/>
      <c r="H82" s="180">
        <f t="shared" si="8"/>
        <v>0</v>
      </c>
    </row>
    <row r="83" spans="1:8">
      <c r="A83" s="2" t="s">
        <v>1404</v>
      </c>
      <c r="B83" s="127" t="s">
        <v>2214</v>
      </c>
      <c r="C83" s="96">
        <v>10900</v>
      </c>
      <c r="D83" s="58">
        <f>Summary!$B$44</f>
        <v>10</v>
      </c>
      <c r="E83" s="58">
        <f t="shared" si="13"/>
        <v>9810</v>
      </c>
      <c r="F83" s="55"/>
      <c r="G83" s="206"/>
      <c r="H83" s="180">
        <f t="shared" si="8"/>
        <v>0</v>
      </c>
    </row>
    <row r="84" spans="1:8">
      <c r="A84" s="2" t="s">
        <v>1405</v>
      </c>
      <c r="B84" s="127" t="s">
        <v>2215</v>
      </c>
      <c r="C84" s="96">
        <v>17220</v>
      </c>
      <c r="D84" s="58">
        <f>Summary!$B$44</f>
        <v>10</v>
      </c>
      <c r="E84" s="58">
        <f t="shared" si="13"/>
        <v>15498</v>
      </c>
      <c r="F84" s="55"/>
      <c r="G84" s="206"/>
      <c r="H84" s="180">
        <f t="shared" si="8"/>
        <v>0</v>
      </c>
    </row>
    <row r="85" spans="1:8">
      <c r="A85" s="2" t="s">
        <v>1406</v>
      </c>
      <c r="B85" s="127" t="s">
        <v>2216</v>
      </c>
      <c r="C85" s="96">
        <v>20370</v>
      </c>
      <c r="D85" s="58">
        <f>Summary!$B$44</f>
        <v>10</v>
      </c>
      <c r="E85" s="58">
        <f t="shared" si="13"/>
        <v>18333</v>
      </c>
      <c r="F85" s="55"/>
      <c r="G85" s="206"/>
      <c r="H85" s="180">
        <f t="shared" si="8"/>
        <v>0</v>
      </c>
    </row>
    <row r="86" spans="1:8">
      <c r="A86" s="2" t="s">
        <v>1407</v>
      </c>
      <c r="B86" s="127" t="s">
        <v>2217</v>
      </c>
      <c r="C86" s="96">
        <v>23530</v>
      </c>
      <c r="D86" s="58">
        <f>Summary!$B$44</f>
        <v>10</v>
      </c>
      <c r="E86" s="58">
        <f t="shared" si="13"/>
        <v>21177</v>
      </c>
      <c r="F86" s="55"/>
      <c r="G86" s="206"/>
      <c r="H86" s="180">
        <f t="shared" si="8"/>
        <v>0</v>
      </c>
    </row>
    <row r="87" spans="1:8">
      <c r="A87" s="2" t="s">
        <v>1408</v>
      </c>
      <c r="B87" s="127" t="s">
        <v>2218</v>
      </c>
      <c r="C87" s="96">
        <v>29840</v>
      </c>
      <c r="D87" s="58">
        <f>Summary!$B$44</f>
        <v>10</v>
      </c>
      <c r="E87" s="58">
        <f t="shared" si="13"/>
        <v>26856</v>
      </c>
      <c r="F87" s="55"/>
      <c r="G87" s="206"/>
      <c r="H87" s="180">
        <f t="shared" si="8"/>
        <v>0</v>
      </c>
    </row>
    <row r="88" spans="1:8">
      <c r="A88" s="2" t="s">
        <v>1409</v>
      </c>
      <c r="B88" s="127" t="s">
        <v>2219</v>
      </c>
      <c r="C88" s="96">
        <v>36150</v>
      </c>
      <c r="D88" s="58">
        <f>Summary!$B$44</f>
        <v>10</v>
      </c>
      <c r="E88" s="58">
        <f t="shared" si="13"/>
        <v>32535</v>
      </c>
      <c r="F88" s="55"/>
      <c r="G88" s="206"/>
      <c r="H88" s="180">
        <f t="shared" si="8"/>
        <v>0</v>
      </c>
    </row>
    <row r="89" spans="1:8">
      <c r="A89" s="2" t="s">
        <v>1410</v>
      </c>
      <c r="B89" s="127" t="s">
        <v>2220</v>
      </c>
      <c r="C89" s="96">
        <v>6500</v>
      </c>
      <c r="D89" s="58">
        <f>Summary!$B$44</f>
        <v>10</v>
      </c>
      <c r="E89" s="58">
        <f t="shared" si="13"/>
        <v>5850</v>
      </c>
      <c r="F89" s="55"/>
      <c r="G89" s="206"/>
      <c r="H89" s="180">
        <f t="shared" si="8"/>
        <v>0</v>
      </c>
    </row>
    <row r="90" spans="1:8">
      <c r="A90" s="2" t="s">
        <v>1411</v>
      </c>
      <c r="B90" s="127" t="s">
        <v>2221</v>
      </c>
      <c r="C90" s="96">
        <v>7970</v>
      </c>
      <c r="D90" s="58">
        <f>Summary!$B$44</f>
        <v>10</v>
      </c>
      <c r="E90" s="58">
        <f t="shared" si="13"/>
        <v>7173</v>
      </c>
      <c r="F90" s="55"/>
      <c r="G90" s="206"/>
      <c r="H90" s="180">
        <f t="shared" si="8"/>
        <v>0</v>
      </c>
    </row>
    <row r="91" spans="1:8">
      <c r="A91" s="2" t="s">
        <v>1412</v>
      </c>
      <c r="B91" s="127" t="s">
        <v>2222</v>
      </c>
      <c r="C91" s="96">
        <v>9430</v>
      </c>
      <c r="D91" s="58">
        <f>Summary!$B$44</f>
        <v>10</v>
      </c>
      <c r="E91" s="58">
        <f t="shared" si="13"/>
        <v>8487</v>
      </c>
      <c r="F91" s="55"/>
      <c r="G91" s="206"/>
      <c r="H91" s="180">
        <f t="shared" si="8"/>
        <v>0</v>
      </c>
    </row>
    <row r="92" spans="1:8">
      <c r="A92" s="2" t="s">
        <v>1413</v>
      </c>
      <c r="B92" s="127" t="s">
        <v>2223</v>
      </c>
      <c r="C92" s="96">
        <v>10900</v>
      </c>
      <c r="D92" s="58">
        <f>Summary!$B$44</f>
        <v>10</v>
      </c>
      <c r="E92" s="58">
        <f t="shared" si="13"/>
        <v>9810</v>
      </c>
      <c r="F92" s="55"/>
      <c r="G92" s="206"/>
      <c r="H92" s="180">
        <f t="shared" si="8"/>
        <v>0</v>
      </c>
    </row>
    <row r="93" spans="1:8">
      <c r="A93" s="2" t="s">
        <v>1414</v>
      </c>
      <c r="B93" s="127" t="s">
        <v>2224</v>
      </c>
      <c r="C93" s="96">
        <v>14750</v>
      </c>
      <c r="D93" s="58">
        <f>Summary!$B$44</f>
        <v>10</v>
      </c>
      <c r="E93" s="58">
        <f t="shared" si="13"/>
        <v>13275</v>
      </c>
      <c r="F93" s="55"/>
      <c r="G93" s="206"/>
      <c r="H93" s="180">
        <f t="shared" si="8"/>
        <v>0</v>
      </c>
    </row>
    <row r="94" spans="1:8">
      <c r="A94" s="2" t="s">
        <v>1415</v>
      </c>
      <c r="B94" s="127" t="s">
        <v>2225</v>
      </c>
      <c r="C94" s="96">
        <v>23560</v>
      </c>
      <c r="D94" s="58">
        <f>Summary!$B$44</f>
        <v>10</v>
      </c>
      <c r="E94" s="58">
        <f t="shared" si="13"/>
        <v>21204</v>
      </c>
      <c r="F94" s="55"/>
      <c r="G94" s="206"/>
      <c r="H94" s="180">
        <f t="shared" si="8"/>
        <v>0</v>
      </c>
    </row>
    <row r="95" spans="1:8">
      <c r="A95" s="2" t="s">
        <v>1416</v>
      </c>
      <c r="B95" s="127" t="s">
        <v>2226</v>
      </c>
      <c r="C95" s="96">
        <v>27960</v>
      </c>
      <c r="D95" s="58">
        <f>Summary!$B$44</f>
        <v>10</v>
      </c>
      <c r="E95" s="58">
        <f t="shared" si="13"/>
        <v>25164</v>
      </c>
      <c r="F95" s="55"/>
      <c r="G95" s="206"/>
      <c r="H95" s="180">
        <f t="shared" si="8"/>
        <v>0</v>
      </c>
    </row>
    <row r="96" spans="1:8">
      <c r="A96" s="2" t="s">
        <v>1417</v>
      </c>
      <c r="B96" s="127" t="s">
        <v>2227</v>
      </c>
      <c r="C96" s="96">
        <v>32370</v>
      </c>
      <c r="D96" s="58">
        <f>Summary!$B$44</f>
        <v>10</v>
      </c>
      <c r="E96" s="58">
        <f t="shared" si="13"/>
        <v>29133</v>
      </c>
      <c r="F96" s="55"/>
      <c r="G96" s="206"/>
      <c r="H96" s="180">
        <f t="shared" si="8"/>
        <v>0</v>
      </c>
    </row>
    <row r="97" spans="1:8">
      <c r="A97" s="2" t="s">
        <v>1418</v>
      </c>
      <c r="B97" s="127" t="s">
        <v>2228</v>
      </c>
      <c r="C97" s="96">
        <v>41180</v>
      </c>
      <c r="D97" s="58">
        <f>Summary!$B$44</f>
        <v>10</v>
      </c>
      <c r="E97" s="58">
        <f t="shared" si="13"/>
        <v>37062</v>
      </c>
      <c r="F97" s="55"/>
      <c r="G97" s="206"/>
      <c r="H97" s="180">
        <f t="shared" si="8"/>
        <v>0</v>
      </c>
    </row>
    <row r="98" spans="1:8">
      <c r="A98" s="2" t="s">
        <v>1419</v>
      </c>
      <c r="B98" s="127" t="s">
        <v>2229</v>
      </c>
      <c r="C98" s="96">
        <v>49980</v>
      </c>
      <c r="D98" s="58">
        <f>Summary!$B$44</f>
        <v>10</v>
      </c>
      <c r="E98" s="58">
        <f t="shared" si="13"/>
        <v>44982</v>
      </c>
      <c r="F98" s="55"/>
      <c r="G98" s="206"/>
      <c r="H98" s="180">
        <f t="shared" si="8"/>
        <v>0</v>
      </c>
    </row>
    <row r="99" spans="1:8">
      <c r="A99" s="2" t="s">
        <v>1420</v>
      </c>
      <c r="B99" s="127" t="s">
        <v>2230</v>
      </c>
      <c r="C99" s="96">
        <v>2360</v>
      </c>
      <c r="D99" s="58">
        <f>Summary!$B$44</f>
        <v>10</v>
      </c>
      <c r="E99" s="58">
        <f t="shared" si="13"/>
        <v>2124</v>
      </c>
      <c r="F99" s="55"/>
      <c r="G99" s="206"/>
      <c r="H99" s="180">
        <f t="shared" si="8"/>
        <v>0</v>
      </c>
    </row>
    <row r="100" spans="1:8">
      <c r="A100" s="2" t="s">
        <v>1421</v>
      </c>
      <c r="B100" s="127" t="s">
        <v>2231</v>
      </c>
      <c r="C100" s="96">
        <v>2890</v>
      </c>
      <c r="D100" s="58">
        <f>Summary!$B$44</f>
        <v>10</v>
      </c>
      <c r="E100" s="58">
        <f t="shared" si="13"/>
        <v>2601</v>
      </c>
      <c r="F100" s="55"/>
      <c r="G100" s="206"/>
      <c r="H100" s="180">
        <f t="shared" si="8"/>
        <v>0</v>
      </c>
    </row>
    <row r="101" spans="1:8">
      <c r="A101" s="2" t="s">
        <v>1422</v>
      </c>
      <c r="B101" s="127" t="s">
        <v>2232</v>
      </c>
      <c r="C101" s="96">
        <v>3410</v>
      </c>
      <c r="D101" s="58">
        <f>Summary!$B$44</f>
        <v>10</v>
      </c>
      <c r="E101" s="58">
        <f t="shared" si="13"/>
        <v>3069</v>
      </c>
      <c r="F101" s="55"/>
      <c r="G101" s="206"/>
      <c r="H101" s="180">
        <f t="shared" si="8"/>
        <v>0</v>
      </c>
    </row>
    <row r="102" spans="1:8">
      <c r="A102" s="2" t="s">
        <v>1423</v>
      </c>
      <c r="B102" s="127" t="s">
        <v>2233</v>
      </c>
      <c r="C102" s="96">
        <v>3940</v>
      </c>
      <c r="D102" s="58">
        <f>Summary!$B$44</f>
        <v>10</v>
      </c>
      <c r="E102" s="58">
        <f t="shared" si="13"/>
        <v>3546</v>
      </c>
      <c r="F102" s="55"/>
      <c r="G102" s="206"/>
      <c r="H102" s="180">
        <f t="shared" si="8"/>
        <v>0</v>
      </c>
    </row>
    <row r="103" spans="1:8">
      <c r="A103" s="2" t="s">
        <v>1424</v>
      </c>
      <c r="B103" s="127" t="s">
        <v>2234</v>
      </c>
      <c r="C103" s="96">
        <v>5450</v>
      </c>
      <c r="D103" s="58">
        <f>Summary!$B$44</f>
        <v>10</v>
      </c>
      <c r="E103" s="58">
        <f t="shared" si="13"/>
        <v>4905</v>
      </c>
      <c r="F103" s="55"/>
      <c r="G103" s="206"/>
      <c r="H103" s="180">
        <f t="shared" si="8"/>
        <v>0</v>
      </c>
    </row>
    <row r="104" spans="1:8">
      <c r="A104" s="2" t="s">
        <v>1425</v>
      </c>
      <c r="B104" s="127" t="s">
        <v>2235</v>
      </c>
      <c r="C104" s="96">
        <v>8610</v>
      </c>
      <c r="D104" s="58">
        <f>Summary!$B$44</f>
        <v>10</v>
      </c>
      <c r="E104" s="58">
        <f t="shared" si="13"/>
        <v>7749</v>
      </c>
      <c r="F104" s="55"/>
      <c r="G104" s="206"/>
      <c r="H104" s="180">
        <f t="shared" si="8"/>
        <v>0</v>
      </c>
    </row>
    <row r="105" spans="1:8">
      <c r="A105" s="2" t="s">
        <v>1426</v>
      </c>
      <c r="B105" s="127" t="s">
        <v>2236</v>
      </c>
      <c r="C105" s="96">
        <v>10180</v>
      </c>
      <c r="D105" s="58">
        <f>Summary!$B$44</f>
        <v>10</v>
      </c>
      <c r="E105" s="58">
        <f t="shared" si="13"/>
        <v>9162</v>
      </c>
      <c r="F105" s="55"/>
      <c r="G105" s="206"/>
      <c r="H105" s="180">
        <f t="shared" si="8"/>
        <v>0</v>
      </c>
    </row>
    <row r="106" spans="1:8">
      <c r="A106" s="2" t="s">
        <v>1427</v>
      </c>
      <c r="B106" s="127" t="s">
        <v>2237</v>
      </c>
      <c r="C106" s="96">
        <v>11760</v>
      </c>
      <c r="D106" s="58">
        <f>Summary!$B$44</f>
        <v>10</v>
      </c>
      <c r="E106" s="58">
        <f t="shared" si="13"/>
        <v>10584</v>
      </c>
      <c r="F106" s="55"/>
      <c r="G106" s="206"/>
      <c r="H106" s="180">
        <f t="shared" si="8"/>
        <v>0</v>
      </c>
    </row>
    <row r="107" spans="1:8">
      <c r="A107" s="2" t="s">
        <v>1428</v>
      </c>
      <c r="B107" s="127" t="s">
        <v>2238</v>
      </c>
      <c r="C107" s="96">
        <v>14920</v>
      </c>
      <c r="D107" s="58">
        <f>Summary!$B$44</f>
        <v>10</v>
      </c>
      <c r="E107" s="58">
        <f t="shared" si="13"/>
        <v>13428</v>
      </c>
      <c r="F107" s="55"/>
      <c r="G107" s="206"/>
      <c r="H107" s="180">
        <f t="shared" si="8"/>
        <v>0</v>
      </c>
    </row>
    <row r="108" spans="1:8">
      <c r="A108" s="2" t="s">
        <v>1429</v>
      </c>
      <c r="B108" s="127" t="s">
        <v>2239</v>
      </c>
      <c r="C108" s="96">
        <v>18070</v>
      </c>
      <c r="D108" s="58">
        <f>Summary!$B$44</f>
        <v>10</v>
      </c>
      <c r="E108" s="58">
        <f t="shared" si="13"/>
        <v>16263</v>
      </c>
      <c r="F108" s="55"/>
      <c r="G108" s="206"/>
      <c r="H108" s="180">
        <f t="shared" si="8"/>
        <v>0</v>
      </c>
    </row>
    <row r="109" spans="1:8">
      <c r="A109" s="2" t="s">
        <v>1430</v>
      </c>
      <c r="B109" s="127" t="s">
        <v>2240</v>
      </c>
      <c r="C109" s="96">
        <v>3250</v>
      </c>
      <c r="D109" s="58">
        <f>Summary!$B$44</f>
        <v>10</v>
      </c>
      <c r="E109" s="58">
        <f t="shared" si="13"/>
        <v>2925</v>
      </c>
      <c r="F109" s="55"/>
      <c r="G109" s="206"/>
      <c r="H109" s="180">
        <f t="shared" si="8"/>
        <v>0</v>
      </c>
    </row>
    <row r="110" spans="1:8">
      <c r="A110" s="2" t="s">
        <v>1431</v>
      </c>
      <c r="B110" s="127" t="s">
        <v>2241</v>
      </c>
      <c r="C110" s="96">
        <v>3980</v>
      </c>
      <c r="D110" s="58">
        <f>Summary!$B$44</f>
        <v>10</v>
      </c>
      <c r="E110" s="58">
        <f t="shared" si="13"/>
        <v>3582</v>
      </c>
      <c r="F110" s="55"/>
      <c r="G110" s="206"/>
      <c r="H110" s="180">
        <f t="shared" si="8"/>
        <v>0</v>
      </c>
    </row>
    <row r="111" spans="1:8">
      <c r="A111" s="2" t="s">
        <v>1432</v>
      </c>
      <c r="B111" s="127" t="s">
        <v>2242</v>
      </c>
      <c r="C111" s="96">
        <v>4710</v>
      </c>
      <c r="D111" s="58">
        <f>Summary!$B$44</f>
        <v>10</v>
      </c>
      <c r="E111" s="58">
        <f t="shared" si="13"/>
        <v>4239</v>
      </c>
      <c r="F111" s="55"/>
      <c r="G111" s="206"/>
      <c r="H111" s="180">
        <f t="shared" si="8"/>
        <v>0</v>
      </c>
    </row>
    <row r="112" spans="1:8">
      <c r="A112" s="2" t="s">
        <v>1433</v>
      </c>
      <c r="B112" s="127" t="s">
        <v>2243</v>
      </c>
      <c r="C112" s="96">
        <v>5450</v>
      </c>
      <c r="D112" s="58">
        <f>Summary!$B$44</f>
        <v>10</v>
      </c>
      <c r="E112" s="58">
        <f t="shared" si="13"/>
        <v>4905</v>
      </c>
      <c r="F112" s="55"/>
      <c r="G112" s="206"/>
      <c r="H112" s="180">
        <f t="shared" si="8"/>
        <v>0</v>
      </c>
    </row>
    <row r="113" spans="1:8">
      <c r="A113" s="2" t="s">
        <v>1434</v>
      </c>
      <c r="B113" s="127" t="s">
        <v>2244</v>
      </c>
      <c r="C113" s="96">
        <v>7370</v>
      </c>
      <c r="D113" s="58">
        <f>Summary!$B$44</f>
        <v>10</v>
      </c>
      <c r="E113" s="58">
        <f t="shared" si="13"/>
        <v>6633</v>
      </c>
      <c r="F113" s="55"/>
      <c r="G113" s="206"/>
      <c r="H113" s="180">
        <f t="shared" si="8"/>
        <v>0</v>
      </c>
    </row>
    <row r="114" spans="1:8">
      <c r="A114" s="2" t="s">
        <v>1435</v>
      </c>
      <c r="B114" s="127" t="s">
        <v>2245</v>
      </c>
      <c r="C114" s="96">
        <v>11780</v>
      </c>
      <c r="D114" s="58">
        <f>Summary!$B$44</f>
        <v>10</v>
      </c>
      <c r="E114" s="58">
        <f t="shared" si="13"/>
        <v>10602</v>
      </c>
      <c r="F114" s="55"/>
      <c r="G114" s="206"/>
      <c r="H114" s="180">
        <f t="shared" si="8"/>
        <v>0</v>
      </c>
    </row>
    <row r="115" spans="1:8">
      <c r="A115" s="2" t="s">
        <v>1436</v>
      </c>
      <c r="B115" s="127" t="s">
        <v>2246</v>
      </c>
      <c r="C115" s="96">
        <v>13980</v>
      </c>
      <c r="D115" s="58">
        <f>Summary!$B$44</f>
        <v>10</v>
      </c>
      <c r="E115" s="58">
        <f t="shared" si="13"/>
        <v>12582</v>
      </c>
      <c r="F115" s="55"/>
      <c r="G115" s="206"/>
      <c r="H115" s="180">
        <f t="shared" si="8"/>
        <v>0</v>
      </c>
    </row>
    <row r="116" spans="1:8">
      <c r="A116" s="2" t="s">
        <v>1437</v>
      </c>
      <c r="B116" s="127" t="s">
        <v>2247</v>
      </c>
      <c r="C116" s="96">
        <v>16180</v>
      </c>
      <c r="D116" s="58">
        <f>Summary!$B$44</f>
        <v>10</v>
      </c>
      <c r="E116" s="58">
        <f t="shared" si="13"/>
        <v>14562</v>
      </c>
      <c r="F116" s="55"/>
      <c r="G116" s="206"/>
      <c r="H116" s="180">
        <f t="shared" si="8"/>
        <v>0</v>
      </c>
    </row>
    <row r="117" spans="1:8">
      <c r="A117" s="2" t="s">
        <v>1438</v>
      </c>
      <c r="B117" s="127" t="s">
        <v>2248</v>
      </c>
      <c r="C117" s="96">
        <v>20590</v>
      </c>
      <c r="D117" s="58">
        <f>Summary!$B$44</f>
        <v>10</v>
      </c>
      <c r="E117" s="58">
        <f t="shared" si="13"/>
        <v>18531</v>
      </c>
      <c r="F117" s="55"/>
      <c r="G117" s="206"/>
      <c r="H117" s="180">
        <f t="shared" si="8"/>
        <v>0</v>
      </c>
    </row>
    <row r="118" spans="1:8">
      <c r="A118" s="2" t="s">
        <v>1439</v>
      </c>
      <c r="B118" s="128" t="s">
        <v>2249</v>
      </c>
      <c r="C118" s="96">
        <v>24990</v>
      </c>
      <c r="D118" s="58">
        <f>Summary!$B$44</f>
        <v>10</v>
      </c>
      <c r="E118" s="58">
        <f t="shared" si="13"/>
        <v>22491</v>
      </c>
      <c r="F118" s="55"/>
      <c r="G118" s="206"/>
      <c r="H118" s="180">
        <f t="shared" si="8"/>
        <v>0</v>
      </c>
    </row>
    <row r="119" spans="1:8" ht="13">
      <c r="A119" s="94" t="s">
        <v>772</v>
      </c>
      <c r="B119" s="95"/>
      <c r="C119" s="95"/>
      <c r="D119" s="99"/>
      <c r="E119" s="124"/>
      <c r="F119" s="124"/>
      <c r="G119" s="207"/>
      <c r="H119" s="124"/>
    </row>
    <row r="120" spans="1:8">
      <c r="A120" s="4" t="s">
        <v>1440</v>
      </c>
      <c r="B120" s="130" t="s">
        <v>2250</v>
      </c>
      <c r="C120" s="96">
        <v>500</v>
      </c>
      <c r="D120" s="58">
        <f>Summary!$B$45</f>
        <v>10</v>
      </c>
      <c r="E120" s="58">
        <f t="shared" ref="E120" si="14">SUM(C120-(C120*(D120/100)))</f>
        <v>450</v>
      </c>
      <c r="F120" s="55"/>
      <c r="G120" s="206"/>
      <c r="H120" s="180">
        <f t="shared" si="8"/>
        <v>0</v>
      </c>
    </row>
    <row r="121" spans="1:8">
      <c r="A121" s="4" t="s">
        <v>1441</v>
      </c>
      <c r="B121" s="129" t="s">
        <v>2251</v>
      </c>
      <c r="C121" s="96">
        <v>1700</v>
      </c>
      <c r="D121" s="58">
        <f>Summary!$B$45</f>
        <v>10</v>
      </c>
      <c r="E121" s="58">
        <f t="shared" ref="E121:E143" si="15">SUM(C121-(C121*(D121/100)))</f>
        <v>1530</v>
      </c>
      <c r="F121" s="55"/>
      <c r="G121" s="206"/>
      <c r="H121" s="180">
        <f t="shared" si="8"/>
        <v>0</v>
      </c>
    </row>
    <row r="122" spans="1:8">
      <c r="A122" s="5" t="s">
        <v>1442</v>
      </c>
      <c r="B122" s="130" t="s">
        <v>2278</v>
      </c>
      <c r="C122" s="96">
        <v>650</v>
      </c>
      <c r="D122" s="58">
        <f>Summary!$B$45</f>
        <v>10</v>
      </c>
      <c r="E122" s="58">
        <f t="shared" si="15"/>
        <v>585</v>
      </c>
      <c r="F122" s="55"/>
      <c r="G122" s="206"/>
      <c r="H122" s="180">
        <f t="shared" si="8"/>
        <v>0</v>
      </c>
    </row>
    <row r="123" spans="1:8">
      <c r="A123" s="5" t="s">
        <v>1443</v>
      </c>
      <c r="B123" s="130" t="s">
        <v>2279</v>
      </c>
      <c r="C123" s="96">
        <v>1166.6666666666667</v>
      </c>
      <c r="D123" s="58">
        <f>Summary!$B$45</f>
        <v>10</v>
      </c>
      <c r="E123" s="58">
        <f t="shared" si="15"/>
        <v>1050</v>
      </c>
      <c r="F123" s="55"/>
      <c r="G123" s="206"/>
      <c r="H123" s="180">
        <f t="shared" si="8"/>
        <v>0</v>
      </c>
    </row>
    <row r="124" spans="1:8">
      <c r="A124" s="5" t="s">
        <v>1444</v>
      </c>
      <c r="B124" s="130" t="s">
        <v>2280</v>
      </c>
      <c r="C124" s="96">
        <v>2500</v>
      </c>
      <c r="D124" s="58">
        <f>Summary!$B$45</f>
        <v>10</v>
      </c>
      <c r="E124" s="58">
        <f t="shared" si="15"/>
        <v>2250</v>
      </c>
      <c r="F124" s="55"/>
      <c r="G124" s="206"/>
      <c r="H124" s="180">
        <f t="shared" si="8"/>
        <v>0</v>
      </c>
    </row>
    <row r="125" spans="1:8">
      <c r="A125" s="5" t="s">
        <v>1445</v>
      </c>
      <c r="B125" s="130" t="s">
        <v>2281</v>
      </c>
      <c r="C125" s="96">
        <v>4300</v>
      </c>
      <c r="D125" s="58">
        <f>Summary!$B$45</f>
        <v>10</v>
      </c>
      <c r="E125" s="58">
        <f t="shared" si="15"/>
        <v>3870</v>
      </c>
      <c r="F125" s="55"/>
      <c r="G125" s="206"/>
      <c r="H125" s="180">
        <f t="shared" si="8"/>
        <v>0</v>
      </c>
    </row>
    <row r="126" spans="1:8">
      <c r="A126" s="5" t="s">
        <v>1446</v>
      </c>
      <c r="B126" s="130" t="s">
        <v>2282</v>
      </c>
      <c r="C126" s="96">
        <v>8000</v>
      </c>
      <c r="D126" s="58">
        <f>Summary!$B$45</f>
        <v>10</v>
      </c>
      <c r="E126" s="58">
        <f t="shared" si="15"/>
        <v>7200</v>
      </c>
      <c r="F126" s="55"/>
      <c r="G126" s="206"/>
      <c r="H126" s="180">
        <f t="shared" si="8"/>
        <v>0</v>
      </c>
    </row>
    <row r="127" spans="1:8">
      <c r="A127" s="5" t="s">
        <v>1447</v>
      </c>
      <c r="B127" s="130" t="s">
        <v>2283</v>
      </c>
      <c r="C127" s="96">
        <v>16000</v>
      </c>
      <c r="D127" s="58">
        <f>Summary!$B$45</f>
        <v>10</v>
      </c>
      <c r="E127" s="58">
        <f t="shared" si="15"/>
        <v>14400</v>
      </c>
      <c r="F127" s="55"/>
      <c r="G127" s="206"/>
      <c r="H127" s="180">
        <f t="shared" si="8"/>
        <v>0</v>
      </c>
    </row>
    <row r="128" spans="1:8">
      <c r="A128" s="5" t="s">
        <v>1448</v>
      </c>
      <c r="B128" s="130" t="s">
        <v>2284</v>
      </c>
      <c r="C128" s="96">
        <v>25600</v>
      </c>
      <c r="D128" s="58">
        <f>Summary!$B$45</f>
        <v>10</v>
      </c>
      <c r="E128" s="58">
        <f t="shared" si="15"/>
        <v>23040</v>
      </c>
      <c r="F128" s="55"/>
      <c r="G128" s="206"/>
      <c r="H128" s="180">
        <f t="shared" si="8"/>
        <v>0</v>
      </c>
    </row>
    <row r="129" spans="1:8">
      <c r="A129" s="5" t="s">
        <v>1449</v>
      </c>
      <c r="B129" s="130" t="s">
        <v>2282</v>
      </c>
      <c r="C129" s="96">
        <v>40800</v>
      </c>
      <c r="D129" s="58">
        <f>Summary!$B$45</f>
        <v>10</v>
      </c>
      <c r="E129" s="58">
        <f t="shared" si="15"/>
        <v>36720</v>
      </c>
      <c r="F129" s="55"/>
      <c r="G129" s="206"/>
      <c r="H129" s="180">
        <f t="shared" si="8"/>
        <v>0</v>
      </c>
    </row>
    <row r="130" spans="1:8">
      <c r="A130" s="5" t="s">
        <v>1450</v>
      </c>
      <c r="B130" s="130" t="s">
        <v>2285</v>
      </c>
      <c r="C130" s="96">
        <v>65600</v>
      </c>
      <c r="D130" s="58">
        <f>Summary!$B$45</f>
        <v>10</v>
      </c>
      <c r="E130" s="58">
        <f t="shared" si="15"/>
        <v>59040</v>
      </c>
      <c r="F130" s="55"/>
      <c r="G130" s="206"/>
      <c r="H130" s="180">
        <f t="shared" si="8"/>
        <v>0</v>
      </c>
    </row>
    <row r="131" spans="1:8">
      <c r="A131" s="5" t="s">
        <v>1451</v>
      </c>
      <c r="B131" s="130" t="s">
        <v>2286</v>
      </c>
      <c r="C131" s="96">
        <v>131000</v>
      </c>
      <c r="D131" s="58">
        <f>Summary!$B$45</f>
        <v>10</v>
      </c>
      <c r="E131" s="58">
        <f t="shared" si="15"/>
        <v>117900</v>
      </c>
      <c r="F131" s="55"/>
      <c r="G131" s="206"/>
      <c r="H131" s="180">
        <f t="shared" si="8"/>
        <v>0</v>
      </c>
    </row>
    <row r="132" spans="1:8">
      <c r="A132" s="5" t="s">
        <v>1452</v>
      </c>
      <c r="B132" s="130" t="s">
        <v>2287</v>
      </c>
      <c r="C132" s="96">
        <v>200000</v>
      </c>
      <c r="D132" s="58">
        <f>Summary!$B$45</f>
        <v>10</v>
      </c>
      <c r="E132" s="58">
        <f t="shared" si="15"/>
        <v>180000</v>
      </c>
      <c r="F132" s="55"/>
      <c r="G132" s="206"/>
      <c r="H132" s="180">
        <f t="shared" si="8"/>
        <v>0</v>
      </c>
    </row>
    <row r="133" spans="1:8">
      <c r="A133" s="5" t="s">
        <v>1453</v>
      </c>
      <c r="B133" s="130" t="s">
        <v>2288</v>
      </c>
      <c r="C133" s="96">
        <v>715</v>
      </c>
      <c r="D133" s="58">
        <f>Summary!$B$45</f>
        <v>10</v>
      </c>
      <c r="E133" s="58">
        <f t="shared" si="15"/>
        <v>643.5</v>
      </c>
      <c r="F133" s="55"/>
      <c r="G133" s="206"/>
      <c r="H133" s="180">
        <f t="shared" ref="H133:H153" si="16">E133*G133</f>
        <v>0</v>
      </c>
    </row>
    <row r="134" spans="1:8">
      <c r="A134" s="5" t="s">
        <v>1454</v>
      </c>
      <c r="B134" s="130" t="s">
        <v>2289</v>
      </c>
      <c r="C134" s="96">
        <v>1283.3333333333333</v>
      </c>
      <c r="D134" s="58">
        <f>Summary!$B$45</f>
        <v>10</v>
      </c>
      <c r="E134" s="58">
        <f t="shared" si="15"/>
        <v>1155</v>
      </c>
      <c r="F134" s="55"/>
      <c r="G134" s="206"/>
      <c r="H134" s="180">
        <f t="shared" si="16"/>
        <v>0</v>
      </c>
    </row>
    <row r="135" spans="1:8">
      <c r="A135" s="5" t="s">
        <v>1455</v>
      </c>
      <c r="B135" s="130" t="s">
        <v>2290</v>
      </c>
      <c r="C135" s="96">
        <v>2750</v>
      </c>
      <c r="D135" s="58">
        <f>Summary!$B$45</f>
        <v>10</v>
      </c>
      <c r="E135" s="58">
        <f t="shared" si="15"/>
        <v>2475</v>
      </c>
      <c r="F135" s="55"/>
      <c r="G135" s="206"/>
      <c r="H135" s="180">
        <f t="shared" si="16"/>
        <v>0</v>
      </c>
    </row>
    <row r="136" spans="1:8">
      <c r="A136" s="5" t="s">
        <v>1456</v>
      </c>
      <c r="B136" s="130" t="s">
        <v>2291</v>
      </c>
      <c r="C136" s="96">
        <v>4730</v>
      </c>
      <c r="D136" s="58">
        <f>Summary!$B$45</f>
        <v>10</v>
      </c>
      <c r="E136" s="58">
        <f t="shared" si="15"/>
        <v>4257</v>
      </c>
      <c r="F136" s="55"/>
      <c r="G136" s="206"/>
      <c r="H136" s="180">
        <f t="shared" si="16"/>
        <v>0</v>
      </c>
    </row>
    <row r="137" spans="1:8">
      <c r="A137" s="5" t="s">
        <v>1457</v>
      </c>
      <c r="B137" s="130" t="s">
        <v>2292</v>
      </c>
      <c r="C137" s="96">
        <v>8800</v>
      </c>
      <c r="D137" s="58">
        <f>Summary!$B$45</f>
        <v>10</v>
      </c>
      <c r="E137" s="58">
        <f t="shared" si="15"/>
        <v>7920</v>
      </c>
      <c r="F137" s="55"/>
      <c r="G137" s="206"/>
      <c r="H137" s="180">
        <f t="shared" si="16"/>
        <v>0</v>
      </c>
    </row>
    <row r="138" spans="1:8">
      <c r="A138" s="5" t="s">
        <v>1458</v>
      </c>
      <c r="B138" s="130" t="s">
        <v>2293</v>
      </c>
      <c r="C138" s="96">
        <v>17600</v>
      </c>
      <c r="D138" s="58">
        <f>Summary!$B$45</f>
        <v>10</v>
      </c>
      <c r="E138" s="58">
        <f t="shared" si="15"/>
        <v>15840</v>
      </c>
      <c r="F138" s="55"/>
      <c r="G138" s="206"/>
      <c r="H138" s="180">
        <f t="shared" si="16"/>
        <v>0</v>
      </c>
    </row>
    <row r="139" spans="1:8">
      <c r="A139" s="5" t="s">
        <v>1459</v>
      </c>
      <c r="B139" s="130" t="s">
        <v>2294</v>
      </c>
      <c r="C139" s="96">
        <v>28160</v>
      </c>
      <c r="D139" s="58">
        <f>Summary!$B$45</f>
        <v>10</v>
      </c>
      <c r="E139" s="58">
        <f t="shared" si="15"/>
        <v>25344</v>
      </c>
      <c r="F139" s="55"/>
      <c r="G139" s="206"/>
      <c r="H139" s="180">
        <f t="shared" si="16"/>
        <v>0</v>
      </c>
    </row>
    <row r="140" spans="1:8">
      <c r="A140" s="5" t="s">
        <v>1460</v>
      </c>
      <c r="B140" s="130" t="s">
        <v>2292</v>
      </c>
      <c r="C140" s="96">
        <v>44880</v>
      </c>
      <c r="D140" s="58">
        <f>Summary!$B$45</f>
        <v>10</v>
      </c>
      <c r="E140" s="58">
        <f t="shared" si="15"/>
        <v>40392</v>
      </c>
      <c r="F140" s="55"/>
      <c r="G140" s="206"/>
      <c r="H140" s="180">
        <f t="shared" si="16"/>
        <v>0</v>
      </c>
    </row>
    <row r="141" spans="1:8">
      <c r="A141" s="5" t="s">
        <v>1461</v>
      </c>
      <c r="B141" s="130" t="s">
        <v>2295</v>
      </c>
      <c r="C141" s="96">
        <v>72160</v>
      </c>
      <c r="D141" s="58">
        <f>Summary!$B$45</f>
        <v>10</v>
      </c>
      <c r="E141" s="58">
        <f t="shared" si="15"/>
        <v>64944</v>
      </c>
      <c r="F141" s="55"/>
      <c r="G141" s="206"/>
      <c r="H141" s="180">
        <f t="shared" si="16"/>
        <v>0</v>
      </c>
    </row>
    <row r="142" spans="1:8">
      <c r="A142" s="5" t="s">
        <v>1462</v>
      </c>
      <c r="B142" s="130" t="s">
        <v>2296</v>
      </c>
      <c r="C142" s="96">
        <v>144100</v>
      </c>
      <c r="D142" s="58">
        <f>Summary!$B$45</f>
        <v>10</v>
      </c>
      <c r="E142" s="58">
        <f t="shared" si="15"/>
        <v>129690</v>
      </c>
      <c r="F142" s="55"/>
      <c r="G142" s="206"/>
      <c r="H142" s="180">
        <f t="shared" si="16"/>
        <v>0</v>
      </c>
    </row>
    <row r="143" spans="1:8">
      <c r="A143" s="5" t="s">
        <v>1463</v>
      </c>
      <c r="B143" s="130" t="s">
        <v>2297</v>
      </c>
      <c r="C143" s="96">
        <v>220000</v>
      </c>
      <c r="D143" s="58">
        <f>Summary!$B$45</f>
        <v>10</v>
      </c>
      <c r="E143" s="58">
        <f t="shared" si="15"/>
        <v>198000</v>
      </c>
      <c r="F143" s="55"/>
      <c r="G143" s="206"/>
      <c r="H143" s="180">
        <f t="shared" si="16"/>
        <v>0</v>
      </c>
    </row>
    <row r="144" spans="1:8" ht="13">
      <c r="A144" s="94" t="s">
        <v>773</v>
      </c>
      <c r="B144" s="95"/>
      <c r="C144" s="93"/>
      <c r="D144" s="101"/>
      <c r="E144" s="125"/>
      <c r="F144" s="125"/>
      <c r="G144" s="208"/>
      <c r="H144" s="125"/>
    </row>
    <row r="145" spans="1:8">
      <c r="A145" s="7" t="s">
        <v>1464</v>
      </c>
      <c r="B145" s="7" t="s">
        <v>2298</v>
      </c>
      <c r="C145" s="96">
        <v>1820</v>
      </c>
      <c r="D145" s="58">
        <f>Summary!$B$46</f>
        <v>10</v>
      </c>
      <c r="E145" s="58">
        <f t="shared" ref="E145" si="17">SUM(C145-(C145*(D145/100)))</f>
        <v>1638</v>
      </c>
      <c r="F145" s="55"/>
      <c r="G145" s="206"/>
      <c r="H145" s="180">
        <f t="shared" si="16"/>
        <v>0</v>
      </c>
    </row>
    <row r="146" spans="1:8">
      <c r="A146" s="7" t="s">
        <v>1465</v>
      </c>
      <c r="B146" s="7" t="s">
        <v>2298</v>
      </c>
      <c r="C146" s="96">
        <v>5460</v>
      </c>
      <c r="D146" s="58">
        <f>Summary!$B$46</f>
        <v>10</v>
      </c>
      <c r="E146" s="58">
        <f t="shared" ref="E146:E151" si="18">SUM(C146-(C146*(D146/100)))</f>
        <v>4914</v>
      </c>
      <c r="F146" s="55"/>
      <c r="G146" s="206"/>
      <c r="H146" s="180">
        <f t="shared" si="16"/>
        <v>0</v>
      </c>
    </row>
    <row r="147" spans="1:8">
      <c r="A147" s="7" t="s">
        <v>1466</v>
      </c>
      <c r="B147" s="7" t="s">
        <v>2299</v>
      </c>
      <c r="C147" s="96">
        <v>1560</v>
      </c>
      <c r="D147" s="58">
        <f>Summary!$B$46</f>
        <v>10</v>
      </c>
      <c r="E147" s="58">
        <f t="shared" si="18"/>
        <v>1404</v>
      </c>
      <c r="F147" s="55"/>
      <c r="G147" s="206"/>
      <c r="H147" s="180">
        <f t="shared" si="16"/>
        <v>0</v>
      </c>
    </row>
    <row r="148" spans="1:8">
      <c r="A148" s="7" t="s">
        <v>1467</v>
      </c>
      <c r="B148" s="7" t="s">
        <v>2300</v>
      </c>
      <c r="C148" s="96">
        <v>1560</v>
      </c>
      <c r="D148" s="58">
        <f>Summary!$B$46</f>
        <v>10</v>
      </c>
      <c r="E148" s="58">
        <f t="shared" si="18"/>
        <v>1404</v>
      </c>
      <c r="F148" s="55"/>
      <c r="G148" s="206"/>
      <c r="H148" s="180">
        <f t="shared" si="16"/>
        <v>0</v>
      </c>
    </row>
    <row r="149" spans="1:8">
      <c r="A149" s="7" t="s">
        <v>1468</v>
      </c>
      <c r="B149" s="7" t="s">
        <v>2303</v>
      </c>
      <c r="C149" s="96">
        <v>1560</v>
      </c>
      <c r="D149" s="58">
        <f>Summary!$B$46</f>
        <v>10</v>
      </c>
      <c r="E149" s="58">
        <f t="shared" si="18"/>
        <v>1404</v>
      </c>
      <c r="F149" s="55"/>
      <c r="G149" s="206"/>
      <c r="H149" s="180">
        <f t="shared" si="16"/>
        <v>0</v>
      </c>
    </row>
    <row r="150" spans="1:8">
      <c r="A150" s="7" t="s">
        <v>1469</v>
      </c>
      <c r="B150" s="7" t="s">
        <v>2301</v>
      </c>
      <c r="C150" s="96">
        <v>2080</v>
      </c>
      <c r="D150" s="58">
        <f>Summary!$B$46</f>
        <v>10</v>
      </c>
      <c r="E150" s="58">
        <f t="shared" si="18"/>
        <v>1872</v>
      </c>
      <c r="F150" s="55"/>
      <c r="G150" s="206"/>
      <c r="H150" s="180">
        <f t="shared" si="16"/>
        <v>0</v>
      </c>
    </row>
    <row r="151" spans="1:8">
      <c r="A151" s="7" t="s">
        <v>1470</v>
      </c>
      <c r="B151" s="7" t="s">
        <v>2302</v>
      </c>
      <c r="C151" s="96">
        <v>185</v>
      </c>
      <c r="D151" s="58">
        <f>Summary!$B$46</f>
        <v>10</v>
      </c>
      <c r="E151" s="58">
        <f t="shared" si="18"/>
        <v>166.5</v>
      </c>
      <c r="F151" s="55"/>
      <c r="G151" s="206"/>
      <c r="H151" s="180">
        <f t="shared" si="16"/>
        <v>0</v>
      </c>
    </row>
    <row r="152" spans="1:8" ht="13">
      <c r="A152" s="94" t="s">
        <v>2304</v>
      </c>
      <c r="B152" s="101"/>
      <c r="C152" s="125"/>
      <c r="D152" s="101"/>
      <c r="E152" s="125"/>
      <c r="F152" s="125"/>
      <c r="G152" s="208"/>
      <c r="H152" s="125"/>
    </row>
    <row r="153" spans="1:8">
      <c r="A153" s="7" t="s">
        <v>1471</v>
      </c>
      <c r="B153" s="7" t="s">
        <v>2374</v>
      </c>
      <c r="C153" s="96">
        <v>830</v>
      </c>
      <c r="D153" s="58">
        <f>Summary!$B$47</f>
        <v>10</v>
      </c>
      <c r="E153" s="58">
        <f t="shared" ref="E153" si="19">SUM(C153-(C153*(D153/100)))</f>
        <v>747</v>
      </c>
      <c r="F153" s="55"/>
      <c r="G153" s="206"/>
      <c r="H153" s="180">
        <f t="shared" si="16"/>
        <v>0</v>
      </c>
    </row>
    <row r="154" spans="1:8">
      <c r="A154" s="100"/>
      <c r="B154" s="100"/>
      <c r="C154" s="92"/>
      <c r="D154" s="98"/>
      <c r="E154" s="49"/>
    </row>
    <row r="155" spans="1:8">
      <c r="A155" s="49"/>
      <c r="B155" s="53"/>
      <c r="C155" s="49"/>
      <c r="D155" s="49"/>
      <c r="E155" s="49"/>
    </row>
  </sheetData>
  <sheetProtection algorithmName="SHA-512" hashValue="ZXlizvve1Yqmlys8VJ34isaeAnUU5vPpA+ENmRw67MSE//uVGhik/ZoMyWQaiuriWlc9J7/2Bga9jbWtsG7tIg==" saltValue="O0O4+lV0UxsRGRfLO1x2GA==" spinCount="100000" sheet="1" objects="1" scenarios="1"/>
  <mergeCells count="1">
    <mergeCell ref="B2:F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
  <sheetViews>
    <sheetView workbookViewId="0">
      <selection activeCell="D19" sqref="D19"/>
    </sheetView>
  </sheetViews>
  <sheetFormatPr defaultColWidth="9.1796875" defaultRowHeight="12.5"/>
  <cols>
    <col min="1" max="1" width="45.7265625" style="20" customWidth="1"/>
    <col min="2" max="2" width="17.7265625" style="25" customWidth="1"/>
    <col min="3" max="5" width="17.7265625" style="18" customWidth="1"/>
    <col min="6" max="6" width="45.7265625" style="21" customWidth="1"/>
    <col min="7" max="7" width="9.1796875" style="194"/>
    <col min="8" max="8" width="10.7265625" style="18" customWidth="1"/>
    <col min="9" max="16384" width="9.1796875" style="18"/>
  </cols>
  <sheetData>
    <row r="1" spans="1:8" ht="26">
      <c r="A1" s="11" t="s">
        <v>2359</v>
      </c>
      <c r="B1" s="12" t="s">
        <v>738</v>
      </c>
      <c r="C1" s="12" t="s">
        <v>854</v>
      </c>
      <c r="D1" s="12" t="s">
        <v>1472</v>
      </c>
      <c r="E1" s="13" t="s">
        <v>865</v>
      </c>
      <c r="F1" s="12" t="s">
        <v>67</v>
      </c>
      <c r="G1" s="190" t="s">
        <v>2520</v>
      </c>
      <c r="H1" s="12" t="s">
        <v>2521</v>
      </c>
    </row>
    <row r="2" spans="1:8" ht="44.25" customHeight="1">
      <c r="A2" s="118" t="s">
        <v>2535</v>
      </c>
      <c r="B2" s="466" t="s">
        <v>2536</v>
      </c>
      <c r="C2" s="466"/>
      <c r="D2" s="466"/>
      <c r="E2" s="466"/>
      <c r="F2" s="466"/>
      <c r="G2" s="211"/>
      <c r="H2" s="53"/>
    </row>
    <row r="3" spans="1:8" ht="13">
      <c r="A3" s="35" t="s">
        <v>1160</v>
      </c>
      <c r="B3" s="31"/>
      <c r="C3" s="29"/>
      <c r="D3" s="29"/>
      <c r="E3" s="29"/>
      <c r="F3" s="33"/>
      <c r="G3" s="205"/>
      <c r="H3" s="33"/>
    </row>
    <row r="4" spans="1:8" ht="25.5">
      <c r="A4" s="78" t="s">
        <v>2523</v>
      </c>
      <c r="B4" s="79" t="s">
        <v>1161</v>
      </c>
      <c r="C4" s="82">
        <v>3000</v>
      </c>
      <c r="D4" s="80">
        <f>Summary!B53</f>
        <v>10</v>
      </c>
      <c r="E4" s="58">
        <f>SUM(C4-(C4*(D4/100)))</f>
        <v>2700</v>
      </c>
      <c r="F4" s="59"/>
      <c r="G4" s="206"/>
      <c r="H4" s="180">
        <f t="shared" ref="H4" si="0">E4*G4</f>
        <v>0</v>
      </c>
    </row>
    <row r="5" spans="1:8" ht="17.25" customHeight="1">
      <c r="A5" s="104" t="s">
        <v>1081</v>
      </c>
      <c r="B5" s="106"/>
      <c r="C5" s="106"/>
      <c r="D5" s="106"/>
      <c r="E5" s="107"/>
      <c r="F5" s="106"/>
      <c r="G5" s="213"/>
      <c r="H5" s="106"/>
    </row>
    <row r="6" spans="1:8" ht="25">
      <c r="A6" s="83" t="s">
        <v>1201</v>
      </c>
      <c r="B6" s="84" t="s">
        <v>1162</v>
      </c>
      <c r="C6" s="82">
        <v>1500</v>
      </c>
      <c r="D6" s="82">
        <f>Summary!B53</f>
        <v>10</v>
      </c>
      <c r="E6" s="58">
        <f>SUM(C6-(C6*(D6/100)))</f>
        <v>1350</v>
      </c>
      <c r="F6" s="59"/>
      <c r="G6" s="206"/>
      <c r="H6" s="180">
        <f t="shared" ref="H6:H7" si="1">E6*G6</f>
        <v>0</v>
      </c>
    </row>
    <row r="7" spans="1:8" ht="25">
      <c r="A7" s="83" t="s">
        <v>1202</v>
      </c>
      <c r="B7" s="84" t="s">
        <v>1163</v>
      </c>
      <c r="C7" s="82">
        <v>12500</v>
      </c>
      <c r="D7" s="82">
        <f>Summary!B53</f>
        <v>10</v>
      </c>
      <c r="E7" s="58">
        <f>SUM(C7-(C7*(D7/100)))</f>
        <v>11250</v>
      </c>
      <c r="F7" s="59"/>
      <c r="G7" s="206"/>
      <c r="H7" s="180">
        <f t="shared" si="1"/>
        <v>0</v>
      </c>
    </row>
    <row r="8" spans="1:8" ht="25">
      <c r="A8" s="83" t="s">
        <v>1203</v>
      </c>
      <c r="B8" s="84" t="s">
        <v>1164</v>
      </c>
      <c r="C8" s="82">
        <v>125000</v>
      </c>
      <c r="D8" s="82">
        <f>Summary!B53</f>
        <v>10</v>
      </c>
      <c r="E8" s="58">
        <f>SUM(C8-(C8*(D8/100)))</f>
        <v>112500</v>
      </c>
      <c r="F8" s="59"/>
      <c r="G8" s="206"/>
      <c r="H8" s="180">
        <f t="shared" ref="H8:H71" si="2">E8*G8</f>
        <v>0</v>
      </c>
    </row>
    <row r="9" spans="1:8" ht="13">
      <c r="A9" s="104" t="s">
        <v>1204</v>
      </c>
      <c r="B9" s="106"/>
      <c r="C9" s="106"/>
      <c r="D9" s="106"/>
      <c r="E9" s="107"/>
      <c r="F9" s="106"/>
      <c r="G9" s="213"/>
      <c r="H9" s="106"/>
    </row>
    <row r="10" spans="1:8">
      <c r="A10" s="83" t="s">
        <v>1238</v>
      </c>
      <c r="B10" s="84" t="s">
        <v>1165</v>
      </c>
      <c r="C10" s="82">
        <v>5000</v>
      </c>
      <c r="D10" s="82">
        <f>Summary!B53</f>
        <v>10</v>
      </c>
      <c r="E10" s="58">
        <f t="shared" ref="E10:E45" si="3">SUM(C10-(C10*(D10/100)))</f>
        <v>4500</v>
      </c>
      <c r="F10" s="59" t="s">
        <v>1154</v>
      </c>
      <c r="G10" s="206"/>
      <c r="H10" s="180">
        <f t="shared" si="2"/>
        <v>0</v>
      </c>
    </row>
    <row r="11" spans="1:8">
      <c r="A11" s="83" t="s">
        <v>1205</v>
      </c>
      <c r="B11" s="84" t="s">
        <v>1166</v>
      </c>
      <c r="C11" s="82">
        <v>7500</v>
      </c>
      <c r="D11" s="82">
        <f>Summary!B53</f>
        <v>10</v>
      </c>
      <c r="E11" s="58">
        <f t="shared" si="3"/>
        <v>6750</v>
      </c>
      <c r="F11" s="59"/>
      <c r="G11" s="206"/>
      <c r="H11" s="180">
        <f t="shared" si="2"/>
        <v>0</v>
      </c>
    </row>
    <row r="12" spans="1:8">
      <c r="A12" s="83" t="s">
        <v>1206</v>
      </c>
      <c r="B12" s="84" t="s">
        <v>1167</v>
      </c>
      <c r="C12" s="82">
        <v>7500</v>
      </c>
      <c r="D12" s="82">
        <f>Summary!B53</f>
        <v>10</v>
      </c>
      <c r="E12" s="58">
        <f t="shared" si="3"/>
        <v>6750</v>
      </c>
      <c r="F12" s="59"/>
      <c r="G12" s="206"/>
      <c r="H12" s="180">
        <f t="shared" si="2"/>
        <v>0</v>
      </c>
    </row>
    <row r="13" spans="1:8">
      <c r="A13" s="83" t="s">
        <v>1207</v>
      </c>
      <c r="B13" s="84" t="s">
        <v>1168</v>
      </c>
      <c r="C13" s="82">
        <v>5000</v>
      </c>
      <c r="D13" s="82">
        <f>Summary!B53</f>
        <v>10</v>
      </c>
      <c r="E13" s="58">
        <f t="shared" si="3"/>
        <v>4500</v>
      </c>
      <c r="F13" s="59" t="s">
        <v>1153</v>
      </c>
      <c r="G13" s="206"/>
      <c r="H13" s="180">
        <f t="shared" si="2"/>
        <v>0</v>
      </c>
    </row>
    <row r="14" spans="1:8" ht="25">
      <c r="A14" s="83" t="s">
        <v>1208</v>
      </c>
      <c r="B14" s="84" t="s">
        <v>1169</v>
      </c>
      <c r="C14" s="82">
        <v>7500</v>
      </c>
      <c r="D14" s="82">
        <f>Summary!B53</f>
        <v>10</v>
      </c>
      <c r="E14" s="58">
        <f t="shared" si="3"/>
        <v>6750</v>
      </c>
      <c r="F14" s="59"/>
      <c r="G14" s="206"/>
      <c r="H14" s="180">
        <f t="shared" si="2"/>
        <v>0</v>
      </c>
    </row>
    <row r="15" spans="1:8">
      <c r="A15" s="83" t="s">
        <v>1209</v>
      </c>
      <c r="B15" s="84" t="s">
        <v>1170</v>
      </c>
      <c r="C15" s="82">
        <v>1000</v>
      </c>
      <c r="D15" s="82">
        <f>Summary!B53</f>
        <v>10</v>
      </c>
      <c r="E15" s="58">
        <f t="shared" si="3"/>
        <v>900</v>
      </c>
      <c r="F15" s="59"/>
      <c r="G15" s="206"/>
      <c r="H15" s="180">
        <f t="shared" si="2"/>
        <v>0</v>
      </c>
    </row>
    <row r="16" spans="1:8" ht="25">
      <c r="A16" s="83" t="s">
        <v>1210</v>
      </c>
      <c r="B16" s="84" t="s">
        <v>1171</v>
      </c>
      <c r="C16" s="82">
        <v>6000</v>
      </c>
      <c r="D16" s="82">
        <f>Summary!B53</f>
        <v>10</v>
      </c>
      <c r="E16" s="58">
        <f t="shared" si="3"/>
        <v>5400</v>
      </c>
      <c r="F16" s="59"/>
      <c r="G16" s="206"/>
      <c r="H16" s="180">
        <f t="shared" si="2"/>
        <v>0</v>
      </c>
    </row>
    <row r="17" spans="1:8" ht="25">
      <c r="A17" s="83" t="s">
        <v>1211</v>
      </c>
      <c r="B17" s="84" t="s">
        <v>1172</v>
      </c>
      <c r="C17" s="82">
        <v>13000</v>
      </c>
      <c r="D17" s="82">
        <f>Summary!B53</f>
        <v>10</v>
      </c>
      <c r="E17" s="58">
        <f t="shared" si="3"/>
        <v>11700</v>
      </c>
      <c r="F17" s="59" t="s">
        <v>1150</v>
      </c>
      <c r="G17" s="206"/>
      <c r="H17" s="180">
        <f t="shared" si="2"/>
        <v>0</v>
      </c>
    </row>
    <row r="18" spans="1:8">
      <c r="A18" s="83" t="s">
        <v>1212</v>
      </c>
      <c r="B18" s="84" t="s">
        <v>1173</v>
      </c>
      <c r="C18" s="82">
        <v>2000</v>
      </c>
      <c r="D18" s="82">
        <f>Summary!B53</f>
        <v>10</v>
      </c>
      <c r="E18" s="58">
        <f t="shared" si="3"/>
        <v>1800</v>
      </c>
      <c r="F18" s="59"/>
      <c r="G18" s="206"/>
      <c r="H18" s="180">
        <f t="shared" si="2"/>
        <v>0</v>
      </c>
    </row>
    <row r="19" spans="1:8">
      <c r="A19" s="83" t="s">
        <v>1213</v>
      </c>
      <c r="B19" s="84" t="s">
        <v>1174</v>
      </c>
      <c r="C19" s="82">
        <v>5000</v>
      </c>
      <c r="D19" s="82">
        <f>Summary!B53</f>
        <v>10</v>
      </c>
      <c r="E19" s="58">
        <f t="shared" si="3"/>
        <v>4500</v>
      </c>
      <c r="F19" s="59"/>
      <c r="G19" s="206"/>
      <c r="H19" s="180">
        <f t="shared" si="2"/>
        <v>0</v>
      </c>
    </row>
    <row r="20" spans="1:8">
      <c r="A20" s="83" t="s">
        <v>1214</v>
      </c>
      <c r="B20" s="84" t="s">
        <v>1175</v>
      </c>
      <c r="C20" s="82">
        <v>5000</v>
      </c>
      <c r="D20" s="82">
        <f>Summary!B53</f>
        <v>10</v>
      </c>
      <c r="E20" s="58">
        <f t="shared" si="3"/>
        <v>4500</v>
      </c>
      <c r="F20" s="59"/>
      <c r="G20" s="206"/>
      <c r="H20" s="180">
        <f t="shared" si="2"/>
        <v>0</v>
      </c>
    </row>
    <row r="21" spans="1:8" ht="25">
      <c r="A21" s="83" t="s">
        <v>1215</v>
      </c>
      <c r="B21" s="84" t="s">
        <v>1176</v>
      </c>
      <c r="C21" s="82">
        <v>5000</v>
      </c>
      <c r="D21" s="82">
        <f>Summary!B53</f>
        <v>10</v>
      </c>
      <c r="E21" s="58">
        <f t="shared" si="3"/>
        <v>4500</v>
      </c>
      <c r="F21" s="59" t="s">
        <v>1152</v>
      </c>
      <c r="G21" s="206"/>
      <c r="H21" s="180">
        <f t="shared" si="2"/>
        <v>0</v>
      </c>
    </row>
    <row r="22" spans="1:8">
      <c r="A22" s="83" t="s">
        <v>1216</v>
      </c>
      <c r="B22" s="84" t="s">
        <v>1177</v>
      </c>
      <c r="C22" s="82">
        <v>4000</v>
      </c>
      <c r="D22" s="82">
        <f>Summary!B53</f>
        <v>10</v>
      </c>
      <c r="E22" s="58">
        <f t="shared" si="3"/>
        <v>3600</v>
      </c>
      <c r="F22" s="59"/>
      <c r="G22" s="206"/>
      <c r="H22" s="180">
        <f t="shared" si="2"/>
        <v>0</v>
      </c>
    </row>
    <row r="23" spans="1:8" ht="25">
      <c r="A23" s="83" t="s">
        <v>1217</v>
      </c>
      <c r="B23" s="84" t="s">
        <v>1178</v>
      </c>
      <c r="C23" s="82">
        <v>200</v>
      </c>
      <c r="D23" s="82">
        <f>Summary!B53</f>
        <v>10</v>
      </c>
      <c r="E23" s="58">
        <f t="shared" si="3"/>
        <v>180</v>
      </c>
      <c r="F23" s="59"/>
      <c r="G23" s="206"/>
      <c r="H23" s="180">
        <f t="shared" si="2"/>
        <v>0</v>
      </c>
    </row>
    <row r="24" spans="1:8" ht="25">
      <c r="A24" s="83" t="s">
        <v>1218</v>
      </c>
      <c r="B24" s="84" t="s">
        <v>1179</v>
      </c>
      <c r="C24" s="82">
        <v>950</v>
      </c>
      <c r="D24" s="82">
        <f>Summary!B53</f>
        <v>10</v>
      </c>
      <c r="E24" s="58">
        <f t="shared" si="3"/>
        <v>855</v>
      </c>
      <c r="F24" s="59"/>
      <c r="G24" s="206"/>
      <c r="H24" s="180">
        <f t="shared" si="2"/>
        <v>0</v>
      </c>
    </row>
    <row r="25" spans="1:8" ht="25">
      <c r="A25" s="83" t="s">
        <v>1219</v>
      </c>
      <c r="B25" s="84" t="s">
        <v>1180</v>
      </c>
      <c r="C25" s="82">
        <v>1800</v>
      </c>
      <c r="D25" s="82">
        <f>Summary!B53</f>
        <v>10</v>
      </c>
      <c r="E25" s="58">
        <f t="shared" si="3"/>
        <v>1620</v>
      </c>
      <c r="F25" s="59"/>
      <c r="G25" s="206"/>
      <c r="H25" s="180">
        <f t="shared" si="2"/>
        <v>0</v>
      </c>
    </row>
    <row r="26" spans="1:8" ht="25">
      <c r="A26" s="83" t="s">
        <v>1220</v>
      </c>
      <c r="B26" s="84" t="s">
        <v>1181</v>
      </c>
      <c r="C26" s="82">
        <v>17000</v>
      </c>
      <c r="D26" s="82">
        <f>Summary!B53</f>
        <v>10</v>
      </c>
      <c r="E26" s="58">
        <f t="shared" si="3"/>
        <v>15300</v>
      </c>
      <c r="F26" s="59"/>
      <c r="G26" s="206"/>
      <c r="H26" s="180">
        <f t="shared" si="2"/>
        <v>0</v>
      </c>
    </row>
    <row r="27" spans="1:8" ht="25">
      <c r="A27" s="83" t="s">
        <v>1221</v>
      </c>
      <c r="B27" s="84" t="s">
        <v>1182</v>
      </c>
      <c r="C27" s="82">
        <v>80000</v>
      </c>
      <c r="D27" s="82">
        <f>Summary!B53</f>
        <v>10</v>
      </c>
      <c r="E27" s="58">
        <f t="shared" si="3"/>
        <v>72000</v>
      </c>
      <c r="F27" s="59"/>
      <c r="G27" s="206"/>
      <c r="H27" s="180">
        <f t="shared" si="2"/>
        <v>0</v>
      </c>
    </row>
    <row r="28" spans="1:8">
      <c r="A28" s="83" t="s">
        <v>1222</v>
      </c>
      <c r="B28" s="84" t="s">
        <v>1183</v>
      </c>
      <c r="C28" s="82">
        <v>20000</v>
      </c>
      <c r="D28" s="82">
        <f>Summary!B53</f>
        <v>10</v>
      </c>
      <c r="E28" s="58">
        <f t="shared" si="3"/>
        <v>18000</v>
      </c>
      <c r="F28" s="59"/>
      <c r="G28" s="206"/>
      <c r="H28" s="180">
        <f t="shared" si="2"/>
        <v>0</v>
      </c>
    </row>
    <row r="29" spans="1:8" ht="25">
      <c r="A29" s="83" t="s">
        <v>1223</v>
      </c>
      <c r="B29" s="84" t="s">
        <v>1184</v>
      </c>
      <c r="C29" s="82">
        <v>24000</v>
      </c>
      <c r="D29" s="82">
        <f>Summary!B53</f>
        <v>10</v>
      </c>
      <c r="E29" s="58">
        <f t="shared" si="3"/>
        <v>21600</v>
      </c>
      <c r="F29" s="59" t="s">
        <v>1150</v>
      </c>
      <c r="G29" s="206"/>
      <c r="H29" s="180">
        <f t="shared" si="2"/>
        <v>0</v>
      </c>
    </row>
    <row r="30" spans="1:8" ht="25">
      <c r="A30" s="83" t="s">
        <v>1155</v>
      </c>
      <c r="B30" s="84" t="s">
        <v>1185</v>
      </c>
      <c r="C30" s="82">
        <v>36000</v>
      </c>
      <c r="D30" s="82">
        <f>Summary!B53</f>
        <v>10</v>
      </c>
      <c r="E30" s="58">
        <f t="shared" si="3"/>
        <v>32400</v>
      </c>
      <c r="F30" s="59" t="s">
        <v>1150</v>
      </c>
      <c r="G30" s="206"/>
      <c r="H30" s="180">
        <f t="shared" si="2"/>
        <v>0</v>
      </c>
    </row>
    <row r="31" spans="1:8" ht="25">
      <c r="A31" s="83" t="s">
        <v>1156</v>
      </c>
      <c r="B31" s="84" t="s">
        <v>1186</v>
      </c>
      <c r="C31" s="82">
        <v>56000</v>
      </c>
      <c r="D31" s="82">
        <f>Summary!B53</f>
        <v>10</v>
      </c>
      <c r="E31" s="58">
        <f t="shared" si="3"/>
        <v>50400</v>
      </c>
      <c r="F31" s="59" t="s">
        <v>1150</v>
      </c>
      <c r="G31" s="206"/>
      <c r="H31" s="180">
        <f t="shared" si="2"/>
        <v>0</v>
      </c>
    </row>
    <row r="32" spans="1:8" ht="25">
      <c r="A32" s="83" t="s">
        <v>1224</v>
      </c>
      <c r="B32" s="84" t="s">
        <v>1187</v>
      </c>
      <c r="C32" s="82">
        <v>12000</v>
      </c>
      <c r="D32" s="82">
        <f>Summary!B53</f>
        <v>10</v>
      </c>
      <c r="E32" s="58">
        <f t="shared" si="3"/>
        <v>10800</v>
      </c>
      <c r="F32" s="59" t="s">
        <v>1150</v>
      </c>
      <c r="G32" s="206"/>
      <c r="H32" s="180">
        <f t="shared" si="2"/>
        <v>0</v>
      </c>
    </row>
    <row r="33" spans="1:8" ht="25">
      <c r="A33" s="83" t="s">
        <v>1225</v>
      </c>
      <c r="B33" s="84" t="s">
        <v>1188</v>
      </c>
      <c r="C33" s="82">
        <v>9000</v>
      </c>
      <c r="D33" s="82">
        <f>Summary!B53</f>
        <v>10</v>
      </c>
      <c r="E33" s="58">
        <f t="shared" si="3"/>
        <v>8100</v>
      </c>
      <c r="F33" s="59" t="s">
        <v>1150</v>
      </c>
      <c r="G33" s="206"/>
      <c r="H33" s="180">
        <f t="shared" si="2"/>
        <v>0</v>
      </c>
    </row>
    <row r="34" spans="1:8" ht="25">
      <c r="A34" s="83" t="s">
        <v>1226</v>
      </c>
      <c r="B34" s="84" t="s">
        <v>1189</v>
      </c>
      <c r="C34" s="82">
        <v>2000</v>
      </c>
      <c r="D34" s="82">
        <f>Summary!B53</f>
        <v>10</v>
      </c>
      <c r="E34" s="58">
        <f t="shared" si="3"/>
        <v>1800</v>
      </c>
      <c r="F34" s="59" t="s">
        <v>1150</v>
      </c>
      <c r="G34" s="206"/>
      <c r="H34" s="180">
        <f t="shared" si="2"/>
        <v>0</v>
      </c>
    </row>
    <row r="35" spans="1:8">
      <c r="A35" s="83" t="s">
        <v>1227</v>
      </c>
      <c r="B35" s="84" t="s">
        <v>1190</v>
      </c>
      <c r="C35" s="82">
        <v>750</v>
      </c>
      <c r="D35" s="82">
        <f>Summary!B53</f>
        <v>10</v>
      </c>
      <c r="E35" s="58">
        <f t="shared" si="3"/>
        <v>675</v>
      </c>
      <c r="F35" s="59"/>
      <c r="G35" s="206"/>
      <c r="H35" s="180">
        <f t="shared" si="2"/>
        <v>0</v>
      </c>
    </row>
    <row r="36" spans="1:8" ht="25">
      <c r="A36" s="83" t="s">
        <v>1228</v>
      </c>
      <c r="B36" s="84" t="s">
        <v>1191</v>
      </c>
      <c r="C36" s="82">
        <v>5000</v>
      </c>
      <c r="D36" s="82">
        <f>Summary!B53</f>
        <v>10</v>
      </c>
      <c r="E36" s="58">
        <f t="shared" si="3"/>
        <v>4500</v>
      </c>
      <c r="F36" s="59"/>
      <c r="G36" s="206"/>
      <c r="H36" s="180">
        <f t="shared" si="2"/>
        <v>0</v>
      </c>
    </row>
    <row r="37" spans="1:8" ht="37.5">
      <c r="A37" s="83" t="s">
        <v>1229</v>
      </c>
      <c r="B37" s="84" t="s">
        <v>1192</v>
      </c>
      <c r="C37" s="82">
        <v>3000</v>
      </c>
      <c r="D37" s="82">
        <f>Summary!B53</f>
        <v>10</v>
      </c>
      <c r="E37" s="58">
        <f t="shared" si="3"/>
        <v>2700</v>
      </c>
      <c r="F37" s="59" t="s">
        <v>1151</v>
      </c>
      <c r="G37" s="206"/>
      <c r="H37" s="180">
        <f t="shared" si="2"/>
        <v>0</v>
      </c>
    </row>
    <row r="38" spans="1:8">
      <c r="A38" s="83" t="s">
        <v>1230</v>
      </c>
      <c r="B38" s="84" t="s">
        <v>1193</v>
      </c>
      <c r="C38" s="82">
        <v>3000</v>
      </c>
      <c r="D38" s="82">
        <f>Summary!B53</f>
        <v>10</v>
      </c>
      <c r="E38" s="58">
        <f t="shared" si="3"/>
        <v>2700</v>
      </c>
      <c r="F38" s="59"/>
      <c r="G38" s="206"/>
      <c r="H38" s="180">
        <f t="shared" si="2"/>
        <v>0</v>
      </c>
    </row>
    <row r="39" spans="1:8" ht="25">
      <c r="A39" s="83" t="s">
        <v>1231</v>
      </c>
      <c r="B39" s="84" t="s">
        <v>1194</v>
      </c>
      <c r="C39" s="82">
        <v>7500</v>
      </c>
      <c r="D39" s="82">
        <f>Summary!B53</f>
        <v>10</v>
      </c>
      <c r="E39" s="58">
        <f t="shared" si="3"/>
        <v>6750</v>
      </c>
      <c r="F39" s="59" t="s">
        <v>1150</v>
      </c>
      <c r="G39" s="206"/>
      <c r="H39" s="180">
        <f t="shared" si="2"/>
        <v>0</v>
      </c>
    </row>
    <row r="40" spans="1:8" ht="25">
      <c r="A40" s="83" t="s">
        <v>1232</v>
      </c>
      <c r="B40" s="84" t="s">
        <v>1195</v>
      </c>
      <c r="C40" s="82">
        <v>14000</v>
      </c>
      <c r="D40" s="82">
        <f>Summary!B53</f>
        <v>10</v>
      </c>
      <c r="E40" s="58">
        <f t="shared" si="3"/>
        <v>12600</v>
      </c>
      <c r="F40" s="59" t="s">
        <v>1150</v>
      </c>
      <c r="G40" s="206"/>
      <c r="H40" s="180">
        <f t="shared" si="2"/>
        <v>0</v>
      </c>
    </row>
    <row r="41" spans="1:8" ht="25">
      <c r="A41" s="83" t="s">
        <v>1233</v>
      </c>
      <c r="B41" s="84" t="s">
        <v>1196</v>
      </c>
      <c r="C41" s="82">
        <v>18000</v>
      </c>
      <c r="D41" s="82">
        <f>Summary!B53</f>
        <v>10</v>
      </c>
      <c r="E41" s="58">
        <f t="shared" si="3"/>
        <v>16200</v>
      </c>
      <c r="F41" s="59" t="s">
        <v>1150</v>
      </c>
      <c r="G41" s="206"/>
      <c r="H41" s="180">
        <f t="shared" si="2"/>
        <v>0</v>
      </c>
    </row>
    <row r="42" spans="1:8">
      <c r="A42" s="83" t="s">
        <v>1234</v>
      </c>
      <c r="B42" s="84" t="s">
        <v>1197</v>
      </c>
      <c r="C42" s="82">
        <v>3000</v>
      </c>
      <c r="D42" s="82">
        <f>Summary!B53</f>
        <v>10</v>
      </c>
      <c r="E42" s="58">
        <f t="shared" si="3"/>
        <v>2700</v>
      </c>
      <c r="F42" s="59"/>
      <c r="G42" s="206"/>
      <c r="H42" s="180">
        <f t="shared" si="2"/>
        <v>0</v>
      </c>
    </row>
    <row r="43" spans="1:8">
      <c r="A43" s="83" t="s">
        <v>1235</v>
      </c>
      <c r="B43" s="84" t="s">
        <v>1198</v>
      </c>
      <c r="C43" s="82">
        <v>4300</v>
      </c>
      <c r="D43" s="82">
        <f>Summary!B53</f>
        <v>10</v>
      </c>
      <c r="E43" s="58">
        <f t="shared" si="3"/>
        <v>3870</v>
      </c>
      <c r="F43" s="59"/>
      <c r="G43" s="206"/>
      <c r="H43" s="180">
        <f t="shared" si="2"/>
        <v>0</v>
      </c>
    </row>
    <row r="44" spans="1:8">
      <c r="A44" s="83" t="s">
        <v>1236</v>
      </c>
      <c r="B44" s="84" t="s">
        <v>1199</v>
      </c>
      <c r="C44" s="82">
        <v>7500</v>
      </c>
      <c r="D44" s="82">
        <f>Summary!B53</f>
        <v>10</v>
      </c>
      <c r="E44" s="58">
        <f t="shared" si="3"/>
        <v>6750</v>
      </c>
      <c r="F44" s="59"/>
      <c r="G44" s="206"/>
      <c r="H44" s="180">
        <f t="shared" si="2"/>
        <v>0</v>
      </c>
    </row>
    <row r="45" spans="1:8" ht="25">
      <c r="A45" s="83" t="s">
        <v>1237</v>
      </c>
      <c r="B45" s="84" t="s">
        <v>1200</v>
      </c>
      <c r="C45" s="82">
        <v>12000</v>
      </c>
      <c r="D45" s="82">
        <f>Summary!B53</f>
        <v>10</v>
      </c>
      <c r="E45" s="58">
        <f t="shared" si="3"/>
        <v>10800</v>
      </c>
      <c r="F45" s="59"/>
      <c r="G45" s="206"/>
      <c r="H45" s="180">
        <f t="shared" si="2"/>
        <v>0</v>
      </c>
    </row>
    <row r="46" spans="1:8" ht="13">
      <c r="A46" s="35" t="s">
        <v>1239</v>
      </c>
      <c r="B46" s="108"/>
      <c r="C46" s="108"/>
      <c r="D46" s="108"/>
      <c r="E46" s="108"/>
      <c r="F46" s="34"/>
      <c r="G46" s="202"/>
      <c r="H46" s="34"/>
    </row>
    <row r="47" spans="1:8">
      <c r="A47" s="85" t="s">
        <v>1242</v>
      </c>
      <c r="B47" s="84" t="s">
        <v>1241</v>
      </c>
      <c r="C47" s="82">
        <v>1500</v>
      </c>
      <c r="D47" s="82">
        <f>Summary!B53</f>
        <v>10</v>
      </c>
      <c r="E47" s="58">
        <f>SUM(C47-(C47*(D47/100)))</f>
        <v>1350</v>
      </c>
      <c r="F47" s="59" t="s">
        <v>1240</v>
      </c>
      <c r="G47" s="206"/>
      <c r="H47" s="180">
        <f t="shared" si="2"/>
        <v>0</v>
      </c>
    </row>
    <row r="48" spans="1:8" ht="13">
      <c r="A48" s="35" t="s">
        <v>1159</v>
      </c>
      <c r="B48" s="32"/>
      <c r="C48" s="109"/>
      <c r="D48" s="109"/>
      <c r="E48" s="30"/>
      <c r="F48" s="34"/>
      <c r="G48" s="202"/>
      <c r="H48" s="34"/>
    </row>
    <row r="49" spans="1:8">
      <c r="A49" s="85" t="s">
        <v>1243</v>
      </c>
      <c r="B49" s="84" t="s">
        <v>1276</v>
      </c>
      <c r="C49" s="82">
        <v>2000</v>
      </c>
      <c r="D49" s="82">
        <f>Summary!B54</f>
        <v>10</v>
      </c>
      <c r="E49" s="58">
        <f>SUM(C49-(C49*(D49/100)))</f>
        <v>1800</v>
      </c>
      <c r="F49" s="59" t="s">
        <v>1244</v>
      </c>
      <c r="G49" s="206"/>
      <c r="H49" s="180">
        <f t="shared" si="2"/>
        <v>0</v>
      </c>
    </row>
    <row r="50" spans="1:8">
      <c r="A50" s="245" t="s">
        <v>1069</v>
      </c>
      <c r="B50" s="106"/>
      <c r="C50" s="106"/>
      <c r="D50" s="106"/>
      <c r="E50" s="234"/>
      <c r="F50" s="247"/>
      <c r="G50" s="248"/>
      <c r="H50" s="247"/>
    </row>
    <row r="51" spans="1:8">
      <c r="A51" s="86" t="s">
        <v>1261</v>
      </c>
      <c r="B51" s="84" t="s">
        <v>1100</v>
      </c>
      <c r="C51" s="82">
        <v>5000</v>
      </c>
      <c r="D51" s="82">
        <f>Summary!B55</f>
        <v>10</v>
      </c>
      <c r="E51" s="58">
        <f t="shared" ref="E51:E57" si="4">SUM(C51-(C51*(D51/100)))</f>
        <v>4500</v>
      </c>
      <c r="F51" s="59" t="s">
        <v>1154</v>
      </c>
      <c r="G51" s="206"/>
      <c r="H51" s="180">
        <f t="shared" si="2"/>
        <v>0</v>
      </c>
    </row>
    <row r="52" spans="1:8">
      <c r="A52" s="87" t="s">
        <v>1094</v>
      </c>
      <c r="B52" s="84" t="s">
        <v>1101</v>
      </c>
      <c r="C52" s="82">
        <v>7500</v>
      </c>
      <c r="D52" s="82">
        <f>Summary!B55</f>
        <v>10</v>
      </c>
      <c r="E52" s="58">
        <f t="shared" si="4"/>
        <v>6750</v>
      </c>
      <c r="F52" s="59"/>
      <c r="G52" s="206"/>
      <c r="H52" s="180">
        <f t="shared" si="2"/>
        <v>0</v>
      </c>
    </row>
    <row r="53" spans="1:8" ht="24">
      <c r="A53" s="87" t="s">
        <v>1245</v>
      </c>
      <c r="B53" s="84" t="s">
        <v>1252</v>
      </c>
      <c r="C53" s="82">
        <v>15000</v>
      </c>
      <c r="D53" s="82">
        <f>Summary!B55</f>
        <v>10</v>
      </c>
      <c r="E53" s="58">
        <f t="shared" si="4"/>
        <v>13500</v>
      </c>
      <c r="F53" s="59"/>
      <c r="G53" s="206"/>
      <c r="H53" s="180">
        <f t="shared" si="2"/>
        <v>0</v>
      </c>
    </row>
    <row r="54" spans="1:8" ht="24">
      <c r="A54" s="87" t="s">
        <v>1246</v>
      </c>
      <c r="B54" s="84" t="s">
        <v>1253</v>
      </c>
      <c r="C54" s="82">
        <v>3000</v>
      </c>
      <c r="D54" s="82">
        <f>Summary!B55</f>
        <v>10</v>
      </c>
      <c r="E54" s="58">
        <f t="shared" si="4"/>
        <v>2700</v>
      </c>
      <c r="F54" s="59"/>
      <c r="G54" s="206"/>
      <c r="H54" s="180">
        <f t="shared" si="2"/>
        <v>0</v>
      </c>
    </row>
    <row r="55" spans="1:8" ht="24">
      <c r="A55" s="87" t="s">
        <v>1247</v>
      </c>
      <c r="B55" s="84" t="s">
        <v>1254</v>
      </c>
      <c r="C55" s="82">
        <v>1000</v>
      </c>
      <c r="D55" s="82">
        <f>Summary!B55</f>
        <v>10</v>
      </c>
      <c r="E55" s="58">
        <f t="shared" si="4"/>
        <v>900</v>
      </c>
      <c r="F55" s="59"/>
      <c r="G55" s="206"/>
      <c r="H55" s="180">
        <f t="shared" si="2"/>
        <v>0</v>
      </c>
    </row>
    <row r="56" spans="1:8" ht="23.5">
      <c r="A56" s="87" t="s">
        <v>1248</v>
      </c>
      <c r="B56" s="84" t="s">
        <v>1255</v>
      </c>
      <c r="C56" s="82">
        <v>10000</v>
      </c>
      <c r="D56" s="82">
        <f>Summary!B55</f>
        <v>10</v>
      </c>
      <c r="E56" s="58">
        <f t="shared" si="4"/>
        <v>9000</v>
      </c>
      <c r="F56" s="59"/>
      <c r="G56" s="206"/>
      <c r="H56" s="180">
        <f t="shared" si="2"/>
        <v>0</v>
      </c>
    </row>
    <row r="57" spans="1:8" ht="24">
      <c r="A57" s="87" t="s">
        <v>1249</v>
      </c>
      <c r="B57" s="84" t="s">
        <v>1256</v>
      </c>
      <c r="C57" s="82">
        <v>75000</v>
      </c>
      <c r="D57" s="82">
        <f>Summary!B55</f>
        <v>10</v>
      </c>
      <c r="E57" s="58">
        <f t="shared" si="4"/>
        <v>67500</v>
      </c>
      <c r="F57" s="59"/>
      <c r="G57" s="206"/>
      <c r="H57" s="180">
        <f t="shared" si="2"/>
        <v>0</v>
      </c>
    </row>
    <row r="58" spans="1:8">
      <c r="A58" s="245" t="s">
        <v>1093</v>
      </c>
      <c r="B58" s="246"/>
      <c r="C58" s="82"/>
      <c r="D58" s="106"/>
      <c r="E58" s="234"/>
      <c r="F58" s="247"/>
      <c r="G58" s="244"/>
      <c r="H58" s="236"/>
    </row>
    <row r="59" spans="1:8">
      <c r="A59" s="86" t="s">
        <v>1263</v>
      </c>
      <c r="B59" s="84" t="s">
        <v>1257</v>
      </c>
      <c r="C59" s="82">
        <v>5000</v>
      </c>
      <c r="D59" s="82">
        <f>Summary!B55</f>
        <v>10</v>
      </c>
      <c r="E59" s="58">
        <f t="shared" ref="E59:E73" si="5">SUM(C59-(C59*(D59/100)))</f>
        <v>4500</v>
      </c>
      <c r="F59" s="59" t="s">
        <v>1153</v>
      </c>
      <c r="G59" s="206"/>
      <c r="H59" s="180">
        <f t="shared" si="2"/>
        <v>0</v>
      </c>
    </row>
    <row r="60" spans="1:8">
      <c r="A60" s="87" t="s">
        <v>1250</v>
      </c>
      <c r="B60" s="84" t="s">
        <v>1258</v>
      </c>
      <c r="C60" s="82">
        <v>2000</v>
      </c>
      <c r="D60" s="82">
        <f>Summary!B55</f>
        <v>10</v>
      </c>
      <c r="E60" s="58">
        <f t="shared" si="5"/>
        <v>1800</v>
      </c>
      <c r="F60" s="59"/>
      <c r="G60" s="206"/>
      <c r="H60" s="180">
        <f t="shared" si="2"/>
        <v>0</v>
      </c>
    </row>
    <row r="61" spans="1:8">
      <c r="A61" s="87" t="s">
        <v>1251</v>
      </c>
      <c r="B61" s="84" t="s">
        <v>1259</v>
      </c>
      <c r="C61" s="82">
        <v>13000</v>
      </c>
      <c r="D61" s="82">
        <f>Summary!B55</f>
        <v>10</v>
      </c>
      <c r="E61" s="58">
        <f t="shared" si="5"/>
        <v>11700</v>
      </c>
      <c r="F61" s="59"/>
      <c r="G61" s="206"/>
      <c r="H61" s="180">
        <f t="shared" si="2"/>
        <v>0</v>
      </c>
    </row>
    <row r="62" spans="1:8">
      <c r="A62" s="86" t="s">
        <v>1262</v>
      </c>
      <c r="B62" s="84" t="s">
        <v>1260</v>
      </c>
      <c r="C62" s="82">
        <v>10000</v>
      </c>
      <c r="D62" s="82">
        <f>Summary!B55</f>
        <v>10</v>
      </c>
      <c r="E62" s="58">
        <f t="shared" si="5"/>
        <v>9000</v>
      </c>
      <c r="F62" s="59" t="s">
        <v>1153</v>
      </c>
      <c r="G62" s="206"/>
      <c r="H62" s="180">
        <f t="shared" si="2"/>
        <v>0</v>
      </c>
    </row>
    <row r="63" spans="1:8" ht="24">
      <c r="A63" s="87" t="s">
        <v>1107</v>
      </c>
      <c r="B63" s="84" t="s">
        <v>1127</v>
      </c>
      <c r="C63" s="82">
        <v>200</v>
      </c>
      <c r="D63" s="82">
        <f>Summary!B55</f>
        <v>10</v>
      </c>
      <c r="E63" s="58">
        <f t="shared" si="5"/>
        <v>180</v>
      </c>
      <c r="F63" s="59"/>
      <c r="G63" s="206"/>
      <c r="H63" s="180">
        <f t="shared" si="2"/>
        <v>0</v>
      </c>
    </row>
    <row r="64" spans="1:8" ht="24">
      <c r="A64" s="87" t="s">
        <v>1108</v>
      </c>
      <c r="B64" s="84" t="s">
        <v>1128</v>
      </c>
      <c r="C64" s="82">
        <v>950</v>
      </c>
      <c r="D64" s="82">
        <f>Summary!B55</f>
        <v>10</v>
      </c>
      <c r="E64" s="58">
        <f t="shared" si="5"/>
        <v>855</v>
      </c>
      <c r="F64" s="59"/>
      <c r="G64" s="206"/>
      <c r="H64" s="180">
        <f t="shared" si="2"/>
        <v>0</v>
      </c>
    </row>
    <row r="65" spans="1:8" ht="24">
      <c r="A65" s="87" t="s">
        <v>1109</v>
      </c>
      <c r="B65" s="84" t="s">
        <v>1129</v>
      </c>
      <c r="C65" s="82">
        <v>1800</v>
      </c>
      <c r="D65" s="82">
        <f>Summary!B55</f>
        <v>10</v>
      </c>
      <c r="E65" s="58">
        <f t="shared" si="5"/>
        <v>1620</v>
      </c>
      <c r="F65" s="59"/>
      <c r="G65" s="206"/>
      <c r="H65" s="180">
        <f t="shared" si="2"/>
        <v>0</v>
      </c>
    </row>
    <row r="66" spans="1:8" ht="24">
      <c r="A66" s="87" t="s">
        <v>1110</v>
      </c>
      <c r="B66" s="84" t="s">
        <v>1130</v>
      </c>
      <c r="C66" s="82">
        <v>17000</v>
      </c>
      <c r="D66" s="82">
        <f>Summary!B55</f>
        <v>10</v>
      </c>
      <c r="E66" s="58">
        <f t="shared" si="5"/>
        <v>15300</v>
      </c>
      <c r="F66" s="59"/>
      <c r="G66" s="206"/>
      <c r="H66" s="180">
        <f t="shared" si="2"/>
        <v>0</v>
      </c>
    </row>
    <row r="67" spans="1:8" ht="24">
      <c r="A67" s="87" t="s">
        <v>1111</v>
      </c>
      <c r="B67" s="84" t="s">
        <v>1131</v>
      </c>
      <c r="C67" s="82">
        <v>80000</v>
      </c>
      <c r="D67" s="82">
        <f>Summary!B55</f>
        <v>10</v>
      </c>
      <c r="E67" s="58">
        <f t="shared" si="5"/>
        <v>72000</v>
      </c>
      <c r="F67" s="59"/>
      <c r="G67" s="206"/>
      <c r="H67" s="180">
        <f t="shared" si="2"/>
        <v>0</v>
      </c>
    </row>
    <row r="68" spans="1:8" ht="25">
      <c r="A68" s="87" t="s">
        <v>1264</v>
      </c>
      <c r="B68" s="84" t="s">
        <v>1269</v>
      </c>
      <c r="C68" s="82">
        <v>10000</v>
      </c>
      <c r="D68" s="82">
        <f>Summary!B55</f>
        <v>10</v>
      </c>
      <c r="E68" s="58">
        <f t="shared" si="5"/>
        <v>9000</v>
      </c>
      <c r="F68" s="59" t="s">
        <v>1275</v>
      </c>
      <c r="G68" s="206"/>
      <c r="H68" s="180">
        <f t="shared" si="2"/>
        <v>0</v>
      </c>
    </row>
    <row r="69" spans="1:8" ht="25">
      <c r="A69" s="87" t="s">
        <v>1265</v>
      </c>
      <c r="B69" s="84" t="s">
        <v>1270</v>
      </c>
      <c r="C69" s="82">
        <v>40000</v>
      </c>
      <c r="D69" s="82">
        <f>Summary!B55</f>
        <v>10</v>
      </c>
      <c r="E69" s="58">
        <f t="shared" si="5"/>
        <v>36000</v>
      </c>
      <c r="F69" s="59" t="s">
        <v>1275</v>
      </c>
      <c r="G69" s="206"/>
      <c r="H69" s="180">
        <f t="shared" si="2"/>
        <v>0</v>
      </c>
    </row>
    <row r="70" spans="1:8" ht="24">
      <c r="A70" s="87" t="s">
        <v>1266</v>
      </c>
      <c r="B70" s="84" t="s">
        <v>1271</v>
      </c>
      <c r="C70" s="82">
        <v>1000</v>
      </c>
      <c r="D70" s="82">
        <f>Summary!B55</f>
        <v>10</v>
      </c>
      <c r="E70" s="58">
        <f t="shared" si="5"/>
        <v>900</v>
      </c>
      <c r="F70" s="59"/>
      <c r="G70" s="206"/>
      <c r="H70" s="180">
        <f t="shared" si="2"/>
        <v>0</v>
      </c>
    </row>
    <row r="71" spans="1:8" ht="24">
      <c r="A71" s="87" t="s">
        <v>1267</v>
      </c>
      <c r="B71" s="84" t="s">
        <v>1272</v>
      </c>
      <c r="C71" s="82">
        <v>5000</v>
      </c>
      <c r="D71" s="82">
        <f>Summary!B55</f>
        <v>10</v>
      </c>
      <c r="E71" s="58">
        <f t="shared" si="5"/>
        <v>4500</v>
      </c>
      <c r="F71" s="59"/>
      <c r="G71" s="206"/>
      <c r="H71" s="180">
        <f t="shared" si="2"/>
        <v>0</v>
      </c>
    </row>
    <row r="72" spans="1:8">
      <c r="A72" s="87" t="s">
        <v>1094</v>
      </c>
      <c r="B72" s="84" t="s">
        <v>1273</v>
      </c>
      <c r="C72" s="82">
        <v>3000</v>
      </c>
      <c r="D72" s="82">
        <f>Summary!B55</f>
        <v>10</v>
      </c>
      <c r="E72" s="58">
        <f t="shared" si="5"/>
        <v>2700</v>
      </c>
      <c r="F72" s="59"/>
      <c r="G72" s="206"/>
      <c r="H72" s="180">
        <f t="shared" ref="H72:H112" si="6">E72*G72</f>
        <v>0</v>
      </c>
    </row>
    <row r="73" spans="1:8" ht="24">
      <c r="A73" s="87" t="s">
        <v>1268</v>
      </c>
      <c r="B73" s="84" t="s">
        <v>1274</v>
      </c>
      <c r="C73" s="82">
        <v>25000</v>
      </c>
      <c r="D73" s="82">
        <f>Summary!B55</f>
        <v>10</v>
      </c>
      <c r="E73" s="58">
        <f t="shared" si="5"/>
        <v>22500</v>
      </c>
      <c r="F73" s="59"/>
      <c r="G73" s="206"/>
      <c r="H73" s="180">
        <f t="shared" si="6"/>
        <v>0</v>
      </c>
    </row>
    <row r="74" spans="1:8" ht="13">
      <c r="A74" s="35" t="s">
        <v>1329</v>
      </c>
      <c r="B74" s="32"/>
      <c r="C74" s="30"/>
      <c r="D74" s="109"/>
      <c r="E74" s="30"/>
      <c r="F74" s="109"/>
      <c r="G74" s="193"/>
      <c r="H74" s="109"/>
    </row>
    <row r="75" spans="1:8" ht="24">
      <c r="A75" s="88" t="s">
        <v>1277</v>
      </c>
      <c r="B75" s="84" t="s">
        <v>1278</v>
      </c>
      <c r="C75" s="82">
        <v>20000</v>
      </c>
      <c r="D75" s="82">
        <f>Summary!B56</f>
        <v>10</v>
      </c>
      <c r="E75" s="210">
        <f>SUM(C75-(C75*(D75/100)))</f>
        <v>18000</v>
      </c>
      <c r="F75" s="59" t="s">
        <v>1153</v>
      </c>
      <c r="G75" s="206"/>
      <c r="H75" s="180">
        <f t="shared" si="6"/>
        <v>0</v>
      </c>
    </row>
    <row r="76" spans="1:8" ht="14.5">
      <c r="A76" s="245" t="s">
        <v>1069</v>
      </c>
      <c r="B76" s="249"/>
      <c r="C76" s="234"/>
      <c r="D76" s="106"/>
      <c r="E76" s="234"/>
      <c r="F76" s="247"/>
      <c r="G76" s="248"/>
      <c r="H76" s="247"/>
    </row>
    <row r="77" spans="1:8" ht="24">
      <c r="A77" s="87" t="s">
        <v>1279</v>
      </c>
      <c r="B77" s="89" t="s">
        <v>1097</v>
      </c>
      <c r="C77" s="82">
        <v>1500</v>
      </c>
      <c r="D77" s="82">
        <f>Summary!B56</f>
        <v>10</v>
      </c>
      <c r="E77" s="58">
        <f>SUM(C77-(C77*(D77/100)))</f>
        <v>1350</v>
      </c>
      <c r="F77" s="59"/>
      <c r="G77" s="206"/>
      <c r="H77" s="180">
        <f t="shared" si="6"/>
        <v>0</v>
      </c>
    </row>
    <row r="78" spans="1:8" ht="24">
      <c r="A78" s="87" t="s">
        <v>1280</v>
      </c>
      <c r="B78" s="89" t="s">
        <v>1098</v>
      </c>
      <c r="C78" s="82">
        <v>12500</v>
      </c>
      <c r="D78" s="82">
        <f>Summary!B56</f>
        <v>10</v>
      </c>
      <c r="E78" s="58">
        <f>SUM(C78-(C78*(D78/100)))</f>
        <v>11250</v>
      </c>
      <c r="F78" s="59"/>
      <c r="G78" s="206"/>
      <c r="H78" s="180">
        <f t="shared" si="6"/>
        <v>0</v>
      </c>
    </row>
    <row r="79" spans="1:8" ht="24">
      <c r="A79" s="87" t="s">
        <v>1281</v>
      </c>
      <c r="B79" s="89" t="s">
        <v>1099</v>
      </c>
      <c r="C79" s="82">
        <v>125000</v>
      </c>
      <c r="D79" s="82">
        <f>Summary!B56</f>
        <v>10</v>
      </c>
      <c r="E79" s="58">
        <f>SUM(C79-(C79*(D79/100)))</f>
        <v>112500</v>
      </c>
      <c r="F79" s="59"/>
      <c r="G79" s="206"/>
      <c r="H79" s="180">
        <f t="shared" si="6"/>
        <v>0</v>
      </c>
    </row>
    <row r="80" spans="1:8" ht="14.5">
      <c r="A80" s="245" t="s">
        <v>1093</v>
      </c>
      <c r="B80" s="249"/>
      <c r="C80" s="250"/>
      <c r="D80" s="106"/>
      <c r="E80" s="234"/>
      <c r="F80" s="247"/>
      <c r="G80" s="248"/>
      <c r="H80" s="247"/>
    </row>
    <row r="81" spans="1:8">
      <c r="A81" s="86" t="s">
        <v>1288</v>
      </c>
      <c r="B81" s="89" t="s">
        <v>1100</v>
      </c>
      <c r="C81" s="82">
        <v>5000</v>
      </c>
      <c r="D81" s="82">
        <f>Summary!B56</f>
        <v>10</v>
      </c>
      <c r="E81" s="58">
        <f t="shared" ref="E81:E112" si="7">SUM(C81-(C81*(D81/100)))</f>
        <v>4500</v>
      </c>
      <c r="F81" s="59" t="s">
        <v>1289</v>
      </c>
      <c r="G81" s="206"/>
      <c r="H81" s="180">
        <f t="shared" si="6"/>
        <v>0</v>
      </c>
    </row>
    <row r="82" spans="1:8">
      <c r="A82" s="87" t="s">
        <v>1095</v>
      </c>
      <c r="B82" s="89" t="s">
        <v>1102</v>
      </c>
      <c r="C82" s="82">
        <v>7500</v>
      </c>
      <c r="D82" s="82">
        <f>Summary!B56</f>
        <v>10</v>
      </c>
      <c r="E82" s="58">
        <f t="shared" si="7"/>
        <v>6750</v>
      </c>
      <c r="F82" s="59"/>
      <c r="G82" s="206"/>
      <c r="H82" s="180">
        <f t="shared" si="6"/>
        <v>0</v>
      </c>
    </row>
    <row r="83" spans="1:8" ht="24">
      <c r="A83" s="87" t="s">
        <v>1096</v>
      </c>
      <c r="B83" s="89" t="s">
        <v>1103</v>
      </c>
      <c r="C83" s="82">
        <v>7500</v>
      </c>
      <c r="D83" s="82">
        <f>Summary!B56</f>
        <v>10</v>
      </c>
      <c r="E83" s="58">
        <f t="shared" si="7"/>
        <v>6750</v>
      </c>
      <c r="F83" s="59"/>
      <c r="G83" s="206"/>
      <c r="H83" s="180">
        <f t="shared" si="6"/>
        <v>0</v>
      </c>
    </row>
    <row r="84" spans="1:8" ht="24">
      <c r="A84" s="87" t="s">
        <v>1104</v>
      </c>
      <c r="B84" s="89" t="s">
        <v>1123</v>
      </c>
      <c r="C84" s="82">
        <v>6000</v>
      </c>
      <c r="D84" s="82">
        <f>Summary!B56</f>
        <v>10</v>
      </c>
      <c r="E84" s="58">
        <f t="shared" si="7"/>
        <v>5400</v>
      </c>
      <c r="F84" s="59"/>
      <c r="G84" s="206"/>
      <c r="H84" s="180">
        <f t="shared" si="6"/>
        <v>0</v>
      </c>
    </row>
    <row r="85" spans="1:8" ht="14.5">
      <c r="A85" s="87" t="s">
        <v>1282</v>
      </c>
      <c r="B85" s="89" t="s">
        <v>1124</v>
      </c>
      <c r="C85" s="82">
        <v>13000</v>
      </c>
      <c r="D85" s="82">
        <f>Summary!B56</f>
        <v>10</v>
      </c>
      <c r="E85" s="58">
        <f t="shared" si="7"/>
        <v>11700</v>
      </c>
      <c r="F85" s="43" t="s">
        <v>1290</v>
      </c>
      <c r="G85" s="206"/>
      <c r="H85" s="180">
        <f t="shared" si="6"/>
        <v>0</v>
      </c>
    </row>
    <row r="86" spans="1:8" ht="24">
      <c r="A86" s="87" t="s">
        <v>1105</v>
      </c>
      <c r="B86" s="89" t="s">
        <v>1125</v>
      </c>
      <c r="C86" s="82">
        <v>5000</v>
      </c>
      <c r="D86" s="82">
        <f>Summary!B56</f>
        <v>10</v>
      </c>
      <c r="E86" s="58">
        <f t="shared" si="7"/>
        <v>4500</v>
      </c>
      <c r="F86" s="55" t="s">
        <v>1293</v>
      </c>
      <c r="G86" s="206"/>
      <c r="H86" s="180">
        <f t="shared" si="6"/>
        <v>0</v>
      </c>
    </row>
    <row r="87" spans="1:8">
      <c r="A87" s="87" t="s">
        <v>1106</v>
      </c>
      <c r="B87" s="89" t="s">
        <v>1126</v>
      </c>
      <c r="C87" s="82">
        <v>4000</v>
      </c>
      <c r="D87" s="82">
        <f>Summary!B56</f>
        <v>10</v>
      </c>
      <c r="E87" s="58">
        <f t="shared" si="7"/>
        <v>3600</v>
      </c>
      <c r="F87" s="59"/>
      <c r="G87" s="206"/>
      <c r="H87" s="180">
        <f t="shared" si="6"/>
        <v>0</v>
      </c>
    </row>
    <row r="88" spans="1:8">
      <c r="A88" s="86" t="s">
        <v>1291</v>
      </c>
      <c r="B88" s="89" t="s">
        <v>1284</v>
      </c>
      <c r="C88" s="82">
        <v>10000</v>
      </c>
      <c r="D88" s="82">
        <f>Summary!B56</f>
        <v>10</v>
      </c>
      <c r="E88" s="58">
        <f t="shared" si="7"/>
        <v>9000</v>
      </c>
      <c r="F88" s="59" t="s">
        <v>1292</v>
      </c>
      <c r="G88" s="206"/>
      <c r="H88" s="180">
        <f t="shared" si="6"/>
        <v>0</v>
      </c>
    </row>
    <row r="89" spans="1:8" ht="24">
      <c r="A89" s="87" t="s">
        <v>1107</v>
      </c>
      <c r="B89" s="89" t="s">
        <v>1127</v>
      </c>
      <c r="C89" s="82">
        <v>200</v>
      </c>
      <c r="D89" s="82">
        <f>Summary!B56</f>
        <v>10</v>
      </c>
      <c r="E89" s="58">
        <f t="shared" si="7"/>
        <v>180</v>
      </c>
      <c r="F89" s="59"/>
      <c r="G89" s="206"/>
      <c r="H89" s="180">
        <f t="shared" si="6"/>
        <v>0</v>
      </c>
    </row>
    <row r="90" spans="1:8" ht="24">
      <c r="A90" s="87" t="s">
        <v>1108</v>
      </c>
      <c r="B90" s="89" t="s">
        <v>1128</v>
      </c>
      <c r="C90" s="82">
        <v>950</v>
      </c>
      <c r="D90" s="82">
        <f>Summary!B56</f>
        <v>10</v>
      </c>
      <c r="E90" s="58">
        <f t="shared" si="7"/>
        <v>855</v>
      </c>
      <c r="F90" s="59"/>
      <c r="G90" s="206"/>
      <c r="H90" s="180">
        <f t="shared" si="6"/>
        <v>0</v>
      </c>
    </row>
    <row r="91" spans="1:8" ht="24">
      <c r="A91" s="87" t="s">
        <v>1109</v>
      </c>
      <c r="B91" s="89" t="s">
        <v>1129</v>
      </c>
      <c r="C91" s="82">
        <v>1800</v>
      </c>
      <c r="D91" s="82">
        <f>Summary!B56</f>
        <v>10</v>
      </c>
      <c r="E91" s="58">
        <f t="shared" si="7"/>
        <v>1620</v>
      </c>
      <c r="F91" s="59"/>
      <c r="G91" s="206"/>
      <c r="H91" s="180">
        <f t="shared" si="6"/>
        <v>0</v>
      </c>
    </row>
    <row r="92" spans="1:8" ht="24">
      <c r="A92" s="87" t="s">
        <v>1110</v>
      </c>
      <c r="B92" s="89" t="s">
        <v>1130</v>
      </c>
      <c r="C92" s="82">
        <v>17000</v>
      </c>
      <c r="D92" s="82">
        <f>Summary!B56</f>
        <v>10</v>
      </c>
      <c r="E92" s="58">
        <f t="shared" si="7"/>
        <v>15300</v>
      </c>
      <c r="F92" s="59"/>
      <c r="G92" s="206"/>
      <c r="H92" s="180">
        <f t="shared" si="6"/>
        <v>0</v>
      </c>
    </row>
    <row r="93" spans="1:8" ht="24">
      <c r="A93" s="87" t="s">
        <v>1111</v>
      </c>
      <c r="B93" s="89" t="s">
        <v>1131</v>
      </c>
      <c r="C93" s="82">
        <v>80000</v>
      </c>
      <c r="D93" s="82">
        <f>Summary!B56</f>
        <v>10</v>
      </c>
      <c r="E93" s="58">
        <f t="shared" si="7"/>
        <v>72000</v>
      </c>
      <c r="F93" s="59"/>
      <c r="G93" s="206"/>
      <c r="H93" s="180">
        <f t="shared" si="6"/>
        <v>0</v>
      </c>
    </row>
    <row r="94" spans="1:8">
      <c r="A94" s="87" t="s">
        <v>1112</v>
      </c>
      <c r="B94" s="89" t="s">
        <v>1132</v>
      </c>
      <c r="C94" s="82">
        <v>20000</v>
      </c>
      <c r="D94" s="82">
        <f>Summary!B56</f>
        <v>10</v>
      </c>
      <c r="E94" s="58">
        <f t="shared" si="7"/>
        <v>18000</v>
      </c>
      <c r="F94" s="59"/>
      <c r="G94" s="206"/>
      <c r="H94" s="180">
        <f t="shared" si="6"/>
        <v>0</v>
      </c>
    </row>
    <row r="95" spans="1:8">
      <c r="A95" s="87" t="s">
        <v>1113</v>
      </c>
      <c r="B95" s="89" t="s">
        <v>1139</v>
      </c>
      <c r="C95" s="82">
        <v>750</v>
      </c>
      <c r="D95" s="82">
        <f>Summary!B56</f>
        <v>10</v>
      </c>
      <c r="E95" s="58">
        <f t="shared" si="7"/>
        <v>675</v>
      </c>
      <c r="F95" s="59"/>
      <c r="G95" s="206"/>
      <c r="H95" s="180">
        <f t="shared" si="6"/>
        <v>0</v>
      </c>
    </row>
    <row r="96" spans="1:8" ht="24">
      <c r="A96" s="87" t="s">
        <v>1114</v>
      </c>
      <c r="B96" s="89" t="s">
        <v>1140</v>
      </c>
      <c r="C96" s="82">
        <v>5000</v>
      </c>
      <c r="D96" s="82">
        <f>Summary!B56</f>
        <v>10</v>
      </c>
      <c r="E96" s="58">
        <f t="shared" si="7"/>
        <v>4500</v>
      </c>
      <c r="F96" s="59" t="s">
        <v>1287</v>
      </c>
      <c r="G96" s="206"/>
      <c r="H96" s="180">
        <f t="shared" si="6"/>
        <v>0</v>
      </c>
    </row>
    <row r="97" spans="1:8" ht="24">
      <c r="A97" s="87" t="s">
        <v>1115</v>
      </c>
      <c r="B97" s="89" t="s">
        <v>1141</v>
      </c>
      <c r="C97" s="82">
        <v>3000</v>
      </c>
      <c r="D97" s="82">
        <f>Summary!B56</f>
        <v>10</v>
      </c>
      <c r="E97" s="58">
        <f t="shared" si="7"/>
        <v>2700</v>
      </c>
      <c r="F97" s="59"/>
      <c r="G97" s="206"/>
      <c r="H97" s="180">
        <f t="shared" si="6"/>
        <v>0</v>
      </c>
    </row>
    <row r="98" spans="1:8" ht="25">
      <c r="A98" s="87" t="s">
        <v>1283</v>
      </c>
      <c r="B98" s="89" t="s">
        <v>1285</v>
      </c>
      <c r="C98" s="82">
        <v>5500</v>
      </c>
      <c r="D98" s="82">
        <f>Summary!B56</f>
        <v>10</v>
      </c>
      <c r="E98" s="58">
        <f t="shared" si="7"/>
        <v>4950</v>
      </c>
      <c r="F98" s="59" t="s">
        <v>1286</v>
      </c>
      <c r="G98" s="206"/>
      <c r="H98" s="180">
        <f t="shared" si="6"/>
        <v>0</v>
      </c>
    </row>
    <row r="99" spans="1:8" ht="25">
      <c r="A99" s="86" t="s">
        <v>1294</v>
      </c>
      <c r="B99" s="89" t="s">
        <v>1133</v>
      </c>
      <c r="C99" s="82">
        <v>24000</v>
      </c>
      <c r="D99" s="82">
        <f>Summary!B56</f>
        <v>10</v>
      </c>
      <c r="E99" s="58">
        <f t="shared" si="7"/>
        <v>21600</v>
      </c>
      <c r="F99" s="59" t="s">
        <v>1150</v>
      </c>
      <c r="G99" s="206"/>
      <c r="H99" s="180">
        <f t="shared" si="6"/>
        <v>0</v>
      </c>
    </row>
    <row r="100" spans="1:8" ht="25">
      <c r="A100" s="86" t="s">
        <v>1295</v>
      </c>
      <c r="B100" s="89" t="s">
        <v>1134</v>
      </c>
      <c r="C100" s="82">
        <v>36000</v>
      </c>
      <c r="D100" s="82">
        <f>Summary!B56</f>
        <v>10</v>
      </c>
      <c r="E100" s="58">
        <f t="shared" si="7"/>
        <v>32400</v>
      </c>
      <c r="F100" s="59" t="s">
        <v>1150</v>
      </c>
      <c r="G100" s="206"/>
      <c r="H100" s="180">
        <f t="shared" si="6"/>
        <v>0</v>
      </c>
    </row>
    <row r="101" spans="1:8" ht="25">
      <c r="A101" s="86" t="s">
        <v>1296</v>
      </c>
      <c r="B101" s="89" t="s">
        <v>1135</v>
      </c>
      <c r="C101" s="82">
        <v>56000</v>
      </c>
      <c r="D101" s="82">
        <f>Summary!B56</f>
        <v>10</v>
      </c>
      <c r="E101" s="58">
        <f t="shared" si="7"/>
        <v>50400</v>
      </c>
      <c r="F101" s="59" t="s">
        <v>1150</v>
      </c>
      <c r="G101" s="206"/>
      <c r="H101" s="180">
        <f t="shared" si="6"/>
        <v>0</v>
      </c>
    </row>
    <row r="102" spans="1:8" ht="25">
      <c r="A102" s="86" t="s">
        <v>1157</v>
      </c>
      <c r="B102" s="89" t="s">
        <v>1136</v>
      </c>
      <c r="C102" s="82">
        <v>12000</v>
      </c>
      <c r="D102" s="82">
        <f>Summary!B56</f>
        <v>10</v>
      </c>
      <c r="E102" s="58">
        <f t="shared" si="7"/>
        <v>10800</v>
      </c>
      <c r="F102" s="59" t="s">
        <v>1150</v>
      </c>
      <c r="G102" s="206"/>
      <c r="H102" s="180">
        <f t="shared" si="6"/>
        <v>0</v>
      </c>
    </row>
    <row r="103" spans="1:8" ht="25">
      <c r="A103" s="86" t="s">
        <v>1297</v>
      </c>
      <c r="B103" s="89" t="s">
        <v>1137</v>
      </c>
      <c r="C103" s="82">
        <v>9000</v>
      </c>
      <c r="D103" s="82">
        <f>Summary!B56</f>
        <v>10</v>
      </c>
      <c r="E103" s="58">
        <f t="shared" si="7"/>
        <v>8100</v>
      </c>
      <c r="F103" s="59" t="s">
        <v>1150</v>
      </c>
      <c r="G103" s="206"/>
      <c r="H103" s="180">
        <f t="shared" si="6"/>
        <v>0</v>
      </c>
    </row>
    <row r="104" spans="1:8" ht="25">
      <c r="A104" s="86" t="s">
        <v>1298</v>
      </c>
      <c r="B104" s="89" t="s">
        <v>1138</v>
      </c>
      <c r="C104" s="82">
        <v>2000</v>
      </c>
      <c r="D104" s="82">
        <f>Summary!B56</f>
        <v>10</v>
      </c>
      <c r="E104" s="58">
        <f t="shared" si="7"/>
        <v>1800</v>
      </c>
      <c r="F104" s="59" t="s">
        <v>1150</v>
      </c>
      <c r="G104" s="206"/>
      <c r="H104" s="180">
        <f t="shared" si="6"/>
        <v>0</v>
      </c>
    </row>
    <row r="105" spans="1:8">
      <c r="A105" s="87" t="s">
        <v>1116</v>
      </c>
      <c r="B105" s="89" t="s">
        <v>1142</v>
      </c>
      <c r="C105" s="82">
        <v>3000</v>
      </c>
      <c r="D105" s="82">
        <f>Summary!B56</f>
        <v>10</v>
      </c>
      <c r="E105" s="58">
        <f t="shared" si="7"/>
        <v>2700</v>
      </c>
      <c r="F105" s="59"/>
      <c r="G105" s="206"/>
      <c r="H105" s="180">
        <f t="shared" si="6"/>
        <v>0</v>
      </c>
    </row>
    <row r="106" spans="1:8" ht="25">
      <c r="A106" s="87" t="s">
        <v>1158</v>
      </c>
      <c r="B106" s="89" t="s">
        <v>1143</v>
      </c>
      <c r="C106" s="82">
        <v>7500</v>
      </c>
      <c r="D106" s="82">
        <f>Summary!B56</f>
        <v>10</v>
      </c>
      <c r="E106" s="58">
        <f t="shared" si="7"/>
        <v>6750</v>
      </c>
      <c r="F106" s="59" t="s">
        <v>1150</v>
      </c>
      <c r="G106" s="206"/>
      <c r="H106" s="180">
        <f t="shared" si="6"/>
        <v>0</v>
      </c>
    </row>
    <row r="107" spans="1:8" ht="25">
      <c r="A107" s="87" t="s">
        <v>1117</v>
      </c>
      <c r="B107" s="89" t="s">
        <v>1144</v>
      </c>
      <c r="C107" s="82">
        <v>14000</v>
      </c>
      <c r="D107" s="82">
        <f>Summary!B56</f>
        <v>10</v>
      </c>
      <c r="E107" s="58">
        <f t="shared" si="7"/>
        <v>12600</v>
      </c>
      <c r="F107" s="59" t="s">
        <v>1150</v>
      </c>
      <c r="G107" s="206"/>
      <c r="H107" s="180">
        <f t="shared" si="6"/>
        <v>0</v>
      </c>
    </row>
    <row r="108" spans="1:8" ht="25">
      <c r="A108" s="87" t="s">
        <v>1118</v>
      </c>
      <c r="B108" s="89" t="s">
        <v>1145</v>
      </c>
      <c r="C108" s="82">
        <v>18000</v>
      </c>
      <c r="D108" s="82">
        <f>Summary!B56</f>
        <v>10</v>
      </c>
      <c r="E108" s="58">
        <f t="shared" si="7"/>
        <v>16200</v>
      </c>
      <c r="F108" s="59" t="s">
        <v>1150</v>
      </c>
      <c r="G108" s="206"/>
      <c r="H108" s="180">
        <f t="shared" si="6"/>
        <v>0</v>
      </c>
    </row>
    <row r="109" spans="1:8">
      <c r="A109" s="87" t="s">
        <v>1119</v>
      </c>
      <c r="B109" s="89" t="s">
        <v>1146</v>
      </c>
      <c r="C109" s="82">
        <v>3000</v>
      </c>
      <c r="D109" s="82">
        <f>Summary!B56</f>
        <v>10</v>
      </c>
      <c r="E109" s="58">
        <f t="shared" si="7"/>
        <v>2700</v>
      </c>
      <c r="F109" s="59"/>
      <c r="G109" s="206"/>
      <c r="H109" s="180">
        <f t="shared" si="6"/>
        <v>0</v>
      </c>
    </row>
    <row r="110" spans="1:8">
      <c r="A110" s="87" t="s">
        <v>1120</v>
      </c>
      <c r="B110" s="89" t="s">
        <v>1147</v>
      </c>
      <c r="C110" s="82">
        <v>4300</v>
      </c>
      <c r="D110" s="82">
        <f>Summary!B56</f>
        <v>10</v>
      </c>
      <c r="E110" s="58">
        <f t="shared" si="7"/>
        <v>3870</v>
      </c>
      <c r="F110" s="59"/>
      <c r="G110" s="206"/>
      <c r="H110" s="180">
        <f t="shared" si="6"/>
        <v>0</v>
      </c>
    </row>
    <row r="111" spans="1:8">
      <c r="A111" s="87" t="s">
        <v>1121</v>
      </c>
      <c r="B111" s="89" t="s">
        <v>1148</v>
      </c>
      <c r="C111" s="82">
        <v>7500</v>
      </c>
      <c r="D111" s="82">
        <f>Summary!B56</f>
        <v>10</v>
      </c>
      <c r="E111" s="58">
        <f t="shared" si="7"/>
        <v>6750</v>
      </c>
      <c r="F111" s="59"/>
      <c r="G111" s="206"/>
      <c r="H111" s="180">
        <f t="shared" si="6"/>
        <v>0</v>
      </c>
    </row>
    <row r="112" spans="1:8" ht="23.5">
      <c r="A112" s="87" t="s">
        <v>1122</v>
      </c>
      <c r="B112" s="89" t="s">
        <v>1149</v>
      </c>
      <c r="C112" s="82">
        <v>12000</v>
      </c>
      <c r="D112" s="82">
        <f>Summary!B56</f>
        <v>10</v>
      </c>
      <c r="E112" s="58">
        <f t="shared" si="7"/>
        <v>10800</v>
      </c>
      <c r="F112" s="59"/>
      <c r="G112" s="206"/>
      <c r="H112" s="180">
        <f t="shared" si="6"/>
        <v>0</v>
      </c>
    </row>
    <row r="114" spans="1:8" ht="13">
      <c r="A114" s="35" t="s">
        <v>2629</v>
      </c>
      <c r="B114" s="32"/>
      <c r="C114" s="30"/>
      <c r="D114" s="267"/>
      <c r="E114" s="125"/>
      <c r="F114" s="267"/>
      <c r="G114" s="208"/>
      <c r="H114" s="267"/>
    </row>
    <row r="115" spans="1:8" ht="14.5">
      <c r="A115" s="245" t="s">
        <v>1069</v>
      </c>
      <c r="B115" s="249"/>
      <c r="C115" s="234"/>
      <c r="D115" s="106"/>
      <c r="E115" s="234"/>
      <c r="F115" s="247"/>
      <c r="G115" s="248"/>
      <c r="H115" s="247"/>
    </row>
    <row r="116" spans="1:8" ht="104">
      <c r="A116" s="268" t="s">
        <v>2618</v>
      </c>
      <c r="B116" s="266" t="s">
        <v>2618</v>
      </c>
      <c r="C116" s="261">
        <v>2460</v>
      </c>
      <c r="D116" s="261">
        <f>Summary!B57</f>
        <v>10</v>
      </c>
      <c r="E116" s="262">
        <f>SUM(C116-(C116*(D116/100)))</f>
        <v>2214</v>
      </c>
      <c r="F116" s="263" t="s">
        <v>2630</v>
      </c>
      <c r="G116" s="264"/>
      <c r="H116" s="265">
        <f t="shared" ref="H116:H127" si="8">E116*G116</f>
        <v>0</v>
      </c>
    </row>
    <row r="117" spans="1:8" ht="78">
      <c r="A117" s="268" t="s">
        <v>2619</v>
      </c>
      <c r="B117" s="266" t="s">
        <v>2619</v>
      </c>
      <c r="C117" s="261">
        <v>8200</v>
      </c>
      <c r="D117" s="261">
        <f>Summary!B57</f>
        <v>10</v>
      </c>
      <c r="E117" s="262">
        <f t="shared" ref="E117:E127" si="9">SUM(C117-(C117*(D117/100)))</f>
        <v>7380</v>
      </c>
      <c r="F117" s="263" t="s">
        <v>2631</v>
      </c>
      <c r="G117" s="264"/>
      <c r="H117" s="265">
        <f t="shared" si="8"/>
        <v>0</v>
      </c>
    </row>
    <row r="118" spans="1:8" ht="78">
      <c r="A118" s="268" t="s">
        <v>2620</v>
      </c>
      <c r="B118" s="266" t="s">
        <v>2620</v>
      </c>
      <c r="C118" s="261">
        <v>5880</v>
      </c>
      <c r="D118" s="261">
        <f>Summary!B57</f>
        <v>10</v>
      </c>
      <c r="E118" s="262">
        <f t="shared" si="9"/>
        <v>5292</v>
      </c>
      <c r="F118" s="263" t="s">
        <v>2636</v>
      </c>
      <c r="G118" s="264"/>
      <c r="H118" s="265">
        <f t="shared" si="8"/>
        <v>0</v>
      </c>
    </row>
    <row r="119" spans="1:8" ht="78">
      <c r="A119" s="268" t="s">
        <v>2621</v>
      </c>
      <c r="B119" s="266" t="s">
        <v>2621</v>
      </c>
      <c r="C119" s="261">
        <v>13990</v>
      </c>
      <c r="D119" s="261">
        <f>Summary!B57</f>
        <v>10</v>
      </c>
      <c r="E119" s="262">
        <f t="shared" si="9"/>
        <v>12591</v>
      </c>
      <c r="F119" s="263" t="s">
        <v>2639</v>
      </c>
      <c r="G119" s="264"/>
      <c r="H119" s="265">
        <f t="shared" si="8"/>
        <v>0</v>
      </c>
    </row>
    <row r="120" spans="1:8" ht="14.5">
      <c r="A120" s="245" t="s">
        <v>1093</v>
      </c>
      <c r="B120" s="249"/>
      <c r="C120" s="250"/>
      <c r="D120" s="106"/>
      <c r="E120" s="234"/>
      <c r="F120" s="247"/>
      <c r="G120" s="248"/>
      <c r="H120" s="247"/>
    </row>
    <row r="121" spans="1:8" ht="39">
      <c r="A121" s="260" t="s">
        <v>2622</v>
      </c>
      <c r="B121" s="266" t="s">
        <v>2622</v>
      </c>
      <c r="C121" s="261">
        <v>144</v>
      </c>
      <c r="D121" s="261">
        <f>Summary!B57</f>
        <v>10</v>
      </c>
      <c r="E121" s="262">
        <f t="shared" si="9"/>
        <v>129.6</v>
      </c>
      <c r="F121" s="263" t="s">
        <v>2637</v>
      </c>
      <c r="G121" s="264"/>
      <c r="H121" s="265">
        <f t="shared" si="8"/>
        <v>0</v>
      </c>
    </row>
    <row r="122" spans="1:8" ht="26">
      <c r="A122" s="260" t="s">
        <v>2623</v>
      </c>
      <c r="B122" s="266" t="s">
        <v>2623</v>
      </c>
      <c r="C122" s="261">
        <v>1476</v>
      </c>
      <c r="D122" s="261">
        <f>Summary!B57</f>
        <v>10</v>
      </c>
      <c r="E122" s="262">
        <f t="shared" si="9"/>
        <v>1328.4</v>
      </c>
      <c r="F122" s="263" t="s">
        <v>2638</v>
      </c>
      <c r="G122" s="264"/>
      <c r="H122" s="265">
        <f t="shared" si="8"/>
        <v>0</v>
      </c>
    </row>
    <row r="123" spans="1:8" ht="52">
      <c r="A123" s="260" t="s">
        <v>2624</v>
      </c>
      <c r="B123" s="266" t="s">
        <v>2624</v>
      </c>
      <c r="C123" s="261">
        <v>2337</v>
      </c>
      <c r="D123" s="261">
        <f>Summary!B57</f>
        <v>10</v>
      </c>
      <c r="E123" s="262">
        <f t="shared" si="9"/>
        <v>2103.3000000000002</v>
      </c>
      <c r="F123" s="263" t="s">
        <v>2635</v>
      </c>
      <c r="G123" s="264"/>
      <c r="H123" s="265">
        <f t="shared" si="8"/>
        <v>0</v>
      </c>
    </row>
    <row r="124" spans="1:8" ht="52">
      <c r="A124" s="260" t="s">
        <v>2625</v>
      </c>
      <c r="B124" s="266" t="s">
        <v>2625</v>
      </c>
      <c r="C124" s="261">
        <v>4428</v>
      </c>
      <c r="D124" s="261">
        <f>Summary!B57</f>
        <v>10</v>
      </c>
      <c r="E124" s="262">
        <f t="shared" si="9"/>
        <v>3985.2</v>
      </c>
      <c r="F124" s="263" t="s">
        <v>2634</v>
      </c>
      <c r="G124" s="264"/>
      <c r="H124" s="265">
        <f t="shared" si="8"/>
        <v>0</v>
      </c>
    </row>
    <row r="125" spans="1:8" ht="52">
      <c r="A125" s="260" t="s">
        <v>2626</v>
      </c>
      <c r="B125" s="266" t="s">
        <v>2626</v>
      </c>
      <c r="C125" s="261">
        <v>10455</v>
      </c>
      <c r="D125" s="261">
        <f>Summary!B57</f>
        <v>10</v>
      </c>
      <c r="E125" s="262">
        <f t="shared" si="9"/>
        <v>9409.5</v>
      </c>
      <c r="F125" s="263" t="s">
        <v>2633</v>
      </c>
      <c r="G125" s="264"/>
      <c r="H125" s="265">
        <f t="shared" si="8"/>
        <v>0</v>
      </c>
    </row>
    <row r="126" spans="1:8" ht="52">
      <c r="A126" s="260" t="s">
        <v>2627</v>
      </c>
      <c r="B126" s="266" t="s">
        <v>2627</v>
      </c>
      <c r="C126" s="261">
        <v>19680</v>
      </c>
      <c r="D126" s="261">
        <f>Summary!B57</f>
        <v>10</v>
      </c>
      <c r="E126" s="262">
        <f t="shared" si="9"/>
        <v>17712</v>
      </c>
      <c r="F126" s="263" t="s">
        <v>2632</v>
      </c>
      <c r="G126" s="264"/>
      <c r="H126" s="265">
        <f t="shared" si="8"/>
        <v>0</v>
      </c>
    </row>
    <row r="127" spans="1:8" ht="13">
      <c r="A127" s="260" t="s">
        <v>2628</v>
      </c>
      <c r="B127" s="266" t="s">
        <v>2628</v>
      </c>
      <c r="C127" s="261">
        <v>350</v>
      </c>
      <c r="D127" s="261">
        <f>Summary!B57</f>
        <v>10</v>
      </c>
      <c r="E127" s="262">
        <f t="shared" si="9"/>
        <v>315</v>
      </c>
      <c r="F127" s="263" t="s">
        <v>2640</v>
      </c>
      <c r="G127" s="264"/>
      <c r="H127" s="265">
        <f t="shared" si="8"/>
        <v>0</v>
      </c>
    </row>
  </sheetData>
  <mergeCells count="1">
    <mergeCell ref="B2:F2"/>
  </mergeCells>
  <hyperlinks>
    <hyperlink ref="B112" r:id="rId1"/>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D18" sqref="D18"/>
    </sheetView>
  </sheetViews>
  <sheetFormatPr defaultRowHeight="14.5"/>
  <cols>
    <col min="1" max="1" width="45.7265625" customWidth="1"/>
    <col min="2" max="5" width="17.7265625" customWidth="1"/>
    <col min="6" max="6" width="45.7265625" customWidth="1"/>
    <col min="8" max="8" width="12.54296875" customWidth="1"/>
  </cols>
  <sheetData>
    <row r="1" spans="1:8" ht="26">
      <c r="A1" s="11" t="s">
        <v>2359</v>
      </c>
      <c r="B1" s="12" t="s">
        <v>738</v>
      </c>
      <c r="C1" s="12" t="s">
        <v>854</v>
      </c>
      <c r="D1" s="12" t="s">
        <v>1472</v>
      </c>
      <c r="E1" s="13" t="s">
        <v>865</v>
      </c>
      <c r="F1" s="12" t="s">
        <v>67</v>
      </c>
      <c r="G1" s="190" t="s">
        <v>2520</v>
      </c>
      <c r="H1" s="12" t="s">
        <v>2521</v>
      </c>
    </row>
    <row r="2" spans="1:8" ht="60" customHeight="1">
      <c r="A2" s="118" t="s">
        <v>2593</v>
      </c>
      <c r="B2" s="466" t="s">
        <v>2596</v>
      </c>
      <c r="C2" s="466"/>
      <c r="D2" s="466"/>
      <c r="E2" s="466"/>
      <c r="F2" s="466"/>
      <c r="G2" s="204"/>
      <c r="H2" s="113"/>
    </row>
    <row r="3" spans="1:8">
      <c r="A3" s="252"/>
      <c r="B3" s="253"/>
      <c r="C3" s="254"/>
      <c r="D3" s="254"/>
      <c r="E3" s="253"/>
      <c r="F3" s="253"/>
      <c r="G3" s="255"/>
      <c r="H3" s="253"/>
    </row>
    <row r="4" spans="1:8" ht="60" customHeight="1">
      <c r="A4" s="256" t="s">
        <v>2594</v>
      </c>
      <c r="B4" s="469" t="s">
        <v>2595</v>
      </c>
      <c r="C4" s="469">
        <v>15</v>
      </c>
      <c r="D4" s="469">
        <f>Summary!B33</f>
        <v>10</v>
      </c>
      <c r="E4" s="469">
        <f>SUM(C4-(C4*(D4/100)))</f>
        <v>13.5</v>
      </c>
      <c r="F4" s="469"/>
      <c r="G4" s="235"/>
      <c r="H4" s="236"/>
    </row>
    <row r="5" spans="1:8" ht="24">
      <c r="A5" s="243" t="s">
        <v>2597</v>
      </c>
      <c r="B5" s="258" t="s">
        <v>2611</v>
      </c>
      <c r="C5" s="58">
        <v>10</v>
      </c>
      <c r="D5" s="58">
        <v>1</v>
      </c>
      <c r="E5" s="58">
        <f>C5*D5</f>
        <v>10</v>
      </c>
      <c r="F5" s="257" t="s">
        <v>2604</v>
      </c>
      <c r="G5" s="201"/>
      <c r="H5" s="180">
        <f>E5*G5</f>
        <v>0</v>
      </c>
    </row>
    <row r="6" spans="1:8" ht="24">
      <c r="A6" s="243" t="s">
        <v>2598</v>
      </c>
      <c r="B6" s="258" t="s">
        <v>2612</v>
      </c>
      <c r="C6" s="58">
        <v>50</v>
      </c>
      <c r="D6" s="58">
        <v>1</v>
      </c>
      <c r="E6" s="58">
        <f t="shared" ref="E6:E11" si="0">C6*D6</f>
        <v>50</v>
      </c>
      <c r="F6" s="257" t="s">
        <v>2605</v>
      </c>
      <c r="G6" s="201"/>
      <c r="H6" s="180">
        <f t="shared" ref="H6:H11" si="1">E6*G6</f>
        <v>0</v>
      </c>
    </row>
    <row r="7" spans="1:8" ht="24">
      <c r="A7" s="243" t="s">
        <v>2599</v>
      </c>
      <c r="B7" s="258" t="s">
        <v>2613</v>
      </c>
      <c r="C7" s="58">
        <v>225</v>
      </c>
      <c r="D7" s="58">
        <v>1</v>
      </c>
      <c r="E7" s="58">
        <f t="shared" si="0"/>
        <v>225</v>
      </c>
      <c r="F7" s="257" t="s">
        <v>2606</v>
      </c>
      <c r="G7" s="201"/>
      <c r="H7" s="180">
        <f t="shared" si="1"/>
        <v>0</v>
      </c>
    </row>
    <row r="8" spans="1:8">
      <c r="A8" s="243" t="s">
        <v>2600</v>
      </c>
      <c r="B8" s="258" t="s">
        <v>2614</v>
      </c>
      <c r="C8" s="58">
        <v>587</v>
      </c>
      <c r="D8" s="58">
        <v>1</v>
      </c>
      <c r="E8" s="58">
        <f t="shared" si="0"/>
        <v>587</v>
      </c>
      <c r="F8" s="257" t="s">
        <v>2607</v>
      </c>
      <c r="G8" s="201"/>
      <c r="H8" s="180">
        <f t="shared" si="1"/>
        <v>0</v>
      </c>
    </row>
    <row r="9" spans="1:8" ht="24">
      <c r="A9" s="243" t="s">
        <v>2601</v>
      </c>
      <c r="B9" s="258" t="s">
        <v>2615</v>
      </c>
      <c r="C9" s="58">
        <v>760</v>
      </c>
      <c r="D9" s="58">
        <v>1</v>
      </c>
      <c r="E9" s="58">
        <f t="shared" si="0"/>
        <v>760</v>
      </c>
      <c r="F9" s="257" t="s">
        <v>2608</v>
      </c>
      <c r="G9" s="201"/>
      <c r="H9" s="180">
        <f t="shared" si="1"/>
        <v>0</v>
      </c>
    </row>
    <row r="10" spans="1:8" ht="24">
      <c r="A10" s="243" t="s">
        <v>2602</v>
      </c>
      <c r="B10" s="258" t="s">
        <v>2616</v>
      </c>
      <c r="C10" s="58">
        <v>3705</v>
      </c>
      <c r="D10" s="58">
        <v>1</v>
      </c>
      <c r="E10" s="58">
        <f t="shared" si="0"/>
        <v>3705</v>
      </c>
      <c r="F10" s="257" t="s">
        <v>2609</v>
      </c>
      <c r="G10" s="201"/>
      <c r="H10" s="180">
        <f t="shared" si="1"/>
        <v>0</v>
      </c>
    </row>
    <row r="11" spans="1:8" ht="24">
      <c r="A11" s="243" t="s">
        <v>2603</v>
      </c>
      <c r="B11" s="258" t="s">
        <v>2617</v>
      </c>
      <c r="C11" s="58">
        <v>6500</v>
      </c>
      <c r="D11" s="58">
        <v>1</v>
      </c>
      <c r="E11" s="58">
        <f t="shared" si="0"/>
        <v>6500</v>
      </c>
      <c r="F11" s="257" t="s">
        <v>2610</v>
      </c>
      <c r="G11" s="201"/>
      <c r="H11" s="180">
        <f t="shared" si="1"/>
        <v>0</v>
      </c>
    </row>
    <row r="13" spans="1:8">
      <c r="A13" s="251"/>
    </row>
  </sheetData>
  <mergeCells count="2">
    <mergeCell ref="B2:F2"/>
    <mergeCell ref="B4:F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88"/>
  <sheetViews>
    <sheetView workbookViewId="0">
      <selection activeCell="F3" sqref="F1:F1048576"/>
    </sheetView>
  </sheetViews>
  <sheetFormatPr defaultColWidth="8.7265625" defaultRowHeight="14.5"/>
  <cols>
    <col min="1" max="1" width="0.81640625" style="320" customWidth="1"/>
    <col min="2" max="2" width="12" style="321" bestFit="1" customWidth="1"/>
    <col min="3" max="3" width="40.7265625" style="322" customWidth="1"/>
    <col min="4" max="4" width="5" style="323" customWidth="1"/>
    <col min="5" max="5" width="6.1796875" style="324" hidden="1" customWidth="1"/>
    <col min="6" max="8" width="9.7265625" style="325" customWidth="1"/>
    <col min="9" max="9" width="7" style="332" customWidth="1"/>
    <col min="10" max="10" width="6.54296875" style="333" customWidth="1"/>
    <col min="11" max="12" width="9.7265625" style="328" customWidth="1"/>
    <col min="13" max="13" width="9.7265625" style="324" customWidth="1"/>
    <col min="14" max="14" width="8.7265625" style="324"/>
    <col min="15" max="15" width="14" style="367" customWidth="1"/>
    <col min="16" max="16" width="11" style="327" customWidth="1"/>
    <col min="17" max="17" width="13.1796875" style="327" customWidth="1"/>
    <col min="18" max="18" width="10.81640625" style="327" customWidth="1"/>
    <col min="19" max="255" width="8.7265625" style="320"/>
    <col min="256" max="256" width="0.81640625" style="320" customWidth="1"/>
    <col min="257" max="257" width="8.7265625" style="320"/>
    <col min="258" max="258" width="40.7265625" style="320" customWidth="1"/>
    <col min="259" max="259" width="5" style="320" customWidth="1"/>
    <col min="260" max="261" width="0" style="320" hidden="1" customWidth="1"/>
    <col min="262" max="264" width="9.7265625" style="320" customWidth="1"/>
    <col min="265" max="265" width="7" style="320" customWidth="1"/>
    <col min="266" max="266" width="6.54296875" style="320" customWidth="1"/>
    <col min="267" max="269" width="9.7265625" style="320" customWidth="1"/>
    <col min="270" max="270" width="8.7265625" style="320"/>
    <col min="271" max="271" width="14" style="320" customWidth="1"/>
    <col min="272" max="272" width="11" style="320" customWidth="1"/>
    <col min="273" max="273" width="13.1796875" style="320" customWidth="1"/>
    <col min="274" max="274" width="10.81640625" style="320" customWidth="1"/>
    <col min="275" max="511" width="8.7265625" style="320"/>
    <col min="512" max="512" width="0.81640625" style="320" customWidth="1"/>
    <col min="513" max="513" width="8.7265625" style="320"/>
    <col min="514" max="514" width="40.7265625" style="320" customWidth="1"/>
    <col min="515" max="515" width="5" style="320" customWidth="1"/>
    <col min="516" max="517" width="0" style="320" hidden="1" customWidth="1"/>
    <col min="518" max="520" width="9.7265625" style="320" customWidth="1"/>
    <col min="521" max="521" width="7" style="320" customWidth="1"/>
    <col min="522" max="522" width="6.54296875" style="320" customWidth="1"/>
    <col min="523" max="525" width="9.7265625" style="320" customWidth="1"/>
    <col min="526" max="526" width="8.7265625" style="320"/>
    <col min="527" max="527" width="14" style="320" customWidth="1"/>
    <col min="528" max="528" width="11" style="320" customWidth="1"/>
    <col min="529" max="529" width="13.1796875" style="320" customWidth="1"/>
    <col min="530" max="530" width="10.81640625" style="320" customWidth="1"/>
    <col min="531" max="767" width="8.7265625" style="320"/>
    <col min="768" max="768" width="0.81640625" style="320" customWidth="1"/>
    <col min="769" max="769" width="8.7265625" style="320"/>
    <col min="770" max="770" width="40.7265625" style="320" customWidth="1"/>
    <col min="771" max="771" width="5" style="320" customWidth="1"/>
    <col min="772" max="773" width="0" style="320" hidden="1" customWidth="1"/>
    <col min="774" max="776" width="9.7265625" style="320" customWidth="1"/>
    <col min="777" max="777" width="7" style="320" customWidth="1"/>
    <col min="778" max="778" width="6.54296875" style="320" customWidth="1"/>
    <col min="779" max="781" width="9.7265625" style="320" customWidth="1"/>
    <col min="782" max="782" width="8.7265625" style="320"/>
    <col min="783" max="783" width="14" style="320" customWidth="1"/>
    <col min="784" max="784" width="11" style="320" customWidth="1"/>
    <col min="785" max="785" width="13.1796875" style="320" customWidth="1"/>
    <col min="786" max="786" width="10.81640625" style="320" customWidth="1"/>
    <col min="787" max="1023" width="8.7265625" style="320"/>
    <col min="1024" max="1024" width="0.81640625" style="320" customWidth="1"/>
    <col min="1025" max="1025" width="8.7265625" style="320"/>
    <col min="1026" max="1026" width="40.7265625" style="320" customWidth="1"/>
    <col min="1027" max="1027" width="5" style="320" customWidth="1"/>
    <col min="1028" max="1029" width="0" style="320" hidden="1" customWidth="1"/>
    <col min="1030" max="1032" width="9.7265625" style="320" customWidth="1"/>
    <col min="1033" max="1033" width="7" style="320" customWidth="1"/>
    <col min="1034" max="1034" width="6.54296875" style="320" customWidth="1"/>
    <col min="1035" max="1037" width="9.7265625" style="320" customWidth="1"/>
    <col min="1038" max="1038" width="8.7265625" style="320"/>
    <col min="1039" max="1039" width="14" style="320" customWidth="1"/>
    <col min="1040" max="1040" width="11" style="320" customWidth="1"/>
    <col min="1041" max="1041" width="13.1796875" style="320" customWidth="1"/>
    <col min="1042" max="1042" width="10.81640625" style="320" customWidth="1"/>
    <col min="1043" max="1279" width="8.7265625" style="320"/>
    <col min="1280" max="1280" width="0.81640625" style="320" customWidth="1"/>
    <col min="1281" max="1281" width="8.7265625" style="320"/>
    <col min="1282" max="1282" width="40.7265625" style="320" customWidth="1"/>
    <col min="1283" max="1283" width="5" style="320" customWidth="1"/>
    <col min="1284" max="1285" width="0" style="320" hidden="1" customWidth="1"/>
    <col min="1286" max="1288" width="9.7265625" style="320" customWidth="1"/>
    <col min="1289" max="1289" width="7" style="320" customWidth="1"/>
    <col min="1290" max="1290" width="6.54296875" style="320" customWidth="1"/>
    <col min="1291" max="1293" width="9.7265625" style="320" customWidth="1"/>
    <col min="1294" max="1294" width="8.7265625" style="320"/>
    <col min="1295" max="1295" width="14" style="320" customWidth="1"/>
    <col min="1296" max="1296" width="11" style="320" customWidth="1"/>
    <col min="1297" max="1297" width="13.1796875" style="320" customWidth="1"/>
    <col min="1298" max="1298" width="10.81640625" style="320" customWidth="1"/>
    <col min="1299" max="1535" width="8.7265625" style="320"/>
    <col min="1536" max="1536" width="0.81640625" style="320" customWidth="1"/>
    <col min="1537" max="1537" width="8.7265625" style="320"/>
    <col min="1538" max="1538" width="40.7265625" style="320" customWidth="1"/>
    <col min="1539" max="1539" width="5" style="320" customWidth="1"/>
    <col min="1540" max="1541" width="0" style="320" hidden="1" customWidth="1"/>
    <col min="1542" max="1544" width="9.7265625" style="320" customWidth="1"/>
    <col min="1545" max="1545" width="7" style="320" customWidth="1"/>
    <col min="1546" max="1546" width="6.54296875" style="320" customWidth="1"/>
    <col min="1547" max="1549" width="9.7265625" style="320" customWidth="1"/>
    <col min="1550" max="1550" width="8.7265625" style="320"/>
    <col min="1551" max="1551" width="14" style="320" customWidth="1"/>
    <col min="1552" max="1552" width="11" style="320" customWidth="1"/>
    <col min="1553" max="1553" width="13.1796875" style="320" customWidth="1"/>
    <col min="1554" max="1554" width="10.81640625" style="320" customWidth="1"/>
    <col min="1555" max="1791" width="8.7265625" style="320"/>
    <col min="1792" max="1792" width="0.81640625" style="320" customWidth="1"/>
    <col min="1793" max="1793" width="8.7265625" style="320"/>
    <col min="1794" max="1794" width="40.7265625" style="320" customWidth="1"/>
    <col min="1795" max="1795" width="5" style="320" customWidth="1"/>
    <col min="1796" max="1797" width="0" style="320" hidden="1" customWidth="1"/>
    <col min="1798" max="1800" width="9.7265625" style="320" customWidth="1"/>
    <col min="1801" max="1801" width="7" style="320" customWidth="1"/>
    <col min="1802" max="1802" width="6.54296875" style="320" customWidth="1"/>
    <col min="1803" max="1805" width="9.7265625" style="320" customWidth="1"/>
    <col min="1806" max="1806" width="8.7265625" style="320"/>
    <col min="1807" max="1807" width="14" style="320" customWidth="1"/>
    <col min="1808" max="1808" width="11" style="320" customWidth="1"/>
    <col min="1809" max="1809" width="13.1796875" style="320" customWidth="1"/>
    <col min="1810" max="1810" width="10.81640625" style="320" customWidth="1"/>
    <col min="1811" max="2047" width="8.7265625" style="320"/>
    <col min="2048" max="2048" width="0.81640625" style="320" customWidth="1"/>
    <col min="2049" max="2049" width="8.7265625" style="320"/>
    <col min="2050" max="2050" width="40.7265625" style="320" customWidth="1"/>
    <col min="2051" max="2051" width="5" style="320" customWidth="1"/>
    <col min="2052" max="2053" width="0" style="320" hidden="1" customWidth="1"/>
    <col min="2054" max="2056" width="9.7265625" style="320" customWidth="1"/>
    <col min="2057" max="2057" width="7" style="320" customWidth="1"/>
    <col min="2058" max="2058" width="6.54296875" style="320" customWidth="1"/>
    <col min="2059" max="2061" width="9.7265625" style="320" customWidth="1"/>
    <col min="2062" max="2062" width="8.7265625" style="320"/>
    <col min="2063" max="2063" width="14" style="320" customWidth="1"/>
    <col min="2064" max="2064" width="11" style="320" customWidth="1"/>
    <col min="2065" max="2065" width="13.1796875" style="320" customWidth="1"/>
    <col min="2066" max="2066" width="10.81640625" style="320" customWidth="1"/>
    <col min="2067" max="2303" width="8.7265625" style="320"/>
    <col min="2304" max="2304" width="0.81640625" style="320" customWidth="1"/>
    <col min="2305" max="2305" width="8.7265625" style="320"/>
    <col min="2306" max="2306" width="40.7265625" style="320" customWidth="1"/>
    <col min="2307" max="2307" width="5" style="320" customWidth="1"/>
    <col min="2308" max="2309" width="0" style="320" hidden="1" customWidth="1"/>
    <col min="2310" max="2312" width="9.7265625" style="320" customWidth="1"/>
    <col min="2313" max="2313" width="7" style="320" customWidth="1"/>
    <col min="2314" max="2314" width="6.54296875" style="320" customWidth="1"/>
    <col min="2315" max="2317" width="9.7265625" style="320" customWidth="1"/>
    <col min="2318" max="2318" width="8.7265625" style="320"/>
    <col min="2319" max="2319" width="14" style="320" customWidth="1"/>
    <col min="2320" max="2320" width="11" style="320" customWidth="1"/>
    <col min="2321" max="2321" width="13.1796875" style="320" customWidth="1"/>
    <col min="2322" max="2322" width="10.81640625" style="320" customWidth="1"/>
    <col min="2323" max="2559" width="8.7265625" style="320"/>
    <col min="2560" max="2560" width="0.81640625" style="320" customWidth="1"/>
    <col min="2561" max="2561" width="8.7265625" style="320"/>
    <col min="2562" max="2562" width="40.7265625" style="320" customWidth="1"/>
    <col min="2563" max="2563" width="5" style="320" customWidth="1"/>
    <col min="2564" max="2565" width="0" style="320" hidden="1" customWidth="1"/>
    <col min="2566" max="2568" width="9.7265625" style="320" customWidth="1"/>
    <col min="2569" max="2569" width="7" style="320" customWidth="1"/>
    <col min="2570" max="2570" width="6.54296875" style="320" customWidth="1"/>
    <col min="2571" max="2573" width="9.7265625" style="320" customWidth="1"/>
    <col min="2574" max="2574" width="8.7265625" style="320"/>
    <col min="2575" max="2575" width="14" style="320" customWidth="1"/>
    <col min="2576" max="2576" width="11" style="320" customWidth="1"/>
    <col min="2577" max="2577" width="13.1796875" style="320" customWidth="1"/>
    <col min="2578" max="2578" width="10.81640625" style="320" customWidth="1"/>
    <col min="2579" max="2815" width="8.7265625" style="320"/>
    <col min="2816" max="2816" width="0.81640625" style="320" customWidth="1"/>
    <col min="2817" max="2817" width="8.7265625" style="320"/>
    <col min="2818" max="2818" width="40.7265625" style="320" customWidth="1"/>
    <col min="2819" max="2819" width="5" style="320" customWidth="1"/>
    <col min="2820" max="2821" width="0" style="320" hidden="1" customWidth="1"/>
    <col min="2822" max="2824" width="9.7265625" style="320" customWidth="1"/>
    <col min="2825" max="2825" width="7" style="320" customWidth="1"/>
    <col min="2826" max="2826" width="6.54296875" style="320" customWidth="1"/>
    <col min="2827" max="2829" width="9.7265625" style="320" customWidth="1"/>
    <col min="2830" max="2830" width="8.7265625" style="320"/>
    <col min="2831" max="2831" width="14" style="320" customWidth="1"/>
    <col min="2832" max="2832" width="11" style="320" customWidth="1"/>
    <col min="2833" max="2833" width="13.1796875" style="320" customWidth="1"/>
    <col min="2834" max="2834" width="10.81640625" style="320" customWidth="1"/>
    <col min="2835" max="3071" width="8.7265625" style="320"/>
    <col min="3072" max="3072" width="0.81640625" style="320" customWidth="1"/>
    <col min="3073" max="3073" width="8.7265625" style="320"/>
    <col min="3074" max="3074" width="40.7265625" style="320" customWidth="1"/>
    <col min="3075" max="3075" width="5" style="320" customWidth="1"/>
    <col min="3076" max="3077" width="0" style="320" hidden="1" customWidth="1"/>
    <col min="3078" max="3080" width="9.7265625" style="320" customWidth="1"/>
    <col min="3081" max="3081" width="7" style="320" customWidth="1"/>
    <col min="3082" max="3082" width="6.54296875" style="320" customWidth="1"/>
    <col min="3083" max="3085" width="9.7265625" style="320" customWidth="1"/>
    <col min="3086" max="3086" width="8.7265625" style="320"/>
    <col min="3087" max="3087" width="14" style="320" customWidth="1"/>
    <col min="3088" max="3088" width="11" style="320" customWidth="1"/>
    <col min="3089" max="3089" width="13.1796875" style="320" customWidth="1"/>
    <col min="3090" max="3090" width="10.81640625" style="320" customWidth="1"/>
    <col min="3091" max="3327" width="8.7265625" style="320"/>
    <col min="3328" max="3328" width="0.81640625" style="320" customWidth="1"/>
    <col min="3329" max="3329" width="8.7265625" style="320"/>
    <col min="3330" max="3330" width="40.7265625" style="320" customWidth="1"/>
    <col min="3331" max="3331" width="5" style="320" customWidth="1"/>
    <col min="3332" max="3333" width="0" style="320" hidden="1" customWidth="1"/>
    <col min="3334" max="3336" width="9.7265625" style="320" customWidth="1"/>
    <col min="3337" max="3337" width="7" style="320" customWidth="1"/>
    <col min="3338" max="3338" width="6.54296875" style="320" customWidth="1"/>
    <col min="3339" max="3341" width="9.7265625" style="320" customWidth="1"/>
    <col min="3342" max="3342" width="8.7265625" style="320"/>
    <col min="3343" max="3343" width="14" style="320" customWidth="1"/>
    <col min="3344" max="3344" width="11" style="320" customWidth="1"/>
    <col min="3345" max="3345" width="13.1796875" style="320" customWidth="1"/>
    <col min="3346" max="3346" width="10.81640625" style="320" customWidth="1"/>
    <col min="3347" max="3583" width="8.7265625" style="320"/>
    <col min="3584" max="3584" width="0.81640625" style="320" customWidth="1"/>
    <col min="3585" max="3585" width="8.7265625" style="320"/>
    <col min="3586" max="3586" width="40.7265625" style="320" customWidth="1"/>
    <col min="3587" max="3587" width="5" style="320" customWidth="1"/>
    <col min="3588" max="3589" width="0" style="320" hidden="1" customWidth="1"/>
    <col min="3590" max="3592" width="9.7265625" style="320" customWidth="1"/>
    <col min="3593" max="3593" width="7" style="320" customWidth="1"/>
    <col min="3594" max="3594" width="6.54296875" style="320" customWidth="1"/>
    <col min="3595" max="3597" width="9.7265625" style="320" customWidth="1"/>
    <col min="3598" max="3598" width="8.7265625" style="320"/>
    <col min="3599" max="3599" width="14" style="320" customWidth="1"/>
    <col min="3600" max="3600" width="11" style="320" customWidth="1"/>
    <col min="3601" max="3601" width="13.1796875" style="320" customWidth="1"/>
    <col min="3602" max="3602" width="10.81640625" style="320" customWidth="1"/>
    <col min="3603" max="3839" width="8.7265625" style="320"/>
    <col min="3840" max="3840" width="0.81640625" style="320" customWidth="1"/>
    <col min="3841" max="3841" width="8.7265625" style="320"/>
    <col min="3842" max="3842" width="40.7265625" style="320" customWidth="1"/>
    <col min="3843" max="3843" width="5" style="320" customWidth="1"/>
    <col min="3844" max="3845" width="0" style="320" hidden="1" customWidth="1"/>
    <col min="3846" max="3848" width="9.7265625" style="320" customWidth="1"/>
    <col min="3849" max="3849" width="7" style="320" customWidth="1"/>
    <col min="3850" max="3850" width="6.54296875" style="320" customWidth="1"/>
    <col min="3851" max="3853" width="9.7265625" style="320" customWidth="1"/>
    <col min="3854" max="3854" width="8.7265625" style="320"/>
    <col min="3855" max="3855" width="14" style="320" customWidth="1"/>
    <col min="3856" max="3856" width="11" style="320" customWidth="1"/>
    <col min="3857" max="3857" width="13.1796875" style="320" customWidth="1"/>
    <col min="3858" max="3858" width="10.81640625" style="320" customWidth="1"/>
    <col min="3859" max="4095" width="8.7265625" style="320"/>
    <col min="4096" max="4096" width="0.81640625" style="320" customWidth="1"/>
    <col min="4097" max="4097" width="8.7265625" style="320"/>
    <col min="4098" max="4098" width="40.7265625" style="320" customWidth="1"/>
    <col min="4099" max="4099" width="5" style="320" customWidth="1"/>
    <col min="4100" max="4101" width="0" style="320" hidden="1" customWidth="1"/>
    <col min="4102" max="4104" width="9.7265625" style="320" customWidth="1"/>
    <col min="4105" max="4105" width="7" style="320" customWidth="1"/>
    <col min="4106" max="4106" width="6.54296875" style="320" customWidth="1"/>
    <col min="4107" max="4109" width="9.7265625" style="320" customWidth="1"/>
    <col min="4110" max="4110" width="8.7265625" style="320"/>
    <col min="4111" max="4111" width="14" style="320" customWidth="1"/>
    <col min="4112" max="4112" width="11" style="320" customWidth="1"/>
    <col min="4113" max="4113" width="13.1796875" style="320" customWidth="1"/>
    <col min="4114" max="4114" width="10.81640625" style="320" customWidth="1"/>
    <col min="4115" max="4351" width="8.7265625" style="320"/>
    <col min="4352" max="4352" width="0.81640625" style="320" customWidth="1"/>
    <col min="4353" max="4353" width="8.7265625" style="320"/>
    <col min="4354" max="4354" width="40.7265625" style="320" customWidth="1"/>
    <col min="4355" max="4355" width="5" style="320" customWidth="1"/>
    <col min="4356" max="4357" width="0" style="320" hidden="1" customWidth="1"/>
    <col min="4358" max="4360" width="9.7265625" style="320" customWidth="1"/>
    <col min="4361" max="4361" width="7" style="320" customWidth="1"/>
    <col min="4362" max="4362" width="6.54296875" style="320" customWidth="1"/>
    <col min="4363" max="4365" width="9.7265625" style="320" customWidth="1"/>
    <col min="4366" max="4366" width="8.7265625" style="320"/>
    <col min="4367" max="4367" width="14" style="320" customWidth="1"/>
    <col min="4368" max="4368" width="11" style="320" customWidth="1"/>
    <col min="4369" max="4369" width="13.1796875" style="320" customWidth="1"/>
    <col min="4370" max="4370" width="10.81640625" style="320" customWidth="1"/>
    <col min="4371" max="4607" width="8.7265625" style="320"/>
    <col min="4608" max="4608" width="0.81640625" style="320" customWidth="1"/>
    <col min="4609" max="4609" width="8.7265625" style="320"/>
    <col min="4610" max="4610" width="40.7265625" style="320" customWidth="1"/>
    <col min="4611" max="4611" width="5" style="320" customWidth="1"/>
    <col min="4612" max="4613" width="0" style="320" hidden="1" customWidth="1"/>
    <col min="4614" max="4616" width="9.7265625" style="320" customWidth="1"/>
    <col min="4617" max="4617" width="7" style="320" customWidth="1"/>
    <col min="4618" max="4618" width="6.54296875" style="320" customWidth="1"/>
    <col min="4619" max="4621" width="9.7265625" style="320" customWidth="1"/>
    <col min="4622" max="4622" width="8.7265625" style="320"/>
    <col min="4623" max="4623" width="14" style="320" customWidth="1"/>
    <col min="4624" max="4624" width="11" style="320" customWidth="1"/>
    <col min="4625" max="4625" width="13.1796875" style="320" customWidth="1"/>
    <col min="4626" max="4626" width="10.81640625" style="320" customWidth="1"/>
    <col min="4627" max="4863" width="8.7265625" style="320"/>
    <col min="4864" max="4864" width="0.81640625" style="320" customWidth="1"/>
    <col min="4865" max="4865" width="8.7265625" style="320"/>
    <col min="4866" max="4866" width="40.7265625" style="320" customWidth="1"/>
    <col min="4867" max="4867" width="5" style="320" customWidth="1"/>
    <col min="4868" max="4869" width="0" style="320" hidden="1" customWidth="1"/>
    <col min="4870" max="4872" width="9.7265625" style="320" customWidth="1"/>
    <col min="4873" max="4873" width="7" style="320" customWidth="1"/>
    <col min="4874" max="4874" width="6.54296875" style="320" customWidth="1"/>
    <col min="4875" max="4877" width="9.7265625" style="320" customWidth="1"/>
    <col min="4878" max="4878" width="8.7265625" style="320"/>
    <col min="4879" max="4879" width="14" style="320" customWidth="1"/>
    <col min="4880" max="4880" width="11" style="320" customWidth="1"/>
    <col min="4881" max="4881" width="13.1796875" style="320" customWidth="1"/>
    <col min="4882" max="4882" width="10.81640625" style="320" customWidth="1"/>
    <col min="4883" max="5119" width="8.7265625" style="320"/>
    <col min="5120" max="5120" width="0.81640625" style="320" customWidth="1"/>
    <col min="5121" max="5121" width="8.7265625" style="320"/>
    <col min="5122" max="5122" width="40.7265625" style="320" customWidth="1"/>
    <col min="5123" max="5123" width="5" style="320" customWidth="1"/>
    <col min="5124" max="5125" width="0" style="320" hidden="1" customWidth="1"/>
    <col min="5126" max="5128" width="9.7265625" style="320" customWidth="1"/>
    <col min="5129" max="5129" width="7" style="320" customWidth="1"/>
    <col min="5130" max="5130" width="6.54296875" style="320" customWidth="1"/>
    <col min="5131" max="5133" width="9.7265625" style="320" customWidth="1"/>
    <col min="5134" max="5134" width="8.7265625" style="320"/>
    <col min="5135" max="5135" width="14" style="320" customWidth="1"/>
    <col min="5136" max="5136" width="11" style="320" customWidth="1"/>
    <col min="5137" max="5137" width="13.1796875" style="320" customWidth="1"/>
    <col min="5138" max="5138" width="10.81640625" style="320" customWidth="1"/>
    <col min="5139" max="5375" width="8.7265625" style="320"/>
    <col min="5376" max="5376" width="0.81640625" style="320" customWidth="1"/>
    <col min="5377" max="5377" width="8.7265625" style="320"/>
    <col min="5378" max="5378" width="40.7265625" style="320" customWidth="1"/>
    <col min="5379" max="5379" width="5" style="320" customWidth="1"/>
    <col min="5380" max="5381" width="0" style="320" hidden="1" customWidth="1"/>
    <col min="5382" max="5384" width="9.7265625" style="320" customWidth="1"/>
    <col min="5385" max="5385" width="7" style="320" customWidth="1"/>
    <col min="5386" max="5386" width="6.54296875" style="320" customWidth="1"/>
    <col min="5387" max="5389" width="9.7265625" style="320" customWidth="1"/>
    <col min="5390" max="5390" width="8.7265625" style="320"/>
    <col min="5391" max="5391" width="14" style="320" customWidth="1"/>
    <col min="5392" max="5392" width="11" style="320" customWidth="1"/>
    <col min="5393" max="5393" width="13.1796875" style="320" customWidth="1"/>
    <col min="5394" max="5394" width="10.81640625" style="320" customWidth="1"/>
    <col min="5395" max="5631" width="8.7265625" style="320"/>
    <col min="5632" max="5632" width="0.81640625" style="320" customWidth="1"/>
    <col min="5633" max="5633" width="8.7265625" style="320"/>
    <col min="5634" max="5634" width="40.7265625" style="320" customWidth="1"/>
    <col min="5635" max="5635" width="5" style="320" customWidth="1"/>
    <col min="5636" max="5637" width="0" style="320" hidden="1" customWidth="1"/>
    <col min="5638" max="5640" width="9.7265625" style="320" customWidth="1"/>
    <col min="5641" max="5641" width="7" style="320" customWidth="1"/>
    <col min="5642" max="5642" width="6.54296875" style="320" customWidth="1"/>
    <col min="5643" max="5645" width="9.7265625" style="320" customWidth="1"/>
    <col min="5646" max="5646" width="8.7265625" style="320"/>
    <col min="5647" max="5647" width="14" style="320" customWidth="1"/>
    <col min="5648" max="5648" width="11" style="320" customWidth="1"/>
    <col min="5649" max="5649" width="13.1796875" style="320" customWidth="1"/>
    <col min="5650" max="5650" width="10.81640625" style="320" customWidth="1"/>
    <col min="5651" max="5887" width="8.7265625" style="320"/>
    <col min="5888" max="5888" width="0.81640625" style="320" customWidth="1"/>
    <col min="5889" max="5889" width="8.7265625" style="320"/>
    <col min="5890" max="5890" width="40.7265625" style="320" customWidth="1"/>
    <col min="5891" max="5891" width="5" style="320" customWidth="1"/>
    <col min="5892" max="5893" width="0" style="320" hidden="1" customWidth="1"/>
    <col min="5894" max="5896" width="9.7265625" style="320" customWidth="1"/>
    <col min="5897" max="5897" width="7" style="320" customWidth="1"/>
    <col min="5898" max="5898" width="6.54296875" style="320" customWidth="1"/>
    <col min="5899" max="5901" width="9.7265625" style="320" customWidth="1"/>
    <col min="5902" max="5902" width="8.7265625" style="320"/>
    <col min="5903" max="5903" width="14" style="320" customWidth="1"/>
    <col min="5904" max="5904" width="11" style="320" customWidth="1"/>
    <col min="5905" max="5905" width="13.1796875" style="320" customWidth="1"/>
    <col min="5906" max="5906" width="10.81640625" style="320" customWidth="1"/>
    <col min="5907" max="6143" width="8.7265625" style="320"/>
    <col min="6144" max="6144" width="0.81640625" style="320" customWidth="1"/>
    <col min="6145" max="6145" width="8.7265625" style="320"/>
    <col min="6146" max="6146" width="40.7265625" style="320" customWidth="1"/>
    <col min="6147" max="6147" width="5" style="320" customWidth="1"/>
    <col min="6148" max="6149" width="0" style="320" hidden="1" customWidth="1"/>
    <col min="6150" max="6152" width="9.7265625" style="320" customWidth="1"/>
    <col min="6153" max="6153" width="7" style="320" customWidth="1"/>
    <col min="6154" max="6154" width="6.54296875" style="320" customWidth="1"/>
    <col min="6155" max="6157" width="9.7265625" style="320" customWidth="1"/>
    <col min="6158" max="6158" width="8.7265625" style="320"/>
    <col min="6159" max="6159" width="14" style="320" customWidth="1"/>
    <col min="6160" max="6160" width="11" style="320" customWidth="1"/>
    <col min="6161" max="6161" width="13.1796875" style="320" customWidth="1"/>
    <col min="6162" max="6162" width="10.81640625" style="320" customWidth="1"/>
    <col min="6163" max="6399" width="8.7265625" style="320"/>
    <col min="6400" max="6400" width="0.81640625" style="320" customWidth="1"/>
    <col min="6401" max="6401" width="8.7265625" style="320"/>
    <col min="6402" max="6402" width="40.7265625" style="320" customWidth="1"/>
    <col min="6403" max="6403" width="5" style="320" customWidth="1"/>
    <col min="6404" max="6405" width="0" style="320" hidden="1" customWidth="1"/>
    <col min="6406" max="6408" width="9.7265625" style="320" customWidth="1"/>
    <col min="6409" max="6409" width="7" style="320" customWidth="1"/>
    <col min="6410" max="6410" width="6.54296875" style="320" customWidth="1"/>
    <col min="6411" max="6413" width="9.7265625" style="320" customWidth="1"/>
    <col min="6414" max="6414" width="8.7265625" style="320"/>
    <col min="6415" max="6415" width="14" style="320" customWidth="1"/>
    <col min="6416" max="6416" width="11" style="320" customWidth="1"/>
    <col min="6417" max="6417" width="13.1796875" style="320" customWidth="1"/>
    <col min="6418" max="6418" width="10.81640625" style="320" customWidth="1"/>
    <col min="6419" max="6655" width="8.7265625" style="320"/>
    <col min="6656" max="6656" width="0.81640625" style="320" customWidth="1"/>
    <col min="6657" max="6657" width="8.7265625" style="320"/>
    <col min="6658" max="6658" width="40.7265625" style="320" customWidth="1"/>
    <col min="6659" max="6659" width="5" style="320" customWidth="1"/>
    <col min="6660" max="6661" width="0" style="320" hidden="1" customWidth="1"/>
    <col min="6662" max="6664" width="9.7265625" style="320" customWidth="1"/>
    <col min="6665" max="6665" width="7" style="320" customWidth="1"/>
    <col min="6666" max="6666" width="6.54296875" style="320" customWidth="1"/>
    <col min="6667" max="6669" width="9.7265625" style="320" customWidth="1"/>
    <col min="6670" max="6670" width="8.7265625" style="320"/>
    <col min="6671" max="6671" width="14" style="320" customWidth="1"/>
    <col min="6672" max="6672" width="11" style="320" customWidth="1"/>
    <col min="6673" max="6673" width="13.1796875" style="320" customWidth="1"/>
    <col min="6674" max="6674" width="10.81640625" style="320" customWidth="1"/>
    <col min="6675" max="6911" width="8.7265625" style="320"/>
    <col min="6912" max="6912" width="0.81640625" style="320" customWidth="1"/>
    <col min="6913" max="6913" width="8.7265625" style="320"/>
    <col min="6914" max="6914" width="40.7265625" style="320" customWidth="1"/>
    <col min="6915" max="6915" width="5" style="320" customWidth="1"/>
    <col min="6916" max="6917" width="0" style="320" hidden="1" customWidth="1"/>
    <col min="6918" max="6920" width="9.7265625" style="320" customWidth="1"/>
    <col min="6921" max="6921" width="7" style="320" customWidth="1"/>
    <col min="6922" max="6922" width="6.54296875" style="320" customWidth="1"/>
    <col min="6923" max="6925" width="9.7265625" style="320" customWidth="1"/>
    <col min="6926" max="6926" width="8.7265625" style="320"/>
    <col min="6927" max="6927" width="14" style="320" customWidth="1"/>
    <col min="6928" max="6928" width="11" style="320" customWidth="1"/>
    <col min="6929" max="6929" width="13.1796875" style="320" customWidth="1"/>
    <col min="6930" max="6930" width="10.81640625" style="320" customWidth="1"/>
    <col min="6931" max="7167" width="8.7265625" style="320"/>
    <col min="7168" max="7168" width="0.81640625" style="320" customWidth="1"/>
    <col min="7169" max="7169" width="8.7265625" style="320"/>
    <col min="7170" max="7170" width="40.7265625" style="320" customWidth="1"/>
    <col min="7171" max="7171" width="5" style="320" customWidth="1"/>
    <col min="7172" max="7173" width="0" style="320" hidden="1" customWidth="1"/>
    <col min="7174" max="7176" width="9.7265625" style="320" customWidth="1"/>
    <col min="7177" max="7177" width="7" style="320" customWidth="1"/>
    <col min="7178" max="7178" width="6.54296875" style="320" customWidth="1"/>
    <col min="7179" max="7181" width="9.7265625" style="320" customWidth="1"/>
    <col min="7182" max="7182" width="8.7265625" style="320"/>
    <col min="7183" max="7183" width="14" style="320" customWidth="1"/>
    <col min="7184" max="7184" width="11" style="320" customWidth="1"/>
    <col min="7185" max="7185" width="13.1796875" style="320" customWidth="1"/>
    <col min="7186" max="7186" width="10.81640625" style="320" customWidth="1"/>
    <col min="7187" max="7423" width="8.7265625" style="320"/>
    <col min="7424" max="7424" width="0.81640625" style="320" customWidth="1"/>
    <col min="7425" max="7425" width="8.7265625" style="320"/>
    <col min="7426" max="7426" width="40.7265625" style="320" customWidth="1"/>
    <col min="7427" max="7427" width="5" style="320" customWidth="1"/>
    <col min="7428" max="7429" width="0" style="320" hidden="1" customWidth="1"/>
    <col min="7430" max="7432" width="9.7265625" style="320" customWidth="1"/>
    <col min="7433" max="7433" width="7" style="320" customWidth="1"/>
    <col min="7434" max="7434" width="6.54296875" style="320" customWidth="1"/>
    <col min="7435" max="7437" width="9.7265625" style="320" customWidth="1"/>
    <col min="7438" max="7438" width="8.7265625" style="320"/>
    <col min="7439" max="7439" width="14" style="320" customWidth="1"/>
    <col min="7440" max="7440" width="11" style="320" customWidth="1"/>
    <col min="7441" max="7441" width="13.1796875" style="320" customWidth="1"/>
    <col min="7442" max="7442" width="10.81640625" style="320" customWidth="1"/>
    <col min="7443" max="7679" width="8.7265625" style="320"/>
    <col min="7680" max="7680" width="0.81640625" style="320" customWidth="1"/>
    <col min="7681" max="7681" width="8.7265625" style="320"/>
    <col min="7682" max="7682" width="40.7265625" style="320" customWidth="1"/>
    <col min="7683" max="7683" width="5" style="320" customWidth="1"/>
    <col min="7684" max="7685" width="0" style="320" hidden="1" customWidth="1"/>
    <col min="7686" max="7688" width="9.7265625" style="320" customWidth="1"/>
    <col min="7689" max="7689" width="7" style="320" customWidth="1"/>
    <col min="7690" max="7690" width="6.54296875" style="320" customWidth="1"/>
    <col min="7691" max="7693" width="9.7265625" style="320" customWidth="1"/>
    <col min="7694" max="7694" width="8.7265625" style="320"/>
    <col min="7695" max="7695" width="14" style="320" customWidth="1"/>
    <col min="7696" max="7696" width="11" style="320" customWidth="1"/>
    <col min="7697" max="7697" width="13.1796875" style="320" customWidth="1"/>
    <col min="7698" max="7698" width="10.81640625" style="320" customWidth="1"/>
    <col min="7699" max="7935" width="8.7265625" style="320"/>
    <col min="7936" max="7936" width="0.81640625" style="320" customWidth="1"/>
    <col min="7937" max="7937" width="8.7265625" style="320"/>
    <col min="7938" max="7938" width="40.7265625" style="320" customWidth="1"/>
    <col min="7939" max="7939" width="5" style="320" customWidth="1"/>
    <col min="7940" max="7941" width="0" style="320" hidden="1" customWidth="1"/>
    <col min="7942" max="7944" width="9.7265625" style="320" customWidth="1"/>
    <col min="7945" max="7945" width="7" style="320" customWidth="1"/>
    <col min="7946" max="7946" width="6.54296875" style="320" customWidth="1"/>
    <col min="7947" max="7949" width="9.7265625" style="320" customWidth="1"/>
    <col min="7950" max="7950" width="8.7265625" style="320"/>
    <col min="7951" max="7951" width="14" style="320" customWidth="1"/>
    <col min="7952" max="7952" width="11" style="320" customWidth="1"/>
    <col min="7953" max="7953" width="13.1796875" style="320" customWidth="1"/>
    <col min="7954" max="7954" width="10.81640625" style="320" customWidth="1"/>
    <col min="7955" max="8191" width="8.7265625" style="320"/>
    <col min="8192" max="8192" width="0.81640625" style="320" customWidth="1"/>
    <col min="8193" max="8193" width="8.7265625" style="320"/>
    <col min="8194" max="8194" width="40.7265625" style="320" customWidth="1"/>
    <col min="8195" max="8195" width="5" style="320" customWidth="1"/>
    <col min="8196" max="8197" width="0" style="320" hidden="1" customWidth="1"/>
    <col min="8198" max="8200" width="9.7265625" style="320" customWidth="1"/>
    <col min="8201" max="8201" width="7" style="320" customWidth="1"/>
    <col min="8202" max="8202" width="6.54296875" style="320" customWidth="1"/>
    <col min="8203" max="8205" width="9.7265625" style="320" customWidth="1"/>
    <col min="8206" max="8206" width="8.7265625" style="320"/>
    <col min="8207" max="8207" width="14" style="320" customWidth="1"/>
    <col min="8208" max="8208" width="11" style="320" customWidth="1"/>
    <col min="8209" max="8209" width="13.1796875" style="320" customWidth="1"/>
    <col min="8210" max="8210" width="10.81640625" style="320" customWidth="1"/>
    <col min="8211" max="8447" width="8.7265625" style="320"/>
    <col min="8448" max="8448" width="0.81640625" style="320" customWidth="1"/>
    <col min="8449" max="8449" width="8.7265625" style="320"/>
    <col min="8450" max="8450" width="40.7265625" style="320" customWidth="1"/>
    <col min="8451" max="8451" width="5" style="320" customWidth="1"/>
    <col min="8452" max="8453" width="0" style="320" hidden="1" customWidth="1"/>
    <col min="8454" max="8456" width="9.7265625" style="320" customWidth="1"/>
    <col min="8457" max="8457" width="7" style="320" customWidth="1"/>
    <col min="8458" max="8458" width="6.54296875" style="320" customWidth="1"/>
    <col min="8459" max="8461" width="9.7265625" style="320" customWidth="1"/>
    <col min="8462" max="8462" width="8.7265625" style="320"/>
    <col min="8463" max="8463" width="14" style="320" customWidth="1"/>
    <col min="8464" max="8464" width="11" style="320" customWidth="1"/>
    <col min="8465" max="8465" width="13.1796875" style="320" customWidth="1"/>
    <col min="8466" max="8466" width="10.81640625" style="320" customWidth="1"/>
    <col min="8467" max="8703" width="8.7265625" style="320"/>
    <col min="8704" max="8704" width="0.81640625" style="320" customWidth="1"/>
    <col min="8705" max="8705" width="8.7265625" style="320"/>
    <col min="8706" max="8706" width="40.7265625" style="320" customWidth="1"/>
    <col min="8707" max="8707" width="5" style="320" customWidth="1"/>
    <col min="8708" max="8709" width="0" style="320" hidden="1" customWidth="1"/>
    <col min="8710" max="8712" width="9.7265625" style="320" customWidth="1"/>
    <col min="8713" max="8713" width="7" style="320" customWidth="1"/>
    <col min="8714" max="8714" width="6.54296875" style="320" customWidth="1"/>
    <col min="8715" max="8717" width="9.7265625" style="320" customWidth="1"/>
    <col min="8718" max="8718" width="8.7265625" style="320"/>
    <col min="8719" max="8719" width="14" style="320" customWidth="1"/>
    <col min="8720" max="8720" width="11" style="320" customWidth="1"/>
    <col min="8721" max="8721" width="13.1796875" style="320" customWidth="1"/>
    <col min="8722" max="8722" width="10.81640625" style="320" customWidth="1"/>
    <col min="8723" max="8959" width="8.7265625" style="320"/>
    <col min="8960" max="8960" width="0.81640625" style="320" customWidth="1"/>
    <col min="8961" max="8961" width="8.7265625" style="320"/>
    <col min="8962" max="8962" width="40.7265625" style="320" customWidth="1"/>
    <col min="8963" max="8963" width="5" style="320" customWidth="1"/>
    <col min="8964" max="8965" width="0" style="320" hidden="1" customWidth="1"/>
    <col min="8966" max="8968" width="9.7265625" style="320" customWidth="1"/>
    <col min="8969" max="8969" width="7" style="320" customWidth="1"/>
    <col min="8970" max="8970" width="6.54296875" style="320" customWidth="1"/>
    <col min="8971" max="8973" width="9.7265625" style="320" customWidth="1"/>
    <col min="8974" max="8974" width="8.7265625" style="320"/>
    <col min="8975" max="8975" width="14" style="320" customWidth="1"/>
    <col min="8976" max="8976" width="11" style="320" customWidth="1"/>
    <col min="8977" max="8977" width="13.1796875" style="320" customWidth="1"/>
    <col min="8978" max="8978" width="10.81640625" style="320" customWidth="1"/>
    <col min="8979" max="9215" width="8.7265625" style="320"/>
    <col min="9216" max="9216" width="0.81640625" style="320" customWidth="1"/>
    <col min="9217" max="9217" width="8.7265625" style="320"/>
    <col min="9218" max="9218" width="40.7265625" style="320" customWidth="1"/>
    <col min="9219" max="9219" width="5" style="320" customWidth="1"/>
    <col min="9220" max="9221" width="0" style="320" hidden="1" customWidth="1"/>
    <col min="9222" max="9224" width="9.7265625" style="320" customWidth="1"/>
    <col min="9225" max="9225" width="7" style="320" customWidth="1"/>
    <col min="9226" max="9226" width="6.54296875" style="320" customWidth="1"/>
    <col min="9227" max="9229" width="9.7265625" style="320" customWidth="1"/>
    <col min="9230" max="9230" width="8.7265625" style="320"/>
    <col min="9231" max="9231" width="14" style="320" customWidth="1"/>
    <col min="9232" max="9232" width="11" style="320" customWidth="1"/>
    <col min="9233" max="9233" width="13.1796875" style="320" customWidth="1"/>
    <col min="9234" max="9234" width="10.81640625" style="320" customWidth="1"/>
    <col min="9235" max="9471" width="8.7265625" style="320"/>
    <col min="9472" max="9472" width="0.81640625" style="320" customWidth="1"/>
    <col min="9473" max="9473" width="8.7265625" style="320"/>
    <col min="9474" max="9474" width="40.7265625" style="320" customWidth="1"/>
    <col min="9475" max="9475" width="5" style="320" customWidth="1"/>
    <col min="9476" max="9477" width="0" style="320" hidden="1" customWidth="1"/>
    <col min="9478" max="9480" width="9.7265625" style="320" customWidth="1"/>
    <col min="9481" max="9481" width="7" style="320" customWidth="1"/>
    <col min="9482" max="9482" width="6.54296875" style="320" customWidth="1"/>
    <col min="9483" max="9485" width="9.7265625" style="320" customWidth="1"/>
    <col min="9486" max="9486" width="8.7265625" style="320"/>
    <col min="9487" max="9487" width="14" style="320" customWidth="1"/>
    <col min="9488" max="9488" width="11" style="320" customWidth="1"/>
    <col min="9489" max="9489" width="13.1796875" style="320" customWidth="1"/>
    <col min="9490" max="9490" width="10.81640625" style="320" customWidth="1"/>
    <col min="9491" max="9727" width="8.7265625" style="320"/>
    <col min="9728" max="9728" width="0.81640625" style="320" customWidth="1"/>
    <col min="9729" max="9729" width="8.7265625" style="320"/>
    <col min="9730" max="9730" width="40.7265625" style="320" customWidth="1"/>
    <col min="9731" max="9731" width="5" style="320" customWidth="1"/>
    <col min="9732" max="9733" width="0" style="320" hidden="1" customWidth="1"/>
    <col min="9734" max="9736" width="9.7265625" style="320" customWidth="1"/>
    <col min="9737" max="9737" width="7" style="320" customWidth="1"/>
    <col min="9738" max="9738" width="6.54296875" style="320" customWidth="1"/>
    <col min="9739" max="9741" width="9.7265625" style="320" customWidth="1"/>
    <col min="9742" max="9742" width="8.7265625" style="320"/>
    <col min="9743" max="9743" width="14" style="320" customWidth="1"/>
    <col min="9744" max="9744" width="11" style="320" customWidth="1"/>
    <col min="9745" max="9745" width="13.1796875" style="320" customWidth="1"/>
    <col min="9746" max="9746" width="10.81640625" style="320" customWidth="1"/>
    <col min="9747" max="9983" width="8.7265625" style="320"/>
    <col min="9984" max="9984" width="0.81640625" style="320" customWidth="1"/>
    <col min="9985" max="9985" width="8.7265625" style="320"/>
    <col min="9986" max="9986" width="40.7265625" style="320" customWidth="1"/>
    <col min="9987" max="9987" width="5" style="320" customWidth="1"/>
    <col min="9988" max="9989" width="0" style="320" hidden="1" customWidth="1"/>
    <col min="9990" max="9992" width="9.7265625" style="320" customWidth="1"/>
    <col min="9993" max="9993" width="7" style="320" customWidth="1"/>
    <col min="9994" max="9994" width="6.54296875" style="320" customWidth="1"/>
    <col min="9995" max="9997" width="9.7265625" style="320" customWidth="1"/>
    <col min="9998" max="9998" width="8.7265625" style="320"/>
    <col min="9999" max="9999" width="14" style="320" customWidth="1"/>
    <col min="10000" max="10000" width="11" style="320" customWidth="1"/>
    <col min="10001" max="10001" width="13.1796875" style="320" customWidth="1"/>
    <col min="10002" max="10002" width="10.81640625" style="320" customWidth="1"/>
    <col min="10003" max="10239" width="8.7265625" style="320"/>
    <col min="10240" max="10240" width="0.81640625" style="320" customWidth="1"/>
    <col min="10241" max="10241" width="8.7265625" style="320"/>
    <col min="10242" max="10242" width="40.7265625" style="320" customWidth="1"/>
    <col min="10243" max="10243" width="5" style="320" customWidth="1"/>
    <col min="10244" max="10245" width="0" style="320" hidden="1" customWidth="1"/>
    <col min="10246" max="10248" width="9.7265625" style="320" customWidth="1"/>
    <col min="10249" max="10249" width="7" style="320" customWidth="1"/>
    <col min="10250" max="10250" width="6.54296875" style="320" customWidth="1"/>
    <col min="10251" max="10253" width="9.7265625" style="320" customWidth="1"/>
    <col min="10254" max="10254" width="8.7265625" style="320"/>
    <col min="10255" max="10255" width="14" style="320" customWidth="1"/>
    <col min="10256" max="10256" width="11" style="320" customWidth="1"/>
    <col min="10257" max="10257" width="13.1796875" style="320" customWidth="1"/>
    <col min="10258" max="10258" width="10.81640625" style="320" customWidth="1"/>
    <col min="10259" max="10495" width="8.7265625" style="320"/>
    <col min="10496" max="10496" width="0.81640625" style="320" customWidth="1"/>
    <col min="10497" max="10497" width="8.7265625" style="320"/>
    <col min="10498" max="10498" width="40.7265625" style="320" customWidth="1"/>
    <col min="10499" max="10499" width="5" style="320" customWidth="1"/>
    <col min="10500" max="10501" width="0" style="320" hidden="1" customWidth="1"/>
    <col min="10502" max="10504" width="9.7265625" style="320" customWidth="1"/>
    <col min="10505" max="10505" width="7" style="320" customWidth="1"/>
    <col min="10506" max="10506" width="6.54296875" style="320" customWidth="1"/>
    <col min="10507" max="10509" width="9.7265625" style="320" customWidth="1"/>
    <col min="10510" max="10510" width="8.7265625" style="320"/>
    <col min="10511" max="10511" width="14" style="320" customWidth="1"/>
    <col min="10512" max="10512" width="11" style="320" customWidth="1"/>
    <col min="10513" max="10513" width="13.1796875" style="320" customWidth="1"/>
    <col min="10514" max="10514" width="10.81640625" style="320" customWidth="1"/>
    <col min="10515" max="10751" width="8.7265625" style="320"/>
    <col min="10752" max="10752" width="0.81640625" style="320" customWidth="1"/>
    <col min="10753" max="10753" width="8.7265625" style="320"/>
    <col min="10754" max="10754" width="40.7265625" style="320" customWidth="1"/>
    <col min="10755" max="10755" width="5" style="320" customWidth="1"/>
    <col min="10756" max="10757" width="0" style="320" hidden="1" customWidth="1"/>
    <col min="10758" max="10760" width="9.7265625" style="320" customWidth="1"/>
    <col min="10761" max="10761" width="7" style="320" customWidth="1"/>
    <col min="10762" max="10762" width="6.54296875" style="320" customWidth="1"/>
    <col min="10763" max="10765" width="9.7265625" style="320" customWidth="1"/>
    <col min="10766" max="10766" width="8.7265625" style="320"/>
    <col min="10767" max="10767" width="14" style="320" customWidth="1"/>
    <col min="10768" max="10768" width="11" style="320" customWidth="1"/>
    <col min="10769" max="10769" width="13.1796875" style="320" customWidth="1"/>
    <col min="10770" max="10770" width="10.81640625" style="320" customWidth="1"/>
    <col min="10771" max="11007" width="8.7265625" style="320"/>
    <col min="11008" max="11008" width="0.81640625" style="320" customWidth="1"/>
    <col min="11009" max="11009" width="8.7265625" style="320"/>
    <col min="11010" max="11010" width="40.7265625" style="320" customWidth="1"/>
    <col min="11011" max="11011" width="5" style="320" customWidth="1"/>
    <col min="11012" max="11013" width="0" style="320" hidden="1" customWidth="1"/>
    <col min="11014" max="11016" width="9.7265625" style="320" customWidth="1"/>
    <col min="11017" max="11017" width="7" style="320" customWidth="1"/>
    <col min="11018" max="11018" width="6.54296875" style="320" customWidth="1"/>
    <col min="11019" max="11021" width="9.7265625" style="320" customWidth="1"/>
    <col min="11022" max="11022" width="8.7265625" style="320"/>
    <col min="11023" max="11023" width="14" style="320" customWidth="1"/>
    <col min="11024" max="11024" width="11" style="320" customWidth="1"/>
    <col min="11025" max="11025" width="13.1796875" style="320" customWidth="1"/>
    <col min="11026" max="11026" width="10.81640625" style="320" customWidth="1"/>
    <col min="11027" max="11263" width="8.7265625" style="320"/>
    <col min="11264" max="11264" width="0.81640625" style="320" customWidth="1"/>
    <col min="11265" max="11265" width="8.7265625" style="320"/>
    <col min="11266" max="11266" width="40.7265625" style="320" customWidth="1"/>
    <col min="11267" max="11267" width="5" style="320" customWidth="1"/>
    <col min="11268" max="11269" width="0" style="320" hidden="1" customWidth="1"/>
    <col min="11270" max="11272" width="9.7265625" style="320" customWidth="1"/>
    <col min="11273" max="11273" width="7" style="320" customWidth="1"/>
    <col min="11274" max="11274" width="6.54296875" style="320" customWidth="1"/>
    <col min="11275" max="11277" width="9.7265625" style="320" customWidth="1"/>
    <col min="11278" max="11278" width="8.7265625" style="320"/>
    <col min="11279" max="11279" width="14" style="320" customWidth="1"/>
    <col min="11280" max="11280" width="11" style="320" customWidth="1"/>
    <col min="11281" max="11281" width="13.1796875" style="320" customWidth="1"/>
    <col min="11282" max="11282" width="10.81640625" style="320" customWidth="1"/>
    <col min="11283" max="11519" width="8.7265625" style="320"/>
    <col min="11520" max="11520" width="0.81640625" style="320" customWidth="1"/>
    <col min="11521" max="11521" width="8.7265625" style="320"/>
    <col min="11522" max="11522" width="40.7265625" style="320" customWidth="1"/>
    <col min="11523" max="11523" width="5" style="320" customWidth="1"/>
    <col min="11524" max="11525" width="0" style="320" hidden="1" customWidth="1"/>
    <col min="11526" max="11528" width="9.7265625" style="320" customWidth="1"/>
    <col min="11529" max="11529" width="7" style="320" customWidth="1"/>
    <col min="11530" max="11530" width="6.54296875" style="320" customWidth="1"/>
    <col min="11531" max="11533" width="9.7265625" style="320" customWidth="1"/>
    <col min="11534" max="11534" width="8.7265625" style="320"/>
    <col min="11535" max="11535" width="14" style="320" customWidth="1"/>
    <col min="11536" max="11536" width="11" style="320" customWidth="1"/>
    <col min="11537" max="11537" width="13.1796875" style="320" customWidth="1"/>
    <col min="11538" max="11538" width="10.81640625" style="320" customWidth="1"/>
    <col min="11539" max="11775" width="8.7265625" style="320"/>
    <col min="11776" max="11776" width="0.81640625" style="320" customWidth="1"/>
    <col min="11777" max="11777" width="8.7265625" style="320"/>
    <col min="11778" max="11778" width="40.7265625" style="320" customWidth="1"/>
    <col min="11779" max="11779" width="5" style="320" customWidth="1"/>
    <col min="11780" max="11781" width="0" style="320" hidden="1" customWidth="1"/>
    <col min="11782" max="11784" width="9.7265625" style="320" customWidth="1"/>
    <col min="11785" max="11785" width="7" style="320" customWidth="1"/>
    <col min="11786" max="11786" width="6.54296875" style="320" customWidth="1"/>
    <col min="11787" max="11789" width="9.7265625" style="320" customWidth="1"/>
    <col min="11790" max="11790" width="8.7265625" style="320"/>
    <col min="11791" max="11791" width="14" style="320" customWidth="1"/>
    <col min="11792" max="11792" width="11" style="320" customWidth="1"/>
    <col min="11793" max="11793" width="13.1796875" style="320" customWidth="1"/>
    <col min="11794" max="11794" width="10.81640625" style="320" customWidth="1"/>
    <col min="11795" max="12031" width="8.7265625" style="320"/>
    <col min="12032" max="12032" width="0.81640625" style="320" customWidth="1"/>
    <col min="12033" max="12033" width="8.7265625" style="320"/>
    <col min="12034" max="12034" width="40.7265625" style="320" customWidth="1"/>
    <col min="12035" max="12035" width="5" style="320" customWidth="1"/>
    <col min="12036" max="12037" width="0" style="320" hidden="1" customWidth="1"/>
    <col min="12038" max="12040" width="9.7265625" style="320" customWidth="1"/>
    <col min="12041" max="12041" width="7" style="320" customWidth="1"/>
    <col min="12042" max="12042" width="6.54296875" style="320" customWidth="1"/>
    <col min="12043" max="12045" width="9.7265625" style="320" customWidth="1"/>
    <col min="12046" max="12046" width="8.7265625" style="320"/>
    <col min="12047" max="12047" width="14" style="320" customWidth="1"/>
    <col min="12048" max="12048" width="11" style="320" customWidth="1"/>
    <col min="12049" max="12049" width="13.1796875" style="320" customWidth="1"/>
    <col min="12050" max="12050" width="10.81640625" style="320" customWidth="1"/>
    <col min="12051" max="12287" width="8.7265625" style="320"/>
    <col min="12288" max="12288" width="0.81640625" style="320" customWidth="1"/>
    <col min="12289" max="12289" width="8.7265625" style="320"/>
    <col min="12290" max="12290" width="40.7265625" style="320" customWidth="1"/>
    <col min="12291" max="12291" width="5" style="320" customWidth="1"/>
    <col min="12292" max="12293" width="0" style="320" hidden="1" customWidth="1"/>
    <col min="12294" max="12296" width="9.7265625" style="320" customWidth="1"/>
    <col min="12297" max="12297" width="7" style="320" customWidth="1"/>
    <col min="12298" max="12298" width="6.54296875" style="320" customWidth="1"/>
    <col min="12299" max="12301" width="9.7265625" style="320" customWidth="1"/>
    <col min="12302" max="12302" width="8.7265625" style="320"/>
    <col min="12303" max="12303" width="14" style="320" customWidth="1"/>
    <col min="12304" max="12304" width="11" style="320" customWidth="1"/>
    <col min="12305" max="12305" width="13.1796875" style="320" customWidth="1"/>
    <col min="12306" max="12306" width="10.81640625" style="320" customWidth="1"/>
    <col min="12307" max="12543" width="8.7265625" style="320"/>
    <col min="12544" max="12544" width="0.81640625" style="320" customWidth="1"/>
    <col min="12545" max="12545" width="8.7265625" style="320"/>
    <col min="12546" max="12546" width="40.7265625" style="320" customWidth="1"/>
    <col min="12547" max="12547" width="5" style="320" customWidth="1"/>
    <col min="12548" max="12549" width="0" style="320" hidden="1" customWidth="1"/>
    <col min="12550" max="12552" width="9.7265625" style="320" customWidth="1"/>
    <col min="12553" max="12553" width="7" style="320" customWidth="1"/>
    <col min="12554" max="12554" width="6.54296875" style="320" customWidth="1"/>
    <col min="12555" max="12557" width="9.7265625" style="320" customWidth="1"/>
    <col min="12558" max="12558" width="8.7265625" style="320"/>
    <col min="12559" max="12559" width="14" style="320" customWidth="1"/>
    <col min="12560" max="12560" width="11" style="320" customWidth="1"/>
    <col min="12561" max="12561" width="13.1796875" style="320" customWidth="1"/>
    <col min="12562" max="12562" width="10.81640625" style="320" customWidth="1"/>
    <col min="12563" max="12799" width="8.7265625" style="320"/>
    <col min="12800" max="12800" width="0.81640625" style="320" customWidth="1"/>
    <col min="12801" max="12801" width="8.7265625" style="320"/>
    <col min="12802" max="12802" width="40.7265625" style="320" customWidth="1"/>
    <col min="12803" max="12803" width="5" style="320" customWidth="1"/>
    <col min="12804" max="12805" width="0" style="320" hidden="1" customWidth="1"/>
    <col min="12806" max="12808" width="9.7265625" style="320" customWidth="1"/>
    <col min="12809" max="12809" width="7" style="320" customWidth="1"/>
    <col min="12810" max="12810" width="6.54296875" style="320" customWidth="1"/>
    <col min="12811" max="12813" width="9.7265625" style="320" customWidth="1"/>
    <col min="12814" max="12814" width="8.7265625" style="320"/>
    <col min="12815" max="12815" width="14" style="320" customWidth="1"/>
    <col min="12816" max="12816" width="11" style="320" customWidth="1"/>
    <col min="12817" max="12817" width="13.1796875" style="320" customWidth="1"/>
    <col min="12818" max="12818" width="10.81640625" style="320" customWidth="1"/>
    <col min="12819" max="13055" width="8.7265625" style="320"/>
    <col min="13056" max="13056" width="0.81640625" style="320" customWidth="1"/>
    <col min="13057" max="13057" width="8.7265625" style="320"/>
    <col min="13058" max="13058" width="40.7265625" style="320" customWidth="1"/>
    <col min="13059" max="13059" width="5" style="320" customWidth="1"/>
    <col min="13060" max="13061" width="0" style="320" hidden="1" customWidth="1"/>
    <col min="13062" max="13064" width="9.7265625" style="320" customWidth="1"/>
    <col min="13065" max="13065" width="7" style="320" customWidth="1"/>
    <col min="13066" max="13066" width="6.54296875" style="320" customWidth="1"/>
    <col min="13067" max="13069" width="9.7265625" style="320" customWidth="1"/>
    <col min="13070" max="13070" width="8.7265625" style="320"/>
    <col min="13071" max="13071" width="14" style="320" customWidth="1"/>
    <col min="13072" max="13072" width="11" style="320" customWidth="1"/>
    <col min="13073" max="13073" width="13.1796875" style="320" customWidth="1"/>
    <col min="13074" max="13074" width="10.81640625" style="320" customWidth="1"/>
    <col min="13075" max="13311" width="8.7265625" style="320"/>
    <col min="13312" max="13312" width="0.81640625" style="320" customWidth="1"/>
    <col min="13313" max="13313" width="8.7265625" style="320"/>
    <col min="13314" max="13314" width="40.7265625" style="320" customWidth="1"/>
    <col min="13315" max="13315" width="5" style="320" customWidth="1"/>
    <col min="13316" max="13317" width="0" style="320" hidden="1" customWidth="1"/>
    <col min="13318" max="13320" width="9.7265625" style="320" customWidth="1"/>
    <col min="13321" max="13321" width="7" style="320" customWidth="1"/>
    <col min="13322" max="13322" width="6.54296875" style="320" customWidth="1"/>
    <col min="13323" max="13325" width="9.7265625" style="320" customWidth="1"/>
    <col min="13326" max="13326" width="8.7265625" style="320"/>
    <col min="13327" max="13327" width="14" style="320" customWidth="1"/>
    <col min="13328" max="13328" width="11" style="320" customWidth="1"/>
    <col min="13329" max="13329" width="13.1796875" style="320" customWidth="1"/>
    <col min="13330" max="13330" width="10.81640625" style="320" customWidth="1"/>
    <col min="13331" max="13567" width="8.7265625" style="320"/>
    <col min="13568" max="13568" width="0.81640625" style="320" customWidth="1"/>
    <col min="13569" max="13569" width="8.7265625" style="320"/>
    <col min="13570" max="13570" width="40.7265625" style="320" customWidth="1"/>
    <col min="13571" max="13571" width="5" style="320" customWidth="1"/>
    <col min="13572" max="13573" width="0" style="320" hidden="1" customWidth="1"/>
    <col min="13574" max="13576" width="9.7265625" style="320" customWidth="1"/>
    <col min="13577" max="13577" width="7" style="320" customWidth="1"/>
    <col min="13578" max="13578" width="6.54296875" style="320" customWidth="1"/>
    <col min="13579" max="13581" width="9.7265625" style="320" customWidth="1"/>
    <col min="13582" max="13582" width="8.7265625" style="320"/>
    <col min="13583" max="13583" width="14" style="320" customWidth="1"/>
    <col min="13584" max="13584" width="11" style="320" customWidth="1"/>
    <col min="13585" max="13585" width="13.1796875" style="320" customWidth="1"/>
    <col min="13586" max="13586" width="10.81640625" style="320" customWidth="1"/>
    <col min="13587" max="13823" width="8.7265625" style="320"/>
    <col min="13824" max="13824" width="0.81640625" style="320" customWidth="1"/>
    <col min="13825" max="13825" width="8.7265625" style="320"/>
    <col min="13826" max="13826" width="40.7265625" style="320" customWidth="1"/>
    <col min="13827" max="13827" width="5" style="320" customWidth="1"/>
    <col min="13828" max="13829" width="0" style="320" hidden="1" customWidth="1"/>
    <col min="13830" max="13832" width="9.7265625" style="320" customWidth="1"/>
    <col min="13833" max="13833" width="7" style="320" customWidth="1"/>
    <col min="13834" max="13834" width="6.54296875" style="320" customWidth="1"/>
    <col min="13835" max="13837" width="9.7265625" style="320" customWidth="1"/>
    <col min="13838" max="13838" width="8.7265625" style="320"/>
    <col min="13839" max="13839" width="14" style="320" customWidth="1"/>
    <col min="13840" max="13840" width="11" style="320" customWidth="1"/>
    <col min="13841" max="13841" width="13.1796875" style="320" customWidth="1"/>
    <col min="13842" max="13842" width="10.81640625" style="320" customWidth="1"/>
    <col min="13843" max="14079" width="8.7265625" style="320"/>
    <col min="14080" max="14080" width="0.81640625" style="320" customWidth="1"/>
    <col min="14081" max="14081" width="8.7265625" style="320"/>
    <col min="14082" max="14082" width="40.7265625" style="320" customWidth="1"/>
    <col min="14083" max="14083" width="5" style="320" customWidth="1"/>
    <col min="14084" max="14085" width="0" style="320" hidden="1" customWidth="1"/>
    <col min="14086" max="14088" width="9.7265625" style="320" customWidth="1"/>
    <col min="14089" max="14089" width="7" style="320" customWidth="1"/>
    <col min="14090" max="14090" width="6.54296875" style="320" customWidth="1"/>
    <col min="14091" max="14093" width="9.7265625" style="320" customWidth="1"/>
    <col min="14094" max="14094" width="8.7265625" style="320"/>
    <col min="14095" max="14095" width="14" style="320" customWidth="1"/>
    <col min="14096" max="14096" width="11" style="320" customWidth="1"/>
    <col min="14097" max="14097" width="13.1796875" style="320" customWidth="1"/>
    <col min="14098" max="14098" width="10.81640625" style="320" customWidth="1"/>
    <col min="14099" max="14335" width="8.7265625" style="320"/>
    <col min="14336" max="14336" width="0.81640625" style="320" customWidth="1"/>
    <col min="14337" max="14337" width="8.7265625" style="320"/>
    <col min="14338" max="14338" width="40.7265625" style="320" customWidth="1"/>
    <col min="14339" max="14339" width="5" style="320" customWidth="1"/>
    <col min="14340" max="14341" width="0" style="320" hidden="1" customWidth="1"/>
    <col min="14342" max="14344" width="9.7265625" style="320" customWidth="1"/>
    <col min="14345" max="14345" width="7" style="320" customWidth="1"/>
    <col min="14346" max="14346" width="6.54296875" style="320" customWidth="1"/>
    <col min="14347" max="14349" width="9.7265625" style="320" customWidth="1"/>
    <col min="14350" max="14350" width="8.7265625" style="320"/>
    <col min="14351" max="14351" width="14" style="320" customWidth="1"/>
    <col min="14352" max="14352" width="11" style="320" customWidth="1"/>
    <col min="14353" max="14353" width="13.1796875" style="320" customWidth="1"/>
    <col min="14354" max="14354" width="10.81640625" style="320" customWidth="1"/>
    <col min="14355" max="14591" width="8.7265625" style="320"/>
    <col min="14592" max="14592" width="0.81640625" style="320" customWidth="1"/>
    <col min="14593" max="14593" width="8.7265625" style="320"/>
    <col min="14594" max="14594" width="40.7265625" style="320" customWidth="1"/>
    <col min="14595" max="14595" width="5" style="320" customWidth="1"/>
    <col min="14596" max="14597" width="0" style="320" hidden="1" customWidth="1"/>
    <col min="14598" max="14600" width="9.7265625" style="320" customWidth="1"/>
    <col min="14601" max="14601" width="7" style="320" customWidth="1"/>
    <col min="14602" max="14602" width="6.54296875" style="320" customWidth="1"/>
    <col min="14603" max="14605" width="9.7265625" style="320" customWidth="1"/>
    <col min="14606" max="14606" width="8.7265625" style="320"/>
    <col min="14607" max="14607" width="14" style="320" customWidth="1"/>
    <col min="14608" max="14608" width="11" style="320" customWidth="1"/>
    <col min="14609" max="14609" width="13.1796875" style="320" customWidth="1"/>
    <col min="14610" max="14610" width="10.81640625" style="320" customWidth="1"/>
    <col min="14611" max="14847" width="8.7265625" style="320"/>
    <col min="14848" max="14848" width="0.81640625" style="320" customWidth="1"/>
    <col min="14849" max="14849" width="8.7265625" style="320"/>
    <col min="14850" max="14850" width="40.7265625" style="320" customWidth="1"/>
    <col min="14851" max="14851" width="5" style="320" customWidth="1"/>
    <col min="14852" max="14853" width="0" style="320" hidden="1" customWidth="1"/>
    <col min="14854" max="14856" width="9.7265625" style="320" customWidth="1"/>
    <col min="14857" max="14857" width="7" style="320" customWidth="1"/>
    <col min="14858" max="14858" width="6.54296875" style="320" customWidth="1"/>
    <col min="14859" max="14861" width="9.7265625" style="320" customWidth="1"/>
    <col min="14862" max="14862" width="8.7265625" style="320"/>
    <col min="14863" max="14863" width="14" style="320" customWidth="1"/>
    <col min="14864" max="14864" width="11" style="320" customWidth="1"/>
    <col min="14865" max="14865" width="13.1796875" style="320" customWidth="1"/>
    <col min="14866" max="14866" width="10.81640625" style="320" customWidth="1"/>
    <col min="14867" max="15103" width="8.7265625" style="320"/>
    <col min="15104" max="15104" width="0.81640625" style="320" customWidth="1"/>
    <col min="15105" max="15105" width="8.7265625" style="320"/>
    <col min="15106" max="15106" width="40.7265625" style="320" customWidth="1"/>
    <col min="15107" max="15107" width="5" style="320" customWidth="1"/>
    <col min="15108" max="15109" width="0" style="320" hidden="1" customWidth="1"/>
    <col min="15110" max="15112" width="9.7265625" style="320" customWidth="1"/>
    <col min="15113" max="15113" width="7" style="320" customWidth="1"/>
    <col min="15114" max="15114" width="6.54296875" style="320" customWidth="1"/>
    <col min="15115" max="15117" width="9.7265625" style="320" customWidth="1"/>
    <col min="15118" max="15118" width="8.7265625" style="320"/>
    <col min="15119" max="15119" width="14" style="320" customWidth="1"/>
    <col min="15120" max="15120" width="11" style="320" customWidth="1"/>
    <col min="15121" max="15121" width="13.1796875" style="320" customWidth="1"/>
    <col min="15122" max="15122" width="10.81640625" style="320" customWidth="1"/>
    <col min="15123" max="15359" width="8.7265625" style="320"/>
    <col min="15360" max="15360" width="0.81640625" style="320" customWidth="1"/>
    <col min="15361" max="15361" width="8.7265625" style="320"/>
    <col min="15362" max="15362" width="40.7265625" style="320" customWidth="1"/>
    <col min="15363" max="15363" width="5" style="320" customWidth="1"/>
    <col min="15364" max="15365" width="0" style="320" hidden="1" customWidth="1"/>
    <col min="15366" max="15368" width="9.7265625" style="320" customWidth="1"/>
    <col min="15369" max="15369" width="7" style="320" customWidth="1"/>
    <col min="15370" max="15370" width="6.54296875" style="320" customWidth="1"/>
    <col min="15371" max="15373" width="9.7265625" style="320" customWidth="1"/>
    <col min="15374" max="15374" width="8.7265625" style="320"/>
    <col min="15375" max="15375" width="14" style="320" customWidth="1"/>
    <col min="15376" max="15376" width="11" style="320" customWidth="1"/>
    <col min="15377" max="15377" width="13.1796875" style="320" customWidth="1"/>
    <col min="15378" max="15378" width="10.81640625" style="320" customWidth="1"/>
    <col min="15379" max="15615" width="8.7265625" style="320"/>
    <col min="15616" max="15616" width="0.81640625" style="320" customWidth="1"/>
    <col min="15617" max="15617" width="8.7265625" style="320"/>
    <col min="15618" max="15618" width="40.7265625" style="320" customWidth="1"/>
    <col min="15619" max="15619" width="5" style="320" customWidth="1"/>
    <col min="15620" max="15621" width="0" style="320" hidden="1" customWidth="1"/>
    <col min="15622" max="15624" width="9.7265625" style="320" customWidth="1"/>
    <col min="15625" max="15625" width="7" style="320" customWidth="1"/>
    <col min="15626" max="15626" width="6.54296875" style="320" customWidth="1"/>
    <col min="15627" max="15629" width="9.7265625" style="320" customWidth="1"/>
    <col min="15630" max="15630" width="8.7265625" style="320"/>
    <col min="15631" max="15631" width="14" style="320" customWidth="1"/>
    <col min="15632" max="15632" width="11" style="320" customWidth="1"/>
    <col min="15633" max="15633" width="13.1796875" style="320" customWidth="1"/>
    <col min="15634" max="15634" width="10.81640625" style="320" customWidth="1"/>
    <col min="15635" max="15871" width="8.7265625" style="320"/>
    <col min="15872" max="15872" width="0.81640625" style="320" customWidth="1"/>
    <col min="15873" max="15873" width="8.7265625" style="320"/>
    <col min="15874" max="15874" width="40.7265625" style="320" customWidth="1"/>
    <col min="15875" max="15875" width="5" style="320" customWidth="1"/>
    <col min="15876" max="15877" width="0" style="320" hidden="1" customWidth="1"/>
    <col min="15878" max="15880" width="9.7265625" style="320" customWidth="1"/>
    <col min="15881" max="15881" width="7" style="320" customWidth="1"/>
    <col min="15882" max="15882" width="6.54296875" style="320" customWidth="1"/>
    <col min="15883" max="15885" width="9.7265625" style="320" customWidth="1"/>
    <col min="15886" max="15886" width="8.7265625" style="320"/>
    <col min="15887" max="15887" width="14" style="320" customWidth="1"/>
    <col min="15888" max="15888" width="11" style="320" customWidth="1"/>
    <col min="15889" max="15889" width="13.1796875" style="320" customWidth="1"/>
    <col min="15890" max="15890" width="10.81640625" style="320" customWidth="1"/>
    <col min="15891" max="16127" width="8.7265625" style="320"/>
    <col min="16128" max="16128" width="0.81640625" style="320" customWidth="1"/>
    <col min="16129" max="16129" width="8.7265625" style="320"/>
    <col min="16130" max="16130" width="40.7265625" style="320" customWidth="1"/>
    <col min="16131" max="16131" width="5" style="320" customWidth="1"/>
    <col min="16132" max="16133" width="0" style="320" hidden="1" customWidth="1"/>
    <col min="16134" max="16136" width="9.7265625" style="320" customWidth="1"/>
    <col min="16137" max="16137" width="7" style="320" customWidth="1"/>
    <col min="16138" max="16138" width="6.54296875" style="320" customWidth="1"/>
    <col min="16139" max="16141" width="9.7265625" style="320" customWidth="1"/>
    <col min="16142" max="16142" width="8.7265625" style="320"/>
    <col min="16143" max="16143" width="14" style="320" customWidth="1"/>
    <col min="16144" max="16144" width="11" style="320" customWidth="1"/>
    <col min="16145" max="16145" width="13.1796875" style="320" customWidth="1"/>
    <col min="16146" max="16146" width="10.81640625" style="320" customWidth="1"/>
    <col min="16147" max="16384" width="8.7265625" style="320"/>
  </cols>
  <sheetData>
    <row r="1" spans="1:18">
      <c r="F1" s="448" t="str">
        <f>Title</f>
        <v>Major Account Lease Pricing Exhibit</v>
      </c>
      <c r="G1" s="449"/>
      <c r="H1" s="449"/>
      <c r="I1" s="449"/>
      <c r="J1" s="449"/>
      <c r="K1" s="449"/>
      <c r="L1" s="326" t="s">
        <v>2721</v>
      </c>
    </row>
    <row r="2" spans="1:18" ht="12.75" customHeight="1">
      <c r="F2" s="450" t="str">
        <f>FileName</f>
        <v xml:space="preserve">USF </v>
      </c>
      <c r="G2" s="451"/>
      <c r="H2" s="451"/>
      <c r="I2" s="451"/>
      <c r="J2" s="451"/>
      <c r="K2" s="451"/>
      <c r="O2" s="368"/>
    </row>
    <row r="3" spans="1:18">
      <c r="A3" s="330"/>
      <c r="C3" s="331"/>
      <c r="O3" s="368"/>
    </row>
    <row r="4" spans="1:18" ht="12.75" customHeight="1">
      <c r="F4" s="452" t="s">
        <v>2722</v>
      </c>
      <c r="G4" s="453"/>
      <c r="H4" s="453"/>
      <c r="P4" s="329"/>
    </row>
    <row r="5" spans="1:18" s="334" customFormat="1" ht="42" customHeight="1" thickBot="1">
      <c r="B5" s="335" t="s">
        <v>2723</v>
      </c>
      <c r="C5" s="336" t="s">
        <v>2724</v>
      </c>
      <c r="D5" s="337" t="s">
        <v>2725</v>
      </c>
      <c r="E5" s="337" t="s">
        <v>2726</v>
      </c>
      <c r="F5" s="338" t="s">
        <v>2727</v>
      </c>
      <c r="G5" s="338" t="s">
        <v>2728</v>
      </c>
      <c r="H5" s="338" t="s">
        <v>2729</v>
      </c>
      <c r="I5" s="339" t="s">
        <v>2730</v>
      </c>
      <c r="J5" s="339" t="s">
        <v>2731</v>
      </c>
      <c r="K5" s="340" t="s">
        <v>2732</v>
      </c>
      <c r="L5" s="340" t="s">
        <v>2733</v>
      </c>
      <c r="M5" s="337" t="s">
        <v>2734</v>
      </c>
      <c r="N5" s="337" t="s">
        <v>2735</v>
      </c>
      <c r="O5" s="369" t="s">
        <v>2736</v>
      </c>
      <c r="P5" s="341" t="s">
        <v>2737</v>
      </c>
      <c r="Q5" s="341" t="s">
        <v>2738</v>
      </c>
      <c r="R5" s="342" t="s">
        <v>2739</v>
      </c>
    </row>
    <row r="6" spans="1:18" s="343" customFormat="1" ht="62.5">
      <c r="B6" s="321" t="s">
        <v>2740</v>
      </c>
      <c r="C6" s="344" t="s">
        <v>2741</v>
      </c>
      <c r="D6" s="345">
        <v>47</v>
      </c>
      <c r="E6" s="343">
        <v>36</v>
      </c>
      <c r="F6" s="346">
        <v>28.52</v>
      </c>
      <c r="G6" s="346">
        <v>22.5</v>
      </c>
      <c r="H6" s="346">
        <v>18.91</v>
      </c>
      <c r="I6" s="347">
        <v>0</v>
      </c>
      <c r="J6" s="347">
        <v>0</v>
      </c>
      <c r="K6" s="348">
        <v>9.9000000000000008E-3</v>
      </c>
      <c r="L6" s="349" t="s">
        <v>2742</v>
      </c>
      <c r="M6" s="350" t="s">
        <v>2721</v>
      </c>
      <c r="N6" s="350" t="s">
        <v>2743</v>
      </c>
      <c r="O6" s="370">
        <v>649</v>
      </c>
      <c r="P6" s="352">
        <v>0</v>
      </c>
      <c r="Q6" s="353">
        <v>9.9000000000000008E-3</v>
      </c>
      <c r="R6" s="352"/>
    </row>
    <row r="7" spans="1:18">
      <c r="B7" s="354"/>
      <c r="C7" s="355" t="s">
        <v>2744</v>
      </c>
      <c r="E7"/>
      <c r="F7" s="356" t="s">
        <v>2745</v>
      </c>
      <c r="G7" s="356" t="s">
        <v>2745</v>
      </c>
      <c r="H7" s="356" t="s">
        <v>2745</v>
      </c>
      <c r="I7" s="357"/>
      <c r="J7" s="357"/>
      <c r="K7" s="358"/>
      <c r="L7" s="359"/>
      <c r="M7" s="360"/>
      <c r="N7" s="360"/>
      <c r="O7" s="371"/>
    </row>
    <row r="8" spans="1:18">
      <c r="B8" s="354"/>
      <c r="C8" s="361" t="s">
        <v>2746</v>
      </c>
      <c r="E8"/>
      <c r="F8" s="356">
        <v>2.15</v>
      </c>
      <c r="G8" s="356">
        <v>1.69</v>
      </c>
      <c r="H8" s="356">
        <v>1.43</v>
      </c>
      <c r="I8" s="357"/>
      <c r="J8" s="357"/>
      <c r="K8" s="358"/>
      <c r="L8" s="359"/>
      <c r="M8" s="360"/>
      <c r="N8" s="360"/>
      <c r="O8" s="371">
        <v>64</v>
      </c>
    </row>
    <row r="9" spans="1:18">
      <c r="B9" s="354"/>
      <c r="C9" s="361" t="s">
        <v>2747</v>
      </c>
      <c r="E9"/>
      <c r="F9" s="356">
        <v>2.38</v>
      </c>
      <c r="G9" s="356">
        <v>1.88</v>
      </c>
      <c r="H9" s="356">
        <v>1.58</v>
      </c>
      <c r="I9" s="357"/>
      <c r="J9" s="357"/>
      <c r="K9" s="358"/>
      <c r="L9" s="359"/>
      <c r="M9" s="360"/>
      <c r="N9" s="360"/>
      <c r="O9" s="371">
        <v>71</v>
      </c>
    </row>
    <row r="10" spans="1:18">
      <c r="B10" s="354"/>
      <c r="C10" s="361" t="s">
        <v>2748</v>
      </c>
      <c r="E10"/>
      <c r="F10" s="356" t="s">
        <v>2745</v>
      </c>
      <c r="G10" s="356" t="s">
        <v>2745</v>
      </c>
      <c r="H10" s="356" t="s">
        <v>2745</v>
      </c>
      <c r="I10" s="357"/>
      <c r="J10" s="357"/>
      <c r="K10" s="358"/>
      <c r="L10" s="359"/>
      <c r="M10" s="360"/>
      <c r="N10" s="360"/>
      <c r="O10" s="371"/>
    </row>
    <row r="11" spans="1:18">
      <c r="B11" s="354"/>
      <c r="C11" s="361" t="s">
        <v>2749</v>
      </c>
      <c r="E11"/>
      <c r="F11" s="356">
        <v>1.64</v>
      </c>
      <c r="G11" s="356">
        <v>1.3</v>
      </c>
      <c r="H11" s="356">
        <v>1.0900000000000001</v>
      </c>
      <c r="I11" s="357"/>
      <c r="J11" s="357"/>
      <c r="K11" s="358"/>
      <c r="L11" s="359"/>
      <c r="M11" s="360"/>
      <c r="N11" s="360"/>
      <c r="O11" s="371">
        <v>49</v>
      </c>
    </row>
    <row r="12" spans="1:18">
      <c r="B12" s="354"/>
      <c r="C12" s="361" t="s">
        <v>2750</v>
      </c>
      <c r="E12"/>
      <c r="F12" s="356">
        <v>10.050000000000001</v>
      </c>
      <c r="G12" s="356">
        <v>7.93</v>
      </c>
      <c r="H12" s="356">
        <v>6.66</v>
      </c>
      <c r="I12" s="357"/>
      <c r="J12" s="357"/>
      <c r="K12" s="358"/>
      <c r="L12" s="359"/>
      <c r="M12" s="360"/>
      <c r="N12" s="360"/>
      <c r="O12" s="371">
        <v>299</v>
      </c>
    </row>
    <row r="13" spans="1:18">
      <c r="B13" s="354"/>
      <c r="C13" s="361" t="s">
        <v>2751</v>
      </c>
      <c r="E13"/>
      <c r="F13" s="356">
        <v>7.06</v>
      </c>
      <c r="G13" s="356">
        <v>5.57</v>
      </c>
      <c r="H13" s="356">
        <v>4.67</v>
      </c>
      <c r="I13" s="357"/>
      <c r="J13" s="357"/>
      <c r="K13" s="358"/>
      <c r="L13" s="359"/>
      <c r="M13" s="360"/>
      <c r="N13" s="360"/>
      <c r="O13" s="371">
        <v>210</v>
      </c>
    </row>
    <row r="14" spans="1:18">
      <c r="B14" s="354"/>
      <c r="C14" s="361" t="s">
        <v>2752</v>
      </c>
      <c r="E14"/>
      <c r="F14" s="356">
        <v>10.050000000000001</v>
      </c>
      <c r="G14" s="356">
        <v>7.93</v>
      </c>
      <c r="H14" s="356">
        <v>6.66</v>
      </c>
      <c r="I14" s="357"/>
      <c r="J14" s="357"/>
      <c r="K14" s="358"/>
      <c r="L14" s="359"/>
      <c r="M14" s="360"/>
      <c r="N14" s="360"/>
      <c r="O14" s="371">
        <v>299</v>
      </c>
    </row>
    <row r="15" spans="1:18" ht="29">
      <c r="B15" s="354"/>
      <c r="C15" s="361" t="s">
        <v>2753</v>
      </c>
      <c r="E15"/>
      <c r="F15" s="356">
        <v>6.42</v>
      </c>
      <c r="G15" s="356">
        <v>5.0599999999999996</v>
      </c>
      <c r="H15" s="356">
        <v>4.25</v>
      </c>
      <c r="I15" s="357"/>
      <c r="J15" s="357"/>
      <c r="K15" s="358"/>
      <c r="L15" s="359"/>
      <c r="M15" s="360"/>
      <c r="N15" s="360"/>
      <c r="O15" s="371">
        <v>191</v>
      </c>
    </row>
    <row r="16" spans="1:18">
      <c r="B16" s="354"/>
      <c r="C16" s="361" t="s">
        <v>2754</v>
      </c>
      <c r="E16"/>
      <c r="F16" s="356">
        <v>5.07</v>
      </c>
      <c r="G16" s="356">
        <v>4</v>
      </c>
      <c r="H16" s="356">
        <v>3.36</v>
      </c>
      <c r="I16" s="357"/>
      <c r="J16" s="357"/>
      <c r="K16" s="358"/>
      <c r="L16" s="359"/>
      <c r="M16" s="360"/>
      <c r="N16" s="360"/>
      <c r="O16" s="371">
        <v>151</v>
      </c>
    </row>
    <row r="17" spans="2:18">
      <c r="B17" s="354"/>
      <c r="C17" s="361" t="s">
        <v>2755</v>
      </c>
      <c r="E17"/>
      <c r="F17" s="356">
        <v>5.07</v>
      </c>
      <c r="G17" s="356">
        <v>4</v>
      </c>
      <c r="H17" s="356">
        <v>3.36</v>
      </c>
      <c r="I17" s="357"/>
      <c r="J17" s="357"/>
      <c r="K17" s="358"/>
      <c r="L17" s="359"/>
      <c r="M17" s="360"/>
      <c r="N17" s="360"/>
      <c r="O17" s="371">
        <v>151</v>
      </c>
    </row>
    <row r="18" spans="2:18">
      <c r="B18" s="354"/>
      <c r="C18" s="361" t="s">
        <v>2756</v>
      </c>
      <c r="E18"/>
      <c r="F18" s="356">
        <v>5.07</v>
      </c>
      <c r="G18" s="356">
        <v>4</v>
      </c>
      <c r="H18" s="356">
        <v>3.36</v>
      </c>
      <c r="I18" s="357"/>
      <c r="J18" s="357"/>
      <c r="K18" s="358"/>
      <c r="L18" s="359"/>
      <c r="M18" s="360"/>
      <c r="N18" s="360"/>
      <c r="O18" s="371">
        <v>151</v>
      </c>
    </row>
    <row r="19" spans="2:18">
      <c r="B19" s="354"/>
      <c r="C19" s="361"/>
      <c r="E19"/>
      <c r="F19" s="356"/>
      <c r="G19" s="356"/>
      <c r="H19" s="356"/>
      <c r="I19" s="357"/>
      <c r="J19" s="357"/>
      <c r="K19" s="359"/>
      <c r="L19" s="359"/>
      <c r="M19" s="360"/>
      <c r="N19" s="360"/>
    </row>
    <row r="20" spans="2:18" s="343" customFormat="1" ht="62.5">
      <c r="B20" s="321" t="s">
        <v>2757</v>
      </c>
      <c r="C20" s="344" t="s">
        <v>2758</v>
      </c>
      <c r="D20" s="345">
        <v>58</v>
      </c>
      <c r="E20" s="343">
        <v>36</v>
      </c>
      <c r="F20" s="346">
        <v>54.2</v>
      </c>
      <c r="G20" s="346">
        <v>42.75</v>
      </c>
      <c r="H20" s="346">
        <v>35.92</v>
      </c>
      <c r="I20" s="347">
        <v>0</v>
      </c>
      <c r="J20" s="347">
        <v>0</v>
      </c>
      <c r="K20" s="348">
        <v>8.8000000000000005E-3</v>
      </c>
      <c r="L20" s="349" t="s">
        <v>2742</v>
      </c>
      <c r="M20" s="350" t="s">
        <v>2721</v>
      </c>
      <c r="N20" s="350" t="s">
        <v>2743</v>
      </c>
      <c r="O20" s="370">
        <v>1489</v>
      </c>
      <c r="P20" s="351">
        <v>0</v>
      </c>
      <c r="Q20" s="353">
        <v>8.8000000000000005E-3</v>
      </c>
      <c r="R20" s="352"/>
    </row>
    <row r="21" spans="2:18">
      <c r="B21" s="354"/>
      <c r="C21" s="355" t="s">
        <v>2744</v>
      </c>
      <c r="E21"/>
      <c r="F21" s="356" t="s">
        <v>2745</v>
      </c>
      <c r="G21" s="356" t="s">
        <v>2745</v>
      </c>
      <c r="H21" s="356" t="s">
        <v>2745</v>
      </c>
      <c r="I21" s="357"/>
      <c r="J21" s="357"/>
      <c r="K21" s="359"/>
      <c r="L21" s="359"/>
      <c r="M21" s="360"/>
      <c r="N21" s="360"/>
      <c r="O21" s="371"/>
    </row>
    <row r="22" spans="2:18">
      <c r="B22" s="354"/>
      <c r="C22" s="361" t="s">
        <v>2746</v>
      </c>
      <c r="E22"/>
      <c r="F22" s="356">
        <v>2.15</v>
      </c>
      <c r="G22" s="356">
        <v>1.69</v>
      </c>
      <c r="H22" s="356">
        <v>1.43</v>
      </c>
      <c r="I22" s="357"/>
      <c r="J22" s="357"/>
      <c r="K22" s="359"/>
      <c r="L22" s="359"/>
      <c r="M22" s="360"/>
      <c r="N22" s="360"/>
      <c r="O22" s="371">
        <v>64</v>
      </c>
    </row>
    <row r="23" spans="2:18">
      <c r="B23" s="354"/>
      <c r="C23" s="361" t="s">
        <v>2747</v>
      </c>
      <c r="E23"/>
      <c r="F23" s="356">
        <v>2.38</v>
      </c>
      <c r="G23" s="356">
        <v>1.88</v>
      </c>
      <c r="H23" s="356">
        <v>1.58</v>
      </c>
      <c r="I23" s="357"/>
      <c r="J23" s="357"/>
      <c r="K23" s="359"/>
      <c r="L23" s="359"/>
      <c r="M23" s="360"/>
      <c r="N23" s="360"/>
      <c r="O23" s="371">
        <v>71</v>
      </c>
    </row>
    <row r="24" spans="2:18">
      <c r="B24" s="354"/>
      <c r="C24" s="361" t="s">
        <v>2759</v>
      </c>
      <c r="E24"/>
      <c r="F24" s="356" t="s">
        <v>2745</v>
      </c>
      <c r="G24" s="356" t="s">
        <v>2745</v>
      </c>
      <c r="H24" s="356" t="s">
        <v>2745</v>
      </c>
      <c r="I24" s="357"/>
      <c r="J24" s="357"/>
      <c r="K24" s="359"/>
      <c r="L24" s="359"/>
      <c r="M24" s="360"/>
      <c r="N24" s="360"/>
      <c r="O24" s="371"/>
    </row>
    <row r="25" spans="2:18">
      <c r="B25" s="354"/>
      <c r="C25" s="361" t="s">
        <v>2760</v>
      </c>
      <c r="E25"/>
      <c r="F25" s="356">
        <v>6.69</v>
      </c>
      <c r="G25" s="356">
        <v>5.27</v>
      </c>
      <c r="H25" s="356">
        <v>4.43</v>
      </c>
      <c r="I25" s="357"/>
      <c r="J25" s="357"/>
      <c r="K25" s="359"/>
      <c r="L25" s="359"/>
      <c r="M25" s="360"/>
      <c r="N25" s="360"/>
      <c r="O25" s="371">
        <v>199</v>
      </c>
    </row>
    <row r="26" spans="2:18">
      <c r="B26" s="354"/>
      <c r="C26" s="361" t="s">
        <v>2761</v>
      </c>
      <c r="E26"/>
      <c r="F26" s="356">
        <v>21.81</v>
      </c>
      <c r="G26" s="356">
        <v>17.2</v>
      </c>
      <c r="H26" s="356">
        <v>14.46</v>
      </c>
      <c r="I26" s="357"/>
      <c r="J26" s="357"/>
      <c r="K26" s="359"/>
      <c r="L26" s="359"/>
      <c r="M26" s="360"/>
      <c r="N26" s="360"/>
      <c r="O26" s="371">
        <v>649</v>
      </c>
    </row>
    <row r="27" spans="2:18">
      <c r="B27" s="354"/>
      <c r="C27" s="361" t="s">
        <v>2762</v>
      </c>
      <c r="E27"/>
      <c r="F27" s="356">
        <v>8.3699999999999992</v>
      </c>
      <c r="G27" s="356">
        <v>6.6</v>
      </c>
      <c r="H27" s="356">
        <v>5.55</v>
      </c>
      <c r="I27" s="357"/>
      <c r="J27" s="357"/>
      <c r="K27" s="359"/>
      <c r="L27" s="359"/>
      <c r="M27" s="360"/>
      <c r="N27" s="360"/>
      <c r="O27" s="371">
        <v>249</v>
      </c>
    </row>
    <row r="28" spans="2:18">
      <c r="B28" s="354"/>
      <c r="C28" s="361" t="s">
        <v>2763</v>
      </c>
      <c r="E28"/>
      <c r="F28" s="356">
        <v>10.050000000000001</v>
      </c>
      <c r="G28" s="356">
        <v>7.93</v>
      </c>
      <c r="H28" s="356">
        <v>6.66</v>
      </c>
      <c r="I28" s="357"/>
      <c r="J28" s="357"/>
      <c r="K28" s="359"/>
      <c r="L28" s="359"/>
      <c r="M28" s="360"/>
      <c r="N28" s="360"/>
      <c r="O28" s="371">
        <v>299</v>
      </c>
    </row>
    <row r="29" spans="2:18">
      <c r="B29" s="354"/>
      <c r="C29" s="361" t="s">
        <v>2764</v>
      </c>
      <c r="E29"/>
      <c r="F29" s="356">
        <v>15.41</v>
      </c>
      <c r="G29" s="356">
        <v>12.57</v>
      </c>
      <c r="H29" s="356">
        <v>10.88</v>
      </c>
      <c r="I29" s="357"/>
      <c r="J29" s="357"/>
      <c r="K29" s="359"/>
      <c r="L29" s="359"/>
      <c r="M29" s="360"/>
      <c r="N29" s="360"/>
      <c r="O29" s="371">
        <v>399</v>
      </c>
      <c r="P29" s="362">
        <v>2</v>
      </c>
    </row>
    <row r="30" spans="2:18">
      <c r="B30" s="354"/>
      <c r="C30" s="361" t="s">
        <v>2765</v>
      </c>
      <c r="E30"/>
      <c r="F30" s="356">
        <v>10.36</v>
      </c>
      <c r="G30" s="356">
        <v>8.8000000000000007</v>
      </c>
      <c r="H30" s="356">
        <v>7.88</v>
      </c>
      <c r="I30" s="357"/>
      <c r="J30" s="357"/>
      <c r="K30" s="359"/>
      <c r="L30" s="359"/>
      <c r="M30" s="360"/>
      <c r="N30" s="360"/>
      <c r="O30" s="371">
        <v>219</v>
      </c>
      <c r="P30" s="362">
        <v>3</v>
      </c>
    </row>
    <row r="31" spans="2:18">
      <c r="B31" s="354"/>
      <c r="C31" s="361" t="s">
        <v>2766</v>
      </c>
      <c r="E31"/>
      <c r="F31" s="356">
        <v>8.94</v>
      </c>
      <c r="G31" s="356">
        <v>7.05</v>
      </c>
      <c r="H31" s="356">
        <v>5.93</v>
      </c>
      <c r="I31" s="357"/>
      <c r="J31" s="357"/>
      <c r="K31" s="359"/>
      <c r="L31" s="359"/>
      <c r="M31" s="360"/>
      <c r="N31" s="360"/>
      <c r="O31" s="371">
        <v>266</v>
      </c>
    </row>
    <row r="32" spans="2:18">
      <c r="B32" s="354"/>
      <c r="C32" s="361" t="s">
        <v>2767</v>
      </c>
      <c r="E32"/>
      <c r="F32" s="356">
        <v>29.86</v>
      </c>
      <c r="G32" s="356">
        <v>23.55</v>
      </c>
      <c r="H32" s="356">
        <v>19.79</v>
      </c>
      <c r="I32" s="357"/>
      <c r="J32" s="357"/>
      <c r="K32" s="359"/>
      <c r="L32" s="359"/>
      <c r="M32" s="360"/>
      <c r="N32" s="360"/>
      <c r="O32" s="371">
        <v>889</v>
      </c>
    </row>
    <row r="33" spans="2:18">
      <c r="B33" s="354"/>
      <c r="C33" s="361" t="s">
        <v>2768</v>
      </c>
      <c r="E33"/>
      <c r="F33" s="356">
        <v>6.42</v>
      </c>
      <c r="G33" s="356">
        <v>5.0599999999999996</v>
      </c>
      <c r="H33" s="356">
        <v>4.25</v>
      </c>
      <c r="I33" s="357"/>
      <c r="J33" s="357"/>
      <c r="K33" s="359"/>
      <c r="L33" s="359"/>
      <c r="M33" s="360"/>
      <c r="N33" s="360"/>
      <c r="O33" s="371">
        <v>191</v>
      </c>
    </row>
    <row r="34" spans="2:18">
      <c r="B34" s="354"/>
      <c r="C34" s="361" t="s">
        <v>2749</v>
      </c>
      <c r="E34"/>
      <c r="F34" s="356">
        <v>1.64</v>
      </c>
      <c r="G34" s="356">
        <v>1.3</v>
      </c>
      <c r="H34" s="356">
        <v>1.0900000000000001</v>
      </c>
      <c r="I34" s="357"/>
      <c r="J34" s="357"/>
      <c r="K34" s="359"/>
      <c r="L34" s="359"/>
      <c r="M34" s="360"/>
      <c r="N34" s="360"/>
      <c r="O34" s="371">
        <v>49</v>
      </c>
    </row>
    <row r="35" spans="2:18">
      <c r="B35" s="354"/>
      <c r="C35" s="361"/>
      <c r="E35"/>
      <c r="F35" s="356"/>
      <c r="G35" s="356"/>
      <c r="H35" s="356"/>
      <c r="I35" s="357"/>
      <c r="J35" s="357"/>
      <c r="K35" s="359"/>
      <c r="L35" s="359"/>
      <c r="M35" s="360"/>
      <c r="N35" s="360"/>
    </row>
    <row r="36" spans="2:18" s="343" customFormat="1" ht="62.5">
      <c r="B36" s="321" t="s">
        <v>2769</v>
      </c>
      <c r="C36" s="344" t="s">
        <v>2770</v>
      </c>
      <c r="D36" s="345">
        <v>58</v>
      </c>
      <c r="E36" s="343">
        <v>36</v>
      </c>
      <c r="F36" s="346">
        <v>54.2</v>
      </c>
      <c r="G36" s="346">
        <v>42.75</v>
      </c>
      <c r="H36" s="346">
        <v>35.92</v>
      </c>
      <c r="I36" s="347">
        <v>0</v>
      </c>
      <c r="J36" s="347">
        <v>0</v>
      </c>
      <c r="K36" s="348">
        <v>8.8000000000000005E-3</v>
      </c>
      <c r="L36" s="349" t="s">
        <v>2742</v>
      </c>
      <c r="M36" s="350" t="s">
        <v>2721</v>
      </c>
      <c r="N36" s="350" t="s">
        <v>2743</v>
      </c>
      <c r="O36" s="370">
        <v>1489</v>
      </c>
      <c r="P36" s="351">
        <v>0</v>
      </c>
      <c r="Q36" s="353">
        <v>8.8000000000000005E-3</v>
      </c>
      <c r="R36" s="352"/>
    </row>
    <row r="37" spans="2:18">
      <c r="B37" s="354"/>
      <c r="C37" s="355" t="s">
        <v>2744</v>
      </c>
      <c r="E37"/>
      <c r="F37" s="356" t="s">
        <v>2745</v>
      </c>
      <c r="G37" s="356" t="s">
        <v>2745</v>
      </c>
      <c r="H37" s="356" t="s">
        <v>2745</v>
      </c>
      <c r="I37" s="357"/>
      <c r="J37" s="357"/>
      <c r="K37" s="359"/>
      <c r="L37" s="359"/>
      <c r="M37" s="360"/>
      <c r="N37" s="360"/>
      <c r="O37" s="371"/>
    </row>
    <row r="38" spans="2:18">
      <c r="B38" s="354"/>
      <c r="C38" s="361" t="s">
        <v>2746</v>
      </c>
      <c r="E38"/>
      <c r="F38" s="356">
        <v>2.15</v>
      </c>
      <c r="G38" s="356">
        <v>1.69</v>
      </c>
      <c r="H38" s="356">
        <v>1.43</v>
      </c>
      <c r="I38" s="357"/>
      <c r="J38" s="357"/>
      <c r="K38" s="359"/>
      <c r="L38" s="359"/>
      <c r="M38" s="360"/>
      <c r="N38" s="360"/>
      <c r="O38" s="371">
        <v>64</v>
      </c>
    </row>
    <row r="39" spans="2:18">
      <c r="B39" s="354"/>
      <c r="C39" s="361" t="s">
        <v>2747</v>
      </c>
      <c r="E39"/>
      <c r="F39" s="356">
        <v>2.38</v>
      </c>
      <c r="G39" s="356">
        <v>1.88</v>
      </c>
      <c r="H39" s="356">
        <v>1.58</v>
      </c>
      <c r="I39" s="357"/>
      <c r="J39" s="357"/>
      <c r="K39" s="359"/>
      <c r="L39" s="359"/>
      <c r="M39" s="360"/>
      <c r="N39" s="360"/>
      <c r="O39" s="371">
        <v>71</v>
      </c>
    </row>
    <row r="40" spans="2:18">
      <c r="B40" s="354"/>
      <c r="C40" s="361" t="s">
        <v>2759</v>
      </c>
      <c r="E40"/>
      <c r="F40" s="356" t="s">
        <v>2745</v>
      </c>
      <c r="G40" s="356" t="s">
        <v>2745</v>
      </c>
      <c r="H40" s="356" t="s">
        <v>2745</v>
      </c>
      <c r="I40" s="357"/>
      <c r="J40" s="357"/>
      <c r="K40" s="359"/>
      <c r="L40" s="359"/>
      <c r="M40" s="360"/>
      <c r="N40" s="360"/>
      <c r="O40" s="371"/>
    </row>
    <row r="41" spans="2:18">
      <c r="B41" s="354"/>
      <c r="C41" s="355" t="s">
        <v>2771</v>
      </c>
      <c r="E41"/>
      <c r="F41" s="356" t="s">
        <v>2745</v>
      </c>
      <c r="G41" s="356" t="s">
        <v>2745</v>
      </c>
      <c r="H41" s="356" t="s">
        <v>2745</v>
      </c>
      <c r="I41" s="357"/>
      <c r="J41" s="357"/>
      <c r="K41" s="359"/>
      <c r="L41" s="359"/>
      <c r="M41" s="360"/>
      <c r="N41" s="360"/>
      <c r="O41" s="371"/>
    </row>
    <row r="42" spans="2:18">
      <c r="B42" s="354"/>
      <c r="C42" s="361" t="s">
        <v>2772</v>
      </c>
      <c r="E42"/>
      <c r="F42" s="356">
        <v>16.760000000000002</v>
      </c>
      <c r="G42" s="356">
        <v>13.22</v>
      </c>
      <c r="H42" s="356">
        <v>11.11</v>
      </c>
      <c r="I42" s="357"/>
      <c r="J42" s="357"/>
      <c r="K42" s="359"/>
      <c r="L42" s="359"/>
      <c r="M42" s="360"/>
      <c r="N42" s="360"/>
      <c r="O42" s="371">
        <v>499</v>
      </c>
    </row>
    <row r="43" spans="2:18">
      <c r="B43" s="354"/>
      <c r="C43" s="361" t="s">
        <v>2773</v>
      </c>
      <c r="E43"/>
      <c r="F43" s="356">
        <v>16.760000000000002</v>
      </c>
      <c r="G43" s="356">
        <v>13.22</v>
      </c>
      <c r="H43" s="356">
        <v>11.11</v>
      </c>
      <c r="I43" s="357"/>
      <c r="J43" s="357"/>
      <c r="K43" s="359"/>
      <c r="L43" s="359"/>
      <c r="M43" s="360"/>
      <c r="N43" s="360"/>
      <c r="O43" s="371">
        <v>499</v>
      </c>
    </row>
    <row r="44" spans="2:18">
      <c r="B44" s="354"/>
      <c r="C44" s="361" t="s">
        <v>2748</v>
      </c>
      <c r="E44"/>
      <c r="F44" s="356" t="s">
        <v>2745</v>
      </c>
      <c r="G44" s="356" t="s">
        <v>2745</v>
      </c>
      <c r="H44" s="356" t="s">
        <v>2745</v>
      </c>
      <c r="I44" s="357"/>
      <c r="J44" s="357"/>
      <c r="K44" s="359"/>
      <c r="L44" s="359"/>
      <c r="M44" s="360"/>
      <c r="N44" s="360"/>
      <c r="O44" s="371"/>
    </row>
    <row r="45" spans="2:18">
      <c r="B45" s="354"/>
      <c r="C45" s="361" t="s">
        <v>2760</v>
      </c>
      <c r="E45"/>
      <c r="F45" s="356">
        <v>6.69</v>
      </c>
      <c r="G45" s="356">
        <v>5.27</v>
      </c>
      <c r="H45" s="356">
        <v>4.43</v>
      </c>
      <c r="I45" s="357"/>
      <c r="J45" s="357"/>
      <c r="K45" s="359"/>
      <c r="L45" s="359"/>
      <c r="M45" s="360"/>
      <c r="N45" s="360"/>
      <c r="O45" s="371">
        <v>199</v>
      </c>
    </row>
    <row r="46" spans="2:18">
      <c r="B46" s="354"/>
      <c r="C46" s="361" t="s">
        <v>2761</v>
      </c>
      <c r="E46"/>
      <c r="F46" s="356">
        <v>21.81</v>
      </c>
      <c r="G46" s="356">
        <v>17.2</v>
      </c>
      <c r="H46" s="356">
        <v>14.46</v>
      </c>
      <c r="I46" s="357"/>
      <c r="J46" s="357"/>
      <c r="K46" s="359"/>
      <c r="L46" s="359"/>
      <c r="M46" s="360"/>
      <c r="N46" s="360"/>
      <c r="O46" s="371">
        <v>649</v>
      </c>
    </row>
    <row r="47" spans="2:18">
      <c r="B47" s="354"/>
      <c r="C47" s="361" t="s">
        <v>2762</v>
      </c>
      <c r="E47"/>
      <c r="F47" s="356">
        <v>8.3699999999999992</v>
      </c>
      <c r="G47" s="356">
        <v>6.6</v>
      </c>
      <c r="H47" s="356">
        <v>5.55</v>
      </c>
      <c r="I47" s="357"/>
      <c r="J47" s="357"/>
      <c r="K47" s="359"/>
      <c r="L47" s="359"/>
      <c r="M47" s="360"/>
      <c r="N47" s="360"/>
      <c r="O47" s="371">
        <v>249</v>
      </c>
    </row>
    <row r="48" spans="2:18">
      <c r="B48" s="354"/>
      <c r="C48" s="361" t="s">
        <v>2763</v>
      </c>
      <c r="E48"/>
      <c r="F48" s="356">
        <v>10.050000000000001</v>
      </c>
      <c r="G48" s="356">
        <v>7.93</v>
      </c>
      <c r="H48" s="356">
        <v>6.66</v>
      </c>
      <c r="I48" s="357"/>
      <c r="J48" s="357"/>
      <c r="K48" s="359"/>
      <c r="L48" s="359"/>
      <c r="M48" s="360"/>
      <c r="N48" s="360"/>
      <c r="O48" s="371">
        <v>299</v>
      </c>
    </row>
    <row r="49" spans="2:18">
      <c r="B49" s="354"/>
      <c r="C49" s="361" t="s">
        <v>2764</v>
      </c>
      <c r="E49"/>
      <c r="F49" s="356">
        <v>15.41</v>
      </c>
      <c r="G49" s="356">
        <v>12.57</v>
      </c>
      <c r="H49" s="356">
        <v>10.88</v>
      </c>
      <c r="I49" s="357"/>
      <c r="J49" s="357"/>
      <c r="K49" s="359"/>
      <c r="L49" s="359"/>
      <c r="M49" s="360"/>
      <c r="N49" s="360"/>
      <c r="O49" s="371">
        <v>399</v>
      </c>
      <c r="P49" s="362">
        <v>2</v>
      </c>
    </row>
    <row r="50" spans="2:18">
      <c r="B50" s="354"/>
      <c r="C50" s="361" t="s">
        <v>2765</v>
      </c>
      <c r="E50"/>
      <c r="F50" s="356">
        <v>10.36</v>
      </c>
      <c r="G50" s="356">
        <v>8.8000000000000007</v>
      </c>
      <c r="H50" s="356">
        <v>7.88</v>
      </c>
      <c r="I50" s="357"/>
      <c r="J50" s="357"/>
      <c r="K50" s="359"/>
      <c r="L50" s="359"/>
      <c r="M50" s="360"/>
      <c r="N50" s="360"/>
      <c r="O50" s="371">
        <v>219</v>
      </c>
      <c r="P50" s="362">
        <v>3</v>
      </c>
    </row>
    <row r="51" spans="2:18">
      <c r="B51" s="354"/>
      <c r="C51" s="361" t="s">
        <v>2766</v>
      </c>
      <c r="E51"/>
      <c r="F51" s="356">
        <v>8.94</v>
      </c>
      <c r="G51" s="356">
        <v>7.05</v>
      </c>
      <c r="H51" s="356">
        <v>5.93</v>
      </c>
      <c r="I51" s="357"/>
      <c r="J51" s="357"/>
      <c r="K51" s="359"/>
      <c r="L51" s="359"/>
      <c r="M51" s="360"/>
      <c r="N51" s="360"/>
      <c r="O51" s="371">
        <v>266</v>
      </c>
    </row>
    <row r="52" spans="2:18">
      <c r="B52" s="354"/>
      <c r="C52" s="361" t="s">
        <v>2767</v>
      </c>
      <c r="E52"/>
      <c r="F52" s="356">
        <v>29.86</v>
      </c>
      <c r="G52" s="356">
        <v>23.55</v>
      </c>
      <c r="H52" s="356">
        <v>19.79</v>
      </c>
      <c r="I52" s="357"/>
      <c r="J52" s="357"/>
      <c r="K52" s="359"/>
      <c r="L52" s="359"/>
      <c r="M52" s="360"/>
      <c r="N52" s="360"/>
      <c r="O52" s="371">
        <v>889</v>
      </c>
    </row>
    <row r="53" spans="2:18">
      <c r="B53" s="354"/>
      <c r="C53" s="361" t="s">
        <v>2768</v>
      </c>
      <c r="E53"/>
      <c r="F53" s="356">
        <v>6.42</v>
      </c>
      <c r="G53" s="356">
        <v>5.0599999999999996</v>
      </c>
      <c r="H53" s="356">
        <v>4.25</v>
      </c>
      <c r="I53" s="357"/>
      <c r="J53" s="357"/>
      <c r="K53" s="359"/>
      <c r="L53" s="359"/>
      <c r="M53" s="360"/>
      <c r="N53" s="360"/>
      <c r="O53" s="371">
        <v>191</v>
      </c>
    </row>
    <row r="54" spans="2:18">
      <c r="B54" s="354"/>
      <c r="C54" s="361" t="s">
        <v>2749</v>
      </c>
      <c r="E54"/>
      <c r="F54" s="356">
        <v>1.64</v>
      </c>
      <c r="G54" s="356">
        <v>1.3</v>
      </c>
      <c r="H54" s="356">
        <v>1.0900000000000001</v>
      </c>
      <c r="I54" s="357"/>
      <c r="J54" s="357"/>
      <c r="K54" s="359"/>
      <c r="L54" s="359"/>
      <c r="M54" s="360"/>
      <c r="N54" s="360"/>
      <c r="O54" s="371">
        <v>49</v>
      </c>
    </row>
    <row r="55" spans="2:18">
      <c r="B55" s="354"/>
      <c r="C55" s="361"/>
      <c r="E55"/>
      <c r="F55" s="356"/>
      <c r="G55" s="356"/>
      <c r="H55" s="356"/>
      <c r="I55" s="357"/>
      <c r="J55" s="357"/>
      <c r="K55" s="359"/>
      <c r="L55" s="359"/>
      <c r="M55" s="360"/>
      <c r="N55" s="360"/>
    </row>
    <row r="56" spans="2:18" s="343" customFormat="1" ht="62.5">
      <c r="B56" s="321" t="s">
        <v>2774</v>
      </c>
      <c r="C56" s="344" t="s">
        <v>2775</v>
      </c>
      <c r="D56" s="345">
        <v>58</v>
      </c>
      <c r="E56" s="343">
        <v>36</v>
      </c>
      <c r="F56" s="346">
        <v>57.04</v>
      </c>
      <c r="G56" s="346">
        <v>44.98</v>
      </c>
      <c r="H56" s="346">
        <v>37.79</v>
      </c>
      <c r="I56" s="347">
        <v>0</v>
      </c>
      <c r="J56" s="347">
        <v>0</v>
      </c>
      <c r="K56" s="348">
        <v>8.8000000000000005E-3</v>
      </c>
      <c r="L56" s="349" t="s">
        <v>2742</v>
      </c>
      <c r="M56" s="350" t="s">
        <v>2721</v>
      </c>
      <c r="N56" s="350" t="s">
        <v>2743</v>
      </c>
      <c r="O56" s="370">
        <v>1582</v>
      </c>
      <c r="P56" s="351">
        <v>0</v>
      </c>
      <c r="Q56" s="353">
        <v>8.8000000000000005E-3</v>
      </c>
      <c r="R56" s="352"/>
    </row>
    <row r="57" spans="2:18">
      <c r="B57" s="354"/>
      <c r="C57" s="355" t="s">
        <v>2744</v>
      </c>
      <c r="E57"/>
      <c r="F57" s="356" t="s">
        <v>2745</v>
      </c>
      <c r="G57" s="356" t="s">
        <v>2745</v>
      </c>
      <c r="H57" s="356" t="s">
        <v>2745</v>
      </c>
      <c r="I57" s="357"/>
      <c r="J57" s="357"/>
      <c r="K57" s="359"/>
      <c r="L57" s="359"/>
      <c r="M57" s="360"/>
      <c r="N57" s="360"/>
      <c r="O57" s="371"/>
    </row>
    <row r="58" spans="2:18">
      <c r="B58" s="354"/>
      <c r="C58" s="361" t="s">
        <v>2746</v>
      </c>
      <c r="E58"/>
      <c r="F58" s="356">
        <v>2.15</v>
      </c>
      <c r="G58" s="356">
        <v>1.69</v>
      </c>
      <c r="H58" s="356">
        <v>1.43</v>
      </c>
      <c r="I58" s="357"/>
      <c r="J58" s="357"/>
      <c r="K58" s="359"/>
      <c r="L58" s="359"/>
      <c r="M58" s="360"/>
      <c r="N58" s="360"/>
      <c r="O58" s="371">
        <v>64</v>
      </c>
    </row>
    <row r="59" spans="2:18">
      <c r="B59" s="354"/>
      <c r="C59" s="361" t="s">
        <v>2747</v>
      </c>
      <c r="E59"/>
      <c r="F59" s="356">
        <v>2.38</v>
      </c>
      <c r="G59" s="356">
        <v>1.88</v>
      </c>
      <c r="H59" s="356">
        <v>1.58</v>
      </c>
      <c r="I59" s="357"/>
      <c r="J59" s="357"/>
      <c r="K59" s="359"/>
      <c r="L59" s="359"/>
      <c r="M59" s="360"/>
      <c r="N59" s="360"/>
      <c r="O59" s="371">
        <v>71</v>
      </c>
    </row>
    <row r="60" spans="2:18">
      <c r="B60" s="354"/>
      <c r="C60" s="361" t="s">
        <v>2759</v>
      </c>
      <c r="E60"/>
      <c r="F60" s="356" t="s">
        <v>2745</v>
      </c>
      <c r="G60" s="356" t="s">
        <v>2745</v>
      </c>
      <c r="H60" s="356" t="s">
        <v>2745</v>
      </c>
      <c r="I60" s="357"/>
      <c r="J60" s="357"/>
      <c r="K60" s="359"/>
      <c r="L60" s="359"/>
      <c r="M60" s="360"/>
      <c r="N60" s="360"/>
      <c r="O60" s="371"/>
    </row>
    <row r="61" spans="2:18">
      <c r="B61" s="354"/>
      <c r="C61" s="361" t="s">
        <v>2760</v>
      </c>
      <c r="E61"/>
      <c r="F61" s="356">
        <v>6.69</v>
      </c>
      <c r="G61" s="356">
        <v>5.27</v>
      </c>
      <c r="H61" s="356">
        <v>4.43</v>
      </c>
      <c r="I61" s="357"/>
      <c r="J61" s="357"/>
      <c r="K61" s="359"/>
      <c r="L61" s="359"/>
      <c r="M61" s="360"/>
      <c r="N61" s="360"/>
      <c r="O61" s="371">
        <v>199</v>
      </c>
    </row>
    <row r="62" spans="2:18">
      <c r="B62" s="354"/>
      <c r="C62" s="361" t="s">
        <v>2761</v>
      </c>
      <c r="E62"/>
      <c r="F62" s="356">
        <v>21.81</v>
      </c>
      <c r="G62" s="356">
        <v>17.2</v>
      </c>
      <c r="H62" s="356">
        <v>14.46</v>
      </c>
      <c r="I62" s="357"/>
      <c r="J62" s="357"/>
      <c r="K62" s="359"/>
      <c r="L62" s="359"/>
      <c r="M62" s="360"/>
      <c r="N62" s="360"/>
      <c r="O62" s="371">
        <v>649</v>
      </c>
    </row>
    <row r="63" spans="2:18">
      <c r="B63" s="354"/>
      <c r="C63" s="361" t="s">
        <v>2762</v>
      </c>
      <c r="E63"/>
      <c r="F63" s="356">
        <v>8.3699999999999992</v>
      </c>
      <c r="G63" s="356">
        <v>6.6</v>
      </c>
      <c r="H63" s="356">
        <v>5.55</v>
      </c>
      <c r="I63" s="357"/>
      <c r="J63" s="357"/>
      <c r="K63" s="359"/>
      <c r="L63" s="359"/>
      <c r="M63" s="360"/>
      <c r="N63" s="360"/>
      <c r="O63" s="371">
        <v>249</v>
      </c>
    </row>
    <row r="64" spans="2:18">
      <c r="B64" s="354"/>
      <c r="C64" s="361" t="s">
        <v>2763</v>
      </c>
      <c r="E64"/>
      <c r="F64" s="356">
        <v>10.050000000000001</v>
      </c>
      <c r="G64" s="356">
        <v>7.93</v>
      </c>
      <c r="H64" s="356">
        <v>6.66</v>
      </c>
      <c r="I64" s="357"/>
      <c r="J64" s="357"/>
      <c r="K64" s="359"/>
      <c r="L64" s="359"/>
      <c r="M64" s="360"/>
      <c r="N64" s="360"/>
      <c r="O64" s="371">
        <v>299</v>
      </c>
    </row>
    <row r="65" spans="2:18">
      <c r="B65" s="354"/>
      <c r="C65" s="361" t="s">
        <v>2764</v>
      </c>
      <c r="E65"/>
      <c r="F65" s="356">
        <v>15.41</v>
      </c>
      <c r="G65" s="356">
        <v>12.57</v>
      </c>
      <c r="H65" s="356">
        <v>10.88</v>
      </c>
      <c r="I65" s="357"/>
      <c r="J65" s="357"/>
      <c r="K65" s="359"/>
      <c r="L65" s="359"/>
      <c r="M65" s="360"/>
      <c r="N65" s="360"/>
      <c r="O65" s="371">
        <v>399</v>
      </c>
      <c r="P65" s="362">
        <v>2</v>
      </c>
    </row>
    <row r="66" spans="2:18">
      <c r="B66" s="354"/>
      <c r="C66" s="361" t="s">
        <v>2765</v>
      </c>
      <c r="E66"/>
      <c r="F66" s="356">
        <v>10.36</v>
      </c>
      <c r="G66" s="356">
        <v>8.8000000000000007</v>
      </c>
      <c r="H66" s="356">
        <v>7.88</v>
      </c>
      <c r="I66" s="357"/>
      <c r="J66" s="357"/>
      <c r="K66" s="359"/>
      <c r="L66" s="359"/>
      <c r="M66" s="360"/>
      <c r="N66" s="360"/>
      <c r="O66" s="371">
        <v>219</v>
      </c>
      <c r="P66" s="362">
        <v>3</v>
      </c>
    </row>
    <row r="67" spans="2:18">
      <c r="B67" s="354"/>
      <c r="C67" s="361" t="s">
        <v>2766</v>
      </c>
      <c r="E67"/>
      <c r="F67" s="356">
        <v>8.94</v>
      </c>
      <c r="G67" s="356">
        <v>7.05</v>
      </c>
      <c r="H67" s="356">
        <v>5.93</v>
      </c>
      <c r="I67" s="357"/>
      <c r="J67" s="357"/>
      <c r="K67" s="359"/>
      <c r="L67" s="359"/>
      <c r="M67" s="360"/>
      <c r="N67" s="360"/>
      <c r="O67" s="371">
        <v>266</v>
      </c>
    </row>
    <row r="68" spans="2:18">
      <c r="B68" s="354"/>
      <c r="C68" s="361" t="s">
        <v>2767</v>
      </c>
      <c r="E68"/>
      <c r="F68" s="356">
        <v>29.86</v>
      </c>
      <c r="G68" s="356">
        <v>23.55</v>
      </c>
      <c r="H68" s="356">
        <v>19.79</v>
      </c>
      <c r="I68" s="357"/>
      <c r="J68" s="357"/>
      <c r="K68" s="359"/>
      <c r="L68" s="359"/>
      <c r="M68" s="360"/>
      <c r="N68" s="360"/>
      <c r="O68" s="371">
        <v>889</v>
      </c>
    </row>
    <row r="69" spans="2:18">
      <c r="B69" s="354"/>
      <c r="C69" s="361" t="s">
        <v>2768</v>
      </c>
      <c r="E69"/>
      <c r="F69" s="356">
        <v>6.42</v>
      </c>
      <c r="G69" s="356">
        <v>5.0599999999999996</v>
      </c>
      <c r="H69" s="356">
        <v>4.25</v>
      </c>
      <c r="I69" s="357"/>
      <c r="J69" s="357"/>
      <c r="K69" s="359"/>
      <c r="L69" s="359"/>
      <c r="M69" s="360"/>
      <c r="N69" s="360"/>
      <c r="O69" s="371">
        <v>191</v>
      </c>
    </row>
    <row r="70" spans="2:18">
      <c r="B70" s="354"/>
      <c r="C70" s="361" t="s">
        <v>2749</v>
      </c>
      <c r="E70"/>
      <c r="F70" s="356">
        <v>1.64</v>
      </c>
      <c r="G70" s="356">
        <v>1.3</v>
      </c>
      <c r="H70" s="356">
        <v>1.0900000000000001</v>
      </c>
      <c r="I70" s="357"/>
      <c r="J70" s="357"/>
      <c r="K70" s="359"/>
      <c r="L70" s="359"/>
      <c r="M70" s="360"/>
      <c r="N70" s="360"/>
      <c r="O70" s="371">
        <v>49</v>
      </c>
    </row>
    <row r="71" spans="2:18">
      <c r="B71" s="354"/>
      <c r="C71" s="361"/>
      <c r="E71"/>
      <c r="F71" s="356"/>
      <c r="G71" s="356"/>
      <c r="H71" s="356"/>
      <c r="I71" s="357"/>
      <c r="J71" s="357"/>
      <c r="K71" s="359"/>
      <c r="L71" s="359"/>
      <c r="M71" s="360"/>
      <c r="N71" s="360"/>
    </row>
    <row r="72" spans="2:18" s="343" customFormat="1" ht="75">
      <c r="B72" s="321" t="s">
        <v>2776</v>
      </c>
      <c r="C72" s="344" t="s">
        <v>2777</v>
      </c>
      <c r="D72" s="345">
        <v>58</v>
      </c>
      <c r="E72" s="343">
        <v>36</v>
      </c>
      <c r="F72" s="346">
        <v>57.04</v>
      </c>
      <c r="G72" s="346">
        <v>44.98</v>
      </c>
      <c r="H72" s="346">
        <v>37.79</v>
      </c>
      <c r="I72" s="347">
        <v>0</v>
      </c>
      <c r="J72" s="347">
        <v>0</v>
      </c>
      <c r="K72" s="348">
        <v>8.8000000000000005E-3</v>
      </c>
      <c r="L72" s="349" t="s">
        <v>2742</v>
      </c>
      <c r="M72" s="350" t="s">
        <v>2721</v>
      </c>
      <c r="N72" s="350" t="s">
        <v>2743</v>
      </c>
      <c r="O72" s="370">
        <v>1582</v>
      </c>
      <c r="P72" s="351">
        <v>0</v>
      </c>
      <c r="Q72" s="353">
        <v>8.8000000000000005E-3</v>
      </c>
      <c r="R72" s="352"/>
    </row>
    <row r="73" spans="2:18">
      <c r="B73" s="354"/>
      <c r="C73" s="355" t="s">
        <v>2744</v>
      </c>
      <c r="E73"/>
      <c r="F73" s="356" t="s">
        <v>2745</v>
      </c>
      <c r="G73" s="356" t="s">
        <v>2745</v>
      </c>
      <c r="H73" s="356" t="s">
        <v>2745</v>
      </c>
      <c r="I73" s="357"/>
      <c r="J73" s="357"/>
      <c r="K73" s="359"/>
      <c r="L73" s="359"/>
      <c r="M73" s="360"/>
      <c r="N73" s="360"/>
      <c r="O73" s="371"/>
    </row>
    <row r="74" spans="2:18">
      <c r="B74" s="354"/>
      <c r="C74" s="361" t="s">
        <v>2746</v>
      </c>
      <c r="E74"/>
      <c r="F74" s="356">
        <v>2.15</v>
      </c>
      <c r="G74" s="356">
        <v>1.69</v>
      </c>
      <c r="H74" s="356">
        <v>1.43</v>
      </c>
      <c r="I74" s="357"/>
      <c r="J74" s="357"/>
      <c r="K74" s="359"/>
      <c r="L74" s="359"/>
      <c r="M74" s="360"/>
      <c r="N74" s="360"/>
      <c r="O74" s="371">
        <v>64</v>
      </c>
    </row>
    <row r="75" spans="2:18">
      <c r="B75" s="354"/>
      <c r="C75" s="361" t="s">
        <v>2747</v>
      </c>
      <c r="E75"/>
      <c r="F75" s="356">
        <v>2.38</v>
      </c>
      <c r="G75" s="356">
        <v>1.88</v>
      </c>
      <c r="H75" s="356">
        <v>1.58</v>
      </c>
      <c r="I75" s="357"/>
      <c r="J75" s="357"/>
      <c r="K75" s="359"/>
      <c r="L75" s="359"/>
      <c r="M75" s="360"/>
      <c r="N75" s="360"/>
      <c r="O75" s="371">
        <v>71</v>
      </c>
    </row>
    <row r="76" spans="2:18">
      <c r="B76" s="354"/>
      <c r="C76" s="361" t="s">
        <v>2759</v>
      </c>
      <c r="E76"/>
      <c r="F76" s="356" t="s">
        <v>2745</v>
      </c>
      <c r="G76" s="356" t="s">
        <v>2745</v>
      </c>
      <c r="H76" s="356" t="s">
        <v>2745</v>
      </c>
      <c r="I76" s="357"/>
      <c r="J76" s="357"/>
      <c r="K76" s="359"/>
      <c r="L76" s="359"/>
      <c r="M76" s="360"/>
      <c r="N76" s="360"/>
      <c r="O76" s="371"/>
    </row>
    <row r="77" spans="2:18">
      <c r="B77" s="354"/>
      <c r="C77" s="355" t="s">
        <v>2771</v>
      </c>
      <c r="E77"/>
      <c r="F77" s="356" t="s">
        <v>2745</v>
      </c>
      <c r="G77" s="356" t="s">
        <v>2745</v>
      </c>
      <c r="H77" s="356" t="s">
        <v>2745</v>
      </c>
      <c r="I77" s="357"/>
      <c r="J77" s="357"/>
      <c r="K77" s="359"/>
      <c r="L77" s="359"/>
      <c r="M77" s="360"/>
      <c r="N77" s="360"/>
      <c r="O77" s="371"/>
    </row>
    <row r="78" spans="2:18">
      <c r="B78" s="354"/>
      <c r="C78" s="361" t="s">
        <v>2772</v>
      </c>
      <c r="E78"/>
      <c r="F78" s="356">
        <v>16.760000000000002</v>
      </c>
      <c r="G78" s="356">
        <v>13.22</v>
      </c>
      <c r="H78" s="356">
        <v>11.11</v>
      </c>
      <c r="I78" s="357"/>
      <c r="J78" s="357"/>
      <c r="K78" s="359"/>
      <c r="L78" s="359"/>
      <c r="M78" s="360"/>
      <c r="N78" s="360"/>
      <c r="O78" s="371">
        <v>499</v>
      </c>
    </row>
    <row r="79" spans="2:18">
      <c r="B79" s="354"/>
      <c r="C79" s="361" t="s">
        <v>2773</v>
      </c>
      <c r="E79"/>
      <c r="F79" s="356">
        <v>16.760000000000002</v>
      </c>
      <c r="G79" s="356">
        <v>13.22</v>
      </c>
      <c r="H79" s="356">
        <v>11.11</v>
      </c>
      <c r="I79" s="357"/>
      <c r="J79" s="357"/>
      <c r="K79" s="359"/>
      <c r="L79" s="359"/>
      <c r="M79" s="360"/>
      <c r="N79" s="360"/>
      <c r="O79" s="371">
        <v>499</v>
      </c>
    </row>
    <row r="80" spans="2:18">
      <c r="B80" s="354"/>
      <c r="C80" s="361" t="s">
        <v>2748</v>
      </c>
      <c r="E80"/>
      <c r="F80" s="356" t="s">
        <v>2745</v>
      </c>
      <c r="G80" s="356" t="s">
        <v>2745</v>
      </c>
      <c r="H80" s="356" t="s">
        <v>2745</v>
      </c>
      <c r="I80" s="357"/>
      <c r="J80" s="357"/>
      <c r="K80" s="359"/>
      <c r="L80" s="359"/>
      <c r="M80" s="360"/>
      <c r="N80" s="360"/>
      <c r="O80" s="371"/>
    </row>
    <row r="81" spans="2:18">
      <c r="B81" s="354"/>
      <c r="C81" s="361" t="s">
        <v>2760</v>
      </c>
      <c r="E81"/>
      <c r="F81" s="356">
        <v>6.69</v>
      </c>
      <c r="G81" s="356">
        <v>5.27</v>
      </c>
      <c r="H81" s="356">
        <v>4.43</v>
      </c>
      <c r="I81" s="357"/>
      <c r="J81" s="357"/>
      <c r="K81" s="359"/>
      <c r="L81" s="359"/>
      <c r="M81" s="360"/>
      <c r="N81" s="360"/>
      <c r="O81" s="371">
        <v>199</v>
      </c>
    </row>
    <row r="82" spans="2:18">
      <c r="B82" s="354"/>
      <c r="C82" s="361" t="s">
        <v>2761</v>
      </c>
      <c r="E82"/>
      <c r="F82" s="356">
        <v>21.81</v>
      </c>
      <c r="G82" s="356">
        <v>17.2</v>
      </c>
      <c r="H82" s="356">
        <v>14.46</v>
      </c>
      <c r="I82" s="357"/>
      <c r="J82" s="357"/>
      <c r="K82" s="359"/>
      <c r="L82" s="359"/>
      <c r="M82" s="360"/>
      <c r="N82" s="360"/>
      <c r="O82" s="371">
        <v>649</v>
      </c>
    </row>
    <row r="83" spans="2:18">
      <c r="B83" s="354"/>
      <c r="C83" s="361" t="s">
        <v>2762</v>
      </c>
      <c r="E83"/>
      <c r="F83" s="356">
        <v>8.3699999999999992</v>
      </c>
      <c r="G83" s="356">
        <v>6.6</v>
      </c>
      <c r="H83" s="356">
        <v>5.55</v>
      </c>
      <c r="I83" s="357"/>
      <c r="J83" s="357"/>
      <c r="K83" s="359"/>
      <c r="L83" s="359"/>
      <c r="M83" s="360"/>
      <c r="N83" s="360"/>
      <c r="O83" s="371">
        <v>249</v>
      </c>
    </row>
    <row r="84" spans="2:18">
      <c r="B84" s="354"/>
      <c r="C84" s="361" t="s">
        <v>2763</v>
      </c>
      <c r="E84"/>
      <c r="F84" s="356">
        <v>10.050000000000001</v>
      </c>
      <c r="G84" s="356">
        <v>7.93</v>
      </c>
      <c r="H84" s="356">
        <v>6.66</v>
      </c>
      <c r="I84" s="357"/>
      <c r="J84" s="357"/>
      <c r="K84" s="359"/>
      <c r="L84" s="359"/>
      <c r="M84" s="360"/>
      <c r="N84" s="360"/>
      <c r="O84" s="371">
        <v>299</v>
      </c>
    </row>
    <row r="85" spans="2:18">
      <c r="B85" s="354"/>
      <c r="C85" s="361" t="s">
        <v>2764</v>
      </c>
      <c r="E85"/>
      <c r="F85" s="356">
        <v>15.41</v>
      </c>
      <c r="G85" s="356">
        <v>12.57</v>
      </c>
      <c r="H85" s="356">
        <v>10.88</v>
      </c>
      <c r="I85" s="357"/>
      <c r="J85" s="357"/>
      <c r="K85" s="359"/>
      <c r="L85" s="359"/>
      <c r="M85" s="360"/>
      <c r="N85" s="360"/>
      <c r="O85" s="371">
        <v>399</v>
      </c>
      <c r="P85" s="362">
        <v>2</v>
      </c>
    </row>
    <row r="86" spans="2:18">
      <c r="B86" s="354"/>
      <c r="C86" s="361" t="s">
        <v>2778</v>
      </c>
      <c r="E86"/>
      <c r="F86" s="356">
        <v>6.69</v>
      </c>
      <c r="G86" s="356">
        <v>5.27</v>
      </c>
      <c r="H86" s="356">
        <v>4.43</v>
      </c>
      <c r="I86" s="357"/>
      <c r="J86" s="357"/>
      <c r="K86" s="359"/>
      <c r="L86" s="359"/>
      <c r="M86" s="360"/>
      <c r="N86" s="360"/>
      <c r="O86" s="371">
        <v>199</v>
      </c>
    </row>
    <row r="87" spans="2:18">
      <c r="B87" s="354"/>
      <c r="C87" s="361" t="s">
        <v>2765</v>
      </c>
      <c r="E87"/>
      <c r="F87" s="356">
        <v>10.36</v>
      </c>
      <c r="G87" s="356">
        <v>8.8000000000000007</v>
      </c>
      <c r="H87" s="356">
        <v>7.88</v>
      </c>
      <c r="I87" s="357"/>
      <c r="J87" s="357"/>
      <c r="K87" s="359"/>
      <c r="L87" s="359"/>
      <c r="M87" s="360"/>
      <c r="N87" s="360"/>
      <c r="O87" s="371">
        <v>219</v>
      </c>
      <c r="P87" s="362">
        <v>3</v>
      </c>
    </row>
    <row r="88" spans="2:18">
      <c r="B88" s="354"/>
      <c r="C88" s="361" t="s">
        <v>2766</v>
      </c>
      <c r="E88"/>
      <c r="F88" s="356">
        <v>8.94</v>
      </c>
      <c r="G88" s="356">
        <v>7.05</v>
      </c>
      <c r="H88" s="356">
        <v>5.93</v>
      </c>
      <c r="I88" s="357"/>
      <c r="J88" s="357"/>
      <c r="K88" s="359"/>
      <c r="L88" s="359"/>
      <c r="M88" s="360"/>
      <c r="N88" s="360"/>
      <c r="O88" s="371">
        <v>266</v>
      </c>
    </row>
    <row r="89" spans="2:18">
      <c r="B89" s="354"/>
      <c r="C89" s="361" t="s">
        <v>2767</v>
      </c>
      <c r="E89"/>
      <c r="F89" s="356">
        <v>29.86</v>
      </c>
      <c r="G89" s="356">
        <v>23.55</v>
      </c>
      <c r="H89" s="356">
        <v>19.79</v>
      </c>
      <c r="I89" s="357"/>
      <c r="J89" s="357"/>
      <c r="K89" s="359"/>
      <c r="L89" s="359"/>
      <c r="M89" s="360"/>
      <c r="N89" s="360"/>
      <c r="O89" s="371">
        <v>889</v>
      </c>
    </row>
    <row r="90" spans="2:18">
      <c r="B90" s="354"/>
      <c r="C90" s="361" t="s">
        <v>2768</v>
      </c>
      <c r="E90"/>
      <c r="F90" s="356">
        <v>6.42</v>
      </c>
      <c r="G90" s="356">
        <v>5.0599999999999996</v>
      </c>
      <c r="H90" s="356">
        <v>4.25</v>
      </c>
      <c r="I90" s="357"/>
      <c r="J90" s="357"/>
      <c r="K90" s="359"/>
      <c r="L90" s="359"/>
      <c r="M90" s="360"/>
      <c r="N90" s="360"/>
      <c r="O90" s="371">
        <v>191</v>
      </c>
    </row>
    <row r="91" spans="2:18">
      <c r="B91" s="354"/>
      <c r="C91" s="361" t="s">
        <v>2749</v>
      </c>
      <c r="E91"/>
      <c r="F91" s="356">
        <v>1.64</v>
      </c>
      <c r="G91" s="356">
        <v>1.3</v>
      </c>
      <c r="H91" s="356">
        <v>1.0900000000000001</v>
      </c>
      <c r="I91" s="357"/>
      <c r="J91" s="357"/>
      <c r="K91" s="359"/>
      <c r="L91" s="359"/>
      <c r="M91" s="360"/>
      <c r="N91" s="360"/>
      <c r="O91" s="371">
        <v>49</v>
      </c>
    </row>
    <row r="92" spans="2:18">
      <c r="B92" s="354"/>
      <c r="C92" s="361"/>
      <c r="E92"/>
      <c r="F92" s="356"/>
      <c r="G92" s="356"/>
      <c r="H92" s="356"/>
      <c r="I92" s="357"/>
      <c r="J92" s="357"/>
      <c r="K92" s="359"/>
      <c r="L92" s="359"/>
      <c r="M92" s="360"/>
      <c r="N92" s="360"/>
    </row>
    <row r="93" spans="2:18" s="343" customFormat="1" ht="75">
      <c r="B93" s="363" t="s">
        <v>2779</v>
      </c>
      <c r="C93" s="344" t="s">
        <v>2780</v>
      </c>
      <c r="D93" s="345">
        <v>25</v>
      </c>
      <c r="E93" s="343">
        <v>36</v>
      </c>
      <c r="F93" s="346">
        <v>42.32</v>
      </c>
      <c r="G93" s="346">
        <v>33.369999999999997</v>
      </c>
      <c r="H93" s="346">
        <v>28.03</v>
      </c>
      <c r="I93" s="347">
        <v>0</v>
      </c>
      <c r="J93" s="347">
        <v>0</v>
      </c>
      <c r="K93" s="348">
        <v>6.1999999999999998E-3</v>
      </c>
      <c r="L93" s="349" t="s">
        <v>2742</v>
      </c>
      <c r="M93" s="350" t="s">
        <v>2721</v>
      </c>
      <c r="N93" s="350" t="s">
        <v>2743</v>
      </c>
      <c r="O93" s="370">
        <v>1100</v>
      </c>
      <c r="P93" s="351">
        <v>0</v>
      </c>
      <c r="Q93" s="353">
        <v>6.1999999999999998E-3</v>
      </c>
      <c r="R93" s="352"/>
    </row>
    <row r="94" spans="2:18">
      <c r="B94" s="354"/>
      <c r="C94" s="355" t="s">
        <v>2781</v>
      </c>
      <c r="E94"/>
      <c r="F94" s="356" t="s">
        <v>2745</v>
      </c>
      <c r="G94" s="356" t="s">
        <v>2745</v>
      </c>
      <c r="H94" s="356" t="s">
        <v>2745</v>
      </c>
      <c r="I94" s="357"/>
      <c r="J94" s="357"/>
      <c r="K94" s="359"/>
      <c r="L94" s="359"/>
      <c r="M94" s="360"/>
      <c r="N94" s="360"/>
      <c r="O94" s="371"/>
    </row>
    <row r="95" spans="2:18">
      <c r="B95" s="354"/>
      <c r="C95" s="361" t="s">
        <v>2782</v>
      </c>
      <c r="E95"/>
      <c r="F95" s="356">
        <v>0</v>
      </c>
      <c r="G95" s="356">
        <v>0</v>
      </c>
      <c r="H95" s="356">
        <v>0</v>
      </c>
      <c r="I95" s="357"/>
      <c r="J95" s="357"/>
      <c r="K95" s="359"/>
      <c r="L95" s="359"/>
      <c r="M95" s="360"/>
      <c r="N95" s="360"/>
      <c r="O95" s="371"/>
    </row>
    <row r="96" spans="2:18">
      <c r="B96" s="354"/>
      <c r="C96" s="361" t="s">
        <v>2783</v>
      </c>
      <c r="E96"/>
      <c r="F96" s="356">
        <v>10.88</v>
      </c>
      <c r="G96" s="356">
        <v>8.58</v>
      </c>
      <c r="H96" s="356">
        <v>7.21</v>
      </c>
      <c r="I96" s="357"/>
      <c r="J96" s="357"/>
      <c r="K96" s="359"/>
      <c r="L96" s="359"/>
      <c r="M96" s="360"/>
      <c r="N96" s="360"/>
      <c r="O96" s="371">
        <v>324</v>
      </c>
    </row>
    <row r="97" spans="2:16">
      <c r="B97" s="354"/>
      <c r="C97" s="361" t="s">
        <v>2784</v>
      </c>
      <c r="E97"/>
      <c r="F97" s="356" t="s">
        <v>2745</v>
      </c>
      <c r="G97" s="356" t="s">
        <v>2745</v>
      </c>
      <c r="H97" s="356" t="s">
        <v>2745</v>
      </c>
      <c r="I97" s="357"/>
      <c r="J97" s="357"/>
      <c r="K97" s="359"/>
      <c r="L97" s="359"/>
      <c r="M97" s="360"/>
      <c r="N97" s="360"/>
      <c r="O97" s="371"/>
    </row>
    <row r="98" spans="2:16">
      <c r="B98" s="354"/>
      <c r="C98" s="355" t="s">
        <v>2744</v>
      </c>
      <c r="E98"/>
      <c r="F98" s="356" t="s">
        <v>2745</v>
      </c>
      <c r="G98" s="356" t="s">
        <v>2745</v>
      </c>
      <c r="H98" s="356" t="s">
        <v>2745</v>
      </c>
      <c r="I98" s="357"/>
      <c r="J98" s="357"/>
      <c r="K98" s="359"/>
      <c r="L98" s="359"/>
      <c r="M98" s="360"/>
      <c r="N98" s="360"/>
      <c r="O98" s="371"/>
    </row>
    <row r="99" spans="2:16">
      <c r="B99" s="354"/>
      <c r="C99" s="361" t="s">
        <v>2785</v>
      </c>
      <c r="E99"/>
      <c r="F99" s="356">
        <v>3.36</v>
      </c>
      <c r="G99" s="356">
        <v>2.65</v>
      </c>
      <c r="H99" s="356">
        <v>2.23</v>
      </c>
      <c r="I99" s="357"/>
      <c r="J99" s="357"/>
      <c r="K99" s="359"/>
      <c r="L99" s="359"/>
      <c r="M99" s="360"/>
      <c r="N99" s="360"/>
      <c r="O99" s="371">
        <v>100</v>
      </c>
    </row>
    <row r="100" spans="2:16">
      <c r="B100" s="354"/>
      <c r="C100" s="361" t="s">
        <v>2786</v>
      </c>
      <c r="E100"/>
      <c r="F100" s="356">
        <v>18.14</v>
      </c>
      <c r="G100" s="356">
        <v>14.31</v>
      </c>
      <c r="H100" s="356">
        <v>12.03</v>
      </c>
      <c r="I100" s="357"/>
      <c r="J100" s="357"/>
      <c r="K100" s="359"/>
      <c r="L100" s="359"/>
      <c r="M100" s="360"/>
      <c r="N100" s="360"/>
      <c r="O100" s="371">
        <v>540</v>
      </c>
    </row>
    <row r="101" spans="2:16">
      <c r="B101" s="354"/>
      <c r="C101" s="361" t="s">
        <v>2759</v>
      </c>
      <c r="E101"/>
      <c r="F101" s="356" t="s">
        <v>2745</v>
      </c>
      <c r="G101" s="356" t="s">
        <v>2745</v>
      </c>
      <c r="H101" s="356" t="s">
        <v>2745</v>
      </c>
      <c r="I101" s="357"/>
      <c r="J101" s="357"/>
      <c r="K101" s="359"/>
      <c r="L101" s="359"/>
      <c r="M101" s="360"/>
      <c r="N101" s="360"/>
      <c r="O101" s="371"/>
    </row>
    <row r="102" spans="2:16">
      <c r="B102" s="354"/>
      <c r="C102" s="355" t="s">
        <v>2744</v>
      </c>
      <c r="E102"/>
      <c r="F102" s="356" t="s">
        <v>2745</v>
      </c>
      <c r="G102" s="356" t="s">
        <v>2745</v>
      </c>
      <c r="H102" s="356" t="s">
        <v>2745</v>
      </c>
      <c r="I102" s="357"/>
      <c r="J102" s="357"/>
      <c r="K102" s="359"/>
      <c r="L102" s="359"/>
      <c r="M102" s="360"/>
      <c r="N102" s="360"/>
      <c r="O102" s="371"/>
    </row>
    <row r="103" spans="2:16">
      <c r="B103" s="354"/>
      <c r="C103" s="361" t="s">
        <v>2787</v>
      </c>
      <c r="E103"/>
      <c r="F103" s="356">
        <v>14.48</v>
      </c>
      <c r="G103" s="356">
        <v>11.42</v>
      </c>
      <c r="H103" s="356">
        <v>9.59</v>
      </c>
      <c r="I103" s="357"/>
      <c r="J103" s="357"/>
      <c r="K103" s="359"/>
      <c r="L103" s="359"/>
      <c r="M103" s="360"/>
      <c r="N103" s="360"/>
      <c r="O103" s="371">
        <v>431</v>
      </c>
    </row>
    <row r="104" spans="2:16">
      <c r="B104" s="354"/>
      <c r="C104" s="361" t="s">
        <v>2788</v>
      </c>
      <c r="E104"/>
      <c r="F104" s="356">
        <v>30.2</v>
      </c>
      <c r="G104" s="356">
        <v>23.82</v>
      </c>
      <c r="H104" s="356">
        <v>20.02</v>
      </c>
      <c r="I104" s="357"/>
      <c r="J104" s="357"/>
      <c r="K104" s="359"/>
      <c r="L104" s="359"/>
      <c r="M104" s="360"/>
      <c r="N104" s="360"/>
      <c r="O104" s="371">
        <v>899</v>
      </c>
    </row>
    <row r="105" spans="2:16">
      <c r="B105" s="354"/>
      <c r="C105" s="361" t="s">
        <v>2789</v>
      </c>
      <c r="E105"/>
      <c r="F105" s="356">
        <v>21.63</v>
      </c>
      <c r="G105" s="356">
        <v>17.059999999999999</v>
      </c>
      <c r="H105" s="356">
        <v>14.34</v>
      </c>
      <c r="I105" s="357"/>
      <c r="J105" s="357"/>
      <c r="K105" s="359"/>
      <c r="L105" s="359"/>
      <c r="M105" s="360"/>
      <c r="N105" s="360"/>
      <c r="O105" s="371">
        <v>644</v>
      </c>
    </row>
    <row r="106" spans="2:16">
      <c r="B106" s="354"/>
      <c r="C106" s="361" t="s">
        <v>2790</v>
      </c>
      <c r="E106"/>
      <c r="F106" s="356" t="s">
        <v>2745</v>
      </c>
      <c r="G106" s="356" t="s">
        <v>2745</v>
      </c>
      <c r="H106" s="356" t="s">
        <v>2745</v>
      </c>
      <c r="I106" s="357"/>
      <c r="J106" s="357"/>
      <c r="K106" s="359"/>
      <c r="L106" s="359"/>
      <c r="M106" s="360"/>
      <c r="N106" s="360"/>
      <c r="O106" s="371"/>
    </row>
    <row r="107" spans="2:16">
      <c r="B107" s="354"/>
      <c r="C107" s="361" t="s">
        <v>2791</v>
      </c>
      <c r="E107"/>
      <c r="F107" s="356">
        <v>10.08</v>
      </c>
      <c r="G107" s="356">
        <v>7.95</v>
      </c>
      <c r="H107" s="356">
        <v>6.68</v>
      </c>
      <c r="I107" s="357"/>
      <c r="J107" s="357"/>
      <c r="K107" s="359"/>
      <c r="L107" s="359"/>
      <c r="M107" s="360"/>
      <c r="N107" s="360"/>
      <c r="O107" s="371">
        <v>300</v>
      </c>
    </row>
    <row r="108" spans="2:16" ht="29">
      <c r="B108" s="354"/>
      <c r="C108" s="361" t="s">
        <v>2792</v>
      </c>
      <c r="E108"/>
      <c r="F108" s="356">
        <v>1.98</v>
      </c>
      <c r="G108" s="356">
        <v>1.56</v>
      </c>
      <c r="H108" s="356">
        <v>1.31</v>
      </c>
      <c r="I108" s="357"/>
      <c r="J108" s="357"/>
      <c r="K108" s="359"/>
      <c r="L108" s="359"/>
      <c r="M108" s="360"/>
      <c r="N108" s="360"/>
      <c r="O108" s="371">
        <v>59</v>
      </c>
    </row>
    <row r="109" spans="2:16" ht="29">
      <c r="B109" s="354"/>
      <c r="C109" s="361" t="s">
        <v>2793</v>
      </c>
      <c r="E109"/>
      <c r="F109" s="356">
        <v>9.0399999999999991</v>
      </c>
      <c r="G109" s="356">
        <v>7.12</v>
      </c>
      <c r="H109" s="356">
        <v>5.99</v>
      </c>
      <c r="I109" s="357"/>
      <c r="J109" s="357"/>
      <c r="K109" s="359"/>
      <c r="L109" s="359"/>
      <c r="M109" s="360"/>
      <c r="N109" s="360"/>
      <c r="O109" s="371">
        <v>269</v>
      </c>
    </row>
    <row r="110" spans="2:16">
      <c r="B110" s="354"/>
      <c r="C110" s="361" t="s">
        <v>2794</v>
      </c>
      <c r="E110"/>
      <c r="F110" s="356">
        <v>7.23</v>
      </c>
      <c r="G110" s="356">
        <v>5.7</v>
      </c>
      <c r="H110" s="356">
        <v>4.78</v>
      </c>
      <c r="I110" s="357"/>
      <c r="J110" s="357"/>
      <c r="K110" s="359"/>
      <c r="L110" s="359"/>
      <c r="M110" s="360"/>
      <c r="N110" s="360"/>
      <c r="O110" s="371">
        <v>215</v>
      </c>
    </row>
    <row r="111" spans="2:16">
      <c r="B111" s="354"/>
      <c r="C111" s="361" t="s">
        <v>2764</v>
      </c>
      <c r="E111"/>
      <c r="F111" s="356">
        <v>15.41</v>
      </c>
      <c r="G111" s="356">
        <v>12.57</v>
      </c>
      <c r="H111" s="356">
        <v>10.88</v>
      </c>
      <c r="I111" s="357"/>
      <c r="J111" s="357"/>
      <c r="K111" s="359"/>
      <c r="L111" s="359"/>
      <c r="M111" s="360"/>
      <c r="N111" s="360"/>
      <c r="O111" s="371">
        <v>399</v>
      </c>
      <c r="P111" s="362">
        <v>2</v>
      </c>
    </row>
    <row r="112" spans="2:16">
      <c r="B112" s="354"/>
      <c r="C112" s="361" t="s">
        <v>2795</v>
      </c>
      <c r="E112"/>
      <c r="F112" s="356">
        <v>13.44</v>
      </c>
      <c r="G112" s="356">
        <v>10.59</v>
      </c>
      <c r="H112" s="356">
        <v>8.9</v>
      </c>
      <c r="I112" s="357"/>
      <c r="J112" s="357"/>
      <c r="K112" s="359"/>
      <c r="L112" s="359"/>
      <c r="M112" s="360"/>
      <c r="N112" s="360"/>
      <c r="O112" s="371">
        <v>400</v>
      </c>
    </row>
    <row r="113" spans="2:18">
      <c r="B113" s="354"/>
      <c r="C113" s="361" t="s">
        <v>2765</v>
      </c>
      <c r="E113"/>
      <c r="F113" s="356">
        <v>10.36</v>
      </c>
      <c r="G113" s="356">
        <v>8.8000000000000007</v>
      </c>
      <c r="H113" s="356">
        <v>7.88</v>
      </c>
      <c r="I113" s="357"/>
      <c r="J113" s="357"/>
      <c r="K113" s="359"/>
      <c r="L113" s="359"/>
      <c r="M113" s="360"/>
      <c r="N113" s="360"/>
      <c r="O113" s="371">
        <v>219</v>
      </c>
      <c r="P113" s="362">
        <v>3</v>
      </c>
    </row>
    <row r="114" spans="2:18">
      <c r="B114" s="354"/>
      <c r="C114" s="361" t="s">
        <v>2796</v>
      </c>
      <c r="E114"/>
      <c r="F114" s="356">
        <v>8.94</v>
      </c>
      <c r="G114" s="356">
        <v>7.05</v>
      </c>
      <c r="H114" s="356">
        <v>5.93</v>
      </c>
      <c r="I114" s="357"/>
      <c r="J114" s="357"/>
      <c r="K114" s="359"/>
      <c r="L114" s="359"/>
      <c r="M114" s="360"/>
      <c r="N114" s="360"/>
      <c r="O114" s="371">
        <v>266</v>
      </c>
    </row>
    <row r="115" spans="2:18">
      <c r="B115" s="354"/>
      <c r="C115" s="361" t="s">
        <v>2766</v>
      </c>
      <c r="E115"/>
      <c r="F115" s="356">
        <v>8.94</v>
      </c>
      <c r="G115" s="356">
        <v>7.05</v>
      </c>
      <c r="H115" s="356">
        <v>5.93</v>
      </c>
      <c r="I115" s="357"/>
      <c r="J115" s="357"/>
      <c r="K115" s="359"/>
      <c r="L115" s="359"/>
      <c r="M115" s="360"/>
      <c r="N115" s="360"/>
      <c r="O115" s="371">
        <v>266</v>
      </c>
    </row>
    <row r="116" spans="2:18">
      <c r="B116" s="354"/>
      <c r="C116" s="361" t="s">
        <v>2797</v>
      </c>
      <c r="E116"/>
      <c r="F116" s="356">
        <v>45.43</v>
      </c>
      <c r="G116" s="356">
        <v>35.82</v>
      </c>
      <c r="H116" s="356">
        <v>30.1</v>
      </c>
      <c r="I116" s="357"/>
      <c r="J116" s="357"/>
      <c r="K116" s="359"/>
      <c r="L116" s="359"/>
      <c r="M116" s="360"/>
      <c r="N116" s="360"/>
      <c r="O116" s="371">
        <v>1352</v>
      </c>
    </row>
    <row r="117" spans="2:18">
      <c r="B117" s="354"/>
      <c r="C117" s="361" t="s">
        <v>2767</v>
      </c>
      <c r="E117"/>
      <c r="F117" s="356">
        <v>29.86</v>
      </c>
      <c r="G117" s="356">
        <v>23.55</v>
      </c>
      <c r="H117" s="356">
        <v>19.79</v>
      </c>
      <c r="I117" s="357"/>
      <c r="J117" s="357"/>
      <c r="K117" s="359"/>
      <c r="L117" s="359"/>
      <c r="M117" s="360"/>
      <c r="N117" s="360"/>
      <c r="O117" s="371">
        <v>889</v>
      </c>
    </row>
    <row r="118" spans="2:18">
      <c r="B118" s="354"/>
      <c r="C118" s="361" t="s">
        <v>2768</v>
      </c>
      <c r="E118"/>
      <c r="F118" s="356">
        <v>6.42</v>
      </c>
      <c r="G118" s="356">
        <v>5.0599999999999996</v>
      </c>
      <c r="H118" s="356">
        <v>4.25</v>
      </c>
      <c r="I118" s="357"/>
      <c r="J118" s="357"/>
      <c r="K118" s="359"/>
      <c r="L118" s="359"/>
      <c r="M118" s="360"/>
      <c r="N118" s="360"/>
      <c r="O118" s="371">
        <v>191</v>
      </c>
    </row>
    <row r="119" spans="2:18">
      <c r="B119" s="354"/>
      <c r="C119" s="361" t="s">
        <v>2749</v>
      </c>
      <c r="E119"/>
      <c r="F119" s="356">
        <v>1.64</v>
      </c>
      <c r="G119" s="356">
        <v>1.3</v>
      </c>
      <c r="H119" s="356">
        <v>1.0900000000000001</v>
      </c>
      <c r="I119" s="357"/>
      <c r="J119" s="357"/>
      <c r="K119" s="359"/>
      <c r="L119" s="359"/>
      <c r="M119" s="360"/>
      <c r="N119" s="360"/>
      <c r="O119" s="371">
        <v>49</v>
      </c>
    </row>
    <row r="120" spans="2:18">
      <c r="B120" s="354"/>
      <c r="C120" s="361"/>
      <c r="E120"/>
      <c r="F120" s="356"/>
      <c r="G120" s="356"/>
      <c r="H120" s="356"/>
      <c r="I120" s="357"/>
      <c r="J120" s="357"/>
      <c r="K120" s="359"/>
      <c r="L120" s="359"/>
      <c r="M120" s="360"/>
      <c r="N120" s="360"/>
    </row>
    <row r="121" spans="2:18" s="343" customFormat="1" ht="87.5">
      <c r="B121" s="321" t="s">
        <v>2798</v>
      </c>
      <c r="C121" s="344" t="s">
        <v>2799</v>
      </c>
      <c r="D121" s="345">
        <v>25</v>
      </c>
      <c r="E121" s="343">
        <v>36</v>
      </c>
      <c r="F121" s="346">
        <v>59.12</v>
      </c>
      <c r="G121" s="346">
        <v>46.61</v>
      </c>
      <c r="H121" s="346">
        <v>39.17</v>
      </c>
      <c r="I121" s="347">
        <v>0</v>
      </c>
      <c r="J121" s="347">
        <v>0</v>
      </c>
      <c r="K121" s="348">
        <v>6.1999999999999998E-3</v>
      </c>
      <c r="L121" s="349" t="s">
        <v>2742</v>
      </c>
      <c r="M121" s="350" t="s">
        <v>2721</v>
      </c>
      <c r="N121" s="350" t="s">
        <v>2743</v>
      </c>
      <c r="O121" s="370">
        <v>1650</v>
      </c>
      <c r="P121" s="351">
        <v>0</v>
      </c>
      <c r="Q121" s="353">
        <v>6.1999999999999998E-3</v>
      </c>
      <c r="R121" s="352"/>
    </row>
    <row r="122" spans="2:18">
      <c r="B122" s="354"/>
      <c r="C122" s="355" t="s">
        <v>2781</v>
      </c>
      <c r="E122"/>
      <c r="F122" s="356" t="s">
        <v>2745</v>
      </c>
      <c r="G122" s="356" t="s">
        <v>2745</v>
      </c>
      <c r="H122" s="356" t="s">
        <v>2745</v>
      </c>
      <c r="I122" s="357"/>
      <c r="J122" s="357"/>
      <c r="K122" s="359"/>
      <c r="L122" s="359"/>
      <c r="M122" s="360"/>
      <c r="N122" s="360"/>
      <c r="O122" s="371"/>
    </row>
    <row r="123" spans="2:18">
      <c r="B123" s="354"/>
      <c r="C123" s="361" t="s">
        <v>2782</v>
      </c>
      <c r="E123"/>
      <c r="F123" s="356">
        <v>0</v>
      </c>
      <c r="G123" s="356">
        <v>0</v>
      </c>
      <c r="H123" s="356">
        <v>0</v>
      </c>
      <c r="I123" s="357"/>
      <c r="J123" s="357"/>
      <c r="K123" s="359"/>
      <c r="L123" s="359"/>
      <c r="M123" s="360"/>
      <c r="N123" s="360"/>
      <c r="O123" s="371"/>
    </row>
    <row r="124" spans="2:18">
      <c r="B124" s="354"/>
      <c r="C124" s="361" t="s">
        <v>2783</v>
      </c>
      <c r="E124"/>
      <c r="F124" s="356">
        <v>10.88</v>
      </c>
      <c r="G124" s="356">
        <v>8.58</v>
      </c>
      <c r="H124" s="356">
        <v>7.21</v>
      </c>
      <c r="I124" s="357"/>
      <c r="J124" s="357"/>
      <c r="K124" s="359"/>
      <c r="L124" s="359"/>
      <c r="M124" s="360"/>
      <c r="N124" s="360"/>
      <c r="O124" s="371">
        <v>324</v>
      </c>
    </row>
    <row r="125" spans="2:18">
      <c r="B125" s="354"/>
      <c r="C125" s="361" t="s">
        <v>2784</v>
      </c>
      <c r="E125"/>
      <c r="F125" s="356" t="s">
        <v>2745</v>
      </c>
      <c r="G125" s="356" t="s">
        <v>2745</v>
      </c>
      <c r="H125" s="356" t="s">
        <v>2745</v>
      </c>
      <c r="I125" s="357"/>
      <c r="J125" s="357"/>
      <c r="K125" s="359"/>
      <c r="L125" s="359"/>
      <c r="M125" s="360"/>
      <c r="N125" s="360"/>
      <c r="O125" s="371"/>
    </row>
    <row r="126" spans="2:18">
      <c r="B126" s="354"/>
      <c r="C126" s="355" t="s">
        <v>2744</v>
      </c>
      <c r="E126"/>
      <c r="F126" s="356" t="s">
        <v>2745</v>
      </c>
      <c r="G126" s="356" t="s">
        <v>2745</v>
      </c>
      <c r="H126" s="356" t="s">
        <v>2745</v>
      </c>
      <c r="I126" s="357"/>
      <c r="J126" s="357"/>
      <c r="K126" s="359"/>
      <c r="L126" s="359"/>
      <c r="M126" s="360"/>
      <c r="N126" s="360"/>
      <c r="O126" s="371"/>
    </row>
    <row r="127" spans="2:18">
      <c r="B127" s="354"/>
      <c r="C127" s="361" t="s">
        <v>2786</v>
      </c>
      <c r="E127"/>
      <c r="F127" s="356">
        <v>18.14</v>
      </c>
      <c r="G127" s="356">
        <v>14.31</v>
      </c>
      <c r="H127" s="356">
        <v>12.03</v>
      </c>
      <c r="I127" s="357"/>
      <c r="J127" s="357"/>
      <c r="K127" s="359"/>
      <c r="L127" s="359"/>
      <c r="M127" s="360"/>
      <c r="N127" s="360"/>
      <c r="O127" s="371">
        <v>540</v>
      </c>
    </row>
    <row r="128" spans="2:18">
      <c r="B128" s="354"/>
      <c r="C128" s="361" t="s">
        <v>2800</v>
      </c>
      <c r="E128"/>
      <c r="F128" s="356">
        <v>22.27</v>
      </c>
      <c r="G128" s="356">
        <v>17.57</v>
      </c>
      <c r="H128" s="356">
        <v>14.76</v>
      </c>
      <c r="I128" s="357"/>
      <c r="J128" s="357"/>
      <c r="K128" s="359"/>
      <c r="L128" s="359"/>
      <c r="M128" s="360"/>
      <c r="N128" s="360"/>
      <c r="O128" s="371">
        <v>663</v>
      </c>
    </row>
    <row r="129" spans="2:16">
      <c r="B129" s="354"/>
      <c r="C129" s="361" t="s">
        <v>2759</v>
      </c>
      <c r="E129"/>
      <c r="F129" s="356" t="s">
        <v>2745</v>
      </c>
      <c r="G129" s="356" t="s">
        <v>2745</v>
      </c>
      <c r="H129" s="356" t="s">
        <v>2745</v>
      </c>
      <c r="I129" s="357"/>
      <c r="J129" s="357"/>
      <c r="K129" s="359"/>
      <c r="L129" s="359"/>
      <c r="M129" s="360"/>
      <c r="N129" s="360"/>
      <c r="O129" s="371"/>
    </row>
    <row r="130" spans="2:16">
      <c r="B130" s="354"/>
      <c r="C130" s="355" t="s">
        <v>2744</v>
      </c>
      <c r="E130"/>
      <c r="F130" s="356" t="s">
        <v>2745</v>
      </c>
      <c r="G130" s="356" t="s">
        <v>2745</v>
      </c>
      <c r="H130" s="356" t="s">
        <v>2745</v>
      </c>
      <c r="I130" s="357"/>
      <c r="J130" s="357"/>
      <c r="K130" s="359"/>
      <c r="L130" s="359"/>
      <c r="M130" s="360"/>
      <c r="N130" s="360"/>
      <c r="O130" s="371"/>
    </row>
    <row r="131" spans="2:16">
      <c r="B131" s="354"/>
      <c r="C131" s="361" t="s">
        <v>2787</v>
      </c>
      <c r="E131"/>
      <c r="F131" s="356">
        <v>14.48</v>
      </c>
      <c r="G131" s="356">
        <v>11.42</v>
      </c>
      <c r="H131" s="356">
        <v>9.59</v>
      </c>
      <c r="I131" s="357"/>
      <c r="J131" s="357"/>
      <c r="K131" s="359"/>
      <c r="L131" s="359"/>
      <c r="M131" s="360"/>
      <c r="N131" s="360"/>
      <c r="O131" s="371">
        <v>431</v>
      </c>
    </row>
    <row r="132" spans="2:16">
      <c r="B132" s="354"/>
      <c r="C132" s="361" t="s">
        <v>2788</v>
      </c>
      <c r="E132"/>
      <c r="F132" s="356">
        <v>30.2</v>
      </c>
      <c r="G132" s="356">
        <v>23.82</v>
      </c>
      <c r="H132" s="356">
        <v>20.02</v>
      </c>
      <c r="I132" s="357"/>
      <c r="J132" s="357"/>
      <c r="K132" s="359"/>
      <c r="L132" s="359"/>
      <c r="M132" s="360"/>
      <c r="N132" s="360"/>
      <c r="O132" s="371">
        <v>899</v>
      </c>
    </row>
    <row r="133" spans="2:16">
      <c r="B133" s="354"/>
      <c r="C133" s="361" t="s">
        <v>2789</v>
      </c>
      <c r="E133"/>
      <c r="F133" s="356">
        <v>21.63</v>
      </c>
      <c r="G133" s="356">
        <v>17.059999999999999</v>
      </c>
      <c r="H133" s="356">
        <v>14.34</v>
      </c>
      <c r="I133" s="357"/>
      <c r="J133" s="357"/>
      <c r="K133" s="359"/>
      <c r="L133" s="359"/>
      <c r="M133" s="360"/>
      <c r="N133" s="360"/>
      <c r="O133" s="371">
        <v>644</v>
      </c>
    </row>
    <row r="134" spans="2:16">
      <c r="B134" s="354"/>
      <c r="C134" s="361" t="s">
        <v>2790</v>
      </c>
      <c r="E134"/>
      <c r="F134" s="356" t="s">
        <v>2745</v>
      </c>
      <c r="G134" s="356" t="s">
        <v>2745</v>
      </c>
      <c r="H134" s="356" t="s">
        <v>2745</v>
      </c>
      <c r="I134" s="357"/>
      <c r="J134" s="357"/>
      <c r="K134" s="359"/>
      <c r="L134" s="359"/>
      <c r="M134" s="360"/>
      <c r="N134" s="360"/>
      <c r="O134" s="371"/>
    </row>
    <row r="135" spans="2:16" ht="29">
      <c r="B135" s="354"/>
      <c r="C135" s="361" t="s">
        <v>2792</v>
      </c>
      <c r="E135"/>
      <c r="F135" s="356">
        <v>1.98</v>
      </c>
      <c r="G135" s="356">
        <v>1.56</v>
      </c>
      <c r="H135" s="356">
        <v>1.31</v>
      </c>
      <c r="I135" s="357"/>
      <c r="J135" s="357"/>
      <c r="K135" s="359"/>
      <c r="L135" s="359"/>
      <c r="M135" s="360"/>
      <c r="N135" s="360"/>
      <c r="O135" s="371">
        <v>59</v>
      </c>
    </row>
    <row r="136" spans="2:16" ht="29">
      <c r="B136" s="354"/>
      <c r="C136" s="361" t="s">
        <v>2793</v>
      </c>
      <c r="E136"/>
      <c r="F136" s="356">
        <v>9.0399999999999991</v>
      </c>
      <c r="G136" s="356">
        <v>7.12</v>
      </c>
      <c r="H136" s="356">
        <v>5.99</v>
      </c>
      <c r="I136" s="357"/>
      <c r="J136" s="357"/>
      <c r="K136" s="359"/>
      <c r="L136" s="359"/>
      <c r="M136" s="360"/>
      <c r="N136" s="360"/>
      <c r="O136" s="371">
        <v>269</v>
      </c>
    </row>
    <row r="137" spans="2:16">
      <c r="B137" s="354"/>
      <c r="C137" s="361" t="s">
        <v>2794</v>
      </c>
      <c r="E137"/>
      <c r="F137" s="356">
        <v>7.23</v>
      </c>
      <c r="G137" s="356">
        <v>5.7</v>
      </c>
      <c r="H137" s="356">
        <v>4.78</v>
      </c>
      <c r="I137" s="357"/>
      <c r="J137" s="357"/>
      <c r="K137" s="359"/>
      <c r="L137" s="359"/>
      <c r="M137" s="360"/>
      <c r="N137" s="360"/>
      <c r="O137" s="371">
        <v>215</v>
      </c>
    </row>
    <row r="138" spans="2:16">
      <c r="B138" s="354"/>
      <c r="C138" s="361" t="s">
        <v>2801</v>
      </c>
      <c r="E138"/>
      <c r="F138" s="356">
        <v>5.37</v>
      </c>
      <c r="G138" s="356">
        <v>4.24</v>
      </c>
      <c r="H138" s="356">
        <v>3.56</v>
      </c>
      <c r="I138" s="357"/>
      <c r="J138" s="357"/>
      <c r="K138" s="359"/>
      <c r="L138" s="359"/>
      <c r="M138" s="360"/>
      <c r="N138" s="360"/>
      <c r="O138" s="371">
        <v>160</v>
      </c>
    </row>
    <row r="139" spans="2:16">
      <c r="B139" s="354"/>
      <c r="C139" s="361" t="s">
        <v>2802</v>
      </c>
      <c r="E139"/>
      <c r="F139" s="356">
        <v>17.16</v>
      </c>
      <c r="G139" s="356">
        <v>13.54</v>
      </c>
      <c r="H139" s="356">
        <v>11.38</v>
      </c>
      <c r="I139" s="357"/>
      <c r="J139" s="357"/>
      <c r="K139" s="359"/>
      <c r="L139" s="359"/>
      <c r="M139" s="360"/>
      <c r="N139" s="360"/>
      <c r="O139" s="371">
        <v>511</v>
      </c>
    </row>
    <row r="140" spans="2:16">
      <c r="B140" s="354"/>
      <c r="C140" s="361" t="s">
        <v>2803</v>
      </c>
      <c r="E140"/>
      <c r="F140" s="356">
        <v>17.21</v>
      </c>
      <c r="G140" s="356">
        <v>13.57</v>
      </c>
      <c r="H140" s="356">
        <v>11.4</v>
      </c>
      <c r="I140" s="357"/>
      <c r="J140" s="357"/>
      <c r="K140" s="359"/>
      <c r="L140" s="359"/>
      <c r="M140" s="360"/>
      <c r="N140" s="360"/>
      <c r="O140" s="371">
        <v>512</v>
      </c>
    </row>
    <row r="141" spans="2:16">
      <c r="B141" s="354"/>
      <c r="C141" s="361" t="s">
        <v>2764</v>
      </c>
      <c r="E141"/>
      <c r="F141" s="356">
        <v>15.41</v>
      </c>
      <c r="G141" s="356">
        <v>12.57</v>
      </c>
      <c r="H141" s="356">
        <v>10.88</v>
      </c>
      <c r="I141" s="357"/>
      <c r="J141" s="357"/>
      <c r="K141" s="359"/>
      <c r="L141" s="359"/>
      <c r="M141" s="360"/>
      <c r="N141" s="360"/>
      <c r="O141" s="371">
        <v>399</v>
      </c>
      <c r="P141" s="362">
        <v>2</v>
      </c>
    </row>
    <row r="142" spans="2:16">
      <c r="B142" s="354"/>
      <c r="C142" s="361" t="s">
        <v>2765</v>
      </c>
      <c r="E142"/>
      <c r="F142" s="356">
        <v>10.36</v>
      </c>
      <c r="G142" s="356">
        <v>8.8000000000000007</v>
      </c>
      <c r="H142" s="356">
        <v>7.88</v>
      </c>
      <c r="I142" s="357"/>
      <c r="J142" s="357"/>
      <c r="K142" s="359"/>
      <c r="L142" s="359"/>
      <c r="M142" s="360"/>
      <c r="N142" s="360"/>
      <c r="O142" s="371">
        <v>219</v>
      </c>
      <c r="P142" s="362">
        <v>3</v>
      </c>
    </row>
    <row r="143" spans="2:16">
      <c r="B143" s="354"/>
      <c r="C143" s="361" t="s">
        <v>2796</v>
      </c>
      <c r="E143"/>
      <c r="F143" s="356">
        <v>8.94</v>
      </c>
      <c r="G143" s="356">
        <v>7.05</v>
      </c>
      <c r="H143" s="356">
        <v>5.93</v>
      </c>
      <c r="I143" s="357"/>
      <c r="J143" s="357"/>
      <c r="K143" s="359"/>
      <c r="L143" s="359"/>
      <c r="M143" s="360"/>
      <c r="N143" s="360"/>
      <c r="O143" s="371">
        <v>266</v>
      </c>
    </row>
    <row r="144" spans="2:16">
      <c r="B144" s="354"/>
      <c r="C144" s="361" t="s">
        <v>2766</v>
      </c>
      <c r="E144"/>
      <c r="F144" s="356">
        <v>8.94</v>
      </c>
      <c r="G144" s="356">
        <v>7.05</v>
      </c>
      <c r="H144" s="356">
        <v>5.93</v>
      </c>
      <c r="I144" s="357"/>
      <c r="J144" s="357"/>
      <c r="K144" s="359"/>
      <c r="L144" s="359"/>
      <c r="M144" s="360"/>
      <c r="N144" s="360"/>
      <c r="O144" s="371">
        <v>266</v>
      </c>
    </row>
    <row r="145" spans="2:18">
      <c r="B145" s="354"/>
      <c r="C145" s="361" t="s">
        <v>2797</v>
      </c>
      <c r="E145"/>
      <c r="F145" s="356">
        <v>45.43</v>
      </c>
      <c r="G145" s="356">
        <v>35.82</v>
      </c>
      <c r="H145" s="356">
        <v>30.1</v>
      </c>
      <c r="I145" s="357"/>
      <c r="J145" s="357"/>
      <c r="K145" s="359"/>
      <c r="L145" s="359"/>
      <c r="M145" s="360"/>
      <c r="N145" s="360"/>
      <c r="O145" s="371">
        <v>1352</v>
      </c>
    </row>
    <row r="146" spans="2:18">
      <c r="B146" s="354"/>
      <c r="C146" s="361" t="s">
        <v>2767</v>
      </c>
      <c r="E146"/>
      <c r="F146" s="356">
        <v>29.86</v>
      </c>
      <c r="G146" s="356">
        <v>23.55</v>
      </c>
      <c r="H146" s="356">
        <v>19.79</v>
      </c>
      <c r="I146" s="357"/>
      <c r="J146" s="357"/>
      <c r="K146" s="359"/>
      <c r="L146" s="359"/>
      <c r="M146" s="360"/>
      <c r="N146" s="360"/>
      <c r="O146" s="371">
        <v>889</v>
      </c>
    </row>
    <row r="147" spans="2:18">
      <c r="B147" s="354"/>
      <c r="C147" s="361" t="s">
        <v>2768</v>
      </c>
      <c r="E147"/>
      <c r="F147" s="356">
        <v>6.42</v>
      </c>
      <c r="G147" s="356">
        <v>5.0599999999999996</v>
      </c>
      <c r="H147" s="356">
        <v>4.25</v>
      </c>
      <c r="I147" s="357"/>
      <c r="J147" s="357"/>
      <c r="K147" s="359"/>
      <c r="L147" s="359"/>
      <c r="M147" s="360"/>
      <c r="N147" s="360"/>
      <c r="O147" s="371">
        <v>191</v>
      </c>
    </row>
    <row r="148" spans="2:18">
      <c r="B148" s="354"/>
      <c r="C148" s="361" t="s">
        <v>2749</v>
      </c>
      <c r="E148"/>
      <c r="F148" s="356">
        <v>1.64</v>
      </c>
      <c r="G148" s="356">
        <v>1.3</v>
      </c>
      <c r="H148" s="356">
        <v>1.0900000000000001</v>
      </c>
      <c r="I148" s="357"/>
      <c r="J148" s="357"/>
      <c r="K148" s="359"/>
      <c r="L148" s="359"/>
      <c r="M148" s="360"/>
      <c r="N148" s="360"/>
      <c r="O148" s="371">
        <v>49</v>
      </c>
    </row>
    <row r="149" spans="2:18">
      <c r="B149" s="354"/>
      <c r="C149" s="361"/>
      <c r="E149"/>
      <c r="F149" s="356"/>
      <c r="G149" s="356"/>
      <c r="H149" s="356"/>
      <c r="I149" s="357"/>
      <c r="J149" s="357"/>
      <c r="K149" s="359"/>
      <c r="L149" s="359"/>
      <c r="M149" s="360"/>
      <c r="N149" s="360"/>
    </row>
    <row r="150" spans="2:18" s="343" customFormat="1" ht="87.5">
      <c r="B150" s="363" t="s">
        <v>2804</v>
      </c>
      <c r="C150" s="344" t="s">
        <v>2805</v>
      </c>
      <c r="D150" s="345">
        <v>25</v>
      </c>
      <c r="E150" s="343">
        <v>36</v>
      </c>
      <c r="F150" s="346">
        <v>66.64</v>
      </c>
      <c r="G150" s="346">
        <v>52.55</v>
      </c>
      <c r="H150" s="346">
        <v>44.16</v>
      </c>
      <c r="I150" s="347">
        <v>0</v>
      </c>
      <c r="J150" s="347">
        <v>0</v>
      </c>
      <c r="K150" s="348">
        <v>6.1999999999999998E-3</v>
      </c>
      <c r="L150" s="349" t="s">
        <v>2742</v>
      </c>
      <c r="M150" s="350" t="s">
        <v>2721</v>
      </c>
      <c r="N150" s="350" t="s">
        <v>2743</v>
      </c>
      <c r="O150" s="370">
        <v>1825</v>
      </c>
      <c r="P150" s="351">
        <v>0</v>
      </c>
      <c r="Q150" s="353">
        <v>6.1999999999999998E-3</v>
      </c>
      <c r="R150" s="352"/>
    </row>
    <row r="151" spans="2:18">
      <c r="B151" s="354"/>
      <c r="C151" s="355" t="s">
        <v>2781</v>
      </c>
      <c r="E151"/>
      <c r="F151" s="356" t="s">
        <v>2745</v>
      </c>
      <c r="G151" s="356" t="s">
        <v>2745</v>
      </c>
      <c r="H151" s="356" t="s">
        <v>2745</v>
      </c>
      <c r="I151" s="357"/>
      <c r="J151" s="357"/>
      <c r="K151" s="359"/>
      <c r="L151" s="359"/>
      <c r="M151" s="360"/>
      <c r="N151" s="360"/>
      <c r="O151" s="371"/>
    </row>
    <row r="152" spans="2:18">
      <c r="B152" s="354"/>
      <c r="C152" s="361" t="s">
        <v>2782</v>
      </c>
      <c r="E152"/>
      <c r="F152" s="356">
        <v>0</v>
      </c>
      <c r="G152" s="356">
        <v>0</v>
      </c>
      <c r="H152" s="356">
        <v>0</v>
      </c>
      <c r="I152" s="357"/>
      <c r="J152" s="357"/>
      <c r="K152" s="359"/>
      <c r="L152" s="359"/>
      <c r="M152" s="360"/>
      <c r="N152" s="360"/>
      <c r="O152" s="371">
        <v>0</v>
      </c>
    </row>
    <row r="153" spans="2:18">
      <c r="B153" s="354"/>
      <c r="C153" s="361" t="s">
        <v>2783</v>
      </c>
      <c r="E153"/>
      <c r="F153" s="356">
        <v>10.88</v>
      </c>
      <c r="G153" s="356">
        <v>8.58</v>
      </c>
      <c r="H153" s="356">
        <v>7.21</v>
      </c>
      <c r="I153" s="357"/>
      <c r="J153" s="357"/>
      <c r="K153" s="359"/>
      <c r="L153" s="359"/>
      <c r="M153" s="360"/>
      <c r="N153" s="360"/>
      <c r="O153" s="371">
        <v>324</v>
      </c>
    </row>
    <row r="154" spans="2:18">
      <c r="B154" s="354"/>
      <c r="C154" s="361" t="s">
        <v>2784</v>
      </c>
      <c r="E154"/>
      <c r="F154" s="356" t="s">
        <v>2745</v>
      </c>
      <c r="G154" s="356" t="s">
        <v>2745</v>
      </c>
      <c r="H154" s="356" t="s">
        <v>2745</v>
      </c>
      <c r="I154" s="357"/>
      <c r="J154" s="357"/>
      <c r="K154" s="359"/>
      <c r="L154" s="359"/>
      <c r="M154" s="360"/>
      <c r="N154" s="360"/>
      <c r="O154" s="371"/>
    </row>
    <row r="155" spans="2:18">
      <c r="B155" s="354"/>
      <c r="C155" s="355" t="s">
        <v>2744</v>
      </c>
      <c r="E155"/>
      <c r="F155" s="356" t="s">
        <v>2745</v>
      </c>
      <c r="G155" s="356" t="s">
        <v>2745</v>
      </c>
      <c r="H155" s="356" t="s">
        <v>2745</v>
      </c>
      <c r="I155" s="357"/>
      <c r="J155" s="357"/>
      <c r="K155" s="359"/>
      <c r="L155" s="359"/>
      <c r="M155" s="360"/>
      <c r="N155" s="360"/>
      <c r="O155" s="371"/>
    </row>
    <row r="156" spans="2:18">
      <c r="B156" s="354"/>
      <c r="C156" s="361" t="s">
        <v>2786</v>
      </c>
      <c r="E156"/>
      <c r="F156" s="356">
        <v>18.14</v>
      </c>
      <c r="G156" s="356">
        <v>14.31</v>
      </c>
      <c r="H156" s="356">
        <v>12.03</v>
      </c>
      <c r="I156" s="357"/>
      <c r="J156" s="357"/>
      <c r="K156" s="359"/>
      <c r="L156" s="359"/>
      <c r="M156" s="360"/>
      <c r="N156" s="360"/>
      <c r="O156" s="371">
        <v>540</v>
      </c>
    </row>
    <row r="157" spans="2:18">
      <c r="B157" s="354"/>
      <c r="C157" s="361" t="s">
        <v>2800</v>
      </c>
      <c r="E157"/>
      <c r="F157" s="356">
        <v>22.27</v>
      </c>
      <c r="G157" s="356">
        <v>17.57</v>
      </c>
      <c r="H157" s="356">
        <v>14.76</v>
      </c>
      <c r="I157" s="357"/>
      <c r="J157" s="357"/>
      <c r="K157" s="359"/>
      <c r="L157" s="359"/>
      <c r="M157" s="360"/>
      <c r="N157" s="360"/>
      <c r="O157" s="371">
        <v>663</v>
      </c>
    </row>
    <row r="158" spans="2:18">
      <c r="B158" s="354"/>
      <c r="C158" s="361" t="s">
        <v>2759</v>
      </c>
      <c r="E158"/>
      <c r="F158" s="356" t="s">
        <v>2745</v>
      </c>
      <c r="G158" s="356" t="s">
        <v>2745</v>
      </c>
      <c r="H158" s="356" t="s">
        <v>2745</v>
      </c>
      <c r="I158" s="357"/>
      <c r="J158" s="357"/>
      <c r="K158" s="359"/>
      <c r="L158" s="359"/>
      <c r="M158" s="360"/>
      <c r="N158" s="360"/>
      <c r="O158" s="371"/>
    </row>
    <row r="159" spans="2:18">
      <c r="B159" s="354"/>
      <c r="C159" s="355" t="s">
        <v>2744</v>
      </c>
      <c r="E159"/>
      <c r="F159" s="356" t="s">
        <v>2745</v>
      </c>
      <c r="G159" s="356" t="s">
        <v>2745</v>
      </c>
      <c r="H159" s="356" t="s">
        <v>2745</v>
      </c>
      <c r="I159" s="357"/>
      <c r="J159" s="357"/>
      <c r="K159" s="359"/>
      <c r="L159" s="359"/>
      <c r="M159" s="360"/>
      <c r="N159" s="360"/>
      <c r="O159" s="371"/>
    </row>
    <row r="160" spans="2:18">
      <c r="B160" s="354"/>
      <c r="C160" s="361" t="s">
        <v>2787</v>
      </c>
      <c r="E160"/>
      <c r="F160" s="356">
        <v>14.48</v>
      </c>
      <c r="G160" s="356">
        <v>11.42</v>
      </c>
      <c r="H160" s="356">
        <v>9.59</v>
      </c>
      <c r="I160" s="357"/>
      <c r="J160" s="357"/>
      <c r="K160" s="359"/>
      <c r="L160" s="359"/>
      <c r="M160" s="360"/>
      <c r="N160" s="360"/>
      <c r="O160" s="371">
        <v>431</v>
      </c>
    </row>
    <row r="161" spans="2:16">
      <c r="B161" s="354"/>
      <c r="C161" s="361" t="s">
        <v>2788</v>
      </c>
      <c r="E161"/>
      <c r="F161" s="356">
        <v>30.2</v>
      </c>
      <c r="G161" s="356">
        <v>23.82</v>
      </c>
      <c r="H161" s="356">
        <v>20.02</v>
      </c>
      <c r="I161" s="357"/>
      <c r="J161" s="357"/>
      <c r="K161" s="359"/>
      <c r="L161" s="359"/>
      <c r="M161" s="360"/>
      <c r="N161" s="360"/>
      <c r="O161" s="371">
        <v>899</v>
      </c>
    </row>
    <row r="162" spans="2:16">
      <c r="B162" s="354"/>
      <c r="C162" s="361" t="s">
        <v>2789</v>
      </c>
      <c r="E162"/>
      <c r="F162" s="356">
        <v>21.63</v>
      </c>
      <c r="G162" s="356">
        <v>17.059999999999999</v>
      </c>
      <c r="H162" s="356">
        <v>14.34</v>
      </c>
      <c r="I162" s="357"/>
      <c r="J162" s="357"/>
      <c r="K162" s="359"/>
      <c r="L162" s="359"/>
      <c r="M162" s="360"/>
      <c r="N162" s="360"/>
      <c r="O162" s="371">
        <v>644</v>
      </c>
    </row>
    <row r="163" spans="2:16">
      <c r="B163" s="354"/>
      <c r="C163" s="361" t="s">
        <v>2790</v>
      </c>
      <c r="E163"/>
      <c r="F163" s="356" t="s">
        <v>2745</v>
      </c>
      <c r="G163" s="356" t="s">
        <v>2745</v>
      </c>
      <c r="H163" s="356" t="s">
        <v>2745</v>
      </c>
      <c r="I163" s="357"/>
      <c r="J163" s="357"/>
      <c r="K163" s="359"/>
      <c r="L163" s="359"/>
      <c r="M163" s="360"/>
      <c r="N163" s="360"/>
      <c r="O163" s="371"/>
    </row>
    <row r="164" spans="2:16" ht="29">
      <c r="B164" s="354"/>
      <c r="C164" s="361" t="s">
        <v>2792</v>
      </c>
      <c r="E164"/>
      <c r="F164" s="356">
        <v>1.98</v>
      </c>
      <c r="G164" s="356">
        <v>1.56</v>
      </c>
      <c r="H164" s="356">
        <v>1.31</v>
      </c>
      <c r="I164" s="357"/>
      <c r="J164" s="357"/>
      <c r="K164" s="359"/>
      <c r="L164" s="359"/>
      <c r="M164" s="360"/>
      <c r="N164" s="360"/>
      <c r="O164" s="371">
        <v>59</v>
      </c>
    </row>
    <row r="165" spans="2:16" ht="29">
      <c r="B165" s="354"/>
      <c r="C165" s="361" t="s">
        <v>2793</v>
      </c>
      <c r="E165"/>
      <c r="F165" s="356">
        <v>9.0399999999999991</v>
      </c>
      <c r="G165" s="356">
        <v>7.12</v>
      </c>
      <c r="H165" s="356">
        <v>5.99</v>
      </c>
      <c r="I165" s="357"/>
      <c r="J165" s="357"/>
      <c r="K165" s="359"/>
      <c r="L165" s="359"/>
      <c r="M165" s="360"/>
      <c r="N165" s="360"/>
      <c r="O165" s="371">
        <v>269</v>
      </c>
    </row>
    <row r="166" spans="2:16">
      <c r="B166" s="354"/>
      <c r="C166" s="361" t="s">
        <v>2794</v>
      </c>
      <c r="E166"/>
      <c r="F166" s="356">
        <v>7.23</v>
      </c>
      <c r="G166" s="356">
        <v>5.7</v>
      </c>
      <c r="H166" s="356">
        <v>4.78</v>
      </c>
      <c r="I166" s="357"/>
      <c r="J166" s="357"/>
      <c r="K166" s="359"/>
      <c r="L166" s="359"/>
      <c r="M166" s="360"/>
      <c r="N166" s="360"/>
      <c r="O166" s="371">
        <v>215</v>
      </c>
    </row>
    <row r="167" spans="2:16">
      <c r="B167" s="354"/>
      <c r="C167" s="361" t="s">
        <v>2801</v>
      </c>
      <c r="E167"/>
      <c r="F167" s="356">
        <v>5.37</v>
      </c>
      <c r="G167" s="356">
        <v>4.24</v>
      </c>
      <c r="H167" s="356">
        <v>3.56</v>
      </c>
      <c r="I167" s="357"/>
      <c r="J167" s="357"/>
      <c r="K167" s="359"/>
      <c r="L167" s="359"/>
      <c r="M167" s="360"/>
      <c r="N167" s="360"/>
      <c r="O167" s="371">
        <v>160</v>
      </c>
    </row>
    <row r="168" spans="2:16">
      <c r="B168" s="354"/>
      <c r="C168" s="361" t="s">
        <v>2802</v>
      </c>
      <c r="E168"/>
      <c r="F168" s="356">
        <v>17.16</v>
      </c>
      <c r="G168" s="356">
        <v>13.54</v>
      </c>
      <c r="H168" s="356">
        <v>11.38</v>
      </c>
      <c r="I168" s="357"/>
      <c r="J168" s="357"/>
      <c r="K168" s="359"/>
      <c r="L168" s="359"/>
      <c r="M168" s="360"/>
      <c r="N168" s="360"/>
      <c r="O168" s="371">
        <v>511</v>
      </c>
    </row>
    <row r="169" spans="2:16">
      <c r="B169" s="354"/>
      <c r="C169" s="361" t="s">
        <v>2803</v>
      </c>
      <c r="E169"/>
      <c r="F169" s="356">
        <v>17.21</v>
      </c>
      <c r="G169" s="356">
        <v>13.57</v>
      </c>
      <c r="H169" s="356">
        <v>11.4</v>
      </c>
      <c r="I169" s="357"/>
      <c r="J169" s="357"/>
      <c r="K169" s="359"/>
      <c r="L169" s="359"/>
      <c r="M169" s="360"/>
      <c r="N169" s="360"/>
      <c r="O169" s="371">
        <v>512</v>
      </c>
    </row>
    <row r="170" spans="2:16">
      <c r="B170" s="354"/>
      <c r="C170" s="361" t="s">
        <v>2764</v>
      </c>
      <c r="E170"/>
      <c r="F170" s="356">
        <v>15.41</v>
      </c>
      <c r="G170" s="356">
        <v>12.57</v>
      </c>
      <c r="H170" s="356">
        <v>10.88</v>
      </c>
      <c r="I170" s="357"/>
      <c r="J170" s="357"/>
      <c r="K170" s="359"/>
      <c r="L170" s="359"/>
      <c r="M170" s="360"/>
      <c r="N170" s="360"/>
      <c r="O170" s="371">
        <v>399</v>
      </c>
      <c r="P170" s="362">
        <v>2</v>
      </c>
    </row>
    <row r="171" spans="2:16">
      <c r="B171" s="354"/>
      <c r="C171" s="361" t="s">
        <v>2765</v>
      </c>
      <c r="E171"/>
      <c r="F171" s="356">
        <v>10.36</v>
      </c>
      <c r="G171" s="356">
        <v>8.8000000000000007</v>
      </c>
      <c r="H171" s="356">
        <v>7.88</v>
      </c>
      <c r="I171" s="357"/>
      <c r="J171" s="357"/>
      <c r="K171" s="359"/>
      <c r="L171" s="359"/>
      <c r="M171" s="360"/>
      <c r="N171" s="360"/>
      <c r="O171" s="371">
        <v>219</v>
      </c>
      <c r="P171" s="362">
        <v>3</v>
      </c>
    </row>
    <row r="172" spans="2:16">
      <c r="B172" s="354"/>
      <c r="C172" s="361" t="s">
        <v>2796</v>
      </c>
      <c r="E172"/>
      <c r="F172" s="356">
        <v>8.94</v>
      </c>
      <c r="G172" s="356">
        <v>7.05</v>
      </c>
      <c r="H172" s="356">
        <v>5.93</v>
      </c>
      <c r="I172" s="357"/>
      <c r="J172" s="357"/>
      <c r="K172" s="359"/>
      <c r="L172" s="359"/>
      <c r="M172" s="360"/>
      <c r="N172" s="360"/>
      <c r="O172" s="371">
        <v>266</v>
      </c>
    </row>
    <row r="173" spans="2:16">
      <c r="B173" s="354"/>
      <c r="C173" s="361" t="s">
        <v>2766</v>
      </c>
      <c r="E173"/>
      <c r="F173" s="356">
        <v>8.94</v>
      </c>
      <c r="G173" s="356">
        <v>7.05</v>
      </c>
      <c r="H173" s="356">
        <v>5.93</v>
      </c>
      <c r="I173" s="357"/>
      <c r="J173" s="357"/>
      <c r="K173" s="359"/>
      <c r="L173" s="359"/>
      <c r="M173" s="360"/>
      <c r="N173" s="360"/>
      <c r="O173" s="371">
        <v>266</v>
      </c>
    </row>
    <row r="174" spans="2:16">
      <c r="B174" s="354"/>
      <c r="C174" s="361" t="s">
        <v>2797</v>
      </c>
      <c r="E174"/>
      <c r="F174" s="356">
        <v>45.43</v>
      </c>
      <c r="G174" s="356">
        <v>35.82</v>
      </c>
      <c r="H174" s="356">
        <v>30.1</v>
      </c>
      <c r="I174" s="357"/>
      <c r="J174" s="357"/>
      <c r="K174" s="359"/>
      <c r="L174" s="359"/>
      <c r="M174" s="360"/>
      <c r="N174" s="360"/>
      <c r="O174" s="371">
        <v>1352</v>
      </c>
    </row>
    <row r="175" spans="2:16">
      <c r="B175" s="354"/>
      <c r="C175" s="361" t="s">
        <v>2767</v>
      </c>
      <c r="E175"/>
      <c r="F175" s="356">
        <v>29.86</v>
      </c>
      <c r="G175" s="356">
        <v>23.55</v>
      </c>
      <c r="H175" s="356">
        <v>19.79</v>
      </c>
      <c r="I175" s="357"/>
      <c r="J175" s="357"/>
      <c r="K175" s="359"/>
      <c r="L175" s="359"/>
      <c r="M175" s="360"/>
      <c r="N175" s="360"/>
      <c r="O175" s="371">
        <v>889</v>
      </c>
    </row>
    <row r="176" spans="2:16">
      <c r="B176" s="354"/>
      <c r="C176" s="361" t="s">
        <v>2768</v>
      </c>
      <c r="E176"/>
      <c r="F176" s="356">
        <v>6.42</v>
      </c>
      <c r="G176" s="356">
        <v>5.0599999999999996</v>
      </c>
      <c r="H176" s="356">
        <v>4.25</v>
      </c>
      <c r="I176" s="357"/>
      <c r="J176" s="357"/>
      <c r="K176" s="359"/>
      <c r="L176" s="359"/>
      <c r="M176" s="360"/>
      <c r="N176" s="360"/>
      <c r="O176" s="371">
        <v>191</v>
      </c>
    </row>
    <row r="177" spans="2:18">
      <c r="B177" s="354"/>
      <c r="C177" s="361" t="s">
        <v>2749</v>
      </c>
      <c r="E177"/>
      <c r="F177" s="356">
        <v>1.64</v>
      </c>
      <c r="G177" s="356">
        <v>1.3</v>
      </c>
      <c r="H177" s="356">
        <v>1.0900000000000001</v>
      </c>
      <c r="I177" s="357"/>
      <c r="J177" s="357"/>
      <c r="K177" s="359"/>
      <c r="L177" s="359"/>
      <c r="M177" s="360"/>
      <c r="N177" s="360"/>
      <c r="O177" s="371">
        <v>49</v>
      </c>
    </row>
    <row r="178" spans="2:18">
      <c r="B178" s="354"/>
      <c r="C178" s="361"/>
      <c r="E178"/>
      <c r="F178" s="356"/>
      <c r="G178" s="356"/>
      <c r="H178" s="356"/>
      <c r="I178" s="357"/>
      <c r="J178" s="357"/>
      <c r="K178" s="359"/>
      <c r="L178" s="359"/>
      <c r="M178" s="360"/>
      <c r="N178" s="360"/>
    </row>
    <row r="179" spans="2:18" s="343" customFormat="1" ht="75">
      <c r="B179" s="321" t="s">
        <v>2806</v>
      </c>
      <c r="C179" s="344" t="s">
        <v>2807</v>
      </c>
      <c r="D179" s="345">
        <v>30</v>
      </c>
      <c r="E179" s="343">
        <v>36</v>
      </c>
      <c r="F179" s="346">
        <v>51.05</v>
      </c>
      <c r="G179" s="346">
        <v>40.26</v>
      </c>
      <c r="H179" s="346">
        <v>33.82</v>
      </c>
      <c r="I179" s="347">
        <v>0</v>
      </c>
      <c r="J179" s="347">
        <v>0</v>
      </c>
      <c r="K179" s="348">
        <v>6.1999999999999998E-3</v>
      </c>
      <c r="L179" s="349" t="s">
        <v>2742</v>
      </c>
      <c r="M179" s="350" t="s">
        <v>2721</v>
      </c>
      <c r="N179" s="350" t="s">
        <v>2743</v>
      </c>
      <c r="O179" s="370">
        <v>1386</v>
      </c>
      <c r="P179" s="351">
        <v>0</v>
      </c>
      <c r="Q179" s="353">
        <v>6.1999999999999998E-3</v>
      </c>
      <c r="R179" s="352"/>
    </row>
    <row r="180" spans="2:18">
      <c r="B180" s="354"/>
      <c r="C180" s="355" t="s">
        <v>2781</v>
      </c>
      <c r="E180"/>
      <c r="F180" s="356" t="s">
        <v>2745</v>
      </c>
      <c r="G180" s="356" t="s">
        <v>2745</v>
      </c>
      <c r="H180" s="356" t="s">
        <v>2745</v>
      </c>
      <c r="I180" s="357"/>
      <c r="J180" s="357"/>
      <c r="K180" s="359"/>
      <c r="L180" s="359"/>
      <c r="M180" s="360"/>
      <c r="N180" s="360"/>
      <c r="O180" s="371"/>
    </row>
    <row r="181" spans="2:18">
      <c r="B181" s="354"/>
      <c r="C181" s="361" t="s">
        <v>2782</v>
      </c>
      <c r="E181"/>
      <c r="F181" s="356">
        <v>0</v>
      </c>
      <c r="G181" s="356">
        <v>0</v>
      </c>
      <c r="H181" s="356">
        <v>0</v>
      </c>
      <c r="I181" s="357"/>
      <c r="J181" s="357"/>
      <c r="K181" s="359"/>
      <c r="L181" s="359"/>
      <c r="M181" s="360"/>
      <c r="N181" s="360"/>
      <c r="O181" s="371">
        <v>0</v>
      </c>
    </row>
    <row r="182" spans="2:18">
      <c r="B182" s="354"/>
      <c r="C182" s="361" t="s">
        <v>2783</v>
      </c>
      <c r="E182"/>
      <c r="F182" s="356">
        <v>10.88</v>
      </c>
      <c r="G182" s="356">
        <v>8.58</v>
      </c>
      <c r="H182" s="356">
        <v>7.21</v>
      </c>
      <c r="I182" s="357"/>
      <c r="J182" s="357"/>
      <c r="K182" s="359"/>
      <c r="L182" s="359"/>
      <c r="M182" s="360"/>
      <c r="N182" s="360"/>
      <c r="O182" s="371">
        <v>324</v>
      </c>
    </row>
    <row r="183" spans="2:18">
      <c r="B183" s="354"/>
      <c r="C183" s="361" t="s">
        <v>2784</v>
      </c>
      <c r="E183"/>
      <c r="F183" s="356" t="s">
        <v>2745</v>
      </c>
      <c r="G183" s="356" t="s">
        <v>2745</v>
      </c>
      <c r="H183" s="356" t="s">
        <v>2745</v>
      </c>
      <c r="I183" s="357"/>
      <c r="J183" s="357"/>
      <c r="K183" s="359"/>
      <c r="L183" s="359"/>
      <c r="M183" s="360"/>
      <c r="N183" s="360"/>
      <c r="O183" s="371"/>
    </row>
    <row r="184" spans="2:18">
      <c r="B184" s="354"/>
      <c r="C184" s="355" t="s">
        <v>2744</v>
      </c>
      <c r="E184"/>
      <c r="F184" s="356" t="s">
        <v>2745</v>
      </c>
      <c r="G184" s="356" t="s">
        <v>2745</v>
      </c>
      <c r="H184" s="356" t="s">
        <v>2745</v>
      </c>
      <c r="I184" s="357"/>
      <c r="J184" s="357"/>
      <c r="K184" s="359"/>
      <c r="L184" s="359"/>
      <c r="M184" s="360"/>
      <c r="N184" s="360"/>
      <c r="O184" s="371"/>
    </row>
    <row r="185" spans="2:18">
      <c r="B185" s="354"/>
      <c r="C185" s="361" t="s">
        <v>2785</v>
      </c>
      <c r="E185"/>
      <c r="F185" s="356">
        <v>3.36</v>
      </c>
      <c r="G185" s="356">
        <v>2.65</v>
      </c>
      <c r="H185" s="356">
        <v>2.23</v>
      </c>
      <c r="I185" s="357"/>
      <c r="J185" s="357"/>
      <c r="K185" s="359"/>
      <c r="L185" s="359"/>
      <c r="M185" s="360"/>
      <c r="N185" s="360"/>
      <c r="O185" s="371">
        <v>100</v>
      </c>
    </row>
    <row r="186" spans="2:18">
      <c r="B186" s="354"/>
      <c r="C186" s="361" t="s">
        <v>2786</v>
      </c>
      <c r="E186"/>
      <c r="F186" s="356">
        <v>18.14</v>
      </c>
      <c r="G186" s="356">
        <v>14.31</v>
      </c>
      <c r="H186" s="356">
        <v>12.03</v>
      </c>
      <c r="I186" s="357"/>
      <c r="J186" s="357"/>
      <c r="K186" s="359"/>
      <c r="L186" s="359"/>
      <c r="M186" s="360"/>
      <c r="N186" s="360"/>
      <c r="O186" s="371">
        <v>540</v>
      </c>
    </row>
    <row r="187" spans="2:18">
      <c r="B187" s="354"/>
      <c r="C187" s="361" t="s">
        <v>2759</v>
      </c>
      <c r="E187"/>
      <c r="F187" s="356" t="s">
        <v>2745</v>
      </c>
      <c r="G187" s="356" t="s">
        <v>2745</v>
      </c>
      <c r="H187" s="356" t="s">
        <v>2745</v>
      </c>
      <c r="I187" s="357"/>
      <c r="J187" s="357"/>
      <c r="K187" s="359"/>
      <c r="L187" s="359"/>
      <c r="M187" s="360"/>
      <c r="N187" s="360"/>
      <c r="O187" s="371"/>
    </row>
    <row r="188" spans="2:18">
      <c r="B188" s="354"/>
      <c r="C188" s="355" t="s">
        <v>2744</v>
      </c>
      <c r="E188"/>
      <c r="F188" s="356" t="s">
        <v>2745</v>
      </c>
      <c r="G188" s="356" t="s">
        <v>2745</v>
      </c>
      <c r="H188" s="356" t="s">
        <v>2745</v>
      </c>
      <c r="I188" s="357"/>
      <c r="J188" s="357"/>
      <c r="K188" s="359"/>
      <c r="L188" s="359"/>
      <c r="M188" s="360"/>
      <c r="N188" s="360"/>
      <c r="O188" s="371"/>
    </row>
    <row r="189" spans="2:18">
      <c r="B189" s="354"/>
      <c r="C189" s="361" t="s">
        <v>2787</v>
      </c>
      <c r="E189"/>
      <c r="F189" s="356">
        <v>14.48</v>
      </c>
      <c r="G189" s="356">
        <v>11.42</v>
      </c>
      <c r="H189" s="356">
        <v>9.59</v>
      </c>
      <c r="I189" s="357"/>
      <c r="J189" s="357"/>
      <c r="K189" s="359"/>
      <c r="L189" s="359"/>
      <c r="M189" s="360"/>
      <c r="N189" s="360"/>
      <c r="O189" s="371">
        <v>431</v>
      </c>
    </row>
    <row r="190" spans="2:18">
      <c r="B190" s="354"/>
      <c r="C190" s="361" t="s">
        <v>2788</v>
      </c>
      <c r="E190"/>
      <c r="F190" s="356">
        <v>30.2</v>
      </c>
      <c r="G190" s="356">
        <v>23.82</v>
      </c>
      <c r="H190" s="356">
        <v>20.02</v>
      </c>
      <c r="I190" s="357"/>
      <c r="J190" s="357"/>
      <c r="K190" s="359"/>
      <c r="L190" s="359"/>
      <c r="M190" s="360"/>
      <c r="N190" s="360"/>
      <c r="O190" s="371">
        <v>899</v>
      </c>
    </row>
    <row r="191" spans="2:18">
      <c r="B191" s="354"/>
      <c r="C191" s="361" t="s">
        <v>2789</v>
      </c>
      <c r="E191"/>
      <c r="F191" s="356">
        <v>21.63</v>
      </c>
      <c r="G191" s="356">
        <v>17.059999999999999</v>
      </c>
      <c r="H191" s="356">
        <v>14.34</v>
      </c>
      <c r="I191" s="357"/>
      <c r="J191" s="357"/>
      <c r="K191" s="359"/>
      <c r="L191" s="359"/>
      <c r="M191" s="360"/>
      <c r="N191" s="360"/>
      <c r="O191" s="371">
        <v>644</v>
      </c>
    </row>
    <row r="192" spans="2:18">
      <c r="B192" s="354"/>
      <c r="C192" s="361" t="s">
        <v>2790</v>
      </c>
      <c r="E192"/>
      <c r="F192" s="356" t="s">
        <v>2745</v>
      </c>
      <c r="G192" s="356" t="s">
        <v>2745</v>
      </c>
      <c r="H192" s="356" t="s">
        <v>2745</v>
      </c>
      <c r="I192" s="357"/>
      <c r="J192" s="357"/>
      <c r="K192" s="359"/>
      <c r="L192" s="359"/>
      <c r="M192" s="360"/>
      <c r="N192" s="360"/>
      <c r="O192" s="371"/>
    </row>
    <row r="193" spans="2:18">
      <c r="B193" s="354"/>
      <c r="C193" s="361" t="s">
        <v>2791</v>
      </c>
      <c r="E193"/>
      <c r="F193" s="356">
        <v>10.08</v>
      </c>
      <c r="G193" s="356">
        <v>7.95</v>
      </c>
      <c r="H193" s="356">
        <v>6.68</v>
      </c>
      <c r="I193" s="357"/>
      <c r="J193" s="357"/>
      <c r="K193" s="359"/>
      <c r="L193" s="359"/>
      <c r="M193" s="360"/>
      <c r="N193" s="360"/>
      <c r="O193" s="371">
        <v>300</v>
      </c>
    </row>
    <row r="194" spans="2:18" ht="29">
      <c r="B194" s="354"/>
      <c r="C194" s="361" t="s">
        <v>2792</v>
      </c>
      <c r="E194"/>
      <c r="F194" s="356">
        <v>1.98</v>
      </c>
      <c r="G194" s="356">
        <v>1.56</v>
      </c>
      <c r="H194" s="356">
        <v>1.31</v>
      </c>
      <c r="I194" s="357"/>
      <c r="J194" s="357"/>
      <c r="K194" s="359"/>
      <c r="L194" s="359"/>
      <c r="M194" s="360"/>
      <c r="N194" s="360"/>
      <c r="O194" s="371">
        <v>59</v>
      </c>
    </row>
    <row r="195" spans="2:18" ht="29">
      <c r="B195" s="354"/>
      <c r="C195" s="361" t="s">
        <v>2793</v>
      </c>
      <c r="E195"/>
      <c r="F195" s="356">
        <v>9.0399999999999991</v>
      </c>
      <c r="G195" s="356">
        <v>7.12</v>
      </c>
      <c r="H195" s="356">
        <v>5.99</v>
      </c>
      <c r="I195" s="357"/>
      <c r="J195" s="357"/>
      <c r="K195" s="359"/>
      <c r="L195" s="359"/>
      <c r="M195" s="360"/>
      <c r="N195" s="360"/>
      <c r="O195" s="371">
        <v>269</v>
      </c>
    </row>
    <row r="196" spans="2:18">
      <c r="B196" s="354"/>
      <c r="C196" s="361" t="s">
        <v>2794</v>
      </c>
      <c r="E196"/>
      <c r="F196" s="356">
        <v>7.23</v>
      </c>
      <c r="G196" s="356">
        <v>5.7</v>
      </c>
      <c r="H196" s="356">
        <v>4.78</v>
      </c>
      <c r="I196" s="357"/>
      <c r="J196" s="357"/>
      <c r="K196" s="359"/>
      <c r="L196" s="359"/>
      <c r="M196" s="360"/>
      <c r="N196" s="360"/>
      <c r="O196" s="371">
        <v>215</v>
      </c>
    </row>
    <row r="197" spans="2:18">
      <c r="B197" s="354"/>
      <c r="C197" s="361" t="s">
        <v>2764</v>
      </c>
      <c r="E197"/>
      <c r="F197" s="356">
        <v>15.41</v>
      </c>
      <c r="G197" s="356">
        <v>12.57</v>
      </c>
      <c r="H197" s="356">
        <v>10.88</v>
      </c>
      <c r="I197" s="357"/>
      <c r="J197" s="357"/>
      <c r="K197" s="359"/>
      <c r="L197" s="359"/>
      <c r="M197" s="360"/>
      <c r="N197" s="360"/>
      <c r="O197" s="371">
        <v>399</v>
      </c>
      <c r="P197" s="362">
        <v>2</v>
      </c>
    </row>
    <row r="198" spans="2:18">
      <c r="B198" s="354"/>
      <c r="C198" s="361" t="s">
        <v>2795</v>
      </c>
      <c r="E198"/>
      <c r="F198" s="356">
        <v>13.44</v>
      </c>
      <c r="G198" s="356">
        <v>10.59</v>
      </c>
      <c r="H198" s="356">
        <v>8.9</v>
      </c>
      <c r="I198" s="357"/>
      <c r="J198" s="357"/>
      <c r="K198" s="359"/>
      <c r="L198" s="359"/>
      <c r="M198" s="360"/>
      <c r="N198" s="360"/>
      <c r="O198" s="371">
        <v>400</v>
      </c>
    </row>
    <row r="199" spans="2:18">
      <c r="B199" s="354"/>
      <c r="C199" s="361" t="s">
        <v>2765</v>
      </c>
      <c r="E199"/>
      <c r="F199" s="356">
        <v>10.36</v>
      </c>
      <c r="G199" s="356">
        <v>8.8000000000000007</v>
      </c>
      <c r="H199" s="356">
        <v>7.88</v>
      </c>
      <c r="I199" s="357"/>
      <c r="J199" s="357"/>
      <c r="K199" s="359"/>
      <c r="L199" s="359"/>
      <c r="M199" s="360"/>
      <c r="N199" s="360"/>
      <c r="O199" s="371">
        <v>219</v>
      </c>
      <c r="P199" s="362">
        <v>3</v>
      </c>
    </row>
    <row r="200" spans="2:18">
      <c r="B200" s="354"/>
      <c r="C200" s="361" t="s">
        <v>2796</v>
      </c>
      <c r="E200"/>
      <c r="F200" s="356">
        <v>8.94</v>
      </c>
      <c r="G200" s="356">
        <v>7.05</v>
      </c>
      <c r="H200" s="356">
        <v>5.93</v>
      </c>
      <c r="I200" s="357"/>
      <c r="J200" s="357"/>
      <c r="K200" s="359"/>
      <c r="L200" s="359"/>
      <c r="M200" s="360"/>
      <c r="N200" s="360"/>
      <c r="O200" s="371">
        <v>266</v>
      </c>
    </row>
    <row r="201" spans="2:18">
      <c r="B201" s="354"/>
      <c r="C201" s="361" t="s">
        <v>2766</v>
      </c>
      <c r="E201"/>
      <c r="F201" s="356">
        <v>8.94</v>
      </c>
      <c r="G201" s="356">
        <v>7.05</v>
      </c>
      <c r="H201" s="356">
        <v>5.93</v>
      </c>
      <c r="I201" s="357"/>
      <c r="J201" s="357"/>
      <c r="K201" s="359"/>
      <c r="L201" s="359"/>
      <c r="M201" s="360"/>
      <c r="N201" s="360"/>
      <c r="O201" s="371">
        <v>266</v>
      </c>
    </row>
    <row r="202" spans="2:18">
      <c r="B202" s="354"/>
      <c r="C202" s="361" t="s">
        <v>2797</v>
      </c>
      <c r="E202"/>
      <c r="F202" s="356">
        <v>45.43</v>
      </c>
      <c r="G202" s="356">
        <v>35.82</v>
      </c>
      <c r="H202" s="356">
        <v>30.1</v>
      </c>
      <c r="I202" s="357"/>
      <c r="J202" s="357"/>
      <c r="K202" s="359"/>
      <c r="L202" s="359"/>
      <c r="M202" s="360"/>
      <c r="N202" s="360"/>
      <c r="O202" s="371">
        <v>1352</v>
      </c>
    </row>
    <row r="203" spans="2:18">
      <c r="B203" s="354"/>
      <c r="C203" s="361" t="s">
        <v>2767</v>
      </c>
      <c r="E203"/>
      <c r="F203" s="356">
        <v>29.86</v>
      </c>
      <c r="G203" s="356">
        <v>23.55</v>
      </c>
      <c r="H203" s="356">
        <v>19.79</v>
      </c>
      <c r="I203" s="357"/>
      <c r="J203" s="357"/>
      <c r="K203" s="359"/>
      <c r="L203" s="359"/>
      <c r="M203" s="360"/>
      <c r="N203" s="360"/>
      <c r="O203" s="371">
        <v>889</v>
      </c>
    </row>
    <row r="204" spans="2:18">
      <c r="B204" s="354"/>
      <c r="C204" s="361" t="s">
        <v>2768</v>
      </c>
      <c r="E204"/>
      <c r="F204" s="356">
        <v>6.42</v>
      </c>
      <c r="G204" s="356">
        <v>5.0599999999999996</v>
      </c>
      <c r="H204" s="356">
        <v>4.25</v>
      </c>
      <c r="I204" s="357"/>
      <c r="J204" s="357"/>
      <c r="K204" s="359"/>
      <c r="L204" s="359"/>
      <c r="M204" s="360"/>
      <c r="N204" s="360"/>
      <c r="O204" s="371">
        <v>191</v>
      </c>
    </row>
    <row r="205" spans="2:18">
      <c r="B205" s="354"/>
      <c r="C205" s="361" t="s">
        <v>2749</v>
      </c>
      <c r="E205"/>
      <c r="F205" s="356">
        <v>1.64</v>
      </c>
      <c r="G205" s="356">
        <v>1.3</v>
      </c>
      <c r="H205" s="356">
        <v>1.0900000000000001</v>
      </c>
      <c r="I205" s="357"/>
      <c r="J205" s="357"/>
      <c r="K205" s="359"/>
      <c r="L205" s="359"/>
      <c r="M205" s="360"/>
      <c r="N205" s="360"/>
      <c r="O205" s="371">
        <v>49</v>
      </c>
    </row>
    <row r="206" spans="2:18">
      <c r="B206" s="354"/>
      <c r="C206" s="361"/>
      <c r="E206"/>
      <c r="F206" s="356"/>
      <c r="G206" s="356"/>
      <c r="H206" s="356"/>
      <c r="I206" s="357"/>
      <c r="J206" s="357"/>
      <c r="K206" s="359"/>
      <c r="L206" s="359"/>
      <c r="M206" s="360"/>
      <c r="N206" s="360"/>
    </row>
    <row r="207" spans="2:18" s="343" customFormat="1" ht="87.5">
      <c r="B207" s="321" t="s">
        <v>2808</v>
      </c>
      <c r="C207" s="344" t="s">
        <v>2809</v>
      </c>
      <c r="D207" s="345">
        <v>30</v>
      </c>
      <c r="E207" s="343">
        <v>36</v>
      </c>
      <c r="F207" s="346">
        <v>74.23</v>
      </c>
      <c r="G207" s="346">
        <v>58.54</v>
      </c>
      <c r="H207" s="346">
        <v>49.19</v>
      </c>
      <c r="I207" s="347">
        <v>0</v>
      </c>
      <c r="J207" s="347">
        <v>0</v>
      </c>
      <c r="K207" s="348">
        <v>6.1999999999999998E-3</v>
      </c>
      <c r="L207" s="349" t="s">
        <v>2742</v>
      </c>
      <c r="M207" s="350" t="s">
        <v>2721</v>
      </c>
      <c r="N207" s="350" t="s">
        <v>2743</v>
      </c>
      <c r="O207" s="370">
        <v>2145</v>
      </c>
      <c r="P207" s="351">
        <v>0</v>
      </c>
      <c r="Q207" s="353">
        <v>6.1999999999999998E-3</v>
      </c>
      <c r="R207" s="352"/>
    </row>
    <row r="208" spans="2:18">
      <c r="B208" s="354"/>
      <c r="C208" s="355" t="s">
        <v>2781</v>
      </c>
      <c r="E208"/>
      <c r="F208" s="356" t="s">
        <v>2745</v>
      </c>
      <c r="G208" s="356" t="s">
        <v>2745</v>
      </c>
      <c r="H208" s="356" t="s">
        <v>2745</v>
      </c>
      <c r="I208" s="357"/>
      <c r="J208" s="357"/>
      <c r="K208" s="359"/>
      <c r="L208" s="359"/>
      <c r="M208" s="360"/>
      <c r="N208" s="360"/>
      <c r="O208" s="371"/>
    </row>
    <row r="209" spans="2:15">
      <c r="B209" s="354"/>
      <c r="C209" s="361" t="s">
        <v>2782</v>
      </c>
      <c r="E209"/>
      <c r="F209" s="356">
        <v>0</v>
      </c>
      <c r="G209" s="356">
        <v>0</v>
      </c>
      <c r="H209" s="356">
        <v>0</v>
      </c>
      <c r="I209" s="357"/>
      <c r="J209" s="357"/>
      <c r="K209" s="359"/>
      <c r="L209" s="359"/>
      <c r="M209" s="360"/>
      <c r="N209" s="360"/>
      <c r="O209" s="371">
        <v>0</v>
      </c>
    </row>
    <row r="210" spans="2:15">
      <c r="B210" s="354"/>
      <c r="C210" s="361" t="s">
        <v>2783</v>
      </c>
      <c r="E210"/>
      <c r="F210" s="356">
        <v>10.88</v>
      </c>
      <c r="G210" s="356">
        <v>8.58</v>
      </c>
      <c r="H210" s="356">
        <v>7.21</v>
      </c>
      <c r="I210" s="357"/>
      <c r="J210" s="357"/>
      <c r="K210" s="359"/>
      <c r="L210" s="359"/>
      <c r="M210" s="360"/>
      <c r="N210" s="360"/>
      <c r="O210" s="371">
        <v>324</v>
      </c>
    </row>
    <row r="211" spans="2:15">
      <c r="B211" s="354"/>
      <c r="C211" s="361" t="s">
        <v>2784</v>
      </c>
      <c r="E211"/>
      <c r="F211" s="356" t="s">
        <v>2745</v>
      </c>
      <c r="G211" s="356" t="s">
        <v>2745</v>
      </c>
      <c r="H211" s="356" t="s">
        <v>2745</v>
      </c>
      <c r="I211" s="357"/>
      <c r="J211" s="357"/>
      <c r="K211" s="359"/>
      <c r="L211" s="359"/>
      <c r="M211" s="360"/>
      <c r="N211" s="360"/>
      <c r="O211" s="371"/>
    </row>
    <row r="212" spans="2:15">
      <c r="B212" s="354"/>
      <c r="C212" s="355" t="s">
        <v>2744</v>
      </c>
      <c r="E212"/>
      <c r="F212" s="356" t="s">
        <v>2745</v>
      </c>
      <c r="G212" s="356" t="s">
        <v>2745</v>
      </c>
      <c r="H212" s="356" t="s">
        <v>2745</v>
      </c>
      <c r="I212" s="357"/>
      <c r="J212" s="357"/>
      <c r="K212" s="359"/>
      <c r="L212" s="359"/>
      <c r="M212" s="360"/>
      <c r="N212" s="360"/>
      <c r="O212" s="371"/>
    </row>
    <row r="213" spans="2:15">
      <c r="B213" s="354"/>
      <c r="C213" s="361" t="s">
        <v>2786</v>
      </c>
      <c r="E213"/>
      <c r="F213" s="356">
        <v>18.14</v>
      </c>
      <c r="G213" s="356">
        <v>14.31</v>
      </c>
      <c r="H213" s="356">
        <v>12.03</v>
      </c>
      <c r="I213" s="357"/>
      <c r="J213" s="357"/>
      <c r="K213" s="359"/>
      <c r="L213" s="359"/>
      <c r="M213" s="360"/>
      <c r="N213" s="360"/>
      <c r="O213" s="371">
        <v>540</v>
      </c>
    </row>
    <row r="214" spans="2:15">
      <c r="B214" s="354"/>
      <c r="C214" s="361" t="s">
        <v>2800</v>
      </c>
      <c r="E214"/>
      <c r="F214" s="356">
        <v>22.27</v>
      </c>
      <c r="G214" s="356">
        <v>17.57</v>
      </c>
      <c r="H214" s="356">
        <v>14.76</v>
      </c>
      <c r="I214" s="357"/>
      <c r="J214" s="357"/>
      <c r="K214" s="359"/>
      <c r="L214" s="359"/>
      <c r="M214" s="360"/>
      <c r="N214" s="360"/>
      <c r="O214" s="371">
        <v>663</v>
      </c>
    </row>
    <row r="215" spans="2:15">
      <c r="B215" s="354"/>
      <c r="C215" s="361" t="s">
        <v>2759</v>
      </c>
      <c r="E215"/>
      <c r="F215" s="356" t="s">
        <v>2745</v>
      </c>
      <c r="G215" s="356" t="s">
        <v>2745</v>
      </c>
      <c r="H215" s="356" t="s">
        <v>2745</v>
      </c>
      <c r="I215" s="357"/>
      <c r="J215" s="357"/>
      <c r="K215" s="359"/>
      <c r="L215" s="359"/>
      <c r="M215" s="360"/>
      <c r="N215" s="360"/>
      <c r="O215" s="371"/>
    </row>
    <row r="216" spans="2:15">
      <c r="B216" s="354"/>
      <c r="C216" s="355" t="s">
        <v>2744</v>
      </c>
      <c r="E216"/>
      <c r="F216" s="356" t="s">
        <v>2745</v>
      </c>
      <c r="G216" s="356" t="s">
        <v>2745</v>
      </c>
      <c r="H216" s="356" t="s">
        <v>2745</v>
      </c>
      <c r="I216" s="357"/>
      <c r="J216" s="357"/>
      <c r="K216" s="359"/>
      <c r="L216" s="359"/>
      <c r="M216" s="360"/>
      <c r="N216" s="360"/>
      <c r="O216" s="371"/>
    </row>
    <row r="217" spans="2:15">
      <c r="B217" s="354"/>
      <c r="C217" s="361" t="s">
        <v>2787</v>
      </c>
      <c r="E217"/>
      <c r="F217" s="356">
        <v>14.48</v>
      </c>
      <c r="G217" s="356">
        <v>11.42</v>
      </c>
      <c r="H217" s="356">
        <v>9.59</v>
      </c>
      <c r="I217" s="357"/>
      <c r="J217" s="357"/>
      <c r="K217" s="359"/>
      <c r="L217" s="359"/>
      <c r="M217" s="360"/>
      <c r="N217" s="360"/>
      <c r="O217" s="371">
        <v>431</v>
      </c>
    </row>
    <row r="218" spans="2:15">
      <c r="B218" s="354"/>
      <c r="C218" s="361" t="s">
        <v>2788</v>
      </c>
      <c r="E218"/>
      <c r="F218" s="356">
        <v>30.2</v>
      </c>
      <c r="G218" s="356">
        <v>23.82</v>
      </c>
      <c r="H218" s="356">
        <v>20.02</v>
      </c>
      <c r="I218" s="357"/>
      <c r="J218" s="357"/>
      <c r="K218" s="359"/>
      <c r="L218" s="359"/>
      <c r="M218" s="360"/>
      <c r="N218" s="360"/>
      <c r="O218" s="371">
        <v>899</v>
      </c>
    </row>
    <row r="219" spans="2:15">
      <c r="B219" s="354"/>
      <c r="C219" s="361" t="s">
        <v>2789</v>
      </c>
      <c r="E219"/>
      <c r="F219" s="356">
        <v>21.63</v>
      </c>
      <c r="G219" s="356">
        <v>17.059999999999999</v>
      </c>
      <c r="H219" s="356">
        <v>14.34</v>
      </c>
      <c r="I219" s="357"/>
      <c r="J219" s="357"/>
      <c r="K219" s="359"/>
      <c r="L219" s="359"/>
      <c r="M219" s="360"/>
      <c r="N219" s="360"/>
      <c r="O219" s="371">
        <v>644</v>
      </c>
    </row>
    <row r="220" spans="2:15">
      <c r="B220" s="354"/>
      <c r="C220" s="361" t="s">
        <v>2790</v>
      </c>
      <c r="E220"/>
      <c r="F220" s="356" t="s">
        <v>2745</v>
      </c>
      <c r="G220" s="356" t="s">
        <v>2745</v>
      </c>
      <c r="H220" s="356" t="s">
        <v>2745</v>
      </c>
      <c r="I220" s="357"/>
      <c r="J220" s="357"/>
      <c r="K220" s="359"/>
      <c r="L220" s="359"/>
      <c r="M220" s="360"/>
      <c r="N220" s="360"/>
      <c r="O220" s="371"/>
    </row>
    <row r="221" spans="2:15" ht="29">
      <c r="B221" s="354"/>
      <c r="C221" s="361" t="s">
        <v>2792</v>
      </c>
      <c r="E221"/>
      <c r="F221" s="356">
        <v>1.98</v>
      </c>
      <c r="G221" s="356">
        <v>1.56</v>
      </c>
      <c r="H221" s="356">
        <v>1.31</v>
      </c>
      <c r="I221" s="357"/>
      <c r="J221" s="357"/>
      <c r="K221" s="359"/>
      <c r="L221" s="359"/>
      <c r="M221" s="360"/>
      <c r="N221" s="360"/>
      <c r="O221" s="371">
        <v>59</v>
      </c>
    </row>
    <row r="222" spans="2:15" ht="29">
      <c r="B222" s="354"/>
      <c r="C222" s="361" t="s">
        <v>2793</v>
      </c>
      <c r="E222"/>
      <c r="F222" s="356">
        <v>9.0399999999999991</v>
      </c>
      <c r="G222" s="356">
        <v>7.12</v>
      </c>
      <c r="H222" s="356">
        <v>5.99</v>
      </c>
      <c r="I222" s="357"/>
      <c r="J222" s="357"/>
      <c r="K222" s="359"/>
      <c r="L222" s="359"/>
      <c r="M222" s="360"/>
      <c r="N222" s="360"/>
      <c r="O222" s="371">
        <v>269</v>
      </c>
    </row>
    <row r="223" spans="2:15">
      <c r="B223" s="354"/>
      <c r="C223" s="361" t="s">
        <v>2794</v>
      </c>
      <c r="E223"/>
      <c r="F223" s="356">
        <v>7.23</v>
      </c>
      <c r="G223" s="356">
        <v>5.7</v>
      </c>
      <c r="H223" s="356">
        <v>4.78</v>
      </c>
      <c r="I223" s="357"/>
      <c r="J223" s="357"/>
      <c r="K223" s="359"/>
      <c r="L223" s="359"/>
      <c r="M223" s="360"/>
      <c r="N223" s="360"/>
      <c r="O223" s="371">
        <v>215</v>
      </c>
    </row>
    <row r="224" spans="2:15">
      <c r="B224" s="354"/>
      <c r="C224" s="361" t="s">
        <v>2801</v>
      </c>
      <c r="E224"/>
      <c r="F224" s="356">
        <v>5.37</v>
      </c>
      <c r="G224" s="356">
        <v>4.24</v>
      </c>
      <c r="H224" s="356">
        <v>3.56</v>
      </c>
      <c r="I224" s="357"/>
      <c r="J224" s="357"/>
      <c r="K224" s="359"/>
      <c r="L224" s="359"/>
      <c r="M224" s="360"/>
      <c r="N224" s="360"/>
      <c r="O224" s="371">
        <v>160</v>
      </c>
    </row>
    <row r="225" spans="2:18">
      <c r="B225" s="354"/>
      <c r="C225" s="361" t="s">
        <v>2802</v>
      </c>
      <c r="E225"/>
      <c r="F225" s="356">
        <v>17.16</v>
      </c>
      <c r="G225" s="356">
        <v>13.54</v>
      </c>
      <c r="H225" s="356">
        <v>11.38</v>
      </c>
      <c r="I225" s="357"/>
      <c r="J225" s="357"/>
      <c r="K225" s="359"/>
      <c r="L225" s="359"/>
      <c r="M225" s="360"/>
      <c r="N225" s="360"/>
      <c r="O225" s="371">
        <v>511</v>
      </c>
    </row>
    <row r="226" spans="2:18">
      <c r="B226" s="354"/>
      <c r="C226" s="361" t="s">
        <v>2803</v>
      </c>
      <c r="E226"/>
      <c r="F226" s="356">
        <v>17.21</v>
      </c>
      <c r="G226" s="356">
        <v>13.57</v>
      </c>
      <c r="H226" s="356">
        <v>11.4</v>
      </c>
      <c r="I226" s="357"/>
      <c r="J226" s="357"/>
      <c r="K226" s="359"/>
      <c r="L226" s="359"/>
      <c r="M226" s="360"/>
      <c r="N226" s="360"/>
      <c r="O226" s="371">
        <v>512</v>
      </c>
    </row>
    <row r="227" spans="2:18">
      <c r="B227" s="354"/>
      <c r="C227" s="361" t="s">
        <v>2764</v>
      </c>
      <c r="E227"/>
      <c r="F227" s="356">
        <v>15.41</v>
      </c>
      <c r="G227" s="356">
        <v>12.57</v>
      </c>
      <c r="H227" s="356">
        <v>10.88</v>
      </c>
      <c r="I227" s="357"/>
      <c r="J227" s="357"/>
      <c r="K227" s="359"/>
      <c r="L227" s="359"/>
      <c r="M227" s="360"/>
      <c r="N227" s="360"/>
      <c r="O227" s="371">
        <v>399</v>
      </c>
      <c r="P227" s="362">
        <v>2</v>
      </c>
    </row>
    <row r="228" spans="2:18">
      <c r="B228" s="354"/>
      <c r="C228" s="361" t="s">
        <v>2765</v>
      </c>
      <c r="E228"/>
      <c r="F228" s="356">
        <v>10.36</v>
      </c>
      <c r="G228" s="356">
        <v>8.8000000000000007</v>
      </c>
      <c r="H228" s="356">
        <v>7.88</v>
      </c>
      <c r="I228" s="357"/>
      <c r="J228" s="357"/>
      <c r="K228" s="359"/>
      <c r="L228" s="359"/>
      <c r="M228" s="360"/>
      <c r="N228" s="360"/>
      <c r="O228" s="371">
        <v>219</v>
      </c>
      <c r="P228" s="362">
        <v>3</v>
      </c>
    </row>
    <row r="229" spans="2:18">
      <c r="B229" s="354"/>
      <c r="C229" s="361" t="s">
        <v>2796</v>
      </c>
      <c r="E229"/>
      <c r="F229" s="356">
        <v>8.94</v>
      </c>
      <c r="G229" s="356">
        <v>7.05</v>
      </c>
      <c r="H229" s="356">
        <v>5.93</v>
      </c>
      <c r="I229" s="357"/>
      <c r="J229" s="357"/>
      <c r="K229" s="359"/>
      <c r="L229" s="359"/>
      <c r="M229" s="360"/>
      <c r="N229" s="360"/>
      <c r="O229" s="371">
        <v>266</v>
      </c>
    </row>
    <row r="230" spans="2:18">
      <c r="B230" s="354"/>
      <c r="C230" s="361" t="s">
        <v>2766</v>
      </c>
      <c r="E230"/>
      <c r="F230" s="356">
        <v>8.94</v>
      </c>
      <c r="G230" s="356">
        <v>7.05</v>
      </c>
      <c r="H230" s="356">
        <v>5.93</v>
      </c>
      <c r="I230" s="357"/>
      <c r="J230" s="357"/>
      <c r="K230" s="359"/>
      <c r="L230" s="359"/>
      <c r="M230" s="360"/>
      <c r="N230" s="360"/>
      <c r="O230" s="371">
        <v>266</v>
      </c>
    </row>
    <row r="231" spans="2:18">
      <c r="B231" s="354"/>
      <c r="C231" s="361" t="s">
        <v>2797</v>
      </c>
      <c r="E231"/>
      <c r="F231" s="356">
        <v>45.43</v>
      </c>
      <c r="G231" s="356">
        <v>35.82</v>
      </c>
      <c r="H231" s="356">
        <v>30.1</v>
      </c>
      <c r="I231" s="357"/>
      <c r="J231" s="357"/>
      <c r="K231" s="359"/>
      <c r="L231" s="359"/>
      <c r="M231" s="360"/>
      <c r="N231" s="360"/>
      <c r="O231" s="371">
        <v>1352</v>
      </c>
    </row>
    <row r="232" spans="2:18">
      <c r="B232" s="354"/>
      <c r="C232" s="361" t="s">
        <v>2767</v>
      </c>
      <c r="E232"/>
      <c r="F232" s="356">
        <v>29.86</v>
      </c>
      <c r="G232" s="356">
        <v>23.55</v>
      </c>
      <c r="H232" s="356">
        <v>19.79</v>
      </c>
      <c r="I232" s="357"/>
      <c r="J232" s="357"/>
      <c r="K232" s="359"/>
      <c r="L232" s="359"/>
      <c r="M232" s="360"/>
      <c r="N232" s="360"/>
      <c r="O232" s="371">
        <v>889</v>
      </c>
    </row>
    <row r="233" spans="2:18">
      <c r="B233" s="354"/>
      <c r="C233" s="361" t="s">
        <v>2768</v>
      </c>
      <c r="E233"/>
      <c r="F233" s="356">
        <v>6.42</v>
      </c>
      <c r="G233" s="356">
        <v>5.0599999999999996</v>
      </c>
      <c r="H233" s="356">
        <v>4.25</v>
      </c>
      <c r="I233" s="357"/>
      <c r="J233" s="357"/>
      <c r="K233" s="359"/>
      <c r="L233" s="359"/>
      <c r="M233" s="360"/>
      <c r="N233" s="360"/>
      <c r="O233" s="371">
        <v>191</v>
      </c>
    </row>
    <row r="234" spans="2:18">
      <c r="B234" s="354"/>
      <c r="C234" s="361" t="s">
        <v>2749</v>
      </c>
      <c r="E234"/>
      <c r="F234" s="356">
        <v>1.64</v>
      </c>
      <c r="G234" s="356">
        <v>1.3</v>
      </c>
      <c r="H234" s="356">
        <v>1.0900000000000001</v>
      </c>
      <c r="I234" s="357"/>
      <c r="J234" s="357"/>
      <c r="K234" s="359"/>
      <c r="L234" s="359"/>
      <c r="M234" s="360"/>
      <c r="N234" s="360"/>
      <c r="O234" s="371">
        <v>49</v>
      </c>
    </row>
    <row r="235" spans="2:18">
      <c r="B235" s="354"/>
      <c r="C235" s="361"/>
      <c r="E235"/>
      <c r="F235" s="356"/>
      <c r="G235" s="356"/>
      <c r="H235" s="356"/>
      <c r="I235" s="357"/>
      <c r="J235" s="357"/>
      <c r="K235" s="359"/>
      <c r="L235" s="359"/>
      <c r="M235" s="360"/>
      <c r="N235" s="360"/>
    </row>
    <row r="236" spans="2:18" s="343" customFormat="1" ht="87.5">
      <c r="B236" s="321" t="s">
        <v>2810</v>
      </c>
      <c r="C236" s="344" t="s">
        <v>2811</v>
      </c>
      <c r="D236" s="345">
        <v>30</v>
      </c>
      <c r="E236" s="343">
        <v>36</v>
      </c>
      <c r="F236" s="346">
        <v>84.31</v>
      </c>
      <c r="G236" s="346">
        <v>66.48</v>
      </c>
      <c r="H236" s="346">
        <v>55.87</v>
      </c>
      <c r="I236" s="347">
        <v>0</v>
      </c>
      <c r="J236" s="347">
        <v>0</v>
      </c>
      <c r="K236" s="348">
        <v>6.1999999999999998E-3</v>
      </c>
      <c r="L236" s="349" t="s">
        <v>2742</v>
      </c>
      <c r="M236" s="350" t="s">
        <v>2721</v>
      </c>
      <c r="N236" s="350" t="s">
        <v>2743</v>
      </c>
      <c r="O236" s="370">
        <v>2475</v>
      </c>
      <c r="P236" s="351">
        <v>0</v>
      </c>
      <c r="Q236" s="353">
        <v>6.1999999999999998E-3</v>
      </c>
      <c r="R236" s="352"/>
    </row>
    <row r="237" spans="2:18">
      <c r="B237" s="354"/>
      <c r="C237" s="355" t="s">
        <v>2781</v>
      </c>
      <c r="E237"/>
      <c r="F237" s="356" t="s">
        <v>2745</v>
      </c>
      <c r="G237" s="356" t="s">
        <v>2745</v>
      </c>
      <c r="H237" s="356" t="s">
        <v>2745</v>
      </c>
      <c r="I237" s="357"/>
      <c r="J237" s="357"/>
      <c r="K237" s="359"/>
      <c r="L237" s="359"/>
      <c r="M237" s="360"/>
      <c r="N237" s="360"/>
      <c r="O237" s="371"/>
    </row>
    <row r="238" spans="2:18">
      <c r="B238" s="354"/>
      <c r="C238" s="361" t="s">
        <v>2782</v>
      </c>
      <c r="E238"/>
      <c r="F238" s="356">
        <v>0</v>
      </c>
      <c r="G238" s="356">
        <v>0</v>
      </c>
      <c r="H238" s="356">
        <v>0</v>
      </c>
      <c r="I238" s="357"/>
      <c r="J238" s="357"/>
      <c r="K238" s="359"/>
      <c r="L238" s="359"/>
      <c r="M238" s="360"/>
      <c r="N238" s="360"/>
      <c r="O238" s="371">
        <v>0</v>
      </c>
    </row>
    <row r="239" spans="2:18">
      <c r="B239" s="354"/>
      <c r="C239" s="361" t="s">
        <v>2783</v>
      </c>
      <c r="E239"/>
      <c r="F239" s="356">
        <v>10.88</v>
      </c>
      <c r="G239" s="356">
        <v>8.58</v>
      </c>
      <c r="H239" s="356">
        <v>7.21</v>
      </c>
      <c r="I239" s="357"/>
      <c r="J239" s="357"/>
      <c r="K239" s="359"/>
      <c r="L239" s="359"/>
      <c r="M239" s="360"/>
      <c r="N239" s="360"/>
      <c r="O239" s="371">
        <v>324</v>
      </c>
    </row>
    <row r="240" spans="2:18">
      <c r="B240" s="354"/>
      <c r="C240" s="361" t="s">
        <v>2784</v>
      </c>
      <c r="E240"/>
      <c r="F240" s="356" t="s">
        <v>2745</v>
      </c>
      <c r="G240" s="356" t="s">
        <v>2745</v>
      </c>
      <c r="H240" s="356" t="s">
        <v>2745</v>
      </c>
      <c r="I240" s="357"/>
      <c r="J240" s="357"/>
      <c r="K240" s="359"/>
      <c r="L240" s="359"/>
      <c r="M240" s="360"/>
      <c r="N240" s="360"/>
      <c r="O240" s="371"/>
    </row>
    <row r="241" spans="2:16">
      <c r="B241" s="354"/>
      <c r="C241" s="355" t="s">
        <v>2744</v>
      </c>
      <c r="E241"/>
      <c r="F241" s="356" t="s">
        <v>2745</v>
      </c>
      <c r="G241" s="356" t="s">
        <v>2745</v>
      </c>
      <c r="H241" s="356" t="s">
        <v>2745</v>
      </c>
      <c r="I241" s="357"/>
      <c r="J241" s="357"/>
      <c r="K241" s="359"/>
      <c r="L241" s="359"/>
      <c r="M241" s="360"/>
      <c r="N241" s="360"/>
      <c r="O241" s="371"/>
    </row>
    <row r="242" spans="2:16">
      <c r="B242" s="354"/>
      <c r="C242" s="361" t="s">
        <v>2786</v>
      </c>
      <c r="E242"/>
      <c r="F242" s="356">
        <v>18.14</v>
      </c>
      <c r="G242" s="356">
        <v>14.31</v>
      </c>
      <c r="H242" s="356">
        <v>12.03</v>
      </c>
      <c r="I242" s="357"/>
      <c r="J242" s="357"/>
      <c r="K242" s="359"/>
      <c r="L242" s="359"/>
      <c r="M242" s="360"/>
      <c r="N242" s="360"/>
      <c r="O242" s="371">
        <v>540</v>
      </c>
    </row>
    <row r="243" spans="2:16">
      <c r="B243" s="354"/>
      <c r="C243" s="361" t="s">
        <v>2800</v>
      </c>
      <c r="E243"/>
      <c r="F243" s="356">
        <v>22.27</v>
      </c>
      <c r="G243" s="356">
        <v>17.57</v>
      </c>
      <c r="H243" s="356">
        <v>14.76</v>
      </c>
      <c r="I243" s="357"/>
      <c r="J243" s="357"/>
      <c r="K243" s="359"/>
      <c r="L243" s="359"/>
      <c r="M243" s="360"/>
      <c r="N243" s="360"/>
      <c r="O243" s="371">
        <v>663</v>
      </c>
    </row>
    <row r="244" spans="2:16">
      <c r="B244" s="354"/>
      <c r="C244" s="361" t="s">
        <v>2759</v>
      </c>
      <c r="E244"/>
      <c r="F244" s="356" t="s">
        <v>2745</v>
      </c>
      <c r="G244" s="356" t="s">
        <v>2745</v>
      </c>
      <c r="H244" s="356" t="s">
        <v>2745</v>
      </c>
      <c r="I244" s="357"/>
      <c r="J244" s="357"/>
      <c r="K244" s="359"/>
      <c r="L244" s="359"/>
      <c r="M244" s="360"/>
      <c r="N244" s="360"/>
      <c r="O244" s="371"/>
    </row>
    <row r="245" spans="2:16">
      <c r="B245" s="354"/>
      <c r="C245" s="355" t="s">
        <v>2744</v>
      </c>
      <c r="E245"/>
      <c r="F245" s="356" t="s">
        <v>2745</v>
      </c>
      <c r="G245" s="356" t="s">
        <v>2745</v>
      </c>
      <c r="H245" s="356" t="s">
        <v>2745</v>
      </c>
      <c r="I245" s="357"/>
      <c r="J245" s="357"/>
      <c r="K245" s="359"/>
      <c r="L245" s="359"/>
      <c r="M245" s="360"/>
      <c r="N245" s="360"/>
      <c r="O245" s="371"/>
    </row>
    <row r="246" spans="2:16">
      <c r="B246" s="354"/>
      <c r="C246" s="361" t="s">
        <v>2787</v>
      </c>
      <c r="E246"/>
      <c r="F246" s="356">
        <v>14.48</v>
      </c>
      <c r="G246" s="356">
        <v>11.42</v>
      </c>
      <c r="H246" s="356">
        <v>9.59</v>
      </c>
      <c r="I246" s="357"/>
      <c r="J246" s="357"/>
      <c r="K246" s="359"/>
      <c r="L246" s="359"/>
      <c r="M246" s="360"/>
      <c r="N246" s="360"/>
      <c r="O246" s="371">
        <v>431</v>
      </c>
    </row>
    <row r="247" spans="2:16">
      <c r="B247" s="354"/>
      <c r="C247" s="361" t="s">
        <v>2788</v>
      </c>
      <c r="E247"/>
      <c r="F247" s="356">
        <v>30.2</v>
      </c>
      <c r="G247" s="356">
        <v>23.82</v>
      </c>
      <c r="H247" s="356">
        <v>20.02</v>
      </c>
      <c r="I247" s="357"/>
      <c r="J247" s="357"/>
      <c r="K247" s="359"/>
      <c r="L247" s="359"/>
      <c r="M247" s="360"/>
      <c r="N247" s="360"/>
      <c r="O247" s="371">
        <v>899</v>
      </c>
    </row>
    <row r="248" spans="2:16">
      <c r="B248" s="354"/>
      <c r="C248" s="361" t="s">
        <v>2789</v>
      </c>
      <c r="E248"/>
      <c r="F248" s="356">
        <v>21.63</v>
      </c>
      <c r="G248" s="356">
        <v>17.059999999999999</v>
      </c>
      <c r="H248" s="356">
        <v>14.34</v>
      </c>
      <c r="I248" s="357"/>
      <c r="J248" s="357"/>
      <c r="K248" s="359"/>
      <c r="L248" s="359"/>
      <c r="M248" s="360"/>
      <c r="N248" s="360"/>
      <c r="O248" s="371">
        <v>644</v>
      </c>
    </row>
    <row r="249" spans="2:16">
      <c r="B249" s="354"/>
      <c r="C249" s="361" t="s">
        <v>2790</v>
      </c>
      <c r="E249"/>
      <c r="F249" s="356" t="s">
        <v>2745</v>
      </c>
      <c r="G249" s="356" t="s">
        <v>2745</v>
      </c>
      <c r="H249" s="356" t="s">
        <v>2745</v>
      </c>
      <c r="I249" s="357"/>
      <c r="J249" s="357"/>
      <c r="K249" s="359"/>
      <c r="L249" s="359"/>
      <c r="M249" s="360"/>
      <c r="N249" s="360"/>
      <c r="O249" s="371"/>
    </row>
    <row r="250" spans="2:16" ht="29">
      <c r="B250" s="354"/>
      <c r="C250" s="361" t="s">
        <v>2792</v>
      </c>
      <c r="E250"/>
      <c r="F250" s="356">
        <v>1.98</v>
      </c>
      <c r="G250" s="356">
        <v>1.56</v>
      </c>
      <c r="H250" s="356">
        <v>1.31</v>
      </c>
      <c r="I250" s="357"/>
      <c r="J250" s="357"/>
      <c r="K250" s="359"/>
      <c r="L250" s="359"/>
      <c r="M250" s="360"/>
      <c r="N250" s="360"/>
      <c r="O250" s="371">
        <v>59</v>
      </c>
    </row>
    <row r="251" spans="2:16" ht="29">
      <c r="B251" s="354"/>
      <c r="C251" s="361" t="s">
        <v>2793</v>
      </c>
      <c r="E251"/>
      <c r="F251" s="356">
        <v>9.0399999999999991</v>
      </c>
      <c r="G251" s="356">
        <v>7.12</v>
      </c>
      <c r="H251" s="356">
        <v>5.99</v>
      </c>
      <c r="I251" s="357"/>
      <c r="J251" s="357"/>
      <c r="K251" s="359"/>
      <c r="L251" s="359"/>
      <c r="M251" s="360"/>
      <c r="N251" s="360"/>
      <c r="O251" s="371">
        <v>269</v>
      </c>
    </row>
    <row r="252" spans="2:16">
      <c r="B252" s="354"/>
      <c r="C252" s="361" t="s">
        <v>2794</v>
      </c>
      <c r="E252"/>
      <c r="F252" s="356">
        <v>7.23</v>
      </c>
      <c r="G252" s="356">
        <v>5.7</v>
      </c>
      <c r="H252" s="356">
        <v>4.78</v>
      </c>
      <c r="I252" s="357"/>
      <c r="J252" s="357"/>
      <c r="K252" s="359"/>
      <c r="L252" s="359"/>
      <c r="M252" s="360"/>
      <c r="N252" s="360"/>
      <c r="O252" s="371">
        <v>215</v>
      </c>
    </row>
    <row r="253" spans="2:16">
      <c r="B253" s="354"/>
      <c r="C253" s="361" t="s">
        <v>2801</v>
      </c>
      <c r="E253"/>
      <c r="F253" s="356">
        <v>5.37</v>
      </c>
      <c r="G253" s="356">
        <v>4.24</v>
      </c>
      <c r="H253" s="356">
        <v>3.56</v>
      </c>
      <c r="I253" s="357"/>
      <c r="J253" s="357"/>
      <c r="K253" s="359"/>
      <c r="L253" s="359"/>
      <c r="M253" s="360"/>
      <c r="N253" s="360"/>
      <c r="O253" s="371">
        <v>160</v>
      </c>
    </row>
    <row r="254" spans="2:16">
      <c r="B254" s="354"/>
      <c r="C254" s="361" t="s">
        <v>2802</v>
      </c>
      <c r="E254"/>
      <c r="F254" s="356">
        <v>17.16</v>
      </c>
      <c r="G254" s="356">
        <v>13.54</v>
      </c>
      <c r="H254" s="356">
        <v>11.38</v>
      </c>
      <c r="I254" s="357"/>
      <c r="J254" s="357"/>
      <c r="K254" s="359"/>
      <c r="L254" s="359"/>
      <c r="M254" s="360"/>
      <c r="N254" s="360"/>
      <c r="O254" s="371">
        <v>511</v>
      </c>
    </row>
    <row r="255" spans="2:16">
      <c r="B255" s="354"/>
      <c r="C255" s="361" t="s">
        <v>2803</v>
      </c>
      <c r="E255"/>
      <c r="F255" s="356">
        <v>17.21</v>
      </c>
      <c r="G255" s="356">
        <v>13.57</v>
      </c>
      <c r="H255" s="356">
        <v>11.4</v>
      </c>
      <c r="I255" s="357"/>
      <c r="J255" s="357"/>
      <c r="K255" s="359"/>
      <c r="L255" s="359"/>
      <c r="M255" s="360"/>
      <c r="N255" s="360"/>
      <c r="O255" s="371">
        <v>512</v>
      </c>
    </row>
    <row r="256" spans="2:16">
      <c r="B256" s="354"/>
      <c r="C256" s="361" t="s">
        <v>2764</v>
      </c>
      <c r="E256"/>
      <c r="F256" s="356">
        <v>15.41</v>
      </c>
      <c r="G256" s="356">
        <v>12.57</v>
      </c>
      <c r="H256" s="356">
        <v>10.88</v>
      </c>
      <c r="I256" s="357"/>
      <c r="J256" s="357"/>
      <c r="K256" s="359"/>
      <c r="L256" s="359"/>
      <c r="M256" s="360"/>
      <c r="N256" s="360"/>
      <c r="O256" s="371">
        <v>399</v>
      </c>
      <c r="P256" s="362">
        <v>2</v>
      </c>
    </row>
    <row r="257" spans="2:18">
      <c r="B257" s="354"/>
      <c r="C257" s="361" t="s">
        <v>2765</v>
      </c>
      <c r="E257"/>
      <c r="F257" s="356">
        <v>10.36</v>
      </c>
      <c r="G257" s="356">
        <v>8.8000000000000007</v>
      </c>
      <c r="H257" s="356">
        <v>7.88</v>
      </c>
      <c r="I257" s="357"/>
      <c r="J257" s="357"/>
      <c r="K257" s="359"/>
      <c r="L257" s="359"/>
      <c r="M257" s="360"/>
      <c r="N257" s="360"/>
      <c r="O257" s="371">
        <v>219</v>
      </c>
      <c r="P257" s="362">
        <v>3</v>
      </c>
    </row>
    <row r="258" spans="2:18">
      <c r="B258" s="354"/>
      <c r="C258" s="361" t="s">
        <v>2796</v>
      </c>
      <c r="E258"/>
      <c r="F258" s="356">
        <v>8.94</v>
      </c>
      <c r="G258" s="356">
        <v>7.05</v>
      </c>
      <c r="H258" s="356">
        <v>5.93</v>
      </c>
      <c r="I258" s="357"/>
      <c r="J258" s="357"/>
      <c r="K258" s="359"/>
      <c r="L258" s="359"/>
      <c r="M258" s="360"/>
      <c r="N258" s="360"/>
      <c r="O258" s="371">
        <v>266</v>
      </c>
    </row>
    <row r="259" spans="2:18">
      <c r="B259" s="354"/>
      <c r="C259" s="361" t="s">
        <v>2766</v>
      </c>
      <c r="E259"/>
      <c r="F259" s="356">
        <v>8.94</v>
      </c>
      <c r="G259" s="356">
        <v>7.05</v>
      </c>
      <c r="H259" s="356">
        <v>5.93</v>
      </c>
      <c r="I259" s="357"/>
      <c r="J259" s="357"/>
      <c r="K259" s="359"/>
      <c r="L259" s="359"/>
      <c r="M259" s="360"/>
      <c r="N259" s="360"/>
      <c r="O259" s="371">
        <v>266</v>
      </c>
    </row>
    <row r="260" spans="2:18">
      <c r="B260" s="354"/>
      <c r="C260" s="361" t="s">
        <v>2797</v>
      </c>
      <c r="E260"/>
      <c r="F260" s="356">
        <v>45.43</v>
      </c>
      <c r="G260" s="356">
        <v>35.82</v>
      </c>
      <c r="H260" s="356">
        <v>30.1</v>
      </c>
      <c r="I260" s="357"/>
      <c r="J260" s="357"/>
      <c r="K260" s="359"/>
      <c r="L260" s="359"/>
      <c r="M260" s="360"/>
      <c r="N260" s="360"/>
      <c r="O260" s="371">
        <v>1352</v>
      </c>
    </row>
    <row r="261" spans="2:18">
      <c r="B261" s="354"/>
      <c r="C261" s="361" t="s">
        <v>2767</v>
      </c>
      <c r="E261"/>
      <c r="F261" s="356">
        <v>29.86</v>
      </c>
      <c r="G261" s="356">
        <v>23.55</v>
      </c>
      <c r="H261" s="356">
        <v>19.79</v>
      </c>
      <c r="I261" s="357"/>
      <c r="J261" s="357"/>
      <c r="K261" s="359"/>
      <c r="L261" s="359"/>
      <c r="M261" s="360"/>
      <c r="N261" s="360"/>
      <c r="O261" s="371">
        <v>889</v>
      </c>
    </row>
    <row r="262" spans="2:18">
      <c r="B262" s="354"/>
      <c r="C262" s="361" t="s">
        <v>2768</v>
      </c>
      <c r="E262"/>
      <c r="F262" s="356">
        <v>6.42</v>
      </c>
      <c r="G262" s="356">
        <v>5.0599999999999996</v>
      </c>
      <c r="H262" s="356">
        <v>4.25</v>
      </c>
      <c r="I262" s="357"/>
      <c r="J262" s="357"/>
      <c r="K262" s="359"/>
      <c r="L262" s="359"/>
      <c r="M262" s="360"/>
      <c r="N262" s="360"/>
      <c r="O262" s="371">
        <v>191</v>
      </c>
    </row>
    <row r="263" spans="2:18">
      <c r="B263" s="354"/>
      <c r="C263" s="361" t="s">
        <v>2749</v>
      </c>
      <c r="E263"/>
      <c r="F263" s="356">
        <v>1.64</v>
      </c>
      <c r="G263" s="356">
        <v>1.3</v>
      </c>
      <c r="H263" s="356">
        <v>1.0900000000000001</v>
      </c>
      <c r="I263" s="357"/>
      <c r="J263" s="357"/>
      <c r="K263" s="359"/>
      <c r="L263" s="359"/>
      <c r="M263" s="360"/>
      <c r="N263" s="360"/>
      <c r="O263" s="371">
        <v>49</v>
      </c>
    </row>
    <row r="264" spans="2:18">
      <c r="B264" s="354"/>
      <c r="C264" s="361"/>
      <c r="E264"/>
      <c r="F264" s="356"/>
      <c r="G264" s="356"/>
      <c r="H264" s="356"/>
      <c r="I264" s="357"/>
      <c r="J264" s="357"/>
      <c r="K264" s="359"/>
      <c r="L264" s="359"/>
      <c r="M264" s="360"/>
      <c r="N264" s="360"/>
    </row>
    <row r="265" spans="2:18" s="343" customFormat="1" ht="75">
      <c r="B265" s="321" t="s">
        <v>2812</v>
      </c>
      <c r="C265" s="344" t="s">
        <v>2813</v>
      </c>
      <c r="D265" s="345">
        <v>35</v>
      </c>
      <c r="E265" s="343">
        <v>36</v>
      </c>
      <c r="F265" s="346">
        <v>66</v>
      </c>
      <c r="G265" s="346">
        <v>52.04</v>
      </c>
      <c r="H265" s="346" t="s">
        <v>3214</v>
      </c>
      <c r="I265" s="347">
        <v>0</v>
      </c>
      <c r="J265" s="347">
        <v>0</v>
      </c>
      <c r="K265" s="348">
        <v>6.1999999999999998E-3</v>
      </c>
      <c r="L265" s="349" t="s">
        <v>2742</v>
      </c>
      <c r="M265" s="350" t="s">
        <v>2721</v>
      </c>
      <c r="N265" s="350" t="s">
        <v>2743</v>
      </c>
      <c r="O265" s="370">
        <v>1876</v>
      </c>
      <c r="P265" s="351">
        <v>0</v>
      </c>
      <c r="Q265" s="353">
        <v>6.1999999999999998E-3</v>
      </c>
      <c r="R265" s="352"/>
    </row>
    <row r="266" spans="2:18">
      <c r="B266" s="354"/>
      <c r="C266" s="355" t="s">
        <v>2781</v>
      </c>
      <c r="E266"/>
      <c r="F266" s="356" t="s">
        <v>2745</v>
      </c>
      <c r="G266" s="356" t="s">
        <v>2745</v>
      </c>
      <c r="H266" s="356" t="s">
        <v>2745</v>
      </c>
      <c r="I266" s="357"/>
      <c r="J266" s="357"/>
      <c r="K266" s="359"/>
      <c r="L266" s="359"/>
      <c r="M266" s="360"/>
      <c r="N266" s="360"/>
      <c r="O266" s="371"/>
    </row>
    <row r="267" spans="2:18">
      <c r="B267" s="354"/>
      <c r="C267" s="361" t="s">
        <v>2782</v>
      </c>
      <c r="E267"/>
      <c r="F267" s="356">
        <v>0</v>
      </c>
      <c r="G267" s="356">
        <v>0</v>
      </c>
      <c r="H267" s="356">
        <v>0</v>
      </c>
      <c r="I267" s="357"/>
      <c r="J267" s="357"/>
      <c r="K267" s="359"/>
      <c r="L267" s="359"/>
      <c r="M267" s="360"/>
      <c r="N267" s="360"/>
      <c r="O267" s="371">
        <v>0</v>
      </c>
    </row>
    <row r="268" spans="2:18">
      <c r="B268" s="354"/>
      <c r="C268" s="361" t="s">
        <v>2783</v>
      </c>
      <c r="E268"/>
      <c r="F268" s="356">
        <v>10.88</v>
      </c>
      <c r="G268" s="356">
        <v>8.58</v>
      </c>
      <c r="H268" s="356">
        <v>7.21</v>
      </c>
      <c r="I268" s="357"/>
      <c r="J268" s="357"/>
      <c r="K268" s="359"/>
      <c r="L268" s="359"/>
      <c r="M268" s="360"/>
      <c r="N268" s="360"/>
      <c r="O268" s="371">
        <v>324</v>
      </c>
    </row>
    <row r="269" spans="2:18">
      <c r="B269" s="354"/>
      <c r="C269" s="361" t="s">
        <v>2784</v>
      </c>
      <c r="E269"/>
      <c r="F269" s="356" t="s">
        <v>2745</v>
      </c>
      <c r="G269" s="356" t="s">
        <v>2745</v>
      </c>
      <c r="H269" s="356" t="s">
        <v>2745</v>
      </c>
      <c r="I269" s="357"/>
      <c r="J269" s="357"/>
      <c r="K269" s="359"/>
      <c r="L269" s="359"/>
      <c r="M269" s="360"/>
      <c r="N269" s="360"/>
      <c r="O269" s="371"/>
    </row>
    <row r="270" spans="2:18">
      <c r="B270" s="354"/>
      <c r="C270" s="355" t="s">
        <v>2744</v>
      </c>
      <c r="E270"/>
      <c r="F270" s="356" t="s">
        <v>2745</v>
      </c>
      <c r="G270" s="356" t="s">
        <v>2745</v>
      </c>
      <c r="H270" s="356" t="s">
        <v>2745</v>
      </c>
      <c r="I270" s="357"/>
      <c r="J270" s="357"/>
      <c r="K270" s="359"/>
      <c r="L270" s="359"/>
      <c r="M270" s="360"/>
      <c r="N270" s="360"/>
      <c r="O270" s="371"/>
    </row>
    <row r="271" spans="2:18">
      <c r="B271" s="354"/>
      <c r="C271" s="361" t="s">
        <v>2785</v>
      </c>
      <c r="E271"/>
      <c r="F271" s="356">
        <v>3.36</v>
      </c>
      <c r="G271" s="356">
        <v>2.65</v>
      </c>
      <c r="H271" s="356">
        <v>2.23</v>
      </c>
      <c r="I271" s="357"/>
      <c r="J271" s="357"/>
      <c r="K271" s="359"/>
      <c r="L271" s="359"/>
      <c r="M271" s="360"/>
      <c r="N271" s="360"/>
      <c r="O271" s="371">
        <v>100</v>
      </c>
    </row>
    <row r="272" spans="2:18">
      <c r="B272" s="354"/>
      <c r="C272" s="361" t="s">
        <v>2786</v>
      </c>
      <c r="E272"/>
      <c r="F272" s="356">
        <v>18.14</v>
      </c>
      <c r="G272" s="356">
        <v>14.31</v>
      </c>
      <c r="H272" s="356">
        <v>12.03</v>
      </c>
      <c r="I272" s="357"/>
      <c r="J272" s="357"/>
      <c r="K272" s="359"/>
      <c r="L272" s="359"/>
      <c r="M272" s="360"/>
      <c r="N272" s="360"/>
      <c r="O272" s="371">
        <v>540</v>
      </c>
    </row>
    <row r="273" spans="2:16">
      <c r="B273" s="354"/>
      <c r="C273" s="361" t="s">
        <v>2759</v>
      </c>
      <c r="E273"/>
      <c r="F273" s="356" t="s">
        <v>2745</v>
      </c>
      <c r="G273" s="356" t="s">
        <v>2745</v>
      </c>
      <c r="H273" s="356" t="s">
        <v>2745</v>
      </c>
      <c r="I273" s="357"/>
      <c r="J273" s="357"/>
      <c r="K273" s="359"/>
      <c r="L273" s="359"/>
      <c r="M273" s="360"/>
      <c r="N273" s="360"/>
      <c r="O273" s="371"/>
    </row>
    <row r="274" spans="2:16">
      <c r="B274" s="354"/>
      <c r="C274" s="355" t="s">
        <v>2744</v>
      </c>
      <c r="E274"/>
      <c r="F274" s="356" t="s">
        <v>2745</v>
      </c>
      <c r="G274" s="356" t="s">
        <v>2745</v>
      </c>
      <c r="H274" s="356" t="s">
        <v>2745</v>
      </c>
      <c r="I274" s="357"/>
      <c r="J274" s="357"/>
      <c r="K274" s="359"/>
      <c r="L274" s="359"/>
      <c r="M274" s="360"/>
      <c r="N274" s="360"/>
      <c r="O274" s="371"/>
    </row>
    <row r="275" spans="2:16">
      <c r="B275" s="354"/>
      <c r="C275" s="361" t="s">
        <v>2787</v>
      </c>
      <c r="E275"/>
      <c r="F275" s="356">
        <v>14.48</v>
      </c>
      <c r="G275" s="356">
        <v>11.42</v>
      </c>
      <c r="H275" s="356">
        <v>9.59</v>
      </c>
      <c r="I275" s="357"/>
      <c r="J275" s="357"/>
      <c r="K275" s="359"/>
      <c r="L275" s="359"/>
      <c r="M275" s="360"/>
      <c r="N275" s="360"/>
      <c r="O275" s="371">
        <v>431</v>
      </c>
    </row>
    <row r="276" spans="2:16">
      <c r="B276" s="354"/>
      <c r="C276" s="361" t="s">
        <v>2788</v>
      </c>
      <c r="E276"/>
      <c r="F276" s="356">
        <v>30.2</v>
      </c>
      <c r="G276" s="356">
        <v>23.82</v>
      </c>
      <c r="H276" s="356">
        <v>20.02</v>
      </c>
      <c r="I276" s="357"/>
      <c r="J276" s="357"/>
      <c r="K276" s="359"/>
      <c r="L276" s="359"/>
      <c r="M276" s="360"/>
      <c r="N276" s="360"/>
      <c r="O276" s="371">
        <v>899</v>
      </c>
    </row>
    <row r="277" spans="2:16">
      <c r="B277" s="354"/>
      <c r="C277" s="361" t="s">
        <v>2789</v>
      </c>
      <c r="E277"/>
      <c r="F277" s="356">
        <v>21.63</v>
      </c>
      <c r="G277" s="356">
        <v>17.059999999999999</v>
      </c>
      <c r="H277" s="356">
        <v>14.34</v>
      </c>
      <c r="I277" s="357"/>
      <c r="J277" s="357"/>
      <c r="K277" s="359"/>
      <c r="L277" s="359"/>
      <c r="M277" s="360"/>
      <c r="N277" s="360"/>
      <c r="O277" s="371">
        <v>644</v>
      </c>
    </row>
    <row r="278" spans="2:16">
      <c r="B278" s="354"/>
      <c r="C278" s="361" t="s">
        <v>2790</v>
      </c>
      <c r="E278"/>
      <c r="F278" s="356" t="s">
        <v>2745</v>
      </c>
      <c r="G278" s="356" t="s">
        <v>2745</v>
      </c>
      <c r="H278" s="356" t="s">
        <v>2745</v>
      </c>
      <c r="I278" s="357"/>
      <c r="J278" s="357"/>
      <c r="K278" s="359"/>
      <c r="L278" s="359"/>
      <c r="M278" s="360"/>
      <c r="N278" s="360"/>
      <c r="O278" s="371"/>
    </row>
    <row r="279" spans="2:16">
      <c r="B279" s="354"/>
      <c r="C279" s="361" t="s">
        <v>2791</v>
      </c>
      <c r="E279"/>
      <c r="F279" s="356">
        <v>10.08</v>
      </c>
      <c r="G279" s="356">
        <v>7.95</v>
      </c>
      <c r="H279" s="356">
        <v>6.68</v>
      </c>
      <c r="I279" s="357"/>
      <c r="J279" s="357"/>
      <c r="K279" s="359"/>
      <c r="L279" s="359"/>
      <c r="M279" s="360"/>
      <c r="N279" s="360"/>
      <c r="O279" s="371">
        <v>300</v>
      </c>
    </row>
    <row r="280" spans="2:16" ht="29">
      <c r="B280" s="354"/>
      <c r="C280" s="361" t="s">
        <v>2792</v>
      </c>
      <c r="E280"/>
      <c r="F280" s="356">
        <v>1.98</v>
      </c>
      <c r="G280" s="356">
        <v>1.56</v>
      </c>
      <c r="H280" s="356">
        <v>1.31</v>
      </c>
      <c r="I280" s="357"/>
      <c r="J280" s="357"/>
      <c r="K280" s="359"/>
      <c r="L280" s="359"/>
      <c r="M280" s="360"/>
      <c r="N280" s="360"/>
      <c r="O280" s="371">
        <v>59</v>
      </c>
    </row>
    <row r="281" spans="2:16" ht="29">
      <c r="B281" s="354"/>
      <c r="C281" s="361" t="s">
        <v>2793</v>
      </c>
      <c r="E281"/>
      <c r="F281" s="356">
        <v>9.0399999999999991</v>
      </c>
      <c r="G281" s="356">
        <v>7.12</v>
      </c>
      <c r="H281" s="356">
        <v>5.99</v>
      </c>
      <c r="I281" s="357"/>
      <c r="J281" s="357"/>
      <c r="K281" s="359"/>
      <c r="L281" s="359"/>
      <c r="M281" s="360"/>
      <c r="N281" s="360"/>
      <c r="O281" s="371">
        <v>269</v>
      </c>
    </row>
    <row r="282" spans="2:16">
      <c r="B282" s="354"/>
      <c r="C282" s="361" t="s">
        <v>2794</v>
      </c>
      <c r="E282"/>
      <c r="F282" s="356">
        <v>7.23</v>
      </c>
      <c r="G282" s="356">
        <v>5.7</v>
      </c>
      <c r="H282" s="356">
        <v>4.78</v>
      </c>
      <c r="I282" s="357"/>
      <c r="J282" s="357"/>
      <c r="K282" s="359"/>
      <c r="L282" s="359"/>
      <c r="M282" s="360"/>
      <c r="N282" s="360"/>
      <c r="O282" s="371">
        <v>215</v>
      </c>
    </row>
    <row r="283" spans="2:16">
      <c r="B283" s="354"/>
      <c r="C283" s="361" t="s">
        <v>2764</v>
      </c>
      <c r="E283"/>
      <c r="F283" s="356">
        <v>15.41</v>
      </c>
      <c r="G283" s="356">
        <v>12.57</v>
      </c>
      <c r="H283" s="356">
        <v>10.88</v>
      </c>
      <c r="I283" s="357"/>
      <c r="J283" s="357"/>
      <c r="K283" s="359"/>
      <c r="L283" s="359"/>
      <c r="M283" s="360"/>
      <c r="N283" s="360"/>
      <c r="O283" s="371">
        <v>399</v>
      </c>
      <c r="P283" s="362">
        <v>2</v>
      </c>
    </row>
    <row r="284" spans="2:16">
      <c r="B284" s="354"/>
      <c r="C284" s="361" t="s">
        <v>2795</v>
      </c>
      <c r="E284"/>
      <c r="F284" s="356">
        <v>13.44</v>
      </c>
      <c r="G284" s="356">
        <v>10.59</v>
      </c>
      <c r="H284" s="356">
        <v>8.9</v>
      </c>
      <c r="I284" s="357"/>
      <c r="J284" s="357"/>
      <c r="K284" s="359"/>
      <c r="L284" s="359"/>
      <c r="M284" s="360"/>
      <c r="N284" s="360"/>
      <c r="O284" s="371">
        <v>400</v>
      </c>
    </row>
    <row r="285" spans="2:16">
      <c r="B285" s="354"/>
      <c r="C285" s="361" t="s">
        <v>2765</v>
      </c>
      <c r="E285"/>
      <c r="F285" s="356">
        <v>10.36</v>
      </c>
      <c r="G285" s="356">
        <v>8.8000000000000007</v>
      </c>
      <c r="H285" s="356">
        <v>7.88</v>
      </c>
      <c r="I285" s="357"/>
      <c r="J285" s="357"/>
      <c r="K285" s="359"/>
      <c r="L285" s="359"/>
      <c r="M285" s="360"/>
      <c r="N285" s="360"/>
      <c r="O285" s="371">
        <v>219</v>
      </c>
      <c r="P285" s="362">
        <v>3</v>
      </c>
    </row>
    <row r="286" spans="2:16">
      <c r="B286" s="354"/>
      <c r="C286" s="361" t="s">
        <v>2796</v>
      </c>
      <c r="E286"/>
      <c r="F286" s="356">
        <v>8.94</v>
      </c>
      <c r="G286" s="356">
        <v>7.05</v>
      </c>
      <c r="H286" s="356">
        <v>5.93</v>
      </c>
      <c r="I286" s="357"/>
      <c r="J286" s="357"/>
      <c r="K286" s="359"/>
      <c r="L286" s="359"/>
      <c r="M286" s="360"/>
      <c r="N286" s="360"/>
      <c r="O286" s="371">
        <v>266</v>
      </c>
    </row>
    <row r="287" spans="2:16">
      <c r="B287" s="354"/>
      <c r="C287" s="361" t="s">
        <v>2766</v>
      </c>
      <c r="E287"/>
      <c r="F287" s="356">
        <v>8.94</v>
      </c>
      <c r="G287" s="356">
        <v>7.05</v>
      </c>
      <c r="H287" s="356">
        <v>5.93</v>
      </c>
      <c r="I287" s="357"/>
      <c r="J287" s="357"/>
      <c r="K287" s="359"/>
      <c r="L287" s="359"/>
      <c r="M287" s="360"/>
      <c r="N287" s="360"/>
      <c r="O287" s="371">
        <v>266</v>
      </c>
    </row>
    <row r="288" spans="2:16">
      <c r="B288" s="354"/>
      <c r="C288" s="361" t="s">
        <v>2797</v>
      </c>
      <c r="E288"/>
      <c r="F288" s="356">
        <v>45.43</v>
      </c>
      <c r="G288" s="356">
        <v>35.82</v>
      </c>
      <c r="H288" s="356">
        <v>30.1</v>
      </c>
      <c r="I288" s="357"/>
      <c r="J288" s="357"/>
      <c r="K288" s="359"/>
      <c r="L288" s="359"/>
      <c r="M288" s="360"/>
      <c r="N288" s="360"/>
      <c r="O288" s="371">
        <v>1352</v>
      </c>
    </row>
    <row r="289" spans="2:18">
      <c r="B289" s="354"/>
      <c r="C289" s="361" t="s">
        <v>2767</v>
      </c>
      <c r="E289"/>
      <c r="F289" s="356">
        <v>29.86</v>
      </c>
      <c r="G289" s="356">
        <v>23.55</v>
      </c>
      <c r="H289" s="356">
        <v>19.79</v>
      </c>
      <c r="I289" s="357"/>
      <c r="J289" s="357"/>
      <c r="K289" s="359"/>
      <c r="L289" s="359"/>
      <c r="M289" s="360"/>
      <c r="N289" s="360"/>
      <c r="O289" s="371">
        <v>889</v>
      </c>
    </row>
    <row r="290" spans="2:18">
      <c r="B290" s="354"/>
      <c r="C290" s="361" t="s">
        <v>2768</v>
      </c>
      <c r="E290"/>
      <c r="F290" s="356">
        <v>6.42</v>
      </c>
      <c r="G290" s="356">
        <v>5.0599999999999996</v>
      </c>
      <c r="H290" s="356">
        <v>4.25</v>
      </c>
      <c r="I290" s="357"/>
      <c r="J290" s="357"/>
      <c r="K290" s="359"/>
      <c r="L290" s="359"/>
      <c r="M290" s="360"/>
      <c r="N290" s="360"/>
      <c r="O290" s="371">
        <v>191</v>
      </c>
    </row>
    <row r="291" spans="2:18">
      <c r="B291" s="354"/>
      <c r="C291" s="361" t="s">
        <v>2749</v>
      </c>
      <c r="E291"/>
      <c r="F291" s="356">
        <v>1.64</v>
      </c>
      <c r="G291" s="356">
        <v>1.3</v>
      </c>
      <c r="H291" s="356">
        <v>1.0900000000000001</v>
      </c>
      <c r="I291" s="357"/>
      <c r="J291" s="357"/>
      <c r="K291" s="359"/>
      <c r="L291" s="359"/>
      <c r="M291" s="360"/>
      <c r="N291" s="360"/>
      <c r="O291" s="371">
        <v>49</v>
      </c>
    </row>
    <row r="292" spans="2:18">
      <c r="B292" s="354"/>
      <c r="C292" s="361"/>
      <c r="E292"/>
      <c r="F292" s="356"/>
      <c r="G292" s="356"/>
      <c r="H292" s="356"/>
      <c r="I292" s="357"/>
      <c r="J292" s="357"/>
      <c r="K292" s="359"/>
      <c r="L292" s="359"/>
      <c r="M292" s="360"/>
      <c r="N292" s="360"/>
    </row>
    <row r="293" spans="2:18" s="343" customFormat="1" ht="87.5">
      <c r="B293" s="321" t="s">
        <v>2814</v>
      </c>
      <c r="C293" s="344" t="s">
        <v>2815</v>
      </c>
      <c r="D293" s="345">
        <v>35</v>
      </c>
      <c r="E293" s="343">
        <v>36</v>
      </c>
      <c r="F293" s="346">
        <v>87.43</v>
      </c>
      <c r="G293" s="346">
        <v>68.95</v>
      </c>
      <c r="H293" s="346">
        <v>57.94</v>
      </c>
      <c r="I293" s="347">
        <v>0</v>
      </c>
      <c r="J293" s="347">
        <v>0</v>
      </c>
      <c r="K293" s="348">
        <v>6.1999999999999998E-3</v>
      </c>
      <c r="L293" s="349" t="s">
        <v>2742</v>
      </c>
      <c r="M293" s="350" t="s">
        <v>2721</v>
      </c>
      <c r="N293" s="350" t="s">
        <v>2743</v>
      </c>
      <c r="O293" s="370">
        <v>2577</v>
      </c>
      <c r="P293" s="351">
        <v>0</v>
      </c>
      <c r="Q293" s="353">
        <v>6.1999999999999998E-3</v>
      </c>
      <c r="R293" s="352"/>
    </row>
    <row r="294" spans="2:18">
      <c r="B294" s="354"/>
      <c r="C294" s="355" t="s">
        <v>2781</v>
      </c>
      <c r="E294"/>
      <c r="F294" s="356" t="s">
        <v>2745</v>
      </c>
      <c r="G294" s="356" t="s">
        <v>2745</v>
      </c>
      <c r="H294" s="356" t="s">
        <v>2745</v>
      </c>
      <c r="I294" s="357"/>
      <c r="J294" s="357"/>
      <c r="K294" s="359"/>
      <c r="L294" s="359"/>
      <c r="M294" s="360"/>
      <c r="N294" s="360"/>
      <c r="O294" s="371"/>
    </row>
    <row r="295" spans="2:18">
      <c r="B295" s="354"/>
      <c r="C295" s="361" t="s">
        <v>2782</v>
      </c>
      <c r="E295"/>
      <c r="F295" s="356">
        <v>0</v>
      </c>
      <c r="G295" s="356">
        <v>0</v>
      </c>
      <c r="H295" s="356">
        <v>0</v>
      </c>
      <c r="I295" s="357"/>
      <c r="J295" s="357"/>
      <c r="K295" s="359"/>
      <c r="L295" s="359"/>
      <c r="M295" s="360"/>
      <c r="N295" s="360"/>
      <c r="O295" s="371">
        <v>0</v>
      </c>
    </row>
    <row r="296" spans="2:18">
      <c r="B296" s="354"/>
      <c r="C296" s="361" t="s">
        <v>2783</v>
      </c>
      <c r="E296"/>
      <c r="F296" s="356">
        <v>10.88</v>
      </c>
      <c r="G296" s="356">
        <v>8.58</v>
      </c>
      <c r="H296" s="356">
        <v>7.21</v>
      </c>
      <c r="I296" s="357"/>
      <c r="J296" s="357"/>
      <c r="K296" s="359"/>
      <c r="L296" s="359"/>
      <c r="M296" s="360"/>
      <c r="N296" s="360"/>
      <c r="O296" s="371">
        <v>324</v>
      </c>
    </row>
    <row r="297" spans="2:18">
      <c r="B297" s="354"/>
      <c r="C297" s="361" t="s">
        <v>2784</v>
      </c>
      <c r="E297"/>
      <c r="F297" s="356" t="s">
        <v>2745</v>
      </c>
      <c r="G297" s="356" t="s">
        <v>2745</v>
      </c>
      <c r="H297" s="356" t="s">
        <v>2745</v>
      </c>
      <c r="I297" s="357"/>
      <c r="J297" s="357"/>
      <c r="K297" s="359"/>
      <c r="L297" s="359"/>
      <c r="M297" s="360"/>
      <c r="N297" s="360"/>
      <c r="O297" s="371"/>
    </row>
    <row r="298" spans="2:18">
      <c r="B298" s="354"/>
      <c r="C298" s="355" t="s">
        <v>2744</v>
      </c>
      <c r="E298"/>
      <c r="F298" s="356" t="s">
        <v>2745</v>
      </c>
      <c r="G298" s="356" t="s">
        <v>2745</v>
      </c>
      <c r="H298" s="356" t="s">
        <v>2745</v>
      </c>
      <c r="I298" s="357"/>
      <c r="J298" s="357"/>
      <c r="K298" s="359"/>
      <c r="L298" s="359"/>
      <c r="M298" s="360"/>
      <c r="N298" s="360"/>
      <c r="O298" s="371"/>
    </row>
    <row r="299" spans="2:18">
      <c r="B299" s="354"/>
      <c r="C299" s="361" t="s">
        <v>2786</v>
      </c>
      <c r="E299"/>
      <c r="F299" s="356">
        <v>18.14</v>
      </c>
      <c r="G299" s="356">
        <v>14.31</v>
      </c>
      <c r="H299" s="356">
        <v>12.03</v>
      </c>
      <c r="I299" s="357"/>
      <c r="J299" s="357"/>
      <c r="K299" s="359"/>
      <c r="L299" s="359"/>
      <c r="M299" s="360"/>
      <c r="N299" s="360"/>
      <c r="O299" s="371">
        <v>100</v>
      </c>
    </row>
    <row r="300" spans="2:18">
      <c r="B300" s="354"/>
      <c r="C300" s="361" t="s">
        <v>2800</v>
      </c>
      <c r="E300"/>
      <c r="F300" s="356">
        <v>22.27</v>
      </c>
      <c r="G300" s="356">
        <v>17.57</v>
      </c>
      <c r="H300" s="356">
        <v>14.76</v>
      </c>
      <c r="I300" s="357"/>
      <c r="J300" s="357"/>
      <c r="K300" s="359"/>
      <c r="L300" s="359"/>
      <c r="M300" s="360"/>
      <c r="N300" s="360"/>
      <c r="O300" s="371">
        <v>540</v>
      </c>
    </row>
    <row r="301" spans="2:18">
      <c r="B301" s="354"/>
      <c r="C301" s="361" t="s">
        <v>2759</v>
      </c>
      <c r="E301"/>
      <c r="F301" s="356" t="s">
        <v>2745</v>
      </c>
      <c r="G301" s="356" t="s">
        <v>2745</v>
      </c>
      <c r="H301" s="356" t="s">
        <v>2745</v>
      </c>
      <c r="I301" s="357"/>
      <c r="J301" s="357"/>
      <c r="K301" s="359"/>
      <c r="L301" s="359"/>
      <c r="M301" s="360"/>
      <c r="N301" s="360"/>
      <c r="O301" s="371"/>
    </row>
    <row r="302" spans="2:18">
      <c r="B302" s="354"/>
      <c r="C302" s="355" t="s">
        <v>2744</v>
      </c>
      <c r="E302"/>
      <c r="F302" s="356" t="s">
        <v>2745</v>
      </c>
      <c r="G302" s="356" t="s">
        <v>2745</v>
      </c>
      <c r="H302" s="356" t="s">
        <v>2745</v>
      </c>
      <c r="I302" s="357"/>
      <c r="J302" s="357"/>
      <c r="K302" s="359"/>
      <c r="L302" s="359"/>
      <c r="M302" s="360"/>
      <c r="N302" s="360"/>
      <c r="O302" s="371"/>
    </row>
    <row r="303" spans="2:18">
      <c r="B303" s="354"/>
      <c r="C303" s="361" t="s">
        <v>2787</v>
      </c>
      <c r="E303"/>
      <c r="F303" s="356">
        <v>14.48</v>
      </c>
      <c r="G303" s="356">
        <v>11.42</v>
      </c>
      <c r="H303" s="356">
        <v>9.59</v>
      </c>
      <c r="I303" s="357"/>
      <c r="J303" s="357"/>
      <c r="K303" s="359"/>
      <c r="L303" s="359"/>
      <c r="M303" s="360"/>
      <c r="N303" s="360"/>
      <c r="O303" s="371">
        <v>431</v>
      </c>
    </row>
    <row r="304" spans="2:18">
      <c r="B304" s="354"/>
      <c r="C304" s="361" t="s">
        <v>2788</v>
      </c>
      <c r="E304"/>
      <c r="F304" s="356">
        <v>30.2</v>
      </c>
      <c r="G304" s="356">
        <v>23.82</v>
      </c>
      <c r="H304" s="356">
        <v>20.02</v>
      </c>
      <c r="I304" s="357"/>
      <c r="J304" s="357"/>
      <c r="K304" s="359"/>
      <c r="L304" s="359"/>
      <c r="M304" s="360"/>
      <c r="N304" s="360"/>
      <c r="O304" s="371">
        <v>899</v>
      </c>
    </row>
    <row r="305" spans="2:16">
      <c r="B305" s="354"/>
      <c r="C305" s="361" t="s">
        <v>2789</v>
      </c>
      <c r="E305"/>
      <c r="F305" s="356">
        <v>21.63</v>
      </c>
      <c r="G305" s="356">
        <v>17.059999999999999</v>
      </c>
      <c r="H305" s="356">
        <v>14.34</v>
      </c>
      <c r="I305" s="357"/>
      <c r="J305" s="357"/>
      <c r="K305" s="359"/>
      <c r="L305" s="359"/>
      <c r="M305" s="360"/>
      <c r="N305" s="360"/>
      <c r="O305" s="371">
        <v>644</v>
      </c>
    </row>
    <row r="306" spans="2:16">
      <c r="B306" s="354"/>
      <c r="C306" s="361" t="s">
        <v>2790</v>
      </c>
      <c r="E306"/>
      <c r="F306" s="356" t="s">
        <v>2745</v>
      </c>
      <c r="G306" s="356" t="s">
        <v>2745</v>
      </c>
      <c r="H306" s="356" t="s">
        <v>2745</v>
      </c>
      <c r="I306" s="357"/>
      <c r="J306" s="357"/>
      <c r="K306" s="359"/>
      <c r="L306" s="359"/>
      <c r="M306" s="360"/>
      <c r="N306" s="360"/>
      <c r="O306" s="371"/>
    </row>
    <row r="307" spans="2:16" ht="29">
      <c r="B307" s="354"/>
      <c r="C307" s="361" t="s">
        <v>2792</v>
      </c>
      <c r="E307"/>
      <c r="F307" s="356">
        <v>1.98</v>
      </c>
      <c r="G307" s="356">
        <v>1.56</v>
      </c>
      <c r="H307" s="356">
        <v>1.31</v>
      </c>
      <c r="I307" s="357"/>
      <c r="J307" s="357"/>
      <c r="K307" s="359"/>
      <c r="L307" s="359"/>
      <c r="M307" s="360"/>
      <c r="N307" s="360"/>
      <c r="O307" s="371">
        <v>300</v>
      </c>
    </row>
    <row r="308" spans="2:16" ht="29">
      <c r="B308" s="354"/>
      <c r="C308" s="361" t="s">
        <v>2793</v>
      </c>
      <c r="E308"/>
      <c r="F308" s="356">
        <v>9.0399999999999991</v>
      </c>
      <c r="G308" s="356">
        <v>7.12</v>
      </c>
      <c r="H308" s="356">
        <v>5.99</v>
      </c>
      <c r="I308" s="357"/>
      <c r="J308" s="357"/>
      <c r="K308" s="359"/>
      <c r="L308" s="359"/>
      <c r="M308" s="360"/>
      <c r="N308" s="360"/>
      <c r="O308" s="371">
        <v>59</v>
      </c>
    </row>
    <row r="309" spans="2:16">
      <c r="B309" s="354"/>
      <c r="C309" s="361" t="s">
        <v>2794</v>
      </c>
      <c r="E309"/>
      <c r="F309" s="356">
        <v>7.23</v>
      </c>
      <c r="G309" s="356">
        <v>5.7</v>
      </c>
      <c r="H309" s="356">
        <v>4.78</v>
      </c>
      <c r="I309" s="357"/>
      <c r="J309" s="357"/>
      <c r="K309" s="359"/>
      <c r="L309" s="359"/>
      <c r="M309" s="360"/>
      <c r="N309" s="360"/>
      <c r="O309" s="371">
        <v>269</v>
      </c>
    </row>
    <row r="310" spans="2:16">
      <c r="B310" s="354"/>
      <c r="C310" s="361" t="s">
        <v>2801</v>
      </c>
      <c r="E310"/>
      <c r="F310" s="356">
        <v>5.37</v>
      </c>
      <c r="G310" s="356">
        <v>4.24</v>
      </c>
      <c r="H310" s="356">
        <v>3.56</v>
      </c>
      <c r="I310" s="357"/>
      <c r="J310" s="357"/>
      <c r="K310" s="359"/>
      <c r="L310" s="359"/>
      <c r="M310" s="360"/>
      <c r="N310" s="360"/>
      <c r="O310" s="371">
        <v>215</v>
      </c>
    </row>
    <row r="311" spans="2:16">
      <c r="B311" s="354"/>
      <c r="C311" s="361" t="s">
        <v>2802</v>
      </c>
      <c r="E311"/>
      <c r="F311" s="356">
        <v>17.16</v>
      </c>
      <c r="G311" s="356">
        <v>13.54</v>
      </c>
      <c r="H311" s="356">
        <v>11.38</v>
      </c>
      <c r="I311" s="357"/>
      <c r="J311" s="357"/>
      <c r="K311" s="359"/>
      <c r="L311" s="359"/>
      <c r="M311" s="360"/>
      <c r="N311" s="360"/>
      <c r="O311" s="371">
        <v>399</v>
      </c>
    </row>
    <row r="312" spans="2:16">
      <c r="B312" s="354"/>
      <c r="C312" s="361" t="s">
        <v>2803</v>
      </c>
      <c r="E312"/>
      <c r="F312" s="356">
        <v>17.21</v>
      </c>
      <c r="G312" s="356">
        <v>13.57</v>
      </c>
      <c r="H312" s="356">
        <v>11.4</v>
      </c>
      <c r="I312" s="357"/>
      <c r="J312" s="357"/>
      <c r="K312" s="359"/>
      <c r="L312" s="359"/>
      <c r="M312" s="360"/>
      <c r="N312" s="360"/>
      <c r="O312" s="371">
        <v>400</v>
      </c>
    </row>
    <row r="313" spans="2:16">
      <c r="B313" s="354"/>
      <c r="C313" s="361" t="s">
        <v>2764</v>
      </c>
      <c r="E313"/>
      <c r="F313" s="356">
        <v>15.41</v>
      </c>
      <c r="G313" s="356">
        <v>12.57</v>
      </c>
      <c r="H313" s="356">
        <v>10.88</v>
      </c>
      <c r="I313" s="357"/>
      <c r="J313" s="357"/>
      <c r="K313" s="359"/>
      <c r="L313" s="359"/>
      <c r="M313" s="360"/>
      <c r="N313" s="360"/>
      <c r="O313" s="371">
        <v>219</v>
      </c>
      <c r="P313" s="362">
        <v>2</v>
      </c>
    </row>
    <row r="314" spans="2:16">
      <c r="B314" s="354"/>
      <c r="C314" s="361" t="s">
        <v>2765</v>
      </c>
      <c r="E314"/>
      <c r="F314" s="356">
        <v>10.36</v>
      </c>
      <c r="G314" s="356">
        <v>8.8000000000000007</v>
      </c>
      <c r="H314" s="356">
        <v>7.88</v>
      </c>
      <c r="I314" s="357"/>
      <c r="J314" s="357"/>
      <c r="K314" s="359"/>
      <c r="L314" s="359"/>
      <c r="M314" s="360"/>
      <c r="N314" s="360"/>
      <c r="O314" s="371">
        <v>266</v>
      </c>
      <c r="P314" s="362">
        <v>3</v>
      </c>
    </row>
    <row r="315" spans="2:16">
      <c r="B315" s="354"/>
      <c r="C315" s="361" t="s">
        <v>2796</v>
      </c>
      <c r="E315"/>
      <c r="F315" s="356">
        <v>8.94</v>
      </c>
      <c r="G315" s="356">
        <v>7.05</v>
      </c>
      <c r="H315" s="356">
        <v>5.93</v>
      </c>
      <c r="I315" s="357"/>
      <c r="J315" s="357"/>
      <c r="K315" s="359"/>
      <c r="L315" s="359"/>
      <c r="M315" s="360"/>
      <c r="N315" s="360"/>
      <c r="O315" s="371">
        <v>266</v>
      </c>
    </row>
    <row r="316" spans="2:16">
      <c r="B316" s="354"/>
      <c r="C316" s="361" t="s">
        <v>2766</v>
      </c>
      <c r="E316"/>
      <c r="F316" s="356">
        <v>8.94</v>
      </c>
      <c r="G316" s="356">
        <v>7.05</v>
      </c>
      <c r="H316" s="356">
        <v>5.93</v>
      </c>
      <c r="I316" s="357"/>
      <c r="J316" s="357"/>
      <c r="K316" s="359"/>
      <c r="L316" s="359"/>
      <c r="M316" s="360"/>
      <c r="N316" s="360"/>
      <c r="O316" s="371">
        <v>1352</v>
      </c>
    </row>
    <row r="317" spans="2:16">
      <c r="B317" s="354"/>
      <c r="C317" s="361" t="s">
        <v>2797</v>
      </c>
      <c r="E317"/>
      <c r="F317" s="356">
        <v>45.43</v>
      </c>
      <c r="G317" s="356">
        <v>35.82</v>
      </c>
      <c r="H317" s="356">
        <v>30.1</v>
      </c>
      <c r="I317" s="357"/>
      <c r="J317" s="357"/>
      <c r="K317" s="359"/>
      <c r="L317" s="359"/>
      <c r="M317" s="360"/>
      <c r="N317" s="360"/>
      <c r="O317" s="371">
        <v>889</v>
      </c>
    </row>
    <row r="318" spans="2:16">
      <c r="B318" s="354"/>
      <c r="C318" s="361" t="s">
        <v>2767</v>
      </c>
      <c r="E318"/>
      <c r="F318" s="356">
        <v>29.86</v>
      </c>
      <c r="G318" s="356">
        <v>23.55</v>
      </c>
      <c r="H318" s="356">
        <v>19.79</v>
      </c>
      <c r="I318" s="357"/>
      <c r="J318" s="357"/>
      <c r="K318" s="359"/>
      <c r="L318" s="359"/>
      <c r="M318" s="360"/>
      <c r="N318" s="360"/>
      <c r="O318" s="371">
        <v>191</v>
      </c>
    </row>
    <row r="319" spans="2:16">
      <c r="B319" s="354"/>
      <c r="C319" s="361" t="s">
        <v>2768</v>
      </c>
      <c r="E319"/>
      <c r="F319" s="356">
        <v>6.42</v>
      </c>
      <c r="G319" s="356">
        <v>5.0599999999999996</v>
      </c>
      <c r="H319" s="356">
        <v>4.25</v>
      </c>
      <c r="I319" s="357"/>
      <c r="J319" s="357"/>
      <c r="K319" s="359"/>
      <c r="L319" s="359"/>
      <c r="M319" s="360"/>
      <c r="N319" s="360"/>
      <c r="O319" s="371">
        <v>49</v>
      </c>
    </row>
    <row r="320" spans="2:16">
      <c r="B320" s="354"/>
      <c r="C320" s="361" t="s">
        <v>2749</v>
      </c>
      <c r="E320"/>
      <c r="F320" s="356">
        <v>1.64</v>
      </c>
      <c r="G320" s="356">
        <v>1.3</v>
      </c>
      <c r="H320" s="356">
        <v>1.0900000000000001</v>
      </c>
      <c r="I320" s="357"/>
      <c r="J320" s="357"/>
      <c r="K320" s="359"/>
      <c r="L320" s="359"/>
      <c r="M320" s="360"/>
      <c r="N320" s="360"/>
    </row>
    <row r="321" spans="2:18">
      <c r="B321" s="354"/>
      <c r="C321" s="361"/>
      <c r="E321"/>
      <c r="F321" s="356"/>
      <c r="G321" s="356"/>
      <c r="H321" s="356"/>
      <c r="I321" s="357"/>
      <c r="J321" s="357"/>
      <c r="K321" s="359"/>
      <c r="L321" s="359"/>
      <c r="M321" s="360"/>
      <c r="N321" s="360"/>
    </row>
    <row r="322" spans="2:18" s="343" customFormat="1" ht="87.5">
      <c r="B322" s="321" t="s">
        <v>2816</v>
      </c>
      <c r="C322" s="344" t="s">
        <v>2817</v>
      </c>
      <c r="D322" s="345">
        <v>35</v>
      </c>
      <c r="E322" s="343">
        <v>36</v>
      </c>
      <c r="F322" s="346">
        <v>96.4</v>
      </c>
      <c r="G322" s="346">
        <v>76.03</v>
      </c>
      <c r="H322" s="346">
        <v>63.89</v>
      </c>
      <c r="I322" s="347">
        <v>0</v>
      </c>
      <c r="J322" s="347">
        <v>0</v>
      </c>
      <c r="K322" s="348">
        <v>6.1999999999999998E-3</v>
      </c>
      <c r="L322" s="349" t="s">
        <v>2742</v>
      </c>
      <c r="M322" s="350" t="s">
        <v>2721</v>
      </c>
      <c r="N322" s="350" t="s">
        <v>2743</v>
      </c>
      <c r="O322" s="370">
        <v>2871</v>
      </c>
      <c r="P322" s="351">
        <v>0</v>
      </c>
      <c r="Q322" s="353">
        <v>6.1999999999999998E-3</v>
      </c>
      <c r="R322" s="352"/>
    </row>
    <row r="323" spans="2:18">
      <c r="B323" s="354"/>
      <c r="C323" s="355" t="s">
        <v>2781</v>
      </c>
      <c r="E323"/>
      <c r="F323" s="356" t="s">
        <v>2745</v>
      </c>
      <c r="G323" s="356" t="s">
        <v>2745</v>
      </c>
      <c r="H323" s="356" t="s">
        <v>2745</v>
      </c>
      <c r="I323" s="357"/>
      <c r="J323" s="357"/>
      <c r="K323" s="359"/>
      <c r="L323" s="359"/>
      <c r="M323" s="360"/>
      <c r="N323" s="360"/>
      <c r="O323" s="371"/>
    </row>
    <row r="324" spans="2:18">
      <c r="B324" s="354"/>
      <c r="C324" s="361" t="s">
        <v>2782</v>
      </c>
      <c r="E324"/>
      <c r="F324" s="356">
        <v>0</v>
      </c>
      <c r="G324" s="356">
        <v>0</v>
      </c>
      <c r="H324" s="356">
        <v>0</v>
      </c>
      <c r="I324" s="357"/>
      <c r="J324" s="357"/>
      <c r="K324" s="359"/>
      <c r="L324" s="359"/>
      <c r="M324" s="360"/>
      <c r="N324" s="360"/>
      <c r="O324" s="371">
        <v>0</v>
      </c>
    </row>
    <row r="325" spans="2:18">
      <c r="B325" s="354"/>
      <c r="C325" s="361" t="s">
        <v>2783</v>
      </c>
      <c r="E325"/>
      <c r="F325" s="356">
        <v>10.88</v>
      </c>
      <c r="G325" s="356">
        <v>8.58</v>
      </c>
      <c r="H325" s="356">
        <v>7.21</v>
      </c>
      <c r="I325" s="357"/>
      <c r="J325" s="357"/>
      <c r="K325" s="359"/>
      <c r="L325" s="359"/>
      <c r="M325" s="360"/>
      <c r="N325" s="360"/>
      <c r="O325" s="371">
        <v>324</v>
      </c>
    </row>
    <row r="326" spans="2:18">
      <c r="B326" s="354"/>
      <c r="C326" s="361" t="s">
        <v>2784</v>
      </c>
      <c r="E326"/>
      <c r="F326" s="356" t="s">
        <v>2745</v>
      </c>
      <c r="G326" s="356" t="s">
        <v>2745</v>
      </c>
      <c r="H326" s="356" t="s">
        <v>2745</v>
      </c>
      <c r="I326" s="357"/>
      <c r="J326" s="357"/>
      <c r="K326" s="359"/>
      <c r="L326" s="359"/>
      <c r="M326" s="360"/>
      <c r="N326" s="360"/>
      <c r="O326" s="371"/>
    </row>
    <row r="327" spans="2:18">
      <c r="B327" s="354"/>
      <c r="C327" s="355" t="s">
        <v>2744</v>
      </c>
      <c r="E327"/>
      <c r="F327" s="356" t="s">
        <v>2745</v>
      </c>
      <c r="G327" s="356" t="s">
        <v>2745</v>
      </c>
      <c r="H327" s="356" t="s">
        <v>2745</v>
      </c>
      <c r="I327" s="357"/>
      <c r="J327" s="357"/>
      <c r="K327" s="359"/>
      <c r="L327" s="359"/>
      <c r="M327" s="360"/>
      <c r="N327" s="360"/>
      <c r="O327" s="371"/>
    </row>
    <row r="328" spans="2:18">
      <c r="B328" s="354"/>
      <c r="C328" s="361" t="s">
        <v>2786</v>
      </c>
      <c r="E328"/>
      <c r="F328" s="356">
        <v>18.14</v>
      </c>
      <c r="G328" s="356">
        <v>14.31</v>
      </c>
      <c r="H328" s="356">
        <v>12.03</v>
      </c>
      <c r="I328" s="357"/>
      <c r="J328" s="357"/>
      <c r="K328" s="359"/>
      <c r="L328" s="359"/>
      <c r="M328" s="360"/>
      <c r="N328" s="360"/>
      <c r="O328" s="371">
        <v>540</v>
      </c>
    </row>
    <row r="329" spans="2:18">
      <c r="B329" s="354"/>
      <c r="C329" s="361" t="s">
        <v>2800</v>
      </c>
      <c r="E329"/>
      <c r="F329" s="356">
        <v>22.27</v>
      </c>
      <c r="G329" s="356">
        <v>17.57</v>
      </c>
      <c r="H329" s="356">
        <v>14.76</v>
      </c>
      <c r="I329" s="357"/>
      <c r="J329" s="357"/>
      <c r="K329" s="359"/>
      <c r="L329" s="359"/>
      <c r="M329" s="360"/>
      <c r="N329" s="360"/>
      <c r="O329" s="371">
        <v>663</v>
      </c>
    </row>
    <row r="330" spans="2:18">
      <c r="B330" s="354"/>
      <c r="C330" s="361" t="s">
        <v>2759</v>
      </c>
      <c r="E330"/>
      <c r="F330" s="356" t="s">
        <v>2745</v>
      </c>
      <c r="G330" s="356" t="s">
        <v>2745</v>
      </c>
      <c r="H330" s="356" t="s">
        <v>2745</v>
      </c>
      <c r="I330" s="357"/>
      <c r="J330" s="357"/>
      <c r="K330" s="359"/>
      <c r="L330" s="359"/>
      <c r="M330" s="360"/>
      <c r="N330" s="360"/>
      <c r="O330" s="371"/>
    </row>
    <row r="331" spans="2:18">
      <c r="B331" s="354"/>
      <c r="C331" s="355" t="s">
        <v>2744</v>
      </c>
      <c r="E331"/>
      <c r="F331" s="356" t="s">
        <v>2745</v>
      </c>
      <c r="G331" s="356" t="s">
        <v>2745</v>
      </c>
      <c r="H331" s="356" t="s">
        <v>2745</v>
      </c>
      <c r="I331" s="357"/>
      <c r="J331" s="357"/>
      <c r="K331" s="359"/>
      <c r="L331" s="359"/>
      <c r="M331" s="360"/>
      <c r="N331" s="360"/>
      <c r="O331" s="371"/>
    </row>
    <row r="332" spans="2:18">
      <c r="B332" s="354"/>
      <c r="C332" s="361" t="s">
        <v>2787</v>
      </c>
      <c r="E332"/>
      <c r="F332" s="356">
        <v>14.48</v>
      </c>
      <c r="G332" s="356">
        <v>11.42</v>
      </c>
      <c r="H332" s="356">
        <v>9.59</v>
      </c>
      <c r="I332" s="357"/>
      <c r="J332" s="357"/>
      <c r="K332" s="359"/>
      <c r="L332" s="359"/>
      <c r="M332" s="360"/>
      <c r="N332" s="360"/>
      <c r="O332" s="371">
        <v>431</v>
      </c>
    </row>
    <row r="333" spans="2:18">
      <c r="B333" s="354"/>
      <c r="C333" s="361" t="s">
        <v>2788</v>
      </c>
      <c r="E333"/>
      <c r="F333" s="356">
        <v>30.2</v>
      </c>
      <c r="G333" s="356">
        <v>23.82</v>
      </c>
      <c r="H333" s="356">
        <v>20.02</v>
      </c>
      <c r="I333" s="357"/>
      <c r="J333" s="357"/>
      <c r="K333" s="359"/>
      <c r="L333" s="359"/>
      <c r="M333" s="360"/>
      <c r="N333" s="360"/>
      <c r="O333" s="371">
        <v>899</v>
      </c>
    </row>
    <row r="334" spans="2:18">
      <c r="B334" s="354"/>
      <c r="C334" s="361" t="s">
        <v>2789</v>
      </c>
      <c r="E334"/>
      <c r="F334" s="356">
        <v>21.63</v>
      </c>
      <c r="G334" s="356">
        <v>17.059999999999999</v>
      </c>
      <c r="H334" s="356">
        <v>14.34</v>
      </c>
      <c r="I334" s="357"/>
      <c r="J334" s="357"/>
      <c r="K334" s="359"/>
      <c r="L334" s="359"/>
      <c r="M334" s="360"/>
      <c r="N334" s="360"/>
      <c r="O334" s="371">
        <v>644</v>
      </c>
    </row>
    <row r="335" spans="2:18">
      <c r="B335" s="354"/>
      <c r="C335" s="361" t="s">
        <v>2790</v>
      </c>
      <c r="E335"/>
      <c r="F335" s="356" t="s">
        <v>2745</v>
      </c>
      <c r="G335" s="356" t="s">
        <v>2745</v>
      </c>
      <c r="H335" s="356" t="s">
        <v>2745</v>
      </c>
      <c r="I335" s="357"/>
      <c r="J335" s="357"/>
      <c r="K335" s="359"/>
      <c r="L335" s="359"/>
      <c r="M335" s="360"/>
      <c r="N335" s="360"/>
      <c r="O335" s="371">
        <v>0</v>
      </c>
    </row>
    <row r="336" spans="2:18" ht="29">
      <c r="B336" s="354"/>
      <c r="C336" s="361" t="s">
        <v>2792</v>
      </c>
      <c r="E336"/>
      <c r="F336" s="356">
        <v>1.98</v>
      </c>
      <c r="G336" s="356">
        <v>1.56</v>
      </c>
      <c r="H336" s="356">
        <v>1.31</v>
      </c>
      <c r="I336" s="357"/>
      <c r="J336" s="357"/>
      <c r="K336" s="359"/>
      <c r="L336" s="359"/>
      <c r="M336" s="360"/>
      <c r="N336" s="360"/>
      <c r="O336" s="371">
        <v>59</v>
      </c>
    </row>
    <row r="337" spans="2:18" ht="29">
      <c r="B337" s="354"/>
      <c r="C337" s="361" t="s">
        <v>2793</v>
      </c>
      <c r="E337"/>
      <c r="F337" s="356">
        <v>9.0399999999999991</v>
      </c>
      <c r="G337" s="356">
        <v>7.12</v>
      </c>
      <c r="H337" s="356">
        <v>5.99</v>
      </c>
      <c r="I337" s="357"/>
      <c r="J337" s="357"/>
      <c r="K337" s="359"/>
      <c r="L337" s="359"/>
      <c r="M337" s="360"/>
      <c r="N337" s="360"/>
      <c r="O337" s="371">
        <v>269</v>
      </c>
    </row>
    <row r="338" spans="2:18">
      <c r="B338" s="354"/>
      <c r="C338" s="361" t="s">
        <v>2794</v>
      </c>
      <c r="E338"/>
      <c r="F338" s="356">
        <v>7.23</v>
      </c>
      <c r="G338" s="356">
        <v>5.7</v>
      </c>
      <c r="H338" s="356">
        <v>4.78</v>
      </c>
      <c r="I338" s="357"/>
      <c r="J338" s="357"/>
      <c r="K338" s="359"/>
      <c r="L338" s="359"/>
      <c r="M338" s="360"/>
      <c r="N338" s="360"/>
      <c r="O338" s="371">
        <v>215</v>
      </c>
    </row>
    <row r="339" spans="2:18">
      <c r="B339" s="354"/>
      <c r="C339" s="361" t="s">
        <v>2801</v>
      </c>
      <c r="E339"/>
      <c r="F339" s="356">
        <v>5.37</v>
      </c>
      <c r="G339" s="356">
        <v>4.24</v>
      </c>
      <c r="H339" s="356">
        <v>3.56</v>
      </c>
      <c r="I339" s="357"/>
      <c r="J339" s="357"/>
      <c r="K339" s="359"/>
      <c r="L339" s="359"/>
      <c r="M339" s="360"/>
      <c r="N339" s="360"/>
      <c r="O339" s="371">
        <v>160</v>
      </c>
    </row>
    <row r="340" spans="2:18">
      <c r="B340" s="354"/>
      <c r="C340" s="361" t="s">
        <v>2802</v>
      </c>
      <c r="E340"/>
      <c r="F340" s="356">
        <v>17.16</v>
      </c>
      <c r="G340" s="356">
        <v>13.54</v>
      </c>
      <c r="H340" s="356">
        <v>11.38</v>
      </c>
      <c r="I340" s="357"/>
      <c r="J340" s="357"/>
      <c r="K340" s="359"/>
      <c r="L340" s="359"/>
      <c r="M340" s="360"/>
      <c r="N340" s="360"/>
      <c r="O340" s="371">
        <v>511</v>
      </c>
    </row>
    <row r="341" spans="2:18">
      <c r="B341" s="354"/>
      <c r="C341" s="361" t="s">
        <v>2803</v>
      </c>
      <c r="E341"/>
      <c r="F341" s="356">
        <v>17.21</v>
      </c>
      <c r="G341" s="356">
        <v>13.57</v>
      </c>
      <c r="H341" s="356">
        <v>11.4</v>
      </c>
      <c r="I341" s="357"/>
      <c r="J341" s="357"/>
      <c r="K341" s="359"/>
      <c r="L341" s="359"/>
      <c r="M341" s="360"/>
      <c r="N341" s="360"/>
      <c r="O341" s="371">
        <v>512</v>
      </c>
    </row>
    <row r="342" spans="2:18">
      <c r="B342" s="354"/>
      <c r="C342" s="361" t="s">
        <v>2764</v>
      </c>
      <c r="E342"/>
      <c r="F342" s="356">
        <v>15.41</v>
      </c>
      <c r="G342" s="356">
        <v>12.57</v>
      </c>
      <c r="H342" s="356">
        <v>10.88</v>
      </c>
      <c r="I342" s="357"/>
      <c r="J342" s="357"/>
      <c r="K342" s="359"/>
      <c r="L342" s="359"/>
      <c r="M342" s="360"/>
      <c r="N342" s="360"/>
      <c r="O342" s="371">
        <v>399</v>
      </c>
      <c r="P342" s="362">
        <v>2</v>
      </c>
    </row>
    <row r="343" spans="2:18">
      <c r="B343" s="354"/>
      <c r="C343" s="361" t="s">
        <v>2765</v>
      </c>
      <c r="E343"/>
      <c r="F343" s="356">
        <v>10.36</v>
      </c>
      <c r="G343" s="356">
        <v>8.8000000000000007</v>
      </c>
      <c r="H343" s="356">
        <v>7.88</v>
      </c>
      <c r="I343" s="357"/>
      <c r="J343" s="357"/>
      <c r="K343" s="359"/>
      <c r="L343" s="359"/>
      <c r="M343" s="360"/>
      <c r="N343" s="360"/>
      <c r="O343" s="371">
        <v>219</v>
      </c>
      <c r="P343" s="362">
        <v>3</v>
      </c>
    </row>
    <row r="344" spans="2:18">
      <c r="B344" s="354"/>
      <c r="C344" s="361" t="s">
        <v>2796</v>
      </c>
      <c r="E344"/>
      <c r="F344" s="356">
        <v>8.94</v>
      </c>
      <c r="G344" s="356">
        <v>7.05</v>
      </c>
      <c r="H344" s="356">
        <v>5.93</v>
      </c>
      <c r="I344" s="357"/>
      <c r="J344" s="357"/>
      <c r="K344" s="359"/>
      <c r="L344" s="359"/>
      <c r="M344" s="360"/>
      <c r="N344" s="360"/>
      <c r="O344" s="371">
        <v>266</v>
      </c>
    </row>
    <row r="345" spans="2:18">
      <c r="B345" s="354"/>
      <c r="C345" s="361" t="s">
        <v>2766</v>
      </c>
      <c r="E345"/>
      <c r="F345" s="356">
        <v>8.94</v>
      </c>
      <c r="G345" s="356">
        <v>7.05</v>
      </c>
      <c r="H345" s="356">
        <v>5.93</v>
      </c>
      <c r="I345" s="357"/>
      <c r="J345" s="357"/>
      <c r="K345" s="359"/>
      <c r="L345" s="359"/>
      <c r="M345" s="360"/>
      <c r="N345" s="360"/>
      <c r="O345" s="371">
        <v>266</v>
      </c>
    </row>
    <row r="346" spans="2:18">
      <c r="B346" s="354"/>
      <c r="C346" s="361" t="s">
        <v>2797</v>
      </c>
      <c r="E346"/>
      <c r="F346" s="356">
        <v>45.43</v>
      </c>
      <c r="G346" s="356">
        <v>35.82</v>
      </c>
      <c r="H346" s="356">
        <v>30.1</v>
      </c>
      <c r="I346" s="357"/>
      <c r="J346" s="357"/>
      <c r="K346" s="359"/>
      <c r="L346" s="359"/>
      <c r="M346" s="360"/>
      <c r="N346" s="360"/>
      <c r="O346" s="371">
        <v>1352</v>
      </c>
    </row>
    <row r="347" spans="2:18">
      <c r="B347" s="354"/>
      <c r="C347" s="361" t="s">
        <v>2767</v>
      </c>
      <c r="E347"/>
      <c r="F347" s="356">
        <v>29.86</v>
      </c>
      <c r="G347" s="356">
        <v>23.55</v>
      </c>
      <c r="H347" s="356">
        <v>19.79</v>
      </c>
      <c r="I347" s="357"/>
      <c r="J347" s="357"/>
      <c r="K347" s="359"/>
      <c r="L347" s="359"/>
      <c r="M347" s="360"/>
      <c r="N347" s="360"/>
      <c r="O347" s="371">
        <v>889</v>
      </c>
    </row>
    <row r="348" spans="2:18">
      <c r="B348" s="354"/>
      <c r="C348" s="361" t="s">
        <v>2768</v>
      </c>
      <c r="E348"/>
      <c r="F348" s="356">
        <v>6.42</v>
      </c>
      <c r="G348" s="356">
        <v>5.0599999999999996</v>
      </c>
      <c r="H348" s="356">
        <v>4.25</v>
      </c>
      <c r="I348" s="357"/>
      <c r="J348" s="357"/>
      <c r="K348" s="359"/>
      <c r="L348" s="359"/>
      <c r="M348" s="360"/>
      <c r="N348" s="360"/>
      <c r="O348" s="371">
        <v>191</v>
      </c>
    </row>
    <row r="349" spans="2:18">
      <c r="B349" s="354"/>
      <c r="C349" s="361" t="s">
        <v>2749</v>
      </c>
      <c r="E349"/>
      <c r="F349" s="356">
        <v>1.64</v>
      </c>
      <c r="G349" s="356">
        <v>1.3</v>
      </c>
      <c r="H349" s="356">
        <v>1.0900000000000001</v>
      </c>
      <c r="I349" s="357"/>
      <c r="J349" s="357"/>
      <c r="K349" s="359"/>
      <c r="L349" s="359"/>
      <c r="M349" s="360"/>
      <c r="N349" s="360"/>
      <c r="O349" s="371">
        <v>49</v>
      </c>
    </row>
    <row r="350" spans="2:18">
      <c r="B350" s="354"/>
      <c r="C350" s="361"/>
      <c r="E350"/>
      <c r="F350" s="356"/>
      <c r="G350" s="356"/>
      <c r="H350" s="356"/>
      <c r="I350" s="357"/>
      <c r="J350" s="357"/>
      <c r="K350" s="359"/>
      <c r="L350" s="359"/>
      <c r="M350" s="360"/>
      <c r="N350" s="360"/>
    </row>
    <row r="351" spans="2:18" s="343" customFormat="1" ht="112.5">
      <c r="B351" s="321" t="s">
        <v>2818</v>
      </c>
      <c r="C351" s="344" t="s">
        <v>2819</v>
      </c>
      <c r="D351" s="345">
        <v>45</v>
      </c>
      <c r="E351" s="343">
        <v>36</v>
      </c>
      <c r="F351" s="346">
        <v>126.64</v>
      </c>
      <c r="G351" s="346">
        <v>99.87</v>
      </c>
      <c r="H351" s="346">
        <v>83.92</v>
      </c>
      <c r="I351" s="347">
        <v>0</v>
      </c>
      <c r="J351" s="347">
        <v>0</v>
      </c>
      <c r="K351" s="348">
        <v>5.4999999999999997E-3</v>
      </c>
      <c r="L351" s="349" t="s">
        <v>2742</v>
      </c>
      <c r="M351" s="350" t="s">
        <v>2721</v>
      </c>
      <c r="N351" s="350" t="s">
        <v>2743</v>
      </c>
      <c r="O351" s="370">
        <v>3941</v>
      </c>
      <c r="P351" s="351">
        <v>0</v>
      </c>
      <c r="Q351" s="353">
        <v>5.4999999999999997E-3</v>
      </c>
      <c r="R351" s="352"/>
    </row>
    <row r="352" spans="2:18">
      <c r="B352" s="354"/>
      <c r="C352" s="355" t="s">
        <v>2781</v>
      </c>
      <c r="E352"/>
      <c r="F352" s="356" t="s">
        <v>2745</v>
      </c>
      <c r="G352" s="356" t="s">
        <v>2745</v>
      </c>
      <c r="H352" s="356" t="s">
        <v>2745</v>
      </c>
      <c r="I352" s="357"/>
      <c r="J352" s="357"/>
      <c r="K352" s="359"/>
      <c r="L352" s="359"/>
      <c r="M352" s="360"/>
      <c r="N352" s="360"/>
      <c r="O352" s="371"/>
    </row>
    <row r="353" spans="2:16">
      <c r="B353" s="354"/>
      <c r="C353" s="361" t="s">
        <v>2820</v>
      </c>
      <c r="E353"/>
      <c r="F353" s="356">
        <v>2.68</v>
      </c>
      <c r="G353" s="356">
        <v>2.12</v>
      </c>
      <c r="H353" s="356">
        <v>1.78</v>
      </c>
      <c r="I353" s="357"/>
      <c r="J353" s="357"/>
      <c r="K353" s="359"/>
      <c r="L353" s="359"/>
      <c r="M353" s="360"/>
      <c r="N353" s="360"/>
      <c r="O353" s="371">
        <v>80</v>
      </c>
    </row>
    <row r="354" spans="2:16">
      <c r="B354" s="354"/>
      <c r="C354" s="361" t="s">
        <v>2821</v>
      </c>
      <c r="E354"/>
      <c r="F354" s="356">
        <v>17.21</v>
      </c>
      <c r="G354" s="356">
        <v>13.57</v>
      </c>
      <c r="H354" s="356">
        <v>11.4</v>
      </c>
      <c r="I354" s="357"/>
      <c r="J354" s="357"/>
      <c r="K354" s="359"/>
      <c r="L354" s="359"/>
      <c r="M354" s="360"/>
      <c r="N354" s="360"/>
      <c r="O354" s="371">
        <v>512</v>
      </c>
    </row>
    <row r="355" spans="2:16" ht="29">
      <c r="B355" s="354"/>
      <c r="C355" s="361" t="s">
        <v>2822</v>
      </c>
      <c r="E355"/>
      <c r="F355" s="356">
        <v>54.43</v>
      </c>
      <c r="G355" s="356">
        <v>42.93</v>
      </c>
      <c r="H355" s="356">
        <v>36.08</v>
      </c>
      <c r="I355" s="357"/>
      <c r="J355" s="357"/>
      <c r="K355" s="359"/>
      <c r="L355" s="359"/>
      <c r="M355" s="360"/>
      <c r="N355" s="360"/>
      <c r="O355" s="371">
        <v>1620</v>
      </c>
    </row>
    <row r="356" spans="2:16">
      <c r="B356" s="354"/>
      <c r="C356" s="361" t="s">
        <v>2790</v>
      </c>
      <c r="E356"/>
      <c r="F356" s="356" t="s">
        <v>2745</v>
      </c>
      <c r="G356" s="356" t="s">
        <v>2745</v>
      </c>
      <c r="H356" s="356" t="s">
        <v>2745</v>
      </c>
      <c r="I356" s="357"/>
      <c r="J356" s="357"/>
      <c r="K356" s="359"/>
      <c r="L356" s="359"/>
      <c r="M356" s="360"/>
      <c r="N356" s="360"/>
      <c r="O356" s="371"/>
    </row>
    <row r="357" spans="2:16">
      <c r="B357" s="354"/>
      <c r="C357" s="355" t="s">
        <v>2744</v>
      </c>
      <c r="E357"/>
      <c r="F357" s="356" t="s">
        <v>2745</v>
      </c>
      <c r="G357" s="356" t="s">
        <v>2745</v>
      </c>
      <c r="H357" s="356" t="s">
        <v>2745</v>
      </c>
      <c r="I357" s="357"/>
      <c r="J357" s="357"/>
      <c r="K357" s="359"/>
      <c r="L357" s="359"/>
      <c r="M357" s="360"/>
      <c r="N357" s="360"/>
      <c r="O357" s="371"/>
    </row>
    <row r="358" spans="2:16">
      <c r="B358" s="354"/>
      <c r="C358" s="361" t="s">
        <v>2823</v>
      </c>
      <c r="E358"/>
      <c r="F358" s="356">
        <v>12.87</v>
      </c>
      <c r="G358" s="356">
        <v>10.15</v>
      </c>
      <c r="H358" s="356">
        <v>8.52</v>
      </c>
      <c r="I358" s="357"/>
      <c r="J358" s="357"/>
      <c r="K358" s="359"/>
      <c r="L358" s="359"/>
      <c r="M358" s="360"/>
      <c r="N358" s="360"/>
      <c r="O358" s="371">
        <v>383</v>
      </c>
    </row>
    <row r="359" spans="2:16">
      <c r="B359" s="354"/>
      <c r="C359" s="361" t="s">
        <v>2824</v>
      </c>
      <c r="E359"/>
      <c r="F359" s="356">
        <v>30.07</v>
      </c>
      <c r="G359" s="356">
        <v>23.72</v>
      </c>
      <c r="H359" s="356">
        <v>19.93</v>
      </c>
      <c r="I359" s="357"/>
      <c r="J359" s="357"/>
      <c r="K359" s="359"/>
      <c r="L359" s="359"/>
      <c r="M359" s="360"/>
      <c r="N359" s="360"/>
      <c r="O359" s="371">
        <v>895</v>
      </c>
    </row>
    <row r="360" spans="2:16">
      <c r="B360" s="354"/>
      <c r="C360" s="361" t="s">
        <v>2748</v>
      </c>
      <c r="E360"/>
      <c r="F360" s="356" t="s">
        <v>2745</v>
      </c>
      <c r="G360" s="356" t="s">
        <v>2745</v>
      </c>
      <c r="H360" s="356" t="s">
        <v>2745</v>
      </c>
      <c r="I360" s="357"/>
      <c r="J360" s="357"/>
      <c r="K360" s="359"/>
      <c r="L360" s="359"/>
      <c r="M360" s="360"/>
      <c r="N360" s="360"/>
      <c r="O360" s="371"/>
    </row>
    <row r="361" spans="2:16">
      <c r="B361" s="354"/>
      <c r="C361" s="355" t="s">
        <v>2825</v>
      </c>
      <c r="E361"/>
      <c r="F361" s="356" t="s">
        <v>2745</v>
      </c>
      <c r="G361" s="356" t="s">
        <v>2745</v>
      </c>
      <c r="H361" s="356" t="s">
        <v>2745</v>
      </c>
      <c r="I361" s="357"/>
      <c r="J361" s="357"/>
      <c r="K361" s="359"/>
      <c r="L361" s="359"/>
      <c r="M361" s="360"/>
      <c r="N361" s="360"/>
      <c r="O361" s="371"/>
    </row>
    <row r="362" spans="2:16" ht="29">
      <c r="B362" s="354"/>
      <c r="C362" s="361" t="s">
        <v>2826</v>
      </c>
      <c r="E362"/>
      <c r="F362" s="356">
        <v>14.05</v>
      </c>
      <c r="G362" s="356">
        <v>11.93</v>
      </c>
      <c r="H362" s="356">
        <v>10.66</v>
      </c>
      <c r="I362" s="357"/>
      <c r="J362" s="357"/>
      <c r="K362" s="359"/>
      <c r="L362" s="359"/>
      <c r="M362" s="360"/>
      <c r="N362" s="360"/>
      <c r="O362" s="371">
        <v>299</v>
      </c>
      <c r="P362" s="362">
        <v>4</v>
      </c>
    </row>
    <row r="363" spans="2:16">
      <c r="B363" s="354"/>
      <c r="C363" s="361" t="s">
        <v>2827</v>
      </c>
      <c r="E363"/>
      <c r="F363" s="356">
        <v>8.27</v>
      </c>
      <c r="G363" s="356">
        <v>7.36</v>
      </c>
      <c r="H363" s="356">
        <v>6.83</v>
      </c>
      <c r="I363" s="357"/>
      <c r="J363" s="357"/>
      <c r="K363" s="359"/>
      <c r="L363" s="359"/>
      <c r="M363" s="360"/>
      <c r="N363" s="360"/>
      <c r="O363" s="371">
        <v>127</v>
      </c>
      <c r="P363" s="362">
        <v>4</v>
      </c>
    </row>
    <row r="364" spans="2:16">
      <c r="B364" s="354"/>
      <c r="C364" s="361" t="s">
        <v>2828</v>
      </c>
      <c r="E364"/>
      <c r="F364" s="356" t="s">
        <v>2745</v>
      </c>
      <c r="G364" s="356" t="s">
        <v>2745</v>
      </c>
      <c r="H364" s="356" t="s">
        <v>2745</v>
      </c>
      <c r="I364" s="357"/>
      <c r="J364" s="357"/>
      <c r="K364" s="359"/>
      <c r="L364" s="359"/>
      <c r="M364" s="360"/>
      <c r="N364" s="360"/>
      <c r="O364" s="371"/>
    </row>
    <row r="365" spans="2:16">
      <c r="B365" s="354"/>
      <c r="C365" s="361" t="s">
        <v>2829</v>
      </c>
      <c r="E365"/>
      <c r="F365" s="356">
        <v>3.87</v>
      </c>
      <c r="G365" s="356">
        <v>3.04</v>
      </c>
      <c r="H365" s="356">
        <v>2.56</v>
      </c>
      <c r="I365" s="357"/>
      <c r="J365" s="357"/>
      <c r="K365" s="359"/>
      <c r="L365" s="359"/>
      <c r="M365" s="360"/>
      <c r="N365" s="360"/>
      <c r="O365" s="371">
        <v>115</v>
      </c>
    </row>
    <row r="366" spans="2:16">
      <c r="B366" s="354"/>
      <c r="C366" s="361" t="s">
        <v>2830</v>
      </c>
      <c r="E366"/>
      <c r="F366" s="356">
        <v>3.87</v>
      </c>
      <c r="G366" s="356">
        <v>3.04</v>
      </c>
      <c r="H366" s="356">
        <v>2.56</v>
      </c>
      <c r="I366" s="357"/>
      <c r="J366" s="357"/>
      <c r="K366" s="359"/>
      <c r="L366" s="359"/>
      <c r="M366" s="360"/>
      <c r="N366" s="360"/>
      <c r="O366" s="371">
        <v>115</v>
      </c>
    </row>
    <row r="367" spans="2:16" ht="29">
      <c r="B367" s="354"/>
      <c r="C367" s="361" t="s">
        <v>2831</v>
      </c>
      <c r="E367"/>
      <c r="F367" s="356">
        <v>7.55</v>
      </c>
      <c r="G367" s="356">
        <v>5.96</v>
      </c>
      <c r="H367" s="356">
        <v>5.01</v>
      </c>
      <c r="I367" s="357"/>
      <c r="J367" s="357"/>
      <c r="K367" s="359"/>
      <c r="L367" s="359"/>
      <c r="M367" s="360"/>
      <c r="N367" s="360"/>
      <c r="O367" s="371">
        <v>225</v>
      </c>
    </row>
    <row r="368" spans="2:16">
      <c r="B368" s="354"/>
      <c r="C368" s="361" t="s">
        <v>2832</v>
      </c>
      <c r="E368"/>
      <c r="F368" s="356">
        <v>4.2699999999999996</v>
      </c>
      <c r="G368" s="356">
        <v>3.36</v>
      </c>
      <c r="H368" s="356">
        <v>2.83</v>
      </c>
      <c r="I368" s="357"/>
      <c r="J368" s="357"/>
      <c r="K368" s="359"/>
      <c r="L368" s="359"/>
      <c r="M368" s="360"/>
      <c r="N368" s="360"/>
      <c r="O368" s="371">
        <v>127</v>
      </c>
    </row>
    <row r="369" spans="2:18">
      <c r="B369" s="354"/>
      <c r="C369" s="361" t="s">
        <v>2764</v>
      </c>
      <c r="E369"/>
      <c r="F369" s="356">
        <v>15.41</v>
      </c>
      <c r="G369" s="356">
        <v>12.57</v>
      </c>
      <c r="H369" s="356">
        <v>10.88</v>
      </c>
      <c r="I369" s="357"/>
      <c r="J369" s="357"/>
      <c r="K369" s="359"/>
      <c r="L369" s="359"/>
      <c r="M369" s="360"/>
      <c r="N369" s="360"/>
      <c r="O369" s="371">
        <v>399</v>
      </c>
      <c r="P369" s="362">
        <v>2</v>
      </c>
    </row>
    <row r="370" spans="2:18">
      <c r="B370" s="354"/>
      <c r="C370" s="361" t="s">
        <v>2833</v>
      </c>
      <c r="E370"/>
      <c r="F370" s="356">
        <v>21.37</v>
      </c>
      <c r="G370" s="356">
        <v>16.86</v>
      </c>
      <c r="H370" s="356">
        <v>14.16</v>
      </c>
      <c r="I370" s="357"/>
      <c r="J370" s="357"/>
      <c r="K370" s="359"/>
      <c r="L370" s="359"/>
      <c r="M370" s="360"/>
      <c r="N370" s="360"/>
      <c r="O370" s="371">
        <v>636</v>
      </c>
    </row>
    <row r="371" spans="2:18" ht="29">
      <c r="B371" s="354"/>
      <c r="C371" s="361" t="s">
        <v>2834</v>
      </c>
      <c r="E371"/>
      <c r="F371" s="356">
        <v>10.72</v>
      </c>
      <c r="G371" s="356">
        <v>8.4499999999999993</v>
      </c>
      <c r="H371" s="356">
        <v>7.1</v>
      </c>
      <c r="I371" s="357"/>
      <c r="J371" s="357"/>
      <c r="K371" s="359"/>
      <c r="L371" s="359"/>
      <c r="M371" s="360"/>
      <c r="N371" s="360"/>
      <c r="O371" s="371">
        <v>319</v>
      </c>
    </row>
    <row r="372" spans="2:18">
      <c r="B372" s="354"/>
      <c r="C372" s="361" t="s">
        <v>2835</v>
      </c>
      <c r="E372"/>
      <c r="F372" s="356">
        <v>10.36</v>
      </c>
      <c r="G372" s="356">
        <v>8.8000000000000007</v>
      </c>
      <c r="H372" s="356">
        <v>7.88</v>
      </c>
      <c r="I372" s="357"/>
      <c r="J372" s="357"/>
      <c r="K372" s="359"/>
      <c r="L372" s="359"/>
      <c r="M372" s="360"/>
      <c r="N372" s="360"/>
      <c r="O372" s="371">
        <v>219</v>
      </c>
      <c r="P372" s="362">
        <v>3</v>
      </c>
    </row>
    <row r="373" spans="2:18">
      <c r="B373" s="354"/>
      <c r="C373" s="361" t="s">
        <v>2796</v>
      </c>
      <c r="E373"/>
      <c r="F373" s="356">
        <v>8.94</v>
      </c>
      <c r="G373" s="356">
        <v>7.05</v>
      </c>
      <c r="H373" s="356">
        <v>5.93</v>
      </c>
      <c r="I373" s="357"/>
      <c r="J373" s="357"/>
      <c r="K373" s="359"/>
      <c r="L373" s="359"/>
      <c r="M373" s="360"/>
      <c r="N373" s="360"/>
      <c r="O373" s="371">
        <v>266</v>
      </c>
    </row>
    <row r="374" spans="2:18">
      <c r="B374" s="354"/>
      <c r="C374" s="361" t="s">
        <v>2766</v>
      </c>
      <c r="E374"/>
      <c r="F374" s="356">
        <v>8.94</v>
      </c>
      <c r="G374" s="356">
        <v>7.05</v>
      </c>
      <c r="H374" s="356">
        <v>5.93</v>
      </c>
      <c r="I374" s="357"/>
      <c r="J374" s="357"/>
      <c r="K374" s="359"/>
      <c r="L374" s="359"/>
      <c r="M374" s="360"/>
      <c r="N374" s="360"/>
      <c r="O374" s="371">
        <v>266</v>
      </c>
    </row>
    <row r="375" spans="2:18">
      <c r="B375" s="354"/>
      <c r="C375" s="361" t="s">
        <v>2797</v>
      </c>
      <c r="E375"/>
      <c r="F375" s="356">
        <v>45.43</v>
      </c>
      <c r="G375" s="356">
        <v>35.82</v>
      </c>
      <c r="H375" s="356">
        <v>30.1</v>
      </c>
      <c r="I375" s="357"/>
      <c r="J375" s="357"/>
      <c r="K375" s="359"/>
      <c r="L375" s="359"/>
      <c r="M375" s="360"/>
      <c r="N375" s="360"/>
      <c r="O375" s="371">
        <v>1352</v>
      </c>
    </row>
    <row r="376" spans="2:18">
      <c r="B376" s="354"/>
      <c r="C376" s="361" t="s">
        <v>2767</v>
      </c>
      <c r="E376"/>
      <c r="F376" s="356">
        <v>29.86</v>
      </c>
      <c r="G376" s="356">
        <v>23.55</v>
      </c>
      <c r="H376" s="356">
        <v>19.79</v>
      </c>
      <c r="I376" s="357"/>
      <c r="J376" s="357"/>
      <c r="K376" s="359"/>
      <c r="L376" s="359"/>
      <c r="M376" s="360"/>
      <c r="N376" s="360"/>
      <c r="O376" s="371">
        <v>889</v>
      </c>
    </row>
    <row r="377" spans="2:18">
      <c r="B377" s="354"/>
      <c r="C377" s="361" t="s">
        <v>2768</v>
      </c>
      <c r="E377"/>
      <c r="F377" s="356">
        <v>6.42</v>
      </c>
      <c r="G377" s="356">
        <v>5.0599999999999996</v>
      </c>
      <c r="H377" s="356">
        <v>4.25</v>
      </c>
      <c r="I377" s="357"/>
      <c r="J377" s="357"/>
      <c r="K377" s="359"/>
      <c r="L377" s="359"/>
      <c r="M377" s="360"/>
      <c r="N377" s="360"/>
      <c r="O377" s="371">
        <v>191</v>
      </c>
    </row>
    <row r="378" spans="2:18">
      <c r="B378" s="354"/>
      <c r="C378" s="361" t="s">
        <v>2836</v>
      </c>
      <c r="E378"/>
      <c r="F378" s="356">
        <v>3.76</v>
      </c>
      <c r="G378" s="356">
        <v>2.97</v>
      </c>
      <c r="H378" s="356">
        <v>2.5</v>
      </c>
      <c r="I378" s="357"/>
      <c r="J378" s="357"/>
      <c r="K378" s="359"/>
      <c r="L378" s="359"/>
      <c r="M378" s="360"/>
      <c r="N378" s="360"/>
      <c r="O378" s="371">
        <v>112</v>
      </c>
    </row>
    <row r="379" spans="2:18">
      <c r="B379" s="354"/>
      <c r="C379" s="361" t="s">
        <v>2837</v>
      </c>
      <c r="E379"/>
      <c r="F379" s="356">
        <v>2.0099999999999998</v>
      </c>
      <c r="G379" s="356">
        <v>1.59</v>
      </c>
      <c r="H379" s="356">
        <v>1.33</v>
      </c>
      <c r="I379" s="357"/>
      <c r="J379" s="357"/>
      <c r="K379" s="359"/>
      <c r="L379" s="359"/>
      <c r="M379" s="360"/>
      <c r="N379" s="360"/>
      <c r="O379" s="371">
        <v>60</v>
      </c>
    </row>
    <row r="380" spans="2:18">
      <c r="B380" s="354"/>
      <c r="C380" s="361" t="s">
        <v>2838</v>
      </c>
      <c r="E380"/>
      <c r="F380" s="356">
        <v>8.0299999999999994</v>
      </c>
      <c r="G380" s="356">
        <v>6.33</v>
      </c>
      <c r="H380" s="356">
        <v>5.32</v>
      </c>
      <c r="I380" s="357"/>
      <c r="J380" s="357"/>
      <c r="K380" s="359"/>
      <c r="L380" s="359"/>
      <c r="M380" s="360"/>
      <c r="N380" s="360"/>
      <c r="O380" s="371">
        <v>239</v>
      </c>
    </row>
    <row r="381" spans="2:18">
      <c r="B381" s="354"/>
      <c r="C381" s="361"/>
      <c r="E381"/>
      <c r="F381" s="356"/>
      <c r="G381" s="356"/>
      <c r="H381" s="356"/>
      <c r="I381" s="357"/>
      <c r="J381" s="357"/>
      <c r="K381" s="359"/>
      <c r="L381" s="359"/>
      <c r="M381" s="360"/>
      <c r="N381" s="360"/>
    </row>
    <row r="382" spans="2:18" s="343" customFormat="1" ht="75">
      <c r="B382" s="363" t="s">
        <v>2839</v>
      </c>
      <c r="C382" s="344" t="s">
        <v>2840</v>
      </c>
      <c r="D382" s="345">
        <v>55</v>
      </c>
      <c r="E382" s="343">
        <v>36</v>
      </c>
      <c r="F382" s="346">
        <v>86.16</v>
      </c>
      <c r="G382" s="346">
        <v>67.94</v>
      </c>
      <c r="H382" s="346">
        <v>57.1</v>
      </c>
      <c r="I382" s="347">
        <v>0</v>
      </c>
      <c r="J382" s="347">
        <v>0</v>
      </c>
      <c r="K382" s="348">
        <v>5.0000000000000001E-3</v>
      </c>
      <c r="L382" s="349" t="s">
        <v>2742</v>
      </c>
      <c r="M382" s="350" t="s">
        <v>2721</v>
      </c>
      <c r="N382" s="350" t="s">
        <v>2743</v>
      </c>
      <c r="O382" s="370">
        <v>2576</v>
      </c>
      <c r="P382" s="351">
        <v>0</v>
      </c>
      <c r="Q382" s="353">
        <v>5.0000000000000001E-3</v>
      </c>
      <c r="R382" s="352"/>
    </row>
    <row r="383" spans="2:18">
      <c r="B383" s="354"/>
      <c r="C383" s="355" t="s">
        <v>2781</v>
      </c>
      <c r="E383"/>
      <c r="F383" s="356" t="s">
        <v>2745</v>
      </c>
      <c r="G383" s="356" t="s">
        <v>2745</v>
      </c>
      <c r="H383" s="356" t="s">
        <v>2745</v>
      </c>
      <c r="I383" s="357"/>
      <c r="J383" s="357"/>
      <c r="K383" s="359"/>
      <c r="L383" s="359"/>
      <c r="M383" s="360"/>
      <c r="N383" s="360"/>
      <c r="O383" s="371"/>
    </row>
    <row r="384" spans="2:18">
      <c r="B384" s="354"/>
      <c r="C384" s="361" t="s">
        <v>2841</v>
      </c>
      <c r="E384"/>
      <c r="F384" s="356">
        <v>2.68</v>
      </c>
      <c r="G384" s="356">
        <v>2.12</v>
      </c>
      <c r="H384" s="356">
        <v>1.78</v>
      </c>
      <c r="I384" s="357"/>
      <c r="J384" s="357"/>
      <c r="K384" s="359"/>
      <c r="L384" s="359"/>
      <c r="M384" s="360"/>
      <c r="N384" s="360"/>
      <c r="O384" s="371">
        <v>80</v>
      </c>
    </row>
    <row r="385" spans="2:16">
      <c r="B385" s="354"/>
      <c r="C385" s="361" t="s">
        <v>2842</v>
      </c>
      <c r="E385"/>
      <c r="F385" s="356">
        <v>17.21</v>
      </c>
      <c r="G385" s="356">
        <v>13.57</v>
      </c>
      <c r="H385" s="356">
        <v>11.4</v>
      </c>
      <c r="I385" s="357"/>
      <c r="J385" s="357"/>
      <c r="K385" s="359"/>
      <c r="L385" s="359"/>
      <c r="M385" s="360"/>
      <c r="N385" s="360"/>
      <c r="O385" s="371">
        <v>512</v>
      </c>
    </row>
    <row r="386" spans="2:16">
      <c r="B386" s="354"/>
      <c r="C386" s="361" t="s">
        <v>2790</v>
      </c>
      <c r="E386"/>
      <c r="F386" s="356" t="s">
        <v>2745</v>
      </c>
      <c r="G386" s="356" t="s">
        <v>2745</v>
      </c>
      <c r="H386" s="356" t="s">
        <v>2745</v>
      </c>
      <c r="I386" s="357"/>
      <c r="J386" s="357"/>
      <c r="K386" s="359"/>
      <c r="L386" s="359"/>
      <c r="M386" s="360"/>
      <c r="N386" s="360"/>
      <c r="O386" s="371"/>
    </row>
    <row r="387" spans="2:16">
      <c r="B387" s="354"/>
      <c r="C387" s="355" t="s">
        <v>2843</v>
      </c>
      <c r="E387"/>
      <c r="F387" s="356" t="s">
        <v>2745</v>
      </c>
      <c r="G387" s="356" t="s">
        <v>2745</v>
      </c>
      <c r="H387" s="356" t="s">
        <v>2745</v>
      </c>
      <c r="I387" s="357"/>
      <c r="J387" s="357"/>
      <c r="K387" s="359"/>
      <c r="L387" s="359"/>
      <c r="M387" s="360"/>
      <c r="N387" s="360"/>
      <c r="O387" s="371"/>
    </row>
    <row r="388" spans="2:16">
      <c r="B388" s="354"/>
      <c r="C388" s="361" t="s">
        <v>2844</v>
      </c>
      <c r="E388"/>
      <c r="F388" s="356">
        <v>6.45</v>
      </c>
      <c r="G388" s="356">
        <v>5.08</v>
      </c>
      <c r="H388" s="356">
        <v>4.28</v>
      </c>
      <c r="I388" s="357"/>
      <c r="J388" s="357"/>
      <c r="K388" s="359"/>
      <c r="L388" s="359"/>
      <c r="M388" s="360"/>
      <c r="N388" s="360"/>
      <c r="O388" s="371">
        <v>192</v>
      </c>
    </row>
    <row r="389" spans="2:16">
      <c r="B389" s="354"/>
      <c r="C389" s="361" t="s">
        <v>2845</v>
      </c>
      <c r="E389"/>
      <c r="F389" s="356">
        <v>3.02</v>
      </c>
      <c r="G389" s="356">
        <v>2.38</v>
      </c>
      <c r="H389" s="356">
        <v>2</v>
      </c>
      <c r="I389" s="357"/>
      <c r="J389" s="357"/>
      <c r="K389" s="359"/>
      <c r="L389" s="359"/>
      <c r="M389" s="360"/>
      <c r="N389" s="360"/>
      <c r="O389" s="371">
        <v>90</v>
      </c>
    </row>
    <row r="390" spans="2:16">
      <c r="B390" s="354"/>
      <c r="C390" s="361" t="s">
        <v>2846</v>
      </c>
      <c r="E390"/>
      <c r="F390" s="356">
        <v>3.02</v>
      </c>
      <c r="G390" s="356">
        <v>2.38</v>
      </c>
      <c r="H390" s="356">
        <v>2</v>
      </c>
      <c r="I390" s="357"/>
      <c r="J390" s="357"/>
      <c r="K390" s="359"/>
      <c r="L390" s="359"/>
      <c r="M390" s="360"/>
      <c r="N390" s="360"/>
      <c r="O390" s="371">
        <v>90</v>
      </c>
    </row>
    <row r="391" spans="2:16">
      <c r="B391" s="354"/>
      <c r="C391" s="361" t="s">
        <v>2847</v>
      </c>
      <c r="E391"/>
      <c r="F391" s="356">
        <v>21.4</v>
      </c>
      <c r="G391" s="356">
        <v>16.88</v>
      </c>
      <c r="H391" s="356">
        <v>14.19</v>
      </c>
      <c r="I391" s="357"/>
      <c r="J391" s="357"/>
      <c r="K391" s="359"/>
      <c r="L391" s="359"/>
      <c r="M391" s="360"/>
      <c r="N391" s="360"/>
      <c r="O391" s="371">
        <v>637</v>
      </c>
    </row>
    <row r="392" spans="2:16">
      <c r="B392" s="354"/>
      <c r="C392" s="361" t="s">
        <v>2848</v>
      </c>
      <c r="E392"/>
      <c r="F392" s="356">
        <v>21.5</v>
      </c>
      <c r="G392" s="356">
        <v>16.96</v>
      </c>
      <c r="H392" s="356">
        <v>14.25</v>
      </c>
      <c r="I392" s="357"/>
      <c r="J392" s="357"/>
      <c r="K392" s="359"/>
      <c r="L392" s="359"/>
      <c r="M392" s="360"/>
      <c r="N392" s="360"/>
      <c r="O392" s="371">
        <v>640</v>
      </c>
    </row>
    <row r="393" spans="2:16">
      <c r="B393" s="354"/>
      <c r="C393" s="361" t="s">
        <v>2849</v>
      </c>
      <c r="E393"/>
      <c r="F393" s="356">
        <v>21.5</v>
      </c>
      <c r="G393" s="356">
        <v>16.96</v>
      </c>
      <c r="H393" s="356">
        <v>14.25</v>
      </c>
      <c r="I393" s="357"/>
      <c r="J393" s="357"/>
      <c r="K393" s="359"/>
      <c r="L393" s="359"/>
      <c r="M393" s="360"/>
      <c r="N393" s="360"/>
      <c r="O393" s="371">
        <v>640</v>
      </c>
    </row>
    <row r="394" spans="2:16">
      <c r="B394" s="354"/>
      <c r="C394" s="361" t="s">
        <v>2850</v>
      </c>
      <c r="E394"/>
      <c r="F394" s="356">
        <v>8.27</v>
      </c>
      <c r="G394" s="356">
        <v>7.36</v>
      </c>
      <c r="H394" s="356">
        <v>6.83</v>
      </c>
      <c r="I394" s="357"/>
      <c r="J394" s="357"/>
      <c r="K394" s="359"/>
      <c r="L394" s="359"/>
      <c r="M394" s="360"/>
      <c r="N394" s="360"/>
      <c r="O394" s="371">
        <v>127</v>
      </c>
      <c r="P394" s="362">
        <v>4</v>
      </c>
    </row>
    <row r="395" spans="2:16" ht="29">
      <c r="B395" s="354"/>
      <c r="C395" s="361" t="s">
        <v>2851</v>
      </c>
      <c r="E395"/>
      <c r="F395" s="356">
        <v>3.73</v>
      </c>
      <c r="G395" s="356">
        <v>2.94</v>
      </c>
      <c r="H395" s="356">
        <v>2.4700000000000002</v>
      </c>
      <c r="I395" s="357"/>
      <c r="J395" s="357"/>
      <c r="K395" s="359"/>
      <c r="L395" s="359"/>
      <c r="M395" s="360"/>
      <c r="N395" s="360"/>
      <c r="O395" s="371">
        <v>111</v>
      </c>
    </row>
    <row r="396" spans="2:16" ht="29">
      <c r="B396" s="354"/>
      <c r="C396" s="361" t="s">
        <v>2852</v>
      </c>
      <c r="E396"/>
      <c r="F396" s="356">
        <v>6.82</v>
      </c>
      <c r="G396" s="356">
        <v>5.38</v>
      </c>
      <c r="H396" s="356">
        <v>4.5199999999999996</v>
      </c>
      <c r="I396" s="357"/>
      <c r="J396" s="357"/>
      <c r="K396" s="359"/>
      <c r="L396" s="359"/>
      <c r="M396" s="360"/>
      <c r="N396" s="360"/>
      <c r="O396" s="371">
        <v>203</v>
      </c>
    </row>
    <row r="397" spans="2:16">
      <c r="B397" s="354"/>
      <c r="C397" s="361" t="s">
        <v>2853</v>
      </c>
      <c r="E397"/>
      <c r="F397" s="356">
        <v>12.87</v>
      </c>
      <c r="G397" s="356">
        <v>10.15</v>
      </c>
      <c r="H397" s="356">
        <v>8.52</v>
      </c>
      <c r="I397" s="357"/>
      <c r="J397" s="357"/>
      <c r="K397" s="359"/>
      <c r="L397" s="359"/>
      <c r="M397" s="360"/>
      <c r="N397" s="360"/>
      <c r="O397" s="371">
        <v>383</v>
      </c>
    </row>
    <row r="398" spans="2:16">
      <c r="B398" s="354"/>
      <c r="C398" s="361" t="s">
        <v>2854</v>
      </c>
      <c r="E398"/>
      <c r="F398" s="356">
        <v>4.2699999999999996</v>
      </c>
      <c r="G398" s="356">
        <v>3.36</v>
      </c>
      <c r="H398" s="356">
        <v>2.83</v>
      </c>
      <c r="I398" s="357"/>
      <c r="J398" s="357"/>
      <c r="K398" s="359"/>
      <c r="L398" s="359"/>
      <c r="M398" s="360"/>
      <c r="N398" s="360"/>
      <c r="O398" s="371">
        <v>127</v>
      </c>
    </row>
    <row r="399" spans="2:16">
      <c r="B399" s="354"/>
      <c r="C399" s="361" t="s">
        <v>2855</v>
      </c>
      <c r="E399"/>
      <c r="F399" s="356">
        <v>13.05</v>
      </c>
      <c r="G399" s="356">
        <v>10.93</v>
      </c>
      <c r="H399" s="356">
        <v>9.66</v>
      </c>
      <c r="I399" s="357"/>
      <c r="J399" s="357"/>
      <c r="K399" s="359"/>
      <c r="L399" s="359"/>
      <c r="M399" s="360"/>
      <c r="N399" s="360"/>
      <c r="O399" s="371">
        <v>299</v>
      </c>
      <c r="P399" s="362">
        <v>3</v>
      </c>
    </row>
    <row r="400" spans="2:16">
      <c r="B400" s="354"/>
      <c r="C400" s="361" t="s">
        <v>2796</v>
      </c>
      <c r="E400"/>
      <c r="F400" s="356">
        <v>8.94</v>
      </c>
      <c r="G400" s="356">
        <v>7.05</v>
      </c>
      <c r="H400" s="356">
        <v>5.93</v>
      </c>
      <c r="I400" s="357"/>
      <c r="J400" s="357"/>
      <c r="K400" s="359"/>
      <c r="L400" s="359"/>
      <c r="M400" s="360"/>
      <c r="N400" s="360"/>
      <c r="O400" s="371">
        <v>266</v>
      </c>
    </row>
    <row r="401" spans="2:18">
      <c r="B401" s="354"/>
      <c r="C401" s="361" t="s">
        <v>2797</v>
      </c>
      <c r="E401"/>
      <c r="F401" s="356">
        <v>45.43</v>
      </c>
      <c r="G401" s="356">
        <v>35.82</v>
      </c>
      <c r="H401" s="356">
        <v>30.1</v>
      </c>
      <c r="I401" s="357"/>
      <c r="J401" s="357"/>
      <c r="K401" s="359"/>
      <c r="L401" s="359"/>
      <c r="M401" s="360"/>
      <c r="N401" s="360"/>
      <c r="O401" s="371">
        <v>1352</v>
      </c>
    </row>
    <row r="402" spans="2:18">
      <c r="B402" s="354"/>
      <c r="C402" s="361" t="s">
        <v>2768</v>
      </c>
      <c r="E402"/>
      <c r="F402" s="356">
        <v>6.42</v>
      </c>
      <c r="G402" s="356">
        <v>5.0599999999999996</v>
      </c>
      <c r="H402" s="356">
        <v>4.25</v>
      </c>
      <c r="I402" s="357"/>
      <c r="J402" s="357"/>
      <c r="K402" s="359"/>
      <c r="L402" s="359"/>
      <c r="M402" s="360"/>
      <c r="N402" s="360"/>
      <c r="O402" s="371">
        <v>191</v>
      </c>
    </row>
    <row r="403" spans="2:18">
      <c r="B403" s="354"/>
      <c r="C403" s="361" t="s">
        <v>2856</v>
      </c>
      <c r="E403"/>
      <c r="F403" s="356">
        <v>3.76</v>
      </c>
      <c r="G403" s="356">
        <v>2.97</v>
      </c>
      <c r="H403" s="356">
        <v>2.5</v>
      </c>
      <c r="I403" s="357"/>
      <c r="J403" s="357"/>
      <c r="K403" s="359"/>
      <c r="L403" s="359"/>
      <c r="M403" s="360"/>
      <c r="N403" s="360"/>
      <c r="O403" s="371">
        <v>112</v>
      </c>
    </row>
    <row r="404" spans="2:18">
      <c r="B404" s="354"/>
      <c r="C404" s="361" t="s">
        <v>2857</v>
      </c>
      <c r="E404"/>
      <c r="F404" s="356">
        <v>5.92</v>
      </c>
      <c r="G404" s="356">
        <v>4.66</v>
      </c>
      <c r="H404" s="356">
        <v>3.92</v>
      </c>
      <c r="I404" s="357"/>
      <c r="J404" s="357"/>
      <c r="K404" s="359"/>
      <c r="L404" s="359"/>
      <c r="M404" s="360"/>
      <c r="N404" s="360"/>
      <c r="O404" s="371">
        <v>176</v>
      </c>
    </row>
    <row r="405" spans="2:18">
      <c r="B405" s="354"/>
      <c r="C405" s="361"/>
      <c r="E405"/>
      <c r="F405" s="356"/>
      <c r="G405" s="356"/>
      <c r="H405" s="356"/>
      <c r="I405" s="357"/>
      <c r="J405" s="357"/>
      <c r="K405" s="359"/>
      <c r="L405" s="359"/>
      <c r="M405" s="360"/>
      <c r="N405" s="360"/>
    </row>
    <row r="406" spans="2:18" s="343" customFormat="1" ht="112.5">
      <c r="B406" s="321" t="s">
        <v>2858</v>
      </c>
      <c r="C406" s="344" t="s">
        <v>2859</v>
      </c>
      <c r="D406" s="345">
        <v>55</v>
      </c>
      <c r="E406" s="343">
        <v>36</v>
      </c>
      <c r="F406" s="346">
        <v>132.02000000000001</v>
      </c>
      <c r="G406" s="346">
        <v>104.11</v>
      </c>
      <c r="H406" s="346">
        <v>87.48</v>
      </c>
      <c r="I406" s="347">
        <v>0</v>
      </c>
      <c r="J406" s="347">
        <v>0</v>
      </c>
      <c r="K406" s="348">
        <v>4.8999999999999998E-3</v>
      </c>
      <c r="L406" s="349" t="s">
        <v>2742</v>
      </c>
      <c r="M406" s="350" t="s">
        <v>2721</v>
      </c>
      <c r="N406" s="350" t="s">
        <v>2743</v>
      </c>
      <c r="O406" s="370">
        <v>4037</v>
      </c>
      <c r="P406" s="351">
        <v>0</v>
      </c>
      <c r="Q406" s="353">
        <v>4.8999999999999998E-3</v>
      </c>
      <c r="R406" s="352"/>
    </row>
    <row r="407" spans="2:18">
      <c r="B407" s="354"/>
      <c r="C407" s="355" t="s">
        <v>2781</v>
      </c>
      <c r="E407"/>
      <c r="F407" s="356" t="s">
        <v>2745</v>
      </c>
      <c r="G407" s="356" t="s">
        <v>2745</v>
      </c>
      <c r="H407" s="356" t="s">
        <v>2745</v>
      </c>
      <c r="I407" s="357"/>
      <c r="J407" s="357"/>
      <c r="K407" s="359"/>
      <c r="L407" s="359"/>
      <c r="M407" s="360"/>
      <c r="N407" s="360"/>
      <c r="O407" s="371"/>
    </row>
    <row r="408" spans="2:18">
      <c r="B408" s="354"/>
      <c r="C408" s="361" t="s">
        <v>2820</v>
      </c>
      <c r="E408"/>
      <c r="F408" s="356">
        <v>2.68</v>
      </c>
      <c r="G408" s="356">
        <v>2.12</v>
      </c>
      <c r="H408" s="356">
        <v>1.78</v>
      </c>
      <c r="I408" s="357"/>
      <c r="J408" s="357"/>
      <c r="K408" s="359"/>
      <c r="L408" s="359"/>
      <c r="M408" s="360"/>
      <c r="N408" s="360"/>
      <c r="O408" s="371">
        <v>80</v>
      </c>
    </row>
    <row r="409" spans="2:18">
      <c r="B409" s="354"/>
      <c r="C409" s="361" t="s">
        <v>2821</v>
      </c>
      <c r="E409"/>
      <c r="F409" s="356">
        <v>17.21</v>
      </c>
      <c r="G409" s="356">
        <v>13.57</v>
      </c>
      <c r="H409" s="356">
        <v>11.4</v>
      </c>
      <c r="I409" s="357"/>
      <c r="J409" s="357"/>
      <c r="K409" s="359"/>
      <c r="L409" s="359"/>
      <c r="M409" s="360"/>
      <c r="N409" s="360"/>
      <c r="O409" s="371">
        <v>512</v>
      </c>
    </row>
    <row r="410" spans="2:18" ht="29">
      <c r="B410" s="354"/>
      <c r="C410" s="361" t="s">
        <v>2822</v>
      </c>
      <c r="E410"/>
      <c r="F410" s="356">
        <v>54.43</v>
      </c>
      <c r="G410" s="356">
        <v>42.93</v>
      </c>
      <c r="H410" s="356">
        <v>36.08</v>
      </c>
      <c r="I410" s="357"/>
      <c r="J410" s="357"/>
      <c r="K410" s="359"/>
      <c r="L410" s="359"/>
      <c r="M410" s="360"/>
      <c r="N410" s="360"/>
      <c r="O410" s="371">
        <v>1620</v>
      </c>
    </row>
    <row r="411" spans="2:18">
      <c r="B411" s="354"/>
      <c r="C411" s="361" t="s">
        <v>2790</v>
      </c>
      <c r="E411"/>
      <c r="F411" s="356" t="s">
        <v>2745</v>
      </c>
      <c r="G411" s="356" t="s">
        <v>2745</v>
      </c>
      <c r="H411" s="356" t="s">
        <v>2745</v>
      </c>
      <c r="I411" s="357"/>
      <c r="J411" s="357"/>
      <c r="K411" s="359"/>
      <c r="L411" s="359"/>
      <c r="M411" s="360"/>
      <c r="N411" s="360"/>
      <c r="O411" s="371"/>
    </row>
    <row r="412" spans="2:18">
      <c r="B412" s="354"/>
      <c r="C412" s="355" t="s">
        <v>2744</v>
      </c>
      <c r="E412"/>
      <c r="F412" s="356" t="s">
        <v>2745</v>
      </c>
      <c r="G412" s="356" t="s">
        <v>2745</v>
      </c>
      <c r="H412" s="356" t="s">
        <v>2745</v>
      </c>
      <c r="I412" s="357"/>
      <c r="J412" s="357"/>
      <c r="K412" s="359"/>
      <c r="L412" s="359"/>
      <c r="M412" s="360"/>
      <c r="N412" s="360"/>
      <c r="O412" s="371"/>
    </row>
    <row r="413" spans="2:18">
      <c r="B413" s="354"/>
      <c r="C413" s="361" t="s">
        <v>2823</v>
      </c>
      <c r="E413"/>
      <c r="F413" s="356">
        <v>12.87</v>
      </c>
      <c r="G413" s="356">
        <v>10.15</v>
      </c>
      <c r="H413" s="356">
        <v>8.52</v>
      </c>
      <c r="I413" s="357"/>
      <c r="J413" s="357"/>
      <c r="K413" s="359"/>
      <c r="L413" s="359"/>
      <c r="M413" s="360"/>
      <c r="N413" s="360"/>
      <c r="O413" s="371">
        <v>383</v>
      </c>
    </row>
    <row r="414" spans="2:18">
      <c r="B414" s="354"/>
      <c r="C414" s="361" t="s">
        <v>2824</v>
      </c>
      <c r="E414"/>
      <c r="F414" s="356">
        <v>30.07</v>
      </c>
      <c r="G414" s="356">
        <v>23.72</v>
      </c>
      <c r="H414" s="356">
        <v>19.93</v>
      </c>
      <c r="I414" s="357"/>
      <c r="J414" s="357"/>
      <c r="K414" s="359"/>
      <c r="L414" s="359"/>
      <c r="M414" s="360"/>
      <c r="N414" s="360"/>
      <c r="O414" s="371">
        <v>895</v>
      </c>
    </row>
    <row r="415" spans="2:18">
      <c r="B415" s="354"/>
      <c r="C415" s="361" t="s">
        <v>2748</v>
      </c>
      <c r="E415"/>
      <c r="F415" s="356" t="s">
        <v>2745</v>
      </c>
      <c r="G415" s="356" t="s">
        <v>2745</v>
      </c>
      <c r="H415" s="356" t="s">
        <v>2745</v>
      </c>
      <c r="I415" s="357"/>
      <c r="J415" s="357"/>
      <c r="K415" s="359"/>
      <c r="L415" s="359"/>
      <c r="M415" s="360"/>
      <c r="N415" s="360"/>
      <c r="O415" s="371"/>
    </row>
    <row r="416" spans="2:18">
      <c r="B416" s="354"/>
      <c r="C416" s="355" t="s">
        <v>2825</v>
      </c>
      <c r="E416"/>
      <c r="F416" s="356" t="s">
        <v>2745</v>
      </c>
      <c r="G416" s="356" t="s">
        <v>2745</v>
      </c>
      <c r="H416" s="356" t="s">
        <v>2745</v>
      </c>
      <c r="I416" s="357"/>
      <c r="J416" s="357"/>
      <c r="K416" s="359"/>
      <c r="L416" s="359"/>
      <c r="M416" s="360"/>
      <c r="N416" s="360"/>
      <c r="O416" s="371"/>
    </row>
    <row r="417" spans="2:16" ht="29">
      <c r="B417" s="354"/>
      <c r="C417" s="361" t="s">
        <v>2826</v>
      </c>
      <c r="E417"/>
      <c r="F417" s="356">
        <v>14.05</v>
      </c>
      <c r="G417" s="356">
        <v>11.93</v>
      </c>
      <c r="H417" s="356">
        <v>10.66</v>
      </c>
      <c r="I417" s="357"/>
      <c r="J417" s="357"/>
      <c r="K417" s="359"/>
      <c r="L417" s="359"/>
      <c r="M417" s="360"/>
      <c r="N417" s="360"/>
      <c r="O417" s="371">
        <v>299</v>
      </c>
      <c r="P417" s="362">
        <v>4</v>
      </c>
    </row>
    <row r="418" spans="2:16">
      <c r="B418" s="354"/>
      <c r="C418" s="361" t="s">
        <v>2827</v>
      </c>
      <c r="E418"/>
      <c r="F418" s="356">
        <v>8.27</v>
      </c>
      <c r="G418" s="356">
        <v>7.36</v>
      </c>
      <c r="H418" s="356">
        <v>6.83</v>
      </c>
      <c r="I418" s="357"/>
      <c r="J418" s="357"/>
      <c r="K418" s="359"/>
      <c r="L418" s="359"/>
      <c r="M418" s="360"/>
      <c r="N418" s="360"/>
      <c r="O418" s="371">
        <v>127</v>
      </c>
      <c r="P418" s="362">
        <v>4</v>
      </c>
    </row>
    <row r="419" spans="2:16">
      <c r="B419" s="354"/>
      <c r="C419" s="361" t="s">
        <v>2828</v>
      </c>
      <c r="E419"/>
      <c r="F419" s="356" t="s">
        <v>2745</v>
      </c>
      <c r="G419" s="356" t="s">
        <v>2745</v>
      </c>
      <c r="H419" s="356" t="s">
        <v>2745</v>
      </c>
      <c r="I419" s="357"/>
      <c r="J419" s="357"/>
      <c r="K419" s="359"/>
      <c r="L419" s="359"/>
      <c r="M419" s="360"/>
      <c r="N419" s="360"/>
      <c r="O419" s="371"/>
    </row>
    <row r="420" spans="2:16">
      <c r="B420" s="354"/>
      <c r="C420" s="361" t="s">
        <v>2829</v>
      </c>
      <c r="E420"/>
      <c r="F420" s="356">
        <v>3.87</v>
      </c>
      <c r="G420" s="356">
        <v>3.04</v>
      </c>
      <c r="H420" s="356">
        <v>2.56</v>
      </c>
      <c r="I420" s="357"/>
      <c r="J420" s="357"/>
      <c r="K420" s="359"/>
      <c r="L420" s="359"/>
      <c r="M420" s="360"/>
      <c r="N420" s="360"/>
      <c r="O420" s="371">
        <v>115</v>
      </c>
    </row>
    <row r="421" spans="2:16">
      <c r="B421" s="354"/>
      <c r="C421" s="361" t="s">
        <v>2830</v>
      </c>
      <c r="E421"/>
      <c r="F421" s="356">
        <v>3.87</v>
      </c>
      <c r="G421" s="356">
        <v>3.04</v>
      </c>
      <c r="H421" s="356">
        <v>2.56</v>
      </c>
      <c r="I421" s="357"/>
      <c r="J421" s="357"/>
      <c r="K421" s="359"/>
      <c r="L421" s="359"/>
      <c r="M421" s="360"/>
      <c r="N421" s="360"/>
      <c r="O421" s="371">
        <v>115</v>
      </c>
    </row>
    <row r="422" spans="2:16" ht="29">
      <c r="B422" s="354"/>
      <c r="C422" s="361" t="s">
        <v>2831</v>
      </c>
      <c r="E422"/>
      <c r="F422" s="356">
        <v>7.55</v>
      </c>
      <c r="G422" s="356">
        <v>5.96</v>
      </c>
      <c r="H422" s="356">
        <v>5.01</v>
      </c>
      <c r="I422" s="357"/>
      <c r="J422" s="357"/>
      <c r="K422" s="359"/>
      <c r="L422" s="359"/>
      <c r="M422" s="360"/>
      <c r="N422" s="360"/>
      <c r="O422" s="371">
        <v>225</v>
      </c>
    </row>
    <row r="423" spans="2:16">
      <c r="B423" s="354"/>
      <c r="C423" s="361" t="s">
        <v>2832</v>
      </c>
      <c r="E423"/>
      <c r="F423" s="356">
        <v>4.2699999999999996</v>
      </c>
      <c r="G423" s="356">
        <v>3.36</v>
      </c>
      <c r="H423" s="356">
        <v>2.83</v>
      </c>
      <c r="I423" s="357"/>
      <c r="J423" s="357"/>
      <c r="K423" s="359"/>
      <c r="L423" s="359"/>
      <c r="M423" s="360"/>
      <c r="N423" s="360"/>
      <c r="O423" s="371">
        <v>127</v>
      </c>
    </row>
    <row r="424" spans="2:16">
      <c r="B424" s="354"/>
      <c r="C424" s="361" t="s">
        <v>2764</v>
      </c>
      <c r="E424"/>
      <c r="F424" s="356">
        <v>15.41</v>
      </c>
      <c r="G424" s="356">
        <v>12.57</v>
      </c>
      <c r="H424" s="356">
        <v>10.88</v>
      </c>
      <c r="I424" s="357"/>
      <c r="J424" s="357"/>
      <c r="K424" s="359"/>
      <c r="L424" s="359"/>
      <c r="M424" s="360"/>
      <c r="N424" s="360"/>
      <c r="O424" s="371">
        <v>399</v>
      </c>
      <c r="P424" s="362">
        <v>2</v>
      </c>
    </row>
    <row r="425" spans="2:16">
      <c r="B425" s="354"/>
      <c r="C425" s="361" t="s">
        <v>2833</v>
      </c>
      <c r="E425"/>
      <c r="F425" s="356">
        <v>21.37</v>
      </c>
      <c r="G425" s="356">
        <v>16.86</v>
      </c>
      <c r="H425" s="356">
        <v>14.16</v>
      </c>
      <c r="I425" s="357"/>
      <c r="J425" s="357"/>
      <c r="K425" s="359"/>
      <c r="L425" s="359"/>
      <c r="M425" s="360"/>
      <c r="N425" s="360"/>
      <c r="O425" s="371">
        <v>636</v>
      </c>
    </row>
    <row r="426" spans="2:16" ht="29">
      <c r="B426" s="354"/>
      <c r="C426" s="361" t="s">
        <v>2834</v>
      </c>
      <c r="E426"/>
      <c r="F426" s="356">
        <v>10.72</v>
      </c>
      <c r="G426" s="356">
        <v>8.4499999999999993</v>
      </c>
      <c r="H426" s="356">
        <v>7.1</v>
      </c>
      <c r="I426" s="357"/>
      <c r="J426" s="357"/>
      <c r="K426" s="359"/>
      <c r="L426" s="359"/>
      <c r="M426" s="360"/>
      <c r="N426" s="360"/>
      <c r="O426" s="371">
        <v>319</v>
      </c>
    </row>
    <row r="427" spans="2:16">
      <c r="B427" s="354"/>
      <c r="C427" s="361" t="s">
        <v>2835</v>
      </c>
      <c r="E427"/>
      <c r="F427" s="356">
        <v>10.36</v>
      </c>
      <c r="G427" s="356">
        <v>8.8000000000000007</v>
      </c>
      <c r="H427" s="356">
        <v>7.88</v>
      </c>
      <c r="I427" s="357"/>
      <c r="J427" s="357"/>
      <c r="K427" s="359"/>
      <c r="L427" s="359"/>
      <c r="M427" s="360"/>
      <c r="N427" s="360"/>
      <c r="O427" s="371">
        <v>219</v>
      </c>
      <c r="P427" s="362">
        <v>3</v>
      </c>
    </row>
    <row r="428" spans="2:16">
      <c r="B428" s="354"/>
      <c r="C428" s="361" t="s">
        <v>2796</v>
      </c>
      <c r="E428"/>
      <c r="F428" s="356">
        <v>8.94</v>
      </c>
      <c r="G428" s="356">
        <v>7.05</v>
      </c>
      <c r="H428" s="356">
        <v>5.93</v>
      </c>
      <c r="I428" s="357"/>
      <c r="J428" s="357"/>
      <c r="K428" s="359"/>
      <c r="L428" s="359"/>
      <c r="M428" s="360"/>
      <c r="N428" s="360"/>
      <c r="O428" s="371">
        <v>266</v>
      </c>
    </row>
    <row r="429" spans="2:16">
      <c r="B429" s="354"/>
      <c r="C429" s="361" t="s">
        <v>2766</v>
      </c>
      <c r="E429"/>
      <c r="F429" s="356">
        <v>8.94</v>
      </c>
      <c r="G429" s="356">
        <v>7.05</v>
      </c>
      <c r="H429" s="356">
        <v>5.93</v>
      </c>
      <c r="I429" s="357"/>
      <c r="J429" s="357"/>
      <c r="K429" s="359"/>
      <c r="L429" s="359"/>
      <c r="M429" s="360"/>
      <c r="N429" s="360"/>
      <c r="O429" s="371">
        <v>266</v>
      </c>
    </row>
    <row r="430" spans="2:16">
      <c r="B430" s="354"/>
      <c r="C430" s="361" t="s">
        <v>2797</v>
      </c>
      <c r="E430"/>
      <c r="F430" s="356">
        <v>45.43</v>
      </c>
      <c r="G430" s="356">
        <v>35.82</v>
      </c>
      <c r="H430" s="356">
        <v>30.1</v>
      </c>
      <c r="I430" s="357"/>
      <c r="J430" s="357"/>
      <c r="K430" s="359"/>
      <c r="L430" s="359"/>
      <c r="M430" s="360"/>
      <c r="N430" s="360"/>
      <c r="O430" s="371">
        <v>1352</v>
      </c>
    </row>
    <row r="431" spans="2:16">
      <c r="B431" s="354"/>
      <c r="C431" s="361" t="s">
        <v>2767</v>
      </c>
      <c r="E431"/>
      <c r="F431" s="356">
        <v>29.86</v>
      </c>
      <c r="G431" s="356">
        <v>23.55</v>
      </c>
      <c r="H431" s="356">
        <v>19.79</v>
      </c>
      <c r="I431" s="357"/>
      <c r="J431" s="357"/>
      <c r="K431" s="359"/>
      <c r="L431" s="359"/>
      <c r="M431" s="360"/>
      <c r="N431" s="360"/>
      <c r="O431" s="371">
        <v>889</v>
      </c>
    </row>
    <row r="432" spans="2:16">
      <c r="B432" s="354"/>
      <c r="C432" s="361" t="s">
        <v>2768</v>
      </c>
      <c r="E432"/>
      <c r="F432" s="356">
        <v>6.42</v>
      </c>
      <c r="G432" s="356">
        <v>5.0599999999999996</v>
      </c>
      <c r="H432" s="356">
        <v>4.25</v>
      </c>
      <c r="I432" s="357"/>
      <c r="J432" s="357"/>
      <c r="K432" s="359"/>
      <c r="L432" s="359"/>
      <c r="M432" s="360"/>
      <c r="N432" s="360"/>
      <c r="O432" s="371">
        <v>191</v>
      </c>
    </row>
    <row r="433" spans="2:18">
      <c r="B433" s="354"/>
      <c r="C433" s="361" t="s">
        <v>2836</v>
      </c>
      <c r="E433"/>
      <c r="F433" s="356">
        <v>3.76</v>
      </c>
      <c r="G433" s="356">
        <v>2.97</v>
      </c>
      <c r="H433" s="356">
        <v>2.5</v>
      </c>
      <c r="I433" s="357"/>
      <c r="J433" s="357"/>
      <c r="K433" s="359"/>
      <c r="L433" s="359"/>
      <c r="M433" s="360"/>
      <c r="N433" s="360"/>
      <c r="O433" s="371">
        <v>112</v>
      </c>
    </row>
    <row r="434" spans="2:18">
      <c r="B434" s="354"/>
      <c r="C434" s="361" t="s">
        <v>2837</v>
      </c>
      <c r="E434"/>
      <c r="F434" s="356">
        <v>2.0099999999999998</v>
      </c>
      <c r="G434" s="356">
        <v>1.59</v>
      </c>
      <c r="H434" s="356">
        <v>1.33</v>
      </c>
      <c r="I434" s="357"/>
      <c r="J434" s="357"/>
      <c r="K434" s="359"/>
      <c r="L434" s="359"/>
      <c r="M434" s="360"/>
      <c r="N434" s="360"/>
      <c r="O434" s="371">
        <v>60</v>
      </c>
    </row>
    <row r="435" spans="2:18">
      <c r="B435" s="354"/>
      <c r="C435" s="361" t="s">
        <v>2838</v>
      </c>
      <c r="E435"/>
      <c r="F435" s="356">
        <v>8.0299999999999994</v>
      </c>
      <c r="G435" s="356">
        <v>6.33</v>
      </c>
      <c r="H435" s="356">
        <v>5.32</v>
      </c>
      <c r="I435" s="357"/>
      <c r="J435" s="357"/>
      <c r="K435" s="359"/>
      <c r="L435" s="359"/>
      <c r="M435" s="360"/>
      <c r="N435" s="360"/>
      <c r="O435" s="371">
        <v>239</v>
      </c>
    </row>
    <row r="436" spans="2:18">
      <c r="B436" s="354"/>
      <c r="C436" s="361"/>
      <c r="E436"/>
      <c r="F436" s="356"/>
      <c r="G436" s="356"/>
      <c r="H436" s="356"/>
      <c r="I436" s="357"/>
      <c r="J436" s="357"/>
      <c r="K436" s="359"/>
      <c r="L436" s="359"/>
      <c r="M436" s="360"/>
      <c r="N436" s="360"/>
    </row>
    <row r="437" spans="2:18" s="343" customFormat="1" ht="112.5">
      <c r="B437" s="363" t="s">
        <v>2860</v>
      </c>
      <c r="C437" s="344" t="s">
        <v>2861</v>
      </c>
      <c r="D437" s="345">
        <v>65</v>
      </c>
      <c r="E437" s="343">
        <v>36</v>
      </c>
      <c r="F437" s="346">
        <v>158.16</v>
      </c>
      <c r="G437" s="346">
        <v>124.72</v>
      </c>
      <c r="H437" s="346">
        <v>104.82</v>
      </c>
      <c r="I437" s="347">
        <v>0</v>
      </c>
      <c r="J437" s="347">
        <v>0</v>
      </c>
      <c r="K437" s="348">
        <v>4.8999999999999998E-3</v>
      </c>
      <c r="L437" s="349" t="s">
        <v>2742</v>
      </c>
      <c r="M437" s="350" t="s">
        <v>2721</v>
      </c>
      <c r="N437" s="350" t="s">
        <v>2743</v>
      </c>
      <c r="O437" s="370">
        <v>4821</v>
      </c>
      <c r="P437" s="351">
        <v>0</v>
      </c>
      <c r="Q437" s="353">
        <v>4.8999999999999998E-3</v>
      </c>
      <c r="R437" s="352"/>
    </row>
    <row r="438" spans="2:18">
      <c r="B438" s="354"/>
      <c r="C438" s="355" t="s">
        <v>2781</v>
      </c>
      <c r="E438"/>
      <c r="F438" s="356" t="s">
        <v>2745</v>
      </c>
      <c r="G438" s="356" t="s">
        <v>2745</v>
      </c>
      <c r="H438" s="356" t="s">
        <v>2745</v>
      </c>
      <c r="I438" s="357"/>
      <c r="J438" s="357"/>
      <c r="K438" s="359"/>
      <c r="L438" s="359"/>
      <c r="M438" s="360"/>
      <c r="N438" s="360"/>
      <c r="O438" s="371"/>
    </row>
    <row r="439" spans="2:18">
      <c r="B439" s="354"/>
      <c r="C439" s="361" t="s">
        <v>2862</v>
      </c>
      <c r="E439"/>
      <c r="F439" s="356">
        <v>46.2</v>
      </c>
      <c r="G439" s="356">
        <v>36.44</v>
      </c>
      <c r="H439" s="356">
        <v>30.62</v>
      </c>
      <c r="I439" s="357"/>
      <c r="J439" s="357"/>
      <c r="K439" s="359"/>
      <c r="L439" s="359"/>
      <c r="M439" s="360"/>
      <c r="N439" s="360"/>
      <c r="O439" s="371">
        <v>1375</v>
      </c>
    </row>
    <row r="440" spans="2:18">
      <c r="B440" s="354"/>
      <c r="C440" s="361" t="s">
        <v>2863</v>
      </c>
      <c r="E440"/>
      <c r="F440" s="356">
        <v>84.06</v>
      </c>
      <c r="G440" s="356">
        <v>66.3</v>
      </c>
      <c r="H440" s="356">
        <v>55.71</v>
      </c>
      <c r="I440" s="357"/>
      <c r="J440" s="357"/>
      <c r="K440" s="359"/>
      <c r="L440" s="359"/>
      <c r="M440" s="360"/>
      <c r="N440" s="360"/>
      <c r="O440" s="371">
        <v>2502</v>
      </c>
    </row>
    <row r="441" spans="2:18">
      <c r="B441" s="354"/>
      <c r="C441" s="361" t="s">
        <v>2820</v>
      </c>
      <c r="E441"/>
      <c r="F441" s="356">
        <v>2.68</v>
      </c>
      <c r="G441" s="356">
        <v>2.12</v>
      </c>
      <c r="H441" s="356">
        <v>1.78</v>
      </c>
      <c r="I441" s="357"/>
      <c r="J441" s="357"/>
      <c r="K441" s="359"/>
      <c r="L441" s="359"/>
      <c r="M441" s="360"/>
      <c r="N441" s="360"/>
      <c r="O441" s="371">
        <v>80</v>
      </c>
    </row>
    <row r="442" spans="2:18">
      <c r="B442" s="354"/>
      <c r="C442" s="361" t="s">
        <v>2821</v>
      </c>
      <c r="E442"/>
      <c r="F442" s="356">
        <v>17.21</v>
      </c>
      <c r="G442" s="356">
        <v>13.57</v>
      </c>
      <c r="H442" s="356">
        <v>11.4</v>
      </c>
      <c r="I442" s="357"/>
      <c r="J442" s="357"/>
      <c r="K442" s="359"/>
      <c r="L442" s="359"/>
      <c r="M442" s="360"/>
      <c r="N442" s="360"/>
      <c r="O442" s="371">
        <v>512</v>
      </c>
    </row>
    <row r="443" spans="2:18" ht="29">
      <c r="B443" s="354"/>
      <c r="C443" s="361" t="s">
        <v>2822</v>
      </c>
      <c r="E443"/>
      <c r="F443" s="356">
        <v>54.43</v>
      </c>
      <c r="G443" s="356">
        <v>42.93</v>
      </c>
      <c r="H443" s="356">
        <v>36.08</v>
      </c>
      <c r="I443" s="357"/>
      <c r="J443" s="357"/>
      <c r="K443" s="359"/>
      <c r="L443" s="359"/>
      <c r="M443" s="360"/>
      <c r="N443" s="360"/>
      <c r="O443" s="371">
        <v>1620</v>
      </c>
    </row>
    <row r="444" spans="2:18">
      <c r="B444" s="354"/>
      <c r="C444" s="361" t="s">
        <v>2790</v>
      </c>
      <c r="E444"/>
      <c r="F444" s="356" t="s">
        <v>2745</v>
      </c>
      <c r="G444" s="356" t="s">
        <v>2745</v>
      </c>
      <c r="H444" s="356" t="s">
        <v>2745</v>
      </c>
      <c r="I444" s="357"/>
      <c r="J444" s="357"/>
      <c r="K444" s="359"/>
      <c r="L444" s="359"/>
      <c r="M444" s="360"/>
      <c r="N444" s="360"/>
      <c r="O444" s="371"/>
    </row>
    <row r="445" spans="2:18">
      <c r="B445" s="354"/>
      <c r="C445" s="355" t="s">
        <v>2744</v>
      </c>
      <c r="E445"/>
      <c r="F445" s="356" t="s">
        <v>2745</v>
      </c>
      <c r="G445" s="356" t="s">
        <v>2745</v>
      </c>
      <c r="H445" s="356" t="s">
        <v>2745</v>
      </c>
      <c r="I445" s="357"/>
      <c r="J445" s="357"/>
      <c r="K445" s="359"/>
      <c r="L445" s="359"/>
      <c r="M445" s="360"/>
      <c r="N445" s="360"/>
      <c r="O445" s="371"/>
    </row>
    <row r="446" spans="2:18">
      <c r="B446" s="354"/>
      <c r="C446" s="361" t="s">
        <v>2823</v>
      </c>
      <c r="E446"/>
      <c r="F446" s="356">
        <v>12.87</v>
      </c>
      <c r="G446" s="356">
        <v>10.15</v>
      </c>
      <c r="H446" s="356">
        <v>8.52</v>
      </c>
      <c r="I446" s="357"/>
      <c r="J446" s="357"/>
      <c r="K446" s="359"/>
      <c r="L446" s="359"/>
      <c r="M446" s="360"/>
      <c r="N446" s="360"/>
      <c r="O446" s="371">
        <v>383</v>
      </c>
    </row>
    <row r="447" spans="2:18">
      <c r="B447" s="354"/>
      <c r="C447" s="361" t="s">
        <v>2824</v>
      </c>
      <c r="E447"/>
      <c r="F447" s="356">
        <v>30.07</v>
      </c>
      <c r="G447" s="356">
        <v>23.72</v>
      </c>
      <c r="H447" s="356">
        <v>19.93</v>
      </c>
      <c r="I447" s="357"/>
      <c r="J447" s="357"/>
      <c r="K447" s="359"/>
      <c r="L447" s="359"/>
      <c r="M447" s="360"/>
      <c r="N447" s="360"/>
      <c r="O447" s="371">
        <v>895</v>
      </c>
    </row>
    <row r="448" spans="2:18">
      <c r="B448" s="354"/>
      <c r="C448" s="361" t="s">
        <v>2748</v>
      </c>
      <c r="E448"/>
      <c r="F448" s="356" t="s">
        <v>2745</v>
      </c>
      <c r="G448" s="356" t="s">
        <v>2745</v>
      </c>
      <c r="H448" s="356" t="s">
        <v>2745</v>
      </c>
      <c r="I448" s="357"/>
      <c r="J448" s="357"/>
      <c r="K448" s="359"/>
      <c r="L448" s="359"/>
      <c r="M448" s="360"/>
      <c r="N448" s="360"/>
      <c r="O448" s="371"/>
    </row>
    <row r="449" spans="2:16">
      <c r="B449" s="354"/>
      <c r="C449" s="355" t="s">
        <v>2825</v>
      </c>
      <c r="E449"/>
      <c r="F449" s="356" t="s">
        <v>2745</v>
      </c>
      <c r="G449" s="356" t="s">
        <v>2745</v>
      </c>
      <c r="H449" s="356" t="s">
        <v>2745</v>
      </c>
      <c r="I449" s="357"/>
      <c r="J449" s="357"/>
      <c r="K449" s="359"/>
      <c r="L449" s="359"/>
      <c r="M449" s="360"/>
      <c r="N449" s="360"/>
      <c r="O449" s="371"/>
    </row>
    <row r="450" spans="2:16" ht="29">
      <c r="B450" s="354"/>
      <c r="C450" s="361" t="s">
        <v>2826</v>
      </c>
      <c r="E450"/>
      <c r="F450" s="356">
        <v>14.05</v>
      </c>
      <c r="G450" s="356">
        <v>11.93</v>
      </c>
      <c r="H450" s="356">
        <v>10.66</v>
      </c>
      <c r="I450" s="357"/>
      <c r="J450" s="357"/>
      <c r="K450" s="359"/>
      <c r="L450" s="359"/>
      <c r="M450" s="360"/>
      <c r="N450" s="360"/>
      <c r="O450" s="371">
        <v>299</v>
      </c>
      <c r="P450" s="362">
        <v>4</v>
      </c>
    </row>
    <row r="451" spans="2:16">
      <c r="B451" s="354"/>
      <c r="C451" s="361" t="s">
        <v>2827</v>
      </c>
      <c r="E451"/>
      <c r="F451" s="356">
        <v>8.27</v>
      </c>
      <c r="G451" s="356">
        <v>7.36</v>
      </c>
      <c r="H451" s="356">
        <v>6.83</v>
      </c>
      <c r="I451" s="357"/>
      <c r="J451" s="357"/>
      <c r="K451" s="359"/>
      <c r="L451" s="359"/>
      <c r="M451" s="360"/>
      <c r="N451" s="360"/>
      <c r="O451" s="371">
        <v>127</v>
      </c>
      <c r="P451" s="362">
        <v>4</v>
      </c>
    </row>
    <row r="452" spans="2:16">
      <c r="B452" s="354"/>
      <c r="C452" s="361" t="s">
        <v>2828</v>
      </c>
      <c r="E452"/>
      <c r="F452" s="356" t="s">
        <v>2745</v>
      </c>
      <c r="G452" s="356" t="s">
        <v>2745</v>
      </c>
      <c r="H452" s="356" t="s">
        <v>2745</v>
      </c>
      <c r="I452" s="357"/>
      <c r="J452" s="357"/>
      <c r="K452" s="359"/>
      <c r="L452" s="359"/>
      <c r="M452" s="360"/>
      <c r="N452" s="360"/>
      <c r="O452" s="371"/>
    </row>
    <row r="453" spans="2:16">
      <c r="B453" s="354"/>
      <c r="C453" s="361" t="s">
        <v>2829</v>
      </c>
      <c r="E453"/>
      <c r="F453" s="356">
        <v>3.87</v>
      </c>
      <c r="G453" s="356">
        <v>3.04</v>
      </c>
      <c r="H453" s="356">
        <v>2.56</v>
      </c>
      <c r="I453" s="357"/>
      <c r="J453" s="357"/>
      <c r="K453" s="359"/>
      <c r="L453" s="359"/>
      <c r="M453" s="360"/>
      <c r="N453" s="360"/>
      <c r="O453" s="371">
        <v>115</v>
      </c>
    </row>
    <row r="454" spans="2:16">
      <c r="B454" s="354"/>
      <c r="C454" s="361" t="s">
        <v>2864</v>
      </c>
      <c r="E454"/>
      <c r="F454" s="356">
        <v>88.16</v>
      </c>
      <c r="G454" s="356">
        <v>69.53</v>
      </c>
      <c r="H454" s="356">
        <v>58.43</v>
      </c>
      <c r="I454" s="357"/>
      <c r="J454" s="357"/>
      <c r="K454" s="359"/>
      <c r="L454" s="359"/>
      <c r="M454" s="360"/>
      <c r="N454" s="360"/>
      <c r="O454" s="371">
        <v>2624</v>
      </c>
    </row>
    <row r="455" spans="2:16">
      <c r="B455" s="354"/>
      <c r="C455" s="361" t="s">
        <v>2830</v>
      </c>
      <c r="E455"/>
      <c r="F455" s="356">
        <v>3.87</v>
      </c>
      <c r="G455" s="356">
        <v>3.04</v>
      </c>
      <c r="H455" s="356">
        <v>2.56</v>
      </c>
      <c r="I455" s="357"/>
      <c r="J455" s="357"/>
      <c r="K455" s="359"/>
      <c r="L455" s="359"/>
      <c r="M455" s="360"/>
      <c r="N455" s="360"/>
      <c r="O455" s="371">
        <v>115</v>
      </c>
    </row>
    <row r="456" spans="2:16" ht="29">
      <c r="B456" s="354"/>
      <c r="C456" s="361" t="s">
        <v>2865</v>
      </c>
      <c r="E456"/>
      <c r="F456" s="356">
        <v>8.4</v>
      </c>
      <c r="G456" s="356">
        <v>6.63</v>
      </c>
      <c r="H456" s="356">
        <v>5.57</v>
      </c>
      <c r="I456" s="357"/>
      <c r="J456" s="357"/>
      <c r="K456" s="359"/>
      <c r="L456" s="359"/>
      <c r="M456" s="360"/>
      <c r="N456" s="360"/>
      <c r="O456" s="371">
        <v>250</v>
      </c>
    </row>
    <row r="457" spans="2:16" ht="29">
      <c r="B457" s="354"/>
      <c r="C457" s="361" t="s">
        <v>2831</v>
      </c>
      <c r="E457"/>
      <c r="F457" s="356">
        <v>7.55</v>
      </c>
      <c r="G457" s="356">
        <v>5.96</v>
      </c>
      <c r="H457" s="356">
        <v>5.01</v>
      </c>
      <c r="I457" s="357"/>
      <c r="J457" s="357"/>
      <c r="K457" s="359"/>
      <c r="L457" s="359"/>
      <c r="M457" s="360"/>
      <c r="N457" s="360"/>
      <c r="O457" s="371">
        <v>225</v>
      </c>
    </row>
    <row r="458" spans="2:16">
      <c r="B458" s="354"/>
      <c r="C458" s="361" t="s">
        <v>2832</v>
      </c>
      <c r="E458"/>
      <c r="F458" s="356">
        <v>4.2699999999999996</v>
      </c>
      <c r="G458" s="356">
        <v>3.36</v>
      </c>
      <c r="H458" s="356">
        <v>2.83</v>
      </c>
      <c r="I458" s="357"/>
      <c r="J458" s="357"/>
      <c r="K458" s="359"/>
      <c r="L458" s="359"/>
      <c r="M458" s="360"/>
      <c r="N458" s="360"/>
      <c r="O458" s="371">
        <v>127</v>
      </c>
    </row>
    <row r="459" spans="2:16" ht="29">
      <c r="B459" s="354"/>
      <c r="C459" s="361" t="s">
        <v>2866</v>
      </c>
      <c r="E459"/>
      <c r="F459" s="356">
        <v>21.5</v>
      </c>
      <c r="G459" s="356">
        <v>16.96</v>
      </c>
      <c r="H459" s="356">
        <v>14.25</v>
      </c>
      <c r="I459" s="357"/>
      <c r="J459" s="357"/>
      <c r="K459" s="359"/>
      <c r="L459" s="359"/>
      <c r="M459" s="360"/>
      <c r="N459" s="360"/>
      <c r="O459" s="371">
        <v>640</v>
      </c>
    </row>
    <row r="460" spans="2:16" ht="29">
      <c r="B460" s="354"/>
      <c r="C460" s="361" t="s">
        <v>2867</v>
      </c>
      <c r="E460"/>
      <c r="F460" s="356">
        <v>21.5</v>
      </c>
      <c r="G460" s="356">
        <v>16.96</v>
      </c>
      <c r="H460" s="356">
        <v>14.25</v>
      </c>
      <c r="I460" s="357"/>
      <c r="J460" s="357"/>
      <c r="K460" s="359"/>
      <c r="L460" s="359"/>
      <c r="M460" s="360"/>
      <c r="N460" s="360"/>
      <c r="O460" s="371">
        <v>640</v>
      </c>
    </row>
    <row r="461" spans="2:16">
      <c r="B461" s="354"/>
      <c r="C461" s="361" t="s">
        <v>2764</v>
      </c>
      <c r="E461"/>
      <c r="F461" s="356">
        <v>15.41</v>
      </c>
      <c r="G461" s="356">
        <v>12.57</v>
      </c>
      <c r="H461" s="356">
        <v>10.88</v>
      </c>
      <c r="I461" s="357"/>
      <c r="J461" s="357"/>
      <c r="K461" s="359"/>
      <c r="L461" s="359"/>
      <c r="M461" s="360"/>
      <c r="N461" s="360"/>
      <c r="O461" s="371">
        <v>399</v>
      </c>
      <c r="P461" s="362">
        <v>2</v>
      </c>
    </row>
    <row r="462" spans="2:16">
      <c r="B462" s="354"/>
      <c r="C462" s="361" t="s">
        <v>2833</v>
      </c>
      <c r="E462"/>
      <c r="F462" s="356">
        <v>21.37</v>
      </c>
      <c r="G462" s="356">
        <v>16.86</v>
      </c>
      <c r="H462" s="356">
        <v>14.16</v>
      </c>
      <c r="I462" s="357"/>
      <c r="J462" s="357"/>
      <c r="K462" s="359"/>
      <c r="L462" s="359"/>
      <c r="M462" s="360"/>
      <c r="N462" s="360"/>
      <c r="O462" s="371">
        <v>636</v>
      </c>
    </row>
    <row r="463" spans="2:16" ht="29">
      <c r="B463" s="354"/>
      <c r="C463" s="361" t="s">
        <v>2868</v>
      </c>
      <c r="E463"/>
      <c r="F463" s="356">
        <v>32.25</v>
      </c>
      <c r="G463" s="356">
        <v>25.44</v>
      </c>
      <c r="H463" s="356">
        <v>21.38</v>
      </c>
      <c r="I463" s="357"/>
      <c r="J463" s="357"/>
      <c r="K463" s="359"/>
      <c r="L463" s="359"/>
      <c r="M463" s="360"/>
      <c r="N463" s="360"/>
      <c r="O463" s="371">
        <v>960</v>
      </c>
    </row>
    <row r="464" spans="2:16" ht="29">
      <c r="B464" s="354"/>
      <c r="C464" s="361" t="s">
        <v>2834</v>
      </c>
      <c r="E464"/>
      <c r="F464" s="356">
        <v>10.72</v>
      </c>
      <c r="G464" s="356">
        <v>8.4499999999999993</v>
      </c>
      <c r="H464" s="356">
        <v>7.1</v>
      </c>
      <c r="I464" s="357"/>
      <c r="J464" s="357"/>
      <c r="K464" s="359"/>
      <c r="L464" s="359"/>
      <c r="M464" s="360"/>
      <c r="N464" s="360"/>
      <c r="O464" s="371">
        <v>319</v>
      </c>
    </row>
    <row r="465" spans="2:18">
      <c r="B465" s="354"/>
      <c r="C465" s="361" t="s">
        <v>2835</v>
      </c>
      <c r="E465"/>
      <c r="F465" s="356">
        <v>10.36</v>
      </c>
      <c r="G465" s="356">
        <v>8.8000000000000007</v>
      </c>
      <c r="H465" s="356">
        <v>7.88</v>
      </c>
      <c r="I465" s="357"/>
      <c r="J465" s="357"/>
      <c r="K465" s="359"/>
      <c r="L465" s="359"/>
      <c r="M465" s="360"/>
      <c r="N465" s="360"/>
      <c r="O465" s="371">
        <v>219</v>
      </c>
      <c r="P465" s="362">
        <v>3</v>
      </c>
    </row>
    <row r="466" spans="2:18">
      <c r="B466" s="354"/>
      <c r="C466" s="361" t="s">
        <v>2796</v>
      </c>
      <c r="E466"/>
      <c r="F466" s="356">
        <v>8.94</v>
      </c>
      <c r="G466" s="356">
        <v>7.05</v>
      </c>
      <c r="H466" s="356">
        <v>5.93</v>
      </c>
      <c r="I466" s="357"/>
      <c r="J466" s="357"/>
      <c r="K466" s="359"/>
      <c r="L466" s="359"/>
      <c r="M466" s="360"/>
      <c r="N466" s="360"/>
      <c r="O466" s="371">
        <v>266</v>
      </c>
    </row>
    <row r="467" spans="2:18">
      <c r="B467" s="354"/>
      <c r="C467" s="361" t="s">
        <v>2766</v>
      </c>
      <c r="E467"/>
      <c r="F467" s="356">
        <v>8.94</v>
      </c>
      <c r="G467" s="356">
        <v>7.05</v>
      </c>
      <c r="H467" s="356">
        <v>5.93</v>
      </c>
      <c r="I467" s="357"/>
      <c r="J467" s="357"/>
      <c r="K467" s="359"/>
      <c r="L467" s="359"/>
      <c r="M467" s="360"/>
      <c r="N467" s="360"/>
      <c r="O467" s="371">
        <v>266</v>
      </c>
    </row>
    <row r="468" spans="2:18">
      <c r="B468" s="354"/>
      <c r="C468" s="361" t="s">
        <v>2797</v>
      </c>
      <c r="E468"/>
      <c r="F468" s="356">
        <v>45.43</v>
      </c>
      <c r="G468" s="356">
        <v>35.82</v>
      </c>
      <c r="H468" s="356">
        <v>30.1</v>
      </c>
      <c r="I468" s="357"/>
      <c r="J468" s="357"/>
      <c r="K468" s="359"/>
      <c r="L468" s="359"/>
      <c r="M468" s="360"/>
      <c r="N468" s="360"/>
      <c r="O468" s="371">
        <v>1352</v>
      </c>
    </row>
    <row r="469" spans="2:18">
      <c r="B469" s="354"/>
      <c r="C469" s="361" t="s">
        <v>2767</v>
      </c>
      <c r="E469"/>
      <c r="F469" s="356">
        <v>29.86</v>
      </c>
      <c r="G469" s="356">
        <v>23.55</v>
      </c>
      <c r="H469" s="356">
        <v>19.79</v>
      </c>
      <c r="I469" s="357"/>
      <c r="J469" s="357"/>
      <c r="K469" s="359"/>
      <c r="L469" s="359"/>
      <c r="M469" s="360"/>
      <c r="N469" s="360"/>
      <c r="O469" s="371">
        <v>889</v>
      </c>
    </row>
    <row r="470" spans="2:18">
      <c r="B470" s="354"/>
      <c r="C470" s="361" t="s">
        <v>2768</v>
      </c>
      <c r="E470"/>
      <c r="F470" s="356">
        <v>6.42</v>
      </c>
      <c r="G470" s="356">
        <v>5.0599999999999996</v>
      </c>
      <c r="H470" s="356">
        <v>4.25</v>
      </c>
      <c r="I470" s="357"/>
      <c r="J470" s="357"/>
      <c r="K470" s="359"/>
      <c r="L470" s="359"/>
      <c r="M470" s="360"/>
      <c r="N470" s="360"/>
      <c r="O470" s="371">
        <v>191</v>
      </c>
    </row>
    <row r="471" spans="2:18">
      <c r="B471" s="354"/>
      <c r="C471" s="361" t="s">
        <v>2836</v>
      </c>
      <c r="E471"/>
      <c r="F471" s="356">
        <v>3.76</v>
      </c>
      <c r="G471" s="356">
        <v>2.97</v>
      </c>
      <c r="H471" s="356">
        <v>2.5</v>
      </c>
      <c r="I471" s="357"/>
      <c r="J471" s="357"/>
      <c r="K471" s="359"/>
      <c r="L471" s="359"/>
      <c r="M471" s="360"/>
      <c r="N471" s="360"/>
      <c r="O471" s="371">
        <v>112</v>
      </c>
    </row>
    <row r="472" spans="2:18">
      <c r="B472" s="354"/>
      <c r="C472" s="361" t="s">
        <v>2837</v>
      </c>
      <c r="E472"/>
      <c r="F472" s="356">
        <v>2.0099999999999998</v>
      </c>
      <c r="G472" s="356">
        <v>1.59</v>
      </c>
      <c r="H472" s="356">
        <v>1.33</v>
      </c>
      <c r="I472" s="357"/>
      <c r="J472" s="357"/>
      <c r="K472" s="359"/>
      <c r="L472" s="359"/>
      <c r="M472" s="360"/>
      <c r="N472" s="360"/>
      <c r="O472" s="371">
        <v>60</v>
      </c>
    </row>
    <row r="473" spans="2:18">
      <c r="B473" s="354"/>
      <c r="C473" s="361" t="s">
        <v>2838</v>
      </c>
      <c r="E473"/>
      <c r="F473" s="356">
        <v>8.0299999999999994</v>
      </c>
      <c r="G473" s="356">
        <v>6.33</v>
      </c>
      <c r="H473" s="356">
        <v>5.32</v>
      </c>
      <c r="I473" s="357"/>
      <c r="J473" s="357"/>
      <c r="K473" s="359"/>
      <c r="L473" s="359"/>
      <c r="M473" s="360"/>
      <c r="N473" s="360"/>
      <c r="O473" s="371">
        <v>239</v>
      </c>
    </row>
    <row r="474" spans="2:18">
      <c r="B474" s="354"/>
      <c r="C474" s="361"/>
      <c r="E474"/>
      <c r="F474" s="356"/>
      <c r="G474" s="356"/>
      <c r="H474" s="356"/>
      <c r="I474" s="357"/>
      <c r="J474" s="357"/>
      <c r="K474" s="359"/>
      <c r="L474" s="359"/>
      <c r="M474" s="360"/>
      <c r="N474" s="360"/>
    </row>
    <row r="475" spans="2:18" s="343" customFormat="1" ht="112.5">
      <c r="B475" s="321" t="s">
        <v>2869</v>
      </c>
      <c r="C475" s="344" t="s">
        <v>2870</v>
      </c>
      <c r="D475" s="345">
        <v>75</v>
      </c>
      <c r="E475" s="343">
        <v>36</v>
      </c>
      <c r="F475" s="346">
        <v>173.12</v>
      </c>
      <c r="G475" s="346">
        <v>138.51</v>
      </c>
      <c r="H475" s="346">
        <v>114.72</v>
      </c>
      <c r="I475" s="347">
        <v>0</v>
      </c>
      <c r="J475" s="347">
        <v>0</v>
      </c>
      <c r="K475" s="348">
        <v>4.4999999999999997E-3</v>
      </c>
      <c r="L475" s="349" t="s">
        <v>2742</v>
      </c>
      <c r="M475" s="350" t="s">
        <v>2721</v>
      </c>
      <c r="N475" s="350" t="s">
        <v>2743</v>
      </c>
      <c r="O475" s="370">
        <v>5462</v>
      </c>
      <c r="P475" s="351">
        <v>0</v>
      </c>
      <c r="Q475" s="353">
        <v>4.4999999999999997E-3</v>
      </c>
      <c r="R475" s="352"/>
    </row>
    <row r="476" spans="2:18">
      <c r="B476" s="354"/>
      <c r="C476" s="355" t="s">
        <v>2781</v>
      </c>
      <c r="E476"/>
      <c r="F476" s="356" t="s">
        <v>2745</v>
      </c>
      <c r="G476" s="356" t="s">
        <v>2745</v>
      </c>
      <c r="H476" s="356" t="s">
        <v>2745</v>
      </c>
      <c r="I476" s="357"/>
      <c r="J476" s="357"/>
      <c r="K476" s="359"/>
      <c r="L476" s="359"/>
      <c r="M476" s="360"/>
      <c r="N476" s="360"/>
      <c r="O476" s="371"/>
    </row>
    <row r="477" spans="2:18">
      <c r="B477" s="354"/>
      <c r="C477" s="361" t="s">
        <v>2862</v>
      </c>
      <c r="E477"/>
      <c r="F477" s="356">
        <v>46.2</v>
      </c>
      <c r="G477" s="356">
        <v>36.44</v>
      </c>
      <c r="H477" s="356">
        <v>30.62</v>
      </c>
      <c r="I477" s="357"/>
      <c r="J477" s="357"/>
      <c r="K477" s="359"/>
      <c r="L477" s="359"/>
      <c r="M477" s="360"/>
      <c r="N477" s="360"/>
      <c r="O477" s="371">
        <v>1375</v>
      </c>
    </row>
    <row r="478" spans="2:18">
      <c r="B478" s="354"/>
      <c r="C478" s="361" t="s">
        <v>2863</v>
      </c>
      <c r="E478"/>
      <c r="F478" s="356">
        <v>84.06</v>
      </c>
      <c r="G478" s="356">
        <v>66.3</v>
      </c>
      <c r="H478" s="356">
        <v>55.71</v>
      </c>
      <c r="I478" s="357"/>
      <c r="J478" s="357"/>
      <c r="K478" s="359"/>
      <c r="L478" s="359"/>
      <c r="M478" s="360"/>
      <c r="N478" s="360"/>
      <c r="O478" s="371">
        <v>2502</v>
      </c>
    </row>
    <row r="479" spans="2:18">
      <c r="B479" s="354"/>
      <c r="C479" s="361" t="s">
        <v>2820</v>
      </c>
      <c r="E479"/>
      <c r="F479" s="356">
        <v>2.68</v>
      </c>
      <c r="G479" s="356">
        <v>2.12</v>
      </c>
      <c r="H479" s="356">
        <v>1.78</v>
      </c>
      <c r="I479" s="357"/>
      <c r="J479" s="357"/>
      <c r="K479" s="359"/>
      <c r="L479" s="359"/>
      <c r="M479" s="360"/>
      <c r="N479" s="360"/>
      <c r="O479" s="371">
        <v>80</v>
      </c>
    </row>
    <row r="480" spans="2:18">
      <c r="B480" s="354"/>
      <c r="C480" s="361" t="s">
        <v>2821</v>
      </c>
      <c r="E480"/>
      <c r="F480" s="356">
        <v>17.21</v>
      </c>
      <c r="G480" s="356">
        <v>13.57</v>
      </c>
      <c r="H480" s="356">
        <v>11.4</v>
      </c>
      <c r="I480" s="357"/>
      <c r="J480" s="357"/>
      <c r="K480" s="359"/>
      <c r="L480" s="359"/>
      <c r="M480" s="360"/>
      <c r="N480" s="360"/>
      <c r="O480" s="371">
        <v>512</v>
      </c>
    </row>
    <row r="481" spans="2:16" ht="29">
      <c r="B481" s="354"/>
      <c r="C481" s="361" t="s">
        <v>2822</v>
      </c>
      <c r="E481"/>
      <c r="F481" s="356">
        <v>54.43</v>
      </c>
      <c r="G481" s="356">
        <v>42.93</v>
      </c>
      <c r="H481" s="356">
        <v>36.08</v>
      </c>
      <c r="I481" s="357"/>
      <c r="J481" s="357"/>
      <c r="K481" s="359"/>
      <c r="L481" s="359"/>
      <c r="M481" s="360"/>
      <c r="N481" s="360"/>
      <c r="O481" s="371">
        <v>1620</v>
      </c>
    </row>
    <row r="482" spans="2:16">
      <c r="B482" s="354"/>
      <c r="C482" s="361" t="s">
        <v>2790</v>
      </c>
      <c r="E482"/>
      <c r="F482" s="356" t="s">
        <v>2745</v>
      </c>
      <c r="G482" s="356" t="s">
        <v>2745</v>
      </c>
      <c r="H482" s="356" t="s">
        <v>2745</v>
      </c>
      <c r="I482" s="357"/>
      <c r="J482" s="357"/>
      <c r="K482" s="359"/>
      <c r="L482" s="359"/>
      <c r="M482" s="360"/>
      <c r="N482" s="360"/>
      <c r="O482" s="371"/>
    </row>
    <row r="483" spans="2:16">
      <c r="B483" s="354"/>
      <c r="C483" s="355" t="s">
        <v>2744</v>
      </c>
      <c r="E483"/>
      <c r="F483" s="356" t="s">
        <v>2745</v>
      </c>
      <c r="G483" s="356" t="s">
        <v>2745</v>
      </c>
      <c r="H483" s="356" t="s">
        <v>2745</v>
      </c>
      <c r="I483" s="357"/>
      <c r="J483" s="357"/>
      <c r="K483" s="359"/>
      <c r="L483" s="359"/>
      <c r="M483" s="360"/>
      <c r="N483" s="360"/>
      <c r="O483" s="371"/>
    </row>
    <row r="484" spans="2:16">
      <c r="B484" s="354"/>
      <c r="C484" s="361" t="s">
        <v>2823</v>
      </c>
      <c r="E484"/>
      <c r="F484" s="356">
        <v>12.87</v>
      </c>
      <c r="G484" s="356">
        <v>10.15</v>
      </c>
      <c r="H484" s="356">
        <v>8.52</v>
      </c>
      <c r="I484" s="357"/>
      <c r="J484" s="357"/>
      <c r="K484" s="359"/>
      <c r="L484" s="359"/>
      <c r="M484" s="360"/>
      <c r="N484" s="360"/>
      <c r="O484" s="371">
        <v>383</v>
      </c>
    </row>
    <row r="485" spans="2:16">
      <c r="B485" s="354"/>
      <c r="C485" s="361" t="s">
        <v>2824</v>
      </c>
      <c r="E485"/>
      <c r="F485" s="356">
        <v>30.07</v>
      </c>
      <c r="G485" s="356">
        <v>23.72</v>
      </c>
      <c r="H485" s="356">
        <v>19.93</v>
      </c>
      <c r="I485" s="357"/>
      <c r="J485" s="357"/>
      <c r="K485" s="359"/>
      <c r="L485" s="359"/>
      <c r="M485" s="360"/>
      <c r="N485" s="360"/>
      <c r="O485" s="371">
        <v>895</v>
      </c>
    </row>
    <row r="486" spans="2:16">
      <c r="B486" s="354"/>
      <c r="C486" s="361" t="s">
        <v>2748</v>
      </c>
      <c r="E486"/>
      <c r="F486" s="356" t="s">
        <v>2745</v>
      </c>
      <c r="G486" s="356" t="s">
        <v>2745</v>
      </c>
      <c r="H486" s="356" t="s">
        <v>2745</v>
      </c>
      <c r="I486" s="357"/>
      <c r="J486" s="357"/>
      <c r="K486" s="359"/>
      <c r="L486" s="359"/>
      <c r="M486" s="360"/>
      <c r="N486" s="360"/>
      <c r="O486" s="371"/>
    </row>
    <row r="487" spans="2:16">
      <c r="B487" s="354"/>
      <c r="C487" s="355" t="s">
        <v>2825</v>
      </c>
      <c r="E487"/>
      <c r="F487" s="356" t="s">
        <v>2745</v>
      </c>
      <c r="G487" s="356" t="s">
        <v>2745</v>
      </c>
      <c r="H487" s="356" t="s">
        <v>2745</v>
      </c>
      <c r="I487" s="357"/>
      <c r="J487" s="357"/>
      <c r="K487" s="359"/>
      <c r="L487" s="359"/>
      <c r="M487" s="360"/>
      <c r="N487" s="360"/>
      <c r="O487" s="371"/>
    </row>
    <row r="488" spans="2:16" ht="29">
      <c r="B488" s="354"/>
      <c r="C488" s="361" t="s">
        <v>2826</v>
      </c>
      <c r="E488"/>
      <c r="F488" s="356">
        <v>14.05</v>
      </c>
      <c r="G488" s="356">
        <v>11.93</v>
      </c>
      <c r="H488" s="356">
        <v>10.66</v>
      </c>
      <c r="I488" s="357"/>
      <c r="J488" s="357"/>
      <c r="K488" s="359"/>
      <c r="L488" s="359"/>
      <c r="M488" s="360"/>
      <c r="N488" s="360"/>
      <c r="O488" s="371">
        <v>299</v>
      </c>
      <c r="P488" s="362">
        <v>4</v>
      </c>
    </row>
    <row r="489" spans="2:16">
      <c r="B489" s="354"/>
      <c r="C489" s="361" t="s">
        <v>2827</v>
      </c>
      <c r="E489"/>
      <c r="F489" s="356">
        <v>8.27</v>
      </c>
      <c r="G489" s="356">
        <v>7.36</v>
      </c>
      <c r="H489" s="356">
        <v>6.83</v>
      </c>
      <c r="I489" s="357"/>
      <c r="J489" s="357"/>
      <c r="K489" s="359"/>
      <c r="L489" s="359"/>
      <c r="M489" s="360"/>
      <c r="N489" s="360"/>
      <c r="O489" s="371">
        <v>127</v>
      </c>
      <c r="P489" s="362">
        <v>4</v>
      </c>
    </row>
    <row r="490" spans="2:16">
      <c r="B490" s="354"/>
      <c r="C490" s="361" t="s">
        <v>2828</v>
      </c>
      <c r="E490"/>
      <c r="F490" s="356" t="s">
        <v>2745</v>
      </c>
      <c r="G490" s="356" t="s">
        <v>2745</v>
      </c>
      <c r="H490" s="356" t="s">
        <v>2745</v>
      </c>
      <c r="I490" s="357"/>
      <c r="J490" s="357"/>
      <c r="K490" s="359"/>
      <c r="L490" s="359"/>
      <c r="M490" s="360"/>
      <c r="N490" s="360"/>
      <c r="O490" s="371"/>
    </row>
    <row r="491" spans="2:16">
      <c r="B491" s="354"/>
      <c r="C491" s="361" t="s">
        <v>2829</v>
      </c>
      <c r="E491"/>
      <c r="F491" s="356">
        <v>3.87</v>
      </c>
      <c r="G491" s="356">
        <v>3.04</v>
      </c>
      <c r="H491" s="356">
        <v>2.56</v>
      </c>
      <c r="I491" s="357"/>
      <c r="J491" s="357"/>
      <c r="K491" s="359"/>
      <c r="L491" s="359"/>
      <c r="M491" s="360"/>
      <c r="N491" s="360"/>
      <c r="O491" s="371">
        <v>115</v>
      </c>
    </row>
    <row r="492" spans="2:16">
      <c r="B492" s="354"/>
      <c r="C492" s="361" t="s">
        <v>2864</v>
      </c>
      <c r="E492"/>
      <c r="F492" s="356">
        <v>88.16</v>
      </c>
      <c r="G492" s="356">
        <v>69.53</v>
      </c>
      <c r="H492" s="356">
        <v>58.43</v>
      </c>
      <c r="I492" s="357"/>
      <c r="J492" s="357"/>
      <c r="K492" s="359"/>
      <c r="L492" s="359"/>
      <c r="M492" s="360"/>
      <c r="N492" s="360"/>
      <c r="O492" s="371">
        <v>2624</v>
      </c>
    </row>
    <row r="493" spans="2:16">
      <c r="B493" s="354"/>
      <c r="C493" s="361" t="s">
        <v>2830</v>
      </c>
      <c r="E493"/>
      <c r="F493" s="356">
        <v>3.87</v>
      </c>
      <c r="G493" s="356">
        <v>3.04</v>
      </c>
      <c r="H493" s="356">
        <v>2.56</v>
      </c>
      <c r="I493" s="357"/>
      <c r="J493" s="357"/>
      <c r="K493" s="359"/>
      <c r="L493" s="359"/>
      <c r="M493" s="360"/>
      <c r="N493" s="360"/>
      <c r="O493" s="371">
        <v>115</v>
      </c>
    </row>
    <row r="494" spans="2:16" ht="29">
      <c r="B494" s="354"/>
      <c r="C494" s="361" t="s">
        <v>2865</v>
      </c>
      <c r="E494"/>
      <c r="F494" s="356">
        <v>8.4</v>
      </c>
      <c r="G494" s="356">
        <v>6.63</v>
      </c>
      <c r="H494" s="356">
        <v>5.57</v>
      </c>
      <c r="I494" s="357"/>
      <c r="J494" s="357"/>
      <c r="K494" s="359"/>
      <c r="L494" s="359"/>
      <c r="M494" s="360"/>
      <c r="N494" s="360"/>
      <c r="O494" s="371">
        <v>250</v>
      </c>
    </row>
    <row r="495" spans="2:16" ht="29">
      <c r="B495" s="354"/>
      <c r="C495" s="361" t="s">
        <v>2831</v>
      </c>
      <c r="E495"/>
      <c r="F495" s="356">
        <v>7.55</v>
      </c>
      <c r="G495" s="356">
        <v>5.96</v>
      </c>
      <c r="H495" s="356">
        <v>5.01</v>
      </c>
      <c r="I495" s="357"/>
      <c r="J495" s="357"/>
      <c r="K495" s="359"/>
      <c r="L495" s="359"/>
      <c r="M495" s="360"/>
      <c r="N495" s="360"/>
      <c r="O495" s="371">
        <v>225</v>
      </c>
    </row>
    <row r="496" spans="2:16">
      <c r="B496" s="354"/>
      <c r="C496" s="361" t="s">
        <v>2832</v>
      </c>
      <c r="E496"/>
      <c r="F496" s="356">
        <v>4.2699999999999996</v>
      </c>
      <c r="G496" s="356">
        <v>3.36</v>
      </c>
      <c r="H496" s="356">
        <v>2.83</v>
      </c>
      <c r="I496" s="357"/>
      <c r="J496" s="357"/>
      <c r="K496" s="359"/>
      <c r="L496" s="359"/>
      <c r="M496" s="360"/>
      <c r="N496" s="360"/>
      <c r="O496" s="371">
        <v>127</v>
      </c>
    </row>
    <row r="497" spans="2:16" ht="29">
      <c r="B497" s="354"/>
      <c r="C497" s="361" t="s">
        <v>2866</v>
      </c>
      <c r="E497"/>
      <c r="F497" s="356">
        <v>21.5</v>
      </c>
      <c r="G497" s="356">
        <v>16.96</v>
      </c>
      <c r="H497" s="356">
        <v>14.25</v>
      </c>
      <c r="I497" s="357"/>
      <c r="J497" s="357"/>
      <c r="K497" s="359"/>
      <c r="L497" s="359"/>
      <c r="M497" s="360"/>
      <c r="N497" s="360"/>
      <c r="O497" s="371">
        <v>640</v>
      </c>
    </row>
    <row r="498" spans="2:16" ht="29">
      <c r="B498" s="354"/>
      <c r="C498" s="361" t="s">
        <v>2867</v>
      </c>
      <c r="E498"/>
      <c r="F498" s="356">
        <v>21.5</v>
      </c>
      <c r="G498" s="356">
        <v>16.96</v>
      </c>
      <c r="H498" s="356">
        <v>14.25</v>
      </c>
      <c r="I498" s="357"/>
      <c r="J498" s="357"/>
      <c r="K498" s="359"/>
      <c r="L498" s="359"/>
      <c r="M498" s="360"/>
      <c r="N498" s="360"/>
      <c r="O498" s="371">
        <v>640</v>
      </c>
    </row>
    <row r="499" spans="2:16">
      <c r="B499" s="354"/>
      <c r="C499" s="361" t="s">
        <v>2764</v>
      </c>
      <c r="E499"/>
      <c r="F499" s="356">
        <v>15.41</v>
      </c>
      <c r="G499" s="356">
        <v>12.57</v>
      </c>
      <c r="H499" s="356">
        <v>10.88</v>
      </c>
      <c r="I499" s="357"/>
      <c r="J499" s="357"/>
      <c r="K499" s="359"/>
      <c r="L499" s="359"/>
      <c r="M499" s="360"/>
      <c r="N499" s="360"/>
      <c r="O499" s="371">
        <v>399</v>
      </c>
      <c r="P499" s="362">
        <v>2</v>
      </c>
    </row>
    <row r="500" spans="2:16">
      <c r="B500" s="354"/>
      <c r="C500" s="361" t="s">
        <v>2833</v>
      </c>
      <c r="E500"/>
      <c r="F500" s="356">
        <v>21.37</v>
      </c>
      <c r="G500" s="356">
        <v>16.86</v>
      </c>
      <c r="H500" s="356">
        <v>14.16</v>
      </c>
      <c r="I500" s="357"/>
      <c r="J500" s="357"/>
      <c r="K500" s="359"/>
      <c r="L500" s="359"/>
      <c r="M500" s="360"/>
      <c r="N500" s="360"/>
      <c r="O500" s="371">
        <v>636</v>
      </c>
    </row>
    <row r="501" spans="2:16" ht="29">
      <c r="B501" s="354"/>
      <c r="C501" s="361" t="s">
        <v>2868</v>
      </c>
      <c r="E501"/>
      <c r="F501" s="356">
        <v>32.25</v>
      </c>
      <c r="G501" s="356">
        <v>25.44</v>
      </c>
      <c r="H501" s="356">
        <v>21.38</v>
      </c>
      <c r="I501" s="357"/>
      <c r="J501" s="357"/>
      <c r="K501" s="359"/>
      <c r="L501" s="359"/>
      <c r="M501" s="360"/>
      <c r="N501" s="360"/>
      <c r="O501" s="371">
        <v>960</v>
      </c>
    </row>
    <row r="502" spans="2:16" ht="29">
      <c r="B502" s="354"/>
      <c r="C502" s="361" t="s">
        <v>2834</v>
      </c>
      <c r="E502"/>
      <c r="F502" s="356">
        <v>10.72</v>
      </c>
      <c r="G502" s="356">
        <v>8.4499999999999993</v>
      </c>
      <c r="H502" s="356">
        <v>7.1</v>
      </c>
      <c r="I502" s="357"/>
      <c r="J502" s="357"/>
      <c r="K502" s="359"/>
      <c r="L502" s="359"/>
      <c r="M502" s="360"/>
      <c r="N502" s="360"/>
      <c r="O502" s="371">
        <v>319</v>
      </c>
    </row>
    <row r="503" spans="2:16">
      <c r="B503" s="354"/>
      <c r="C503" s="361" t="s">
        <v>2835</v>
      </c>
      <c r="E503"/>
      <c r="F503" s="356">
        <v>10.36</v>
      </c>
      <c r="G503" s="356">
        <v>8.8000000000000007</v>
      </c>
      <c r="H503" s="356">
        <v>7.88</v>
      </c>
      <c r="I503" s="357"/>
      <c r="J503" s="357"/>
      <c r="K503" s="359"/>
      <c r="L503" s="359"/>
      <c r="M503" s="360"/>
      <c r="N503" s="360"/>
      <c r="O503" s="371">
        <v>219</v>
      </c>
      <c r="P503" s="362">
        <v>3</v>
      </c>
    </row>
    <row r="504" spans="2:16">
      <c r="B504" s="354"/>
      <c r="C504" s="361" t="s">
        <v>2796</v>
      </c>
      <c r="E504"/>
      <c r="F504" s="356">
        <v>8.94</v>
      </c>
      <c r="G504" s="356">
        <v>7.05</v>
      </c>
      <c r="H504" s="356">
        <v>5.93</v>
      </c>
      <c r="I504" s="357"/>
      <c r="J504" s="357"/>
      <c r="K504" s="359"/>
      <c r="L504" s="359"/>
      <c r="M504" s="360"/>
      <c r="N504" s="360"/>
      <c r="O504" s="371">
        <v>266</v>
      </c>
    </row>
    <row r="505" spans="2:16">
      <c r="B505" s="354"/>
      <c r="C505" s="361" t="s">
        <v>2766</v>
      </c>
      <c r="E505"/>
      <c r="F505" s="356">
        <v>8.94</v>
      </c>
      <c r="G505" s="356">
        <v>7.05</v>
      </c>
      <c r="H505" s="356">
        <v>5.93</v>
      </c>
      <c r="I505" s="357"/>
      <c r="J505" s="357"/>
      <c r="K505" s="359"/>
      <c r="L505" s="359"/>
      <c r="M505" s="360"/>
      <c r="N505" s="360"/>
      <c r="O505" s="371">
        <v>266</v>
      </c>
    </row>
    <row r="506" spans="2:16">
      <c r="B506" s="354"/>
      <c r="C506" s="361" t="s">
        <v>2797</v>
      </c>
      <c r="E506"/>
      <c r="F506" s="356">
        <v>45.43</v>
      </c>
      <c r="G506" s="356">
        <v>35.82</v>
      </c>
      <c r="H506" s="356">
        <v>30.1</v>
      </c>
      <c r="I506" s="357"/>
      <c r="J506" s="357"/>
      <c r="K506" s="359"/>
      <c r="L506" s="359"/>
      <c r="M506" s="360"/>
      <c r="N506" s="360"/>
      <c r="O506" s="371">
        <v>1352</v>
      </c>
    </row>
    <row r="507" spans="2:16">
      <c r="B507" s="354"/>
      <c r="C507" s="361" t="s">
        <v>2767</v>
      </c>
      <c r="E507"/>
      <c r="F507" s="356">
        <v>29.86</v>
      </c>
      <c r="G507" s="356">
        <v>23.55</v>
      </c>
      <c r="H507" s="356">
        <v>19.79</v>
      </c>
      <c r="I507" s="357"/>
      <c r="J507" s="357"/>
      <c r="K507" s="359"/>
      <c r="L507" s="359"/>
      <c r="M507" s="360"/>
      <c r="N507" s="360"/>
      <c r="O507" s="371">
        <v>889</v>
      </c>
    </row>
    <row r="508" spans="2:16">
      <c r="B508" s="354"/>
      <c r="C508" s="361" t="s">
        <v>2768</v>
      </c>
      <c r="E508"/>
      <c r="F508" s="356">
        <v>6.42</v>
      </c>
      <c r="G508" s="356">
        <v>5.0599999999999996</v>
      </c>
      <c r="H508" s="356">
        <v>4.25</v>
      </c>
      <c r="I508" s="357"/>
      <c r="J508" s="357"/>
      <c r="K508" s="359"/>
      <c r="L508" s="359"/>
      <c r="M508" s="360"/>
      <c r="N508" s="360"/>
      <c r="O508" s="371">
        <v>191</v>
      </c>
    </row>
    <row r="509" spans="2:16">
      <c r="B509" s="354"/>
      <c r="C509" s="361" t="s">
        <v>2836</v>
      </c>
      <c r="E509"/>
      <c r="F509" s="356">
        <v>3.76</v>
      </c>
      <c r="G509" s="356">
        <v>2.97</v>
      </c>
      <c r="H509" s="356">
        <v>2.5</v>
      </c>
      <c r="I509" s="357"/>
      <c r="J509" s="357"/>
      <c r="K509" s="359"/>
      <c r="L509" s="359"/>
      <c r="M509" s="360"/>
      <c r="N509" s="360"/>
      <c r="O509" s="371">
        <v>112</v>
      </c>
    </row>
    <row r="510" spans="2:16">
      <c r="B510" s="354"/>
      <c r="C510" s="361" t="s">
        <v>2837</v>
      </c>
      <c r="E510"/>
      <c r="F510" s="356">
        <v>2.0099999999999998</v>
      </c>
      <c r="G510" s="356">
        <v>1.59</v>
      </c>
      <c r="H510" s="356">
        <v>1.33</v>
      </c>
      <c r="I510" s="357"/>
      <c r="J510" s="357"/>
      <c r="K510" s="359"/>
      <c r="L510" s="359"/>
      <c r="M510" s="360"/>
      <c r="N510" s="360"/>
      <c r="O510" s="371">
        <v>60</v>
      </c>
    </row>
    <row r="511" spans="2:16">
      <c r="B511" s="354"/>
      <c r="C511" s="361" t="s">
        <v>2838</v>
      </c>
      <c r="E511"/>
      <c r="F511" s="356">
        <v>8.0299999999999994</v>
      </c>
      <c r="G511" s="356">
        <v>6.33</v>
      </c>
      <c r="H511" s="356">
        <v>5.32</v>
      </c>
      <c r="I511" s="357"/>
      <c r="J511" s="357"/>
      <c r="K511" s="359"/>
      <c r="L511" s="359"/>
      <c r="M511" s="360"/>
      <c r="N511" s="360"/>
      <c r="O511" s="371">
        <v>239</v>
      </c>
    </row>
    <row r="512" spans="2:16">
      <c r="B512" s="354"/>
      <c r="C512" s="361"/>
      <c r="E512"/>
      <c r="F512" s="356"/>
      <c r="G512" s="356"/>
      <c r="H512" s="356"/>
      <c r="I512" s="357"/>
      <c r="J512" s="357"/>
      <c r="K512" s="359"/>
      <c r="L512" s="359"/>
      <c r="M512" s="360"/>
      <c r="N512" s="360"/>
    </row>
    <row r="513" spans="2:18" s="343" customFormat="1" ht="112.5">
      <c r="B513" s="321" t="s">
        <v>2871</v>
      </c>
      <c r="C513" s="344" t="s">
        <v>2872</v>
      </c>
      <c r="D513" s="345">
        <v>90</v>
      </c>
      <c r="E513" s="343">
        <v>36</v>
      </c>
      <c r="F513" s="346">
        <v>178.72</v>
      </c>
      <c r="G513" s="346">
        <v>140.94</v>
      </c>
      <c r="H513" s="346">
        <v>118.45</v>
      </c>
      <c r="I513" s="347">
        <v>0</v>
      </c>
      <c r="J513" s="347">
        <v>0</v>
      </c>
      <c r="K513" s="348">
        <v>4.4999999999999997E-3</v>
      </c>
      <c r="L513" s="349" t="s">
        <v>2742</v>
      </c>
      <c r="M513" s="350" t="s">
        <v>2721</v>
      </c>
      <c r="N513" s="350" t="s">
        <v>2743</v>
      </c>
      <c r="O513" s="370">
        <v>5495</v>
      </c>
      <c r="P513" s="351">
        <v>0</v>
      </c>
      <c r="Q513" s="353">
        <v>4.4999999999999997E-3</v>
      </c>
      <c r="R513" s="352"/>
    </row>
    <row r="514" spans="2:18">
      <c r="B514" s="354"/>
      <c r="C514" s="355" t="s">
        <v>2781</v>
      </c>
      <c r="E514"/>
      <c r="F514" s="356" t="s">
        <v>2745</v>
      </c>
      <c r="G514" s="356" t="s">
        <v>2745</v>
      </c>
      <c r="H514" s="356" t="s">
        <v>2745</v>
      </c>
      <c r="I514" s="357"/>
      <c r="J514" s="357"/>
      <c r="K514" s="359"/>
      <c r="L514" s="359"/>
      <c r="M514" s="360"/>
      <c r="N514" s="360"/>
      <c r="O514" s="371"/>
    </row>
    <row r="515" spans="2:18">
      <c r="B515" s="354"/>
      <c r="C515" s="361" t="s">
        <v>2862</v>
      </c>
      <c r="E515"/>
      <c r="F515" s="356">
        <v>46.2</v>
      </c>
      <c r="G515" s="356">
        <v>36.44</v>
      </c>
      <c r="H515" s="356">
        <v>30.62</v>
      </c>
      <c r="I515" s="357"/>
      <c r="J515" s="357"/>
      <c r="K515" s="359"/>
      <c r="L515" s="359"/>
      <c r="M515" s="360"/>
      <c r="N515" s="360"/>
      <c r="O515" s="371">
        <v>1375</v>
      </c>
    </row>
    <row r="516" spans="2:18">
      <c r="B516" s="354"/>
      <c r="C516" s="361" t="s">
        <v>2863</v>
      </c>
      <c r="E516"/>
      <c r="F516" s="356">
        <v>84.06</v>
      </c>
      <c r="G516" s="356">
        <v>66.3</v>
      </c>
      <c r="H516" s="356">
        <v>55.71</v>
      </c>
      <c r="I516" s="357"/>
      <c r="J516" s="357"/>
      <c r="K516" s="359"/>
      <c r="L516" s="359"/>
      <c r="M516" s="360"/>
      <c r="N516" s="360"/>
      <c r="O516" s="371">
        <v>2502</v>
      </c>
    </row>
    <row r="517" spans="2:18">
      <c r="B517" s="354"/>
      <c r="C517" s="361" t="s">
        <v>2790</v>
      </c>
      <c r="E517"/>
      <c r="F517" s="356" t="s">
        <v>2745</v>
      </c>
      <c r="G517" s="356" t="s">
        <v>2745</v>
      </c>
      <c r="H517" s="356" t="s">
        <v>2745</v>
      </c>
      <c r="I517" s="357"/>
      <c r="J517" s="357"/>
      <c r="K517" s="359"/>
      <c r="L517" s="359"/>
      <c r="M517" s="360"/>
      <c r="N517" s="360"/>
      <c r="O517" s="371"/>
    </row>
    <row r="518" spans="2:18">
      <c r="B518" s="354"/>
      <c r="C518" s="355" t="s">
        <v>2744</v>
      </c>
      <c r="E518"/>
      <c r="F518" s="356" t="s">
        <v>2745</v>
      </c>
      <c r="G518" s="356" t="s">
        <v>2745</v>
      </c>
      <c r="H518" s="356" t="s">
        <v>2745</v>
      </c>
      <c r="I518" s="357"/>
      <c r="J518" s="357"/>
      <c r="K518" s="359"/>
      <c r="L518" s="359"/>
      <c r="M518" s="360"/>
      <c r="N518" s="360"/>
      <c r="O518" s="371"/>
    </row>
    <row r="519" spans="2:18">
      <c r="B519" s="354"/>
      <c r="C519" s="361" t="s">
        <v>2823</v>
      </c>
      <c r="E519"/>
      <c r="F519" s="356">
        <v>12.87</v>
      </c>
      <c r="G519" s="356">
        <v>10.15</v>
      </c>
      <c r="H519" s="356">
        <v>8.52</v>
      </c>
      <c r="I519" s="357"/>
      <c r="J519" s="357"/>
      <c r="K519" s="359"/>
      <c r="L519" s="359"/>
      <c r="M519" s="360"/>
      <c r="N519" s="360"/>
      <c r="O519" s="371">
        <v>383</v>
      </c>
    </row>
    <row r="520" spans="2:18">
      <c r="B520" s="354"/>
      <c r="C520" s="361" t="s">
        <v>2824</v>
      </c>
      <c r="E520"/>
      <c r="F520" s="356">
        <v>30.07</v>
      </c>
      <c r="G520" s="356">
        <v>23.72</v>
      </c>
      <c r="H520" s="356">
        <v>19.93</v>
      </c>
      <c r="I520" s="357"/>
      <c r="J520" s="357"/>
      <c r="K520" s="359"/>
      <c r="L520" s="359"/>
      <c r="M520" s="360"/>
      <c r="N520" s="360"/>
      <c r="O520" s="371">
        <v>895</v>
      </c>
    </row>
    <row r="521" spans="2:18">
      <c r="B521" s="354"/>
      <c r="C521" s="361" t="s">
        <v>2748</v>
      </c>
      <c r="E521"/>
      <c r="F521" s="356" t="s">
        <v>2745</v>
      </c>
      <c r="G521" s="356" t="s">
        <v>2745</v>
      </c>
      <c r="H521" s="356" t="s">
        <v>2745</v>
      </c>
      <c r="I521" s="357"/>
      <c r="J521" s="357"/>
      <c r="K521" s="359"/>
      <c r="L521" s="359"/>
      <c r="M521" s="360"/>
      <c r="N521" s="360"/>
      <c r="O521" s="371"/>
    </row>
    <row r="522" spans="2:18">
      <c r="B522" s="354"/>
      <c r="C522" s="355" t="s">
        <v>2825</v>
      </c>
      <c r="E522"/>
      <c r="F522" s="356" t="s">
        <v>2745</v>
      </c>
      <c r="G522" s="356" t="s">
        <v>2745</v>
      </c>
      <c r="H522" s="356" t="s">
        <v>2745</v>
      </c>
      <c r="I522" s="357"/>
      <c r="J522" s="357"/>
      <c r="K522" s="359"/>
      <c r="L522" s="359"/>
      <c r="M522" s="360"/>
      <c r="N522" s="360"/>
      <c r="O522" s="371"/>
    </row>
    <row r="523" spans="2:18" ht="29">
      <c r="B523" s="354"/>
      <c r="C523" s="361" t="s">
        <v>2826</v>
      </c>
      <c r="E523"/>
      <c r="F523" s="356">
        <v>14.05</v>
      </c>
      <c r="G523" s="356">
        <v>11.93</v>
      </c>
      <c r="H523" s="356">
        <v>10.66</v>
      </c>
      <c r="I523" s="357"/>
      <c r="J523" s="357"/>
      <c r="K523" s="359"/>
      <c r="L523" s="359"/>
      <c r="M523" s="360"/>
      <c r="N523" s="360"/>
      <c r="O523" s="371">
        <v>299</v>
      </c>
      <c r="P523" s="362">
        <v>4</v>
      </c>
    </row>
    <row r="524" spans="2:18">
      <c r="B524" s="354"/>
      <c r="C524" s="361" t="s">
        <v>2827</v>
      </c>
      <c r="E524"/>
      <c r="F524" s="356">
        <v>8.27</v>
      </c>
      <c r="G524" s="356">
        <v>7.36</v>
      </c>
      <c r="H524" s="356">
        <v>6.83</v>
      </c>
      <c r="I524" s="357"/>
      <c r="J524" s="357"/>
      <c r="K524" s="359"/>
      <c r="L524" s="359"/>
      <c r="M524" s="360"/>
      <c r="N524" s="360"/>
      <c r="O524" s="371">
        <v>127</v>
      </c>
      <c r="P524" s="362">
        <v>4</v>
      </c>
    </row>
    <row r="525" spans="2:18">
      <c r="B525" s="354"/>
      <c r="C525" s="361" t="s">
        <v>2828</v>
      </c>
      <c r="E525"/>
      <c r="F525" s="356" t="s">
        <v>2745</v>
      </c>
      <c r="G525" s="356" t="s">
        <v>2745</v>
      </c>
      <c r="H525" s="356" t="s">
        <v>2745</v>
      </c>
      <c r="I525" s="357"/>
      <c r="J525" s="357"/>
      <c r="K525" s="359"/>
      <c r="L525" s="359"/>
      <c r="M525" s="360"/>
      <c r="N525" s="360"/>
      <c r="O525" s="371"/>
    </row>
    <row r="526" spans="2:18">
      <c r="B526" s="354"/>
      <c r="C526" s="361" t="s">
        <v>2829</v>
      </c>
      <c r="E526"/>
      <c r="F526" s="356">
        <v>3.87</v>
      </c>
      <c r="G526" s="356">
        <v>3.04</v>
      </c>
      <c r="H526" s="356">
        <v>2.56</v>
      </c>
      <c r="I526" s="357"/>
      <c r="J526" s="357"/>
      <c r="K526" s="359"/>
      <c r="L526" s="359"/>
      <c r="M526" s="360"/>
      <c r="N526" s="360"/>
      <c r="O526" s="371">
        <v>115</v>
      </c>
    </row>
    <row r="527" spans="2:18">
      <c r="B527" s="354"/>
      <c r="C527" s="361" t="s">
        <v>2864</v>
      </c>
      <c r="E527"/>
      <c r="F527" s="356">
        <v>88.16</v>
      </c>
      <c r="G527" s="356">
        <v>69.53</v>
      </c>
      <c r="H527" s="356">
        <v>58.43</v>
      </c>
      <c r="I527" s="357"/>
      <c r="J527" s="357"/>
      <c r="K527" s="359"/>
      <c r="L527" s="359"/>
      <c r="M527" s="360"/>
      <c r="N527" s="360"/>
      <c r="O527" s="371">
        <v>2624</v>
      </c>
    </row>
    <row r="528" spans="2:18" ht="29">
      <c r="B528" s="354"/>
      <c r="C528" s="361" t="s">
        <v>2865</v>
      </c>
      <c r="E528"/>
      <c r="F528" s="356">
        <v>8.4</v>
      </c>
      <c r="G528" s="356">
        <v>6.63</v>
      </c>
      <c r="H528" s="356">
        <v>5.57</v>
      </c>
      <c r="I528" s="357"/>
      <c r="J528" s="357"/>
      <c r="K528" s="359"/>
      <c r="L528" s="359"/>
      <c r="M528" s="360"/>
      <c r="N528" s="360"/>
      <c r="O528" s="371">
        <v>250</v>
      </c>
    </row>
    <row r="529" spans="2:16" ht="29">
      <c r="B529" s="354"/>
      <c r="C529" s="361" t="s">
        <v>2831</v>
      </c>
      <c r="E529"/>
      <c r="F529" s="356">
        <v>7.55</v>
      </c>
      <c r="G529" s="356">
        <v>5.96</v>
      </c>
      <c r="H529" s="356">
        <v>5.01</v>
      </c>
      <c r="I529" s="357"/>
      <c r="J529" s="357"/>
      <c r="K529" s="359"/>
      <c r="L529" s="359"/>
      <c r="M529" s="360"/>
      <c r="N529" s="360"/>
      <c r="O529" s="371">
        <v>225</v>
      </c>
    </row>
    <row r="530" spans="2:16">
      <c r="B530" s="354"/>
      <c r="C530" s="361" t="s">
        <v>2832</v>
      </c>
      <c r="E530"/>
      <c r="F530" s="356">
        <v>4.2699999999999996</v>
      </c>
      <c r="G530" s="356">
        <v>3.36</v>
      </c>
      <c r="H530" s="356">
        <v>2.83</v>
      </c>
      <c r="I530" s="357"/>
      <c r="J530" s="357"/>
      <c r="K530" s="359"/>
      <c r="L530" s="359"/>
      <c r="M530" s="360"/>
      <c r="N530" s="360"/>
      <c r="O530" s="371">
        <v>127</v>
      </c>
    </row>
    <row r="531" spans="2:16" ht="29">
      <c r="B531" s="354"/>
      <c r="C531" s="361" t="s">
        <v>2866</v>
      </c>
      <c r="E531"/>
      <c r="F531" s="356">
        <v>21.5</v>
      </c>
      <c r="G531" s="356">
        <v>16.96</v>
      </c>
      <c r="H531" s="356">
        <v>14.25</v>
      </c>
      <c r="I531" s="357"/>
      <c r="J531" s="357"/>
      <c r="K531" s="359"/>
      <c r="L531" s="359"/>
      <c r="M531" s="360"/>
      <c r="N531" s="360"/>
      <c r="O531" s="371">
        <v>640</v>
      </c>
    </row>
    <row r="532" spans="2:16" ht="29">
      <c r="B532" s="354"/>
      <c r="C532" s="361" t="s">
        <v>2867</v>
      </c>
      <c r="E532"/>
      <c r="F532" s="356">
        <v>21.5</v>
      </c>
      <c r="G532" s="356">
        <v>16.96</v>
      </c>
      <c r="H532" s="356">
        <v>14.25</v>
      </c>
      <c r="I532" s="357"/>
      <c r="J532" s="357"/>
      <c r="K532" s="359"/>
      <c r="L532" s="359"/>
      <c r="M532" s="360"/>
      <c r="N532" s="360"/>
      <c r="O532" s="371">
        <v>640</v>
      </c>
    </row>
    <row r="533" spans="2:16">
      <c r="B533" s="354"/>
      <c r="C533" s="361" t="s">
        <v>2764</v>
      </c>
      <c r="E533"/>
      <c r="F533" s="356">
        <v>15.41</v>
      </c>
      <c r="G533" s="356">
        <v>12.57</v>
      </c>
      <c r="H533" s="356">
        <v>10.88</v>
      </c>
      <c r="I533" s="357"/>
      <c r="J533" s="357"/>
      <c r="K533" s="359"/>
      <c r="L533" s="359"/>
      <c r="M533" s="360"/>
      <c r="N533" s="360"/>
      <c r="O533" s="371">
        <v>399</v>
      </c>
      <c r="P533" s="362">
        <v>2</v>
      </c>
    </row>
    <row r="534" spans="2:16">
      <c r="B534" s="354"/>
      <c r="C534" s="361" t="s">
        <v>2833</v>
      </c>
      <c r="E534"/>
      <c r="F534" s="356">
        <v>21.37</v>
      </c>
      <c r="G534" s="356">
        <v>16.86</v>
      </c>
      <c r="H534" s="356">
        <v>14.16</v>
      </c>
      <c r="I534" s="357"/>
      <c r="J534" s="357"/>
      <c r="K534" s="359"/>
      <c r="L534" s="359"/>
      <c r="M534" s="360"/>
      <c r="N534" s="360"/>
      <c r="O534" s="371">
        <v>636</v>
      </c>
    </row>
    <row r="535" spans="2:16" ht="29">
      <c r="B535" s="354"/>
      <c r="C535" s="361" t="s">
        <v>2868</v>
      </c>
      <c r="E535"/>
      <c r="F535" s="356">
        <v>32.25</v>
      </c>
      <c r="G535" s="356">
        <v>25.44</v>
      </c>
      <c r="H535" s="356">
        <v>21.38</v>
      </c>
      <c r="I535" s="357"/>
      <c r="J535" s="357"/>
      <c r="K535" s="359"/>
      <c r="L535" s="359"/>
      <c r="M535" s="360"/>
      <c r="N535" s="360"/>
      <c r="O535" s="371">
        <v>960</v>
      </c>
    </row>
    <row r="536" spans="2:16" ht="29">
      <c r="B536" s="354"/>
      <c r="C536" s="361" t="s">
        <v>2834</v>
      </c>
      <c r="E536"/>
      <c r="F536" s="356">
        <v>10.72</v>
      </c>
      <c r="G536" s="356">
        <v>8.4499999999999993</v>
      </c>
      <c r="H536" s="356">
        <v>7.1</v>
      </c>
      <c r="I536" s="357"/>
      <c r="J536" s="357"/>
      <c r="K536" s="359"/>
      <c r="L536" s="359"/>
      <c r="M536" s="360"/>
      <c r="N536" s="360"/>
      <c r="O536" s="371">
        <v>319</v>
      </c>
    </row>
    <row r="537" spans="2:16">
      <c r="B537" s="354"/>
      <c r="C537" s="361" t="s">
        <v>2835</v>
      </c>
      <c r="E537"/>
      <c r="F537" s="356">
        <v>10.36</v>
      </c>
      <c r="G537" s="356">
        <v>8.8000000000000007</v>
      </c>
      <c r="H537" s="356">
        <v>7.88</v>
      </c>
      <c r="I537" s="357"/>
      <c r="J537" s="357"/>
      <c r="K537" s="359"/>
      <c r="L537" s="359"/>
      <c r="M537" s="360"/>
      <c r="N537" s="360"/>
      <c r="O537" s="371">
        <v>219</v>
      </c>
      <c r="P537" s="362">
        <v>3</v>
      </c>
    </row>
    <row r="538" spans="2:16">
      <c r="B538" s="354"/>
      <c r="C538" s="361" t="s">
        <v>2796</v>
      </c>
      <c r="E538"/>
      <c r="F538" s="356">
        <v>8.94</v>
      </c>
      <c r="G538" s="356">
        <v>7.05</v>
      </c>
      <c r="H538" s="356">
        <v>5.93</v>
      </c>
      <c r="I538" s="357"/>
      <c r="J538" s="357"/>
      <c r="K538" s="359"/>
      <c r="L538" s="359"/>
      <c r="M538" s="360"/>
      <c r="N538" s="360"/>
      <c r="O538" s="371">
        <v>266</v>
      </c>
    </row>
    <row r="539" spans="2:16">
      <c r="B539" s="354"/>
      <c r="C539" s="361" t="s">
        <v>2766</v>
      </c>
      <c r="E539"/>
      <c r="F539" s="356">
        <v>8.94</v>
      </c>
      <c r="G539" s="356">
        <v>7.05</v>
      </c>
      <c r="H539" s="356">
        <v>5.93</v>
      </c>
      <c r="I539" s="357"/>
      <c r="J539" s="357"/>
      <c r="K539" s="359"/>
      <c r="L539" s="359"/>
      <c r="M539" s="360"/>
      <c r="N539" s="360"/>
      <c r="O539" s="371">
        <v>266</v>
      </c>
    </row>
    <row r="540" spans="2:16">
      <c r="B540" s="354"/>
      <c r="C540" s="361" t="s">
        <v>2797</v>
      </c>
      <c r="E540"/>
      <c r="F540" s="356">
        <v>45.43</v>
      </c>
      <c r="G540" s="356">
        <v>35.82</v>
      </c>
      <c r="H540" s="356">
        <v>30.1</v>
      </c>
      <c r="I540" s="357"/>
      <c r="J540" s="357"/>
      <c r="K540" s="359"/>
      <c r="L540" s="359"/>
      <c r="M540" s="360"/>
      <c r="N540" s="360"/>
      <c r="O540" s="371">
        <v>1352</v>
      </c>
    </row>
    <row r="541" spans="2:16">
      <c r="B541" s="354"/>
      <c r="C541" s="361" t="s">
        <v>2767</v>
      </c>
      <c r="E541"/>
      <c r="F541" s="356">
        <v>29.86</v>
      </c>
      <c r="G541" s="356">
        <v>23.55</v>
      </c>
      <c r="H541" s="356">
        <v>19.79</v>
      </c>
      <c r="I541" s="357"/>
      <c r="J541" s="357"/>
      <c r="K541" s="359"/>
      <c r="L541" s="359"/>
      <c r="M541" s="360"/>
      <c r="N541" s="360"/>
      <c r="O541" s="371">
        <v>889</v>
      </c>
    </row>
    <row r="542" spans="2:16">
      <c r="B542" s="354"/>
      <c r="C542" s="361" t="s">
        <v>2768</v>
      </c>
      <c r="E542"/>
      <c r="F542" s="356">
        <v>6.42</v>
      </c>
      <c r="G542" s="356">
        <v>5.0599999999999996</v>
      </c>
      <c r="H542" s="356">
        <v>4.25</v>
      </c>
      <c r="I542" s="357"/>
      <c r="J542" s="357"/>
      <c r="K542" s="359"/>
      <c r="L542" s="359"/>
      <c r="M542" s="360"/>
      <c r="N542" s="360"/>
      <c r="O542" s="371">
        <v>191</v>
      </c>
    </row>
    <row r="543" spans="2:16">
      <c r="B543" s="354"/>
      <c r="C543" s="361" t="s">
        <v>2836</v>
      </c>
      <c r="E543"/>
      <c r="F543" s="356">
        <v>3.76</v>
      </c>
      <c r="G543" s="356">
        <v>2.97</v>
      </c>
      <c r="H543" s="356">
        <v>2.5</v>
      </c>
      <c r="I543" s="357"/>
      <c r="J543" s="357"/>
      <c r="K543" s="359"/>
      <c r="L543" s="359"/>
      <c r="M543" s="360"/>
      <c r="N543" s="360"/>
      <c r="O543" s="371">
        <v>112</v>
      </c>
    </row>
    <row r="544" spans="2:16">
      <c r="B544" s="354"/>
      <c r="C544" s="361" t="s">
        <v>2837</v>
      </c>
      <c r="E544"/>
      <c r="F544" s="356">
        <v>2.0099999999999998</v>
      </c>
      <c r="G544" s="356">
        <v>1.59</v>
      </c>
      <c r="H544" s="356">
        <v>1.33</v>
      </c>
      <c r="I544" s="357"/>
      <c r="J544" s="357"/>
      <c r="K544" s="359"/>
      <c r="L544" s="359"/>
      <c r="M544" s="360"/>
      <c r="N544" s="360"/>
      <c r="O544" s="371">
        <v>60</v>
      </c>
    </row>
    <row r="545" spans="2:18">
      <c r="B545" s="354"/>
      <c r="C545" s="361" t="s">
        <v>2838</v>
      </c>
      <c r="E545"/>
      <c r="F545" s="356">
        <v>8.0299999999999994</v>
      </c>
      <c r="G545" s="356">
        <v>6.33</v>
      </c>
      <c r="H545" s="356">
        <v>5.32</v>
      </c>
      <c r="I545" s="357"/>
      <c r="J545" s="357"/>
      <c r="K545" s="359"/>
      <c r="L545" s="359"/>
      <c r="M545" s="360"/>
      <c r="N545" s="360"/>
      <c r="O545" s="371">
        <v>239</v>
      </c>
    </row>
    <row r="546" spans="2:18">
      <c r="B546" s="354"/>
      <c r="C546" s="361"/>
      <c r="E546"/>
      <c r="F546" s="356"/>
      <c r="G546" s="356"/>
      <c r="H546" s="356"/>
      <c r="I546" s="357"/>
      <c r="J546" s="357"/>
      <c r="K546" s="359"/>
      <c r="L546" s="359"/>
      <c r="M546" s="360"/>
      <c r="N546" s="360"/>
    </row>
    <row r="547" spans="2:18" s="343" customFormat="1" ht="75">
      <c r="B547" s="363" t="s">
        <v>2873</v>
      </c>
      <c r="C547" s="344" t="s">
        <v>2874</v>
      </c>
      <c r="D547" s="345">
        <v>36</v>
      </c>
      <c r="E547" s="343">
        <v>36</v>
      </c>
      <c r="F547" s="346">
        <v>70.209999999999994</v>
      </c>
      <c r="G547" s="346">
        <v>55.37</v>
      </c>
      <c r="H547" s="346">
        <v>46.53</v>
      </c>
      <c r="I547" s="347">
        <v>0</v>
      </c>
      <c r="J547" s="347">
        <v>0</v>
      </c>
      <c r="K547" s="348">
        <v>1.29E-2</v>
      </c>
      <c r="L547" s="348">
        <v>7.9000000000000001E-2</v>
      </c>
      <c r="M547" s="350" t="s">
        <v>2721</v>
      </c>
      <c r="N547" s="350" t="s">
        <v>2743</v>
      </c>
      <c r="O547" s="370">
        <v>2013</v>
      </c>
      <c r="P547" s="351">
        <v>0</v>
      </c>
      <c r="Q547" s="353">
        <v>1.29E-2</v>
      </c>
      <c r="R547" s="353">
        <v>7.9000000000000001E-2</v>
      </c>
    </row>
    <row r="548" spans="2:18">
      <c r="B548" s="354"/>
      <c r="C548" s="355" t="s">
        <v>2744</v>
      </c>
      <c r="E548"/>
      <c r="F548" s="356" t="s">
        <v>2745</v>
      </c>
      <c r="G548" s="356" t="s">
        <v>2745</v>
      </c>
      <c r="H548" s="356" t="s">
        <v>2745</v>
      </c>
      <c r="I548" s="357"/>
      <c r="J548" s="357"/>
      <c r="K548" s="359"/>
      <c r="L548" s="359"/>
      <c r="M548" s="360"/>
      <c r="N548" s="360"/>
      <c r="O548" s="371">
        <v>0</v>
      </c>
      <c r="P548" s="364">
        <v>0</v>
      </c>
    </row>
    <row r="549" spans="2:18">
      <c r="B549" s="354"/>
      <c r="C549" s="361" t="s">
        <v>2746</v>
      </c>
      <c r="E549"/>
      <c r="F549" s="356">
        <v>2.15</v>
      </c>
      <c r="G549" s="356">
        <v>1.69</v>
      </c>
      <c r="H549" s="356">
        <v>1.43</v>
      </c>
      <c r="I549" s="357"/>
      <c r="J549" s="357"/>
      <c r="K549" s="359"/>
      <c r="L549" s="359"/>
      <c r="M549" s="360"/>
      <c r="N549" s="360"/>
      <c r="O549" s="371">
        <v>64</v>
      </c>
      <c r="P549" s="364">
        <v>0</v>
      </c>
    </row>
    <row r="550" spans="2:18">
      <c r="B550" s="354"/>
      <c r="C550" s="361" t="s">
        <v>2747</v>
      </c>
      <c r="E550"/>
      <c r="F550" s="356">
        <v>2.38</v>
      </c>
      <c r="G550" s="356">
        <v>1.88</v>
      </c>
      <c r="H550" s="356">
        <v>1.58</v>
      </c>
      <c r="I550" s="357"/>
      <c r="J550" s="357"/>
      <c r="K550" s="359"/>
      <c r="L550" s="359"/>
      <c r="M550" s="360"/>
      <c r="N550" s="360"/>
      <c r="O550" s="371">
        <v>71</v>
      </c>
      <c r="P550" s="364">
        <v>0</v>
      </c>
    </row>
    <row r="551" spans="2:18">
      <c r="B551" s="354"/>
      <c r="C551" s="361" t="s">
        <v>2748</v>
      </c>
      <c r="E551"/>
      <c r="F551" s="356" t="s">
        <v>2745</v>
      </c>
      <c r="G551" s="356" t="s">
        <v>2745</v>
      </c>
      <c r="H551" s="356" t="s">
        <v>2745</v>
      </c>
      <c r="I551" s="357"/>
      <c r="J551" s="357"/>
      <c r="K551" s="359"/>
      <c r="L551" s="359"/>
      <c r="M551" s="360"/>
      <c r="N551" s="360"/>
      <c r="O551" s="371">
        <v>0</v>
      </c>
      <c r="P551" s="364">
        <v>0</v>
      </c>
    </row>
    <row r="552" spans="2:18">
      <c r="B552" s="354"/>
      <c r="C552" s="355" t="s">
        <v>2825</v>
      </c>
      <c r="E552"/>
      <c r="F552" s="356" t="s">
        <v>2745</v>
      </c>
      <c r="G552" s="356" t="s">
        <v>2745</v>
      </c>
      <c r="H552" s="356" t="s">
        <v>2745</v>
      </c>
      <c r="I552" s="357"/>
      <c r="J552" s="357"/>
      <c r="K552" s="359"/>
      <c r="L552" s="359"/>
      <c r="M552" s="360"/>
      <c r="N552" s="360"/>
      <c r="O552" s="371">
        <v>0</v>
      </c>
      <c r="P552" s="364">
        <v>0</v>
      </c>
    </row>
    <row r="553" spans="2:18">
      <c r="B553" s="354"/>
      <c r="C553" s="361" t="s">
        <v>2837</v>
      </c>
      <c r="E553"/>
      <c r="F553" s="356">
        <v>2.0099999999999998</v>
      </c>
      <c r="G553" s="356">
        <v>1.59</v>
      </c>
      <c r="H553" s="356">
        <v>1.33</v>
      </c>
      <c r="I553" s="357"/>
      <c r="J553" s="357"/>
      <c r="K553" s="359"/>
      <c r="L553" s="359"/>
      <c r="M553" s="360"/>
      <c r="N553" s="360"/>
      <c r="O553" s="371">
        <v>60</v>
      </c>
      <c r="P553" s="364">
        <v>0</v>
      </c>
    </row>
    <row r="554" spans="2:18">
      <c r="B554" s="354"/>
      <c r="C554" s="361" t="s">
        <v>2857</v>
      </c>
      <c r="E554"/>
      <c r="F554" s="356">
        <v>5.92</v>
      </c>
      <c r="G554" s="356">
        <v>4.66</v>
      </c>
      <c r="H554" s="356">
        <v>3.92</v>
      </c>
      <c r="I554" s="357"/>
      <c r="J554" s="357"/>
      <c r="K554" s="359"/>
      <c r="L554" s="359"/>
      <c r="M554" s="360"/>
      <c r="N554" s="360"/>
      <c r="O554" s="371">
        <v>176</v>
      </c>
      <c r="P554" s="364">
        <v>0</v>
      </c>
    </row>
    <row r="555" spans="2:18">
      <c r="B555" s="354"/>
      <c r="C555" s="361" t="s">
        <v>2828</v>
      </c>
      <c r="E555"/>
      <c r="F555" s="356" t="s">
        <v>2745</v>
      </c>
      <c r="G555" s="356" t="s">
        <v>2745</v>
      </c>
      <c r="H555" s="356" t="s">
        <v>2745</v>
      </c>
      <c r="I555" s="357"/>
      <c r="J555" s="357"/>
      <c r="K555" s="359"/>
      <c r="L555" s="359"/>
      <c r="M555" s="360"/>
      <c r="N555" s="360"/>
      <c r="O555" s="371">
        <v>0</v>
      </c>
      <c r="P555" s="364">
        <v>0</v>
      </c>
    </row>
    <row r="556" spans="2:18">
      <c r="B556" s="354"/>
      <c r="C556" s="361" t="s">
        <v>2850</v>
      </c>
      <c r="E556"/>
      <c r="F556" s="356">
        <v>8.27</v>
      </c>
      <c r="G556" s="356">
        <v>7.36</v>
      </c>
      <c r="H556" s="356">
        <v>6.83</v>
      </c>
      <c r="I556" s="357"/>
      <c r="J556" s="357"/>
      <c r="K556" s="359"/>
      <c r="L556" s="359"/>
      <c r="M556" s="360"/>
      <c r="N556" s="360"/>
      <c r="O556" s="371">
        <v>127</v>
      </c>
      <c r="P556" s="364">
        <v>4</v>
      </c>
    </row>
    <row r="557" spans="2:18">
      <c r="B557" s="354"/>
      <c r="C557" s="361" t="s">
        <v>2764</v>
      </c>
      <c r="E557"/>
      <c r="F557" s="356">
        <v>15.41</v>
      </c>
      <c r="G557" s="356">
        <v>12.57</v>
      </c>
      <c r="H557" s="356">
        <v>10.88</v>
      </c>
      <c r="I557" s="357"/>
      <c r="J557" s="357"/>
      <c r="K557" s="359"/>
      <c r="L557" s="359"/>
      <c r="M557" s="360"/>
      <c r="N557" s="360"/>
      <c r="O557" s="371">
        <v>399</v>
      </c>
      <c r="P557" s="364">
        <v>2</v>
      </c>
    </row>
    <row r="558" spans="2:18" ht="29">
      <c r="B558" s="354"/>
      <c r="C558" s="361" t="s">
        <v>2834</v>
      </c>
      <c r="E558"/>
      <c r="F558" s="356">
        <v>10.72</v>
      </c>
      <c r="G558" s="356">
        <v>8.4499999999999993</v>
      </c>
      <c r="H558" s="356">
        <v>7.1</v>
      </c>
      <c r="I558" s="357"/>
      <c r="J558" s="357"/>
      <c r="K558" s="359"/>
      <c r="L558" s="359"/>
      <c r="M558" s="360"/>
      <c r="N558" s="360"/>
      <c r="O558" s="371">
        <v>319</v>
      </c>
      <c r="P558" s="364">
        <v>0</v>
      </c>
    </row>
    <row r="559" spans="2:18">
      <c r="B559" s="354"/>
      <c r="C559" s="361" t="s">
        <v>2875</v>
      </c>
      <c r="E559"/>
      <c r="F559" s="356">
        <v>9.7100000000000009</v>
      </c>
      <c r="G559" s="356">
        <v>7.66</v>
      </c>
      <c r="H559" s="356">
        <v>6.43</v>
      </c>
      <c r="I559" s="357"/>
      <c r="J559" s="357"/>
      <c r="K559" s="359"/>
      <c r="L559" s="359"/>
      <c r="M559" s="360"/>
      <c r="N559" s="360"/>
      <c r="O559" s="371">
        <v>289</v>
      </c>
      <c r="P559" s="364">
        <v>0</v>
      </c>
    </row>
    <row r="560" spans="2:18" ht="29">
      <c r="B560" s="354"/>
      <c r="C560" s="361" t="s">
        <v>2876</v>
      </c>
      <c r="E560"/>
      <c r="F560" s="356">
        <v>13.05</v>
      </c>
      <c r="G560" s="356">
        <v>10.93</v>
      </c>
      <c r="H560" s="356">
        <v>9.66</v>
      </c>
      <c r="I560" s="357"/>
      <c r="J560" s="357"/>
      <c r="K560" s="359"/>
      <c r="L560" s="359"/>
      <c r="M560" s="360"/>
      <c r="N560" s="360"/>
      <c r="O560" s="371">
        <v>299</v>
      </c>
      <c r="P560" s="364">
        <v>3</v>
      </c>
    </row>
    <row r="561" spans="2:18">
      <c r="B561" s="354"/>
      <c r="C561" s="361" t="s">
        <v>2766</v>
      </c>
      <c r="E561"/>
      <c r="F561" s="356">
        <v>8.94</v>
      </c>
      <c r="G561" s="356">
        <v>7.05</v>
      </c>
      <c r="H561" s="356">
        <v>5.93</v>
      </c>
      <c r="I561" s="357"/>
      <c r="J561" s="357"/>
      <c r="K561" s="359"/>
      <c r="L561" s="359"/>
      <c r="M561" s="360"/>
      <c r="N561" s="360"/>
      <c r="O561" s="371">
        <v>266</v>
      </c>
      <c r="P561" s="364">
        <v>0</v>
      </c>
    </row>
    <row r="562" spans="2:18">
      <c r="B562" s="354"/>
      <c r="C562" s="361" t="s">
        <v>2767</v>
      </c>
      <c r="E562"/>
      <c r="F562" s="356">
        <v>29.86</v>
      </c>
      <c r="G562" s="356">
        <v>23.55</v>
      </c>
      <c r="H562" s="356">
        <v>19.79</v>
      </c>
      <c r="I562" s="357"/>
      <c r="J562" s="357"/>
      <c r="K562" s="359"/>
      <c r="L562" s="359"/>
      <c r="M562" s="360"/>
      <c r="N562" s="360"/>
      <c r="O562" s="371">
        <v>889</v>
      </c>
      <c r="P562" s="364">
        <v>0</v>
      </c>
    </row>
    <row r="563" spans="2:18">
      <c r="B563" s="354"/>
      <c r="C563" s="361" t="s">
        <v>2877</v>
      </c>
      <c r="E563"/>
      <c r="F563" s="356">
        <v>10.050000000000001</v>
      </c>
      <c r="G563" s="356">
        <v>7.93</v>
      </c>
      <c r="H563" s="356">
        <v>6.66</v>
      </c>
      <c r="I563" s="357"/>
      <c r="J563" s="357"/>
      <c r="K563" s="359"/>
      <c r="L563" s="359"/>
      <c r="M563" s="360"/>
      <c r="N563" s="360"/>
      <c r="O563" s="371">
        <v>299</v>
      </c>
      <c r="P563" s="364">
        <v>0</v>
      </c>
    </row>
    <row r="564" spans="2:18" ht="29">
      <c r="B564" s="354"/>
      <c r="C564" s="361" t="s">
        <v>2878</v>
      </c>
      <c r="E564"/>
      <c r="F564" s="356">
        <v>14.05</v>
      </c>
      <c r="G564" s="356">
        <v>11.93</v>
      </c>
      <c r="H564" s="356">
        <v>10.66</v>
      </c>
      <c r="I564" s="357"/>
      <c r="J564" s="357"/>
      <c r="K564" s="359"/>
      <c r="L564" s="359"/>
      <c r="M564" s="360"/>
      <c r="N564" s="360"/>
      <c r="O564" s="371">
        <v>299</v>
      </c>
      <c r="P564" s="364">
        <v>4</v>
      </c>
    </row>
    <row r="565" spans="2:18" ht="29">
      <c r="B565" s="354"/>
      <c r="C565" s="361" t="s">
        <v>2879</v>
      </c>
      <c r="E565"/>
      <c r="F565" s="356">
        <v>7.73</v>
      </c>
      <c r="G565" s="356">
        <v>6.94</v>
      </c>
      <c r="H565" s="356">
        <v>6.47</v>
      </c>
      <c r="I565" s="357"/>
      <c r="J565" s="357"/>
      <c r="K565" s="359"/>
      <c r="L565" s="359"/>
      <c r="M565" s="360"/>
      <c r="N565" s="360"/>
      <c r="O565" s="371">
        <v>111</v>
      </c>
      <c r="P565" s="364">
        <v>4</v>
      </c>
    </row>
    <row r="566" spans="2:18">
      <c r="B566" s="354"/>
      <c r="C566" s="361" t="s">
        <v>2880</v>
      </c>
      <c r="E566"/>
      <c r="F566" s="356">
        <v>6.69</v>
      </c>
      <c r="G566" s="356">
        <v>5.27</v>
      </c>
      <c r="H566" s="356">
        <v>4.43</v>
      </c>
      <c r="I566" s="357"/>
      <c r="J566" s="357"/>
      <c r="K566" s="359"/>
      <c r="L566" s="359"/>
      <c r="M566" s="360"/>
      <c r="N566" s="360"/>
      <c r="O566" s="371">
        <v>199</v>
      </c>
      <c r="P566" s="364">
        <v>0</v>
      </c>
    </row>
    <row r="567" spans="2:18">
      <c r="B567" s="354"/>
      <c r="C567" s="361" t="s">
        <v>2768</v>
      </c>
      <c r="E567"/>
      <c r="F567" s="356">
        <v>6.42</v>
      </c>
      <c r="G567" s="356">
        <v>5.0599999999999996</v>
      </c>
      <c r="H567" s="356">
        <v>4.25</v>
      </c>
      <c r="I567" s="357"/>
      <c r="J567" s="357"/>
      <c r="K567" s="359"/>
      <c r="L567" s="359"/>
      <c r="M567" s="360"/>
      <c r="N567" s="360"/>
      <c r="O567" s="371">
        <v>191</v>
      </c>
      <c r="P567" s="364">
        <v>0</v>
      </c>
    </row>
    <row r="568" spans="2:18">
      <c r="B568" s="354"/>
      <c r="C568" s="361"/>
      <c r="E568"/>
      <c r="F568" s="356"/>
      <c r="G568" s="356"/>
      <c r="H568" s="356"/>
      <c r="I568" s="357"/>
      <c r="J568" s="357"/>
      <c r="K568" s="359"/>
      <c r="L568" s="359"/>
      <c r="M568" s="360"/>
      <c r="N568" s="360"/>
      <c r="O568" s="371"/>
    </row>
    <row r="569" spans="2:18" s="343" customFormat="1" ht="75">
      <c r="B569" s="321" t="s">
        <v>2881</v>
      </c>
      <c r="C569" s="344" t="s">
        <v>2882</v>
      </c>
      <c r="D569" s="345">
        <v>36</v>
      </c>
      <c r="E569" s="343">
        <v>36</v>
      </c>
      <c r="F569" s="346">
        <v>40.6</v>
      </c>
      <c r="G569" s="346">
        <v>32.020000000000003</v>
      </c>
      <c r="H569" s="346">
        <v>26.9</v>
      </c>
      <c r="I569" s="347">
        <v>0</v>
      </c>
      <c r="J569" s="347">
        <v>0</v>
      </c>
      <c r="K569" s="348">
        <v>1.29E-2</v>
      </c>
      <c r="L569" s="348">
        <v>7.9000000000000001E-2</v>
      </c>
      <c r="M569" s="350" t="s">
        <v>2721</v>
      </c>
      <c r="N569" s="350" t="s">
        <v>2743</v>
      </c>
      <c r="O569" s="370">
        <v>1044</v>
      </c>
      <c r="P569" s="351">
        <v>0</v>
      </c>
      <c r="Q569" s="353">
        <v>1.29E-2</v>
      </c>
      <c r="R569" s="353">
        <v>7.9000000000000001E-2</v>
      </c>
    </row>
    <row r="570" spans="2:18">
      <c r="B570" s="354"/>
      <c r="C570" s="355" t="s">
        <v>2744</v>
      </c>
      <c r="E570"/>
      <c r="F570" s="356" t="s">
        <v>2745</v>
      </c>
      <c r="G570" s="356" t="s">
        <v>2745</v>
      </c>
      <c r="H570" s="356" t="s">
        <v>2745</v>
      </c>
      <c r="I570" s="357"/>
      <c r="J570" s="357"/>
      <c r="K570" s="359"/>
      <c r="L570" s="359"/>
      <c r="M570" s="360"/>
      <c r="N570" s="360"/>
      <c r="O570" s="371">
        <v>0</v>
      </c>
      <c r="P570" s="364">
        <v>0</v>
      </c>
    </row>
    <row r="571" spans="2:18">
      <c r="B571" s="354"/>
      <c r="C571" s="361" t="s">
        <v>2746</v>
      </c>
      <c r="E571"/>
      <c r="F571" s="356">
        <v>2.15</v>
      </c>
      <c r="G571" s="356">
        <v>1.69</v>
      </c>
      <c r="H571" s="356">
        <v>1.43</v>
      </c>
      <c r="I571" s="357"/>
      <c r="J571" s="357"/>
      <c r="K571" s="359"/>
      <c r="L571" s="359"/>
      <c r="M571" s="360"/>
      <c r="N571" s="360"/>
      <c r="O571" s="371">
        <v>64</v>
      </c>
      <c r="P571" s="364">
        <v>0</v>
      </c>
    </row>
    <row r="572" spans="2:18">
      <c r="B572" s="354"/>
      <c r="C572" s="361" t="s">
        <v>2747</v>
      </c>
      <c r="E572"/>
      <c r="F572" s="356">
        <v>2.38</v>
      </c>
      <c r="G572" s="356">
        <v>1.88</v>
      </c>
      <c r="H572" s="356">
        <v>1.58</v>
      </c>
      <c r="I572" s="357"/>
      <c r="J572" s="357"/>
      <c r="K572" s="359"/>
      <c r="L572" s="359"/>
      <c r="M572" s="360"/>
      <c r="N572" s="360"/>
      <c r="O572" s="371">
        <v>71</v>
      </c>
      <c r="P572" s="364">
        <v>0</v>
      </c>
    </row>
    <row r="573" spans="2:18">
      <c r="B573" s="354"/>
      <c r="C573" s="361" t="s">
        <v>2748</v>
      </c>
      <c r="E573"/>
      <c r="F573" s="356" t="s">
        <v>2745</v>
      </c>
      <c r="G573" s="356" t="s">
        <v>2745</v>
      </c>
      <c r="H573" s="356" t="s">
        <v>2745</v>
      </c>
      <c r="I573" s="357"/>
      <c r="J573" s="357"/>
      <c r="K573" s="359"/>
      <c r="L573" s="359"/>
      <c r="M573" s="360"/>
      <c r="N573" s="360"/>
      <c r="O573" s="371">
        <v>0</v>
      </c>
      <c r="P573" s="364">
        <v>0</v>
      </c>
    </row>
    <row r="574" spans="2:18">
      <c r="B574" s="354"/>
      <c r="C574" s="361" t="s">
        <v>2749</v>
      </c>
      <c r="E574"/>
      <c r="F574" s="356">
        <v>1.64</v>
      </c>
      <c r="G574" s="356">
        <v>1.3</v>
      </c>
      <c r="H574" s="356">
        <v>1.0900000000000001</v>
      </c>
      <c r="I574" s="357"/>
      <c r="J574" s="357"/>
      <c r="K574" s="359"/>
      <c r="L574" s="359"/>
      <c r="M574" s="360"/>
      <c r="N574" s="360"/>
      <c r="O574" s="371">
        <v>49</v>
      </c>
      <c r="P574" s="364">
        <v>0</v>
      </c>
    </row>
    <row r="575" spans="2:18">
      <c r="B575" s="354"/>
      <c r="C575" s="361" t="s">
        <v>2883</v>
      </c>
      <c r="E575"/>
      <c r="F575" s="356">
        <v>10.050000000000001</v>
      </c>
      <c r="G575" s="356">
        <v>7.93</v>
      </c>
      <c r="H575" s="356">
        <v>6.66</v>
      </c>
      <c r="I575" s="357"/>
      <c r="J575" s="357"/>
      <c r="K575" s="359"/>
      <c r="L575" s="359"/>
      <c r="M575" s="360"/>
      <c r="N575" s="360"/>
      <c r="O575" s="371">
        <v>299</v>
      </c>
      <c r="P575" s="364">
        <v>0</v>
      </c>
    </row>
    <row r="576" spans="2:18">
      <c r="B576" s="354"/>
      <c r="C576" s="361" t="s">
        <v>2764</v>
      </c>
      <c r="E576"/>
      <c r="F576" s="356">
        <v>15.41</v>
      </c>
      <c r="G576" s="356">
        <v>12.57</v>
      </c>
      <c r="H576" s="356">
        <v>10.88</v>
      </c>
      <c r="I576" s="357"/>
      <c r="J576" s="357"/>
      <c r="K576" s="359"/>
      <c r="L576" s="359"/>
      <c r="M576" s="360"/>
      <c r="N576" s="360"/>
      <c r="O576" s="371">
        <v>399</v>
      </c>
      <c r="P576" s="364">
        <v>2</v>
      </c>
    </row>
    <row r="577" spans="2:18">
      <c r="B577" s="354"/>
      <c r="C577" s="361" t="s">
        <v>2884</v>
      </c>
      <c r="E577"/>
      <c r="F577" s="356">
        <v>10.050000000000001</v>
      </c>
      <c r="G577" s="356">
        <v>7.93</v>
      </c>
      <c r="H577" s="356">
        <v>6.66</v>
      </c>
      <c r="I577" s="357"/>
      <c r="J577" s="357"/>
      <c r="K577" s="359"/>
      <c r="L577" s="359"/>
      <c r="M577" s="360"/>
      <c r="N577" s="360"/>
      <c r="O577" s="371">
        <v>299</v>
      </c>
      <c r="P577" s="364">
        <v>0</v>
      </c>
    </row>
    <row r="578" spans="2:18">
      <c r="B578" s="354"/>
      <c r="C578" s="361" t="s">
        <v>2751</v>
      </c>
      <c r="E578"/>
      <c r="F578" s="356">
        <v>7.06</v>
      </c>
      <c r="G578" s="356">
        <v>5.57</v>
      </c>
      <c r="H578" s="356">
        <v>4.67</v>
      </c>
      <c r="I578" s="357"/>
      <c r="J578" s="357"/>
      <c r="K578" s="359"/>
      <c r="L578" s="359"/>
      <c r="M578" s="360"/>
      <c r="N578" s="360"/>
      <c r="O578" s="371">
        <v>210</v>
      </c>
      <c r="P578" s="364">
        <v>0</v>
      </c>
    </row>
    <row r="579" spans="2:18">
      <c r="B579" s="354"/>
      <c r="C579" s="361" t="s">
        <v>2766</v>
      </c>
      <c r="E579"/>
      <c r="F579" s="356">
        <v>8.94</v>
      </c>
      <c r="G579" s="356">
        <v>7.05</v>
      </c>
      <c r="H579" s="356">
        <v>5.93</v>
      </c>
      <c r="I579" s="357"/>
      <c r="J579" s="357"/>
      <c r="K579" s="359"/>
      <c r="L579" s="359"/>
      <c r="M579" s="360"/>
      <c r="N579" s="360"/>
      <c r="O579" s="371">
        <v>266</v>
      </c>
      <c r="P579" s="364">
        <v>0</v>
      </c>
    </row>
    <row r="580" spans="2:18">
      <c r="B580" s="354"/>
      <c r="C580" s="361" t="s">
        <v>2767</v>
      </c>
      <c r="E580"/>
      <c r="F580" s="356">
        <v>29.86</v>
      </c>
      <c r="G580" s="356">
        <v>23.55</v>
      </c>
      <c r="H580" s="356">
        <v>19.79</v>
      </c>
      <c r="I580" s="357"/>
      <c r="J580" s="357"/>
      <c r="K580" s="359"/>
      <c r="L580" s="359"/>
      <c r="M580" s="360"/>
      <c r="N580" s="360"/>
      <c r="O580" s="371">
        <v>889</v>
      </c>
      <c r="P580" s="364">
        <v>0</v>
      </c>
    </row>
    <row r="581" spans="2:18">
      <c r="B581" s="354"/>
      <c r="C581" s="361" t="s">
        <v>2752</v>
      </c>
      <c r="E581"/>
      <c r="F581" s="356">
        <v>10.050000000000001</v>
      </c>
      <c r="G581" s="356">
        <v>7.93</v>
      </c>
      <c r="H581" s="356">
        <v>6.66</v>
      </c>
      <c r="I581" s="357"/>
      <c r="J581" s="357"/>
      <c r="K581" s="359"/>
      <c r="L581" s="359"/>
      <c r="M581" s="360"/>
      <c r="N581" s="360"/>
      <c r="O581" s="371">
        <v>299</v>
      </c>
      <c r="P581" s="364">
        <v>0</v>
      </c>
    </row>
    <row r="582" spans="2:18" ht="29">
      <c r="B582" s="354"/>
      <c r="C582" s="361" t="s">
        <v>2753</v>
      </c>
      <c r="E582"/>
      <c r="F582" s="356">
        <v>6.42</v>
      </c>
      <c r="G582" s="356">
        <v>5.0599999999999996</v>
      </c>
      <c r="H582" s="356">
        <v>4.25</v>
      </c>
      <c r="I582" s="357"/>
      <c r="J582" s="357"/>
      <c r="K582" s="359"/>
      <c r="L582" s="359"/>
      <c r="M582" s="360"/>
      <c r="N582" s="360"/>
      <c r="O582" s="371">
        <v>191</v>
      </c>
      <c r="P582" s="364">
        <v>0</v>
      </c>
    </row>
    <row r="583" spans="2:18">
      <c r="B583" s="354"/>
      <c r="C583" s="361"/>
      <c r="E583"/>
      <c r="F583" s="356"/>
      <c r="G583" s="356"/>
      <c r="H583" s="356"/>
      <c r="I583" s="357"/>
      <c r="J583" s="357"/>
      <c r="K583" s="359"/>
      <c r="L583" s="359"/>
      <c r="M583" s="360"/>
      <c r="N583" s="360"/>
    </row>
    <row r="584" spans="2:18" s="343" customFormat="1" ht="62.5">
      <c r="B584" s="321" t="s">
        <v>2885</v>
      </c>
      <c r="C584" s="344" t="s">
        <v>2886</v>
      </c>
      <c r="D584" s="345">
        <v>45</v>
      </c>
      <c r="E584" s="343">
        <v>36</v>
      </c>
      <c r="F584" s="346">
        <v>55.05</v>
      </c>
      <c r="G584" s="346">
        <v>43.41</v>
      </c>
      <c r="H584" s="346">
        <v>36.479999999999997</v>
      </c>
      <c r="I584" s="347">
        <v>0</v>
      </c>
      <c r="J584" s="347">
        <v>0</v>
      </c>
      <c r="K584" s="348">
        <v>1.29E-2</v>
      </c>
      <c r="L584" s="348">
        <v>7.9000000000000001E-2</v>
      </c>
      <c r="M584" s="350" t="s">
        <v>2721</v>
      </c>
      <c r="N584" s="350" t="s">
        <v>2743</v>
      </c>
      <c r="O584" s="370">
        <v>1517</v>
      </c>
      <c r="P584" s="351">
        <v>0</v>
      </c>
      <c r="Q584" s="353">
        <v>1.29E-2</v>
      </c>
      <c r="R584" s="353">
        <v>7.9000000000000001E-2</v>
      </c>
    </row>
    <row r="585" spans="2:18">
      <c r="B585" s="354"/>
      <c r="C585" s="355" t="s">
        <v>2744</v>
      </c>
      <c r="E585"/>
      <c r="F585" s="356" t="s">
        <v>2745</v>
      </c>
      <c r="G585" s="356" t="s">
        <v>2745</v>
      </c>
      <c r="H585" s="356" t="s">
        <v>2745</v>
      </c>
      <c r="I585" s="357"/>
      <c r="J585" s="357"/>
      <c r="K585" s="359"/>
      <c r="L585" s="359"/>
      <c r="M585" s="360"/>
      <c r="N585" s="360"/>
      <c r="O585" s="371">
        <v>0</v>
      </c>
      <c r="P585" s="364">
        <v>0</v>
      </c>
    </row>
    <row r="586" spans="2:18">
      <c r="B586" s="354"/>
      <c r="C586" s="361" t="s">
        <v>2746</v>
      </c>
      <c r="E586"/>
      <c r="F586" s="356">
        <v>2.15</v>
      </c>
      <c r="G586" s="356">
        <v>1.69</v>
      </c>
      <c r="H586" s="356">
        <v>1.43</v>
      </c>
      <c r="I586" s="357"/>
      <c r="J586" s="357"/>
      <c r="K586" s="359"/>
      <c r="L586" s="359"/>
      <c r="M586" s="360"/>
      <c r="N586" s="360"/>
      <c r="O586" s="371">
        <v>64</v>
      </c>
      <c r="P586" s="364">
        <v>0</v>
      </c>
    </row>
    <row r="587" spans="2:18">
      <c r="B587" s="354"/>
      <c r="C587" s="361" t="s">
        <v>2747</v>
      </c>
      <c r="E587"/>
      <c r="F587" s="356">
        <v>2.38</v>
      </c>
      <c r="G587" s="356">
        <v>1.88</v>
      </c>
      <c r="H587" s="356">
        <v>1.58</v>
      </c>
      <c r="I587" s="357"/>
      <c r="J587" s="357"/>
      <c r="K587" s="359"/>
      <c r="L587" s="359"/>
      <c r="M587" s="360"/>
      <c r="N587" s="360"/>
      <c r="O587" s="371">
        <v>71</v>
      </c>
      <c r="P587" s="364">
        <v>0</v>
      </c>
    </row>
    <row r="588" spans="2:18">
      <c r="B588" s="354"/>
      <c r="C588" s="361" t="s">
        <v>2759</v>
      </c>
      <c r="E588"/>
      <c r="F588" s="356" t="s">
        <v>2745</v>
      </c>
      <c r="G588" s="356" t="s">
        <v>2745</v>
      </c>
      <c r="H588" s="356" t="s">
        <v>2745</v>
      </c>
      <c r="I588" s="357"/>
      <c r="J588" s="357"/>
      <c r="K588" s="359"/>
      <c r="L588" s="359"/>
      <c r="M588" s="360"/>
      <c r="N588" s="360"/>
      <c r="O588" s="371">
        <v>0</v>
      </c>
      <c r="P588" s="364">
        <v>0</v>
      </c>
    </row>
    <row r="589" spans="2:18">
      <c r="B589" s="354"/>
      <c r="C589" s="361" t="s">
        <v>2760</v>
      </c>
      <c r="E589"/>
      <c r="F589" s="356">
        <v>6.69</v>
      </c>
      <c r="G589" s="356">
        <v>5.27</v>
      </c>
      <c r="H589" s="356">
        <v>4.43</v>
      </c>
      <c r="I589" s="357"/>
      <c r="J589" s="357"/>
      <c r="K589" s="359"/>
      <c r="L589" s="359"/>
      <c r="M589" s="360"/>
      <c r="N589" s="360"/>
      <c r="O589" s="371">
        <v>199</v>
      </c>
      <c r="P589" s="364">
        <v>0</v>
      </c>
    </row>
    <row r="590" spans="2:18">
      <c r="B590" s="354"/>
      <c r="C590" s="361" t="s">
        <v>2761</v>
      </c>
      <c r="E590"/>
      <c r="F590" s="356">
        <v>21.81</v>
      </c>
      <c r="G590" s="356">
        <v>17.2</v>
      </c>
      <c r="H590" s="356">
        <v>14.46</v>
      </c>
      <c r="I590" s="357"/>
      <c r="J590" s="357"/>
      <c r="K590" s="359"/>
      <c r="L590" s="359"/>
      <c r="M590" s="360"/>
      <c r="N590" s="360"/>
      <c r="O590" s="371">
        <v>649</v>
      </c>
      <c r="P590" s="364">
        <v>0</v>
      </c>
    </row>
    <row r="591" spans="2:18">
      <c r="B591" s="354"/>
      <c r="C591" s="361" t="s">
        <v>2762</v>
      </c>
      <c r="E591"/>
      <c r="F591" s="356">
        <v>8.3699999999999992</v>
      </c>
      <c r="G591" s="356">
        <v>6.6</v>
      </c>
      <c r="H591" s="356">
        <v>5.55</v>
      </c>
      <c r="I591" s="357"/>
      <c r="J591" s="357"/>
      <c r="K591" s="359"/>
      <c r="L591" s="359"/>
      <c r="M591" s="360"/>
      <c r="N591" s="360"/>
      <c r="O591" s="371">
        <v>249</v>
      </c>
      <c r="P591" s="364">
        <v>0</v>
      </c>
    </row>
    <row r="592" spans="2:18">
      <c r="B592" s="354"/>
      <c r="C592" s="361" t="s">
        <v>2763</v>
      </c>
      <c r="E592"/>
      <c r="F592" s="356">
        <v>10.050000000000001</v>
      </c>
      <c r="G592" s="356">
        <v>7.93</v>
      </c>
      <c r="H592" s="356">
        <v>6.66</v>
      </c>
      <c r="I592" s="357"/>
      <c r="J592" s="357"/>
      <c r="K592" s="359"/>
      <c r="L592" s="359"/>
      <c r="M592" s="360"/>
      <c r="N592" s="360"/>
      <c r="O592" s="371">
        <v>299</v>
      </c>
      <c r="P592" s="364">
        <v>0</v>
      </c>
    </row>
    <row r="593" spans="2:18">
      <c r="B593" s="354"/>
      <c r="C593" s="361" t="s">
        <v>2764</v>
      </c>
      <c r="E593"/>
      <c r="F593" s="356">
        <v>15.41</v>
      </c>
      <c r="G593" s="356">
        <v>12.57</v>
      </c>
      <c r="H593" s="356">
        <v>10.88</v>
      </c>
      <c r="I593" s="357"/>
      <c r="J593" s="357"/>
      <c r="K593" s="359"/>
      <c r="L593" s="359"/>
      <c r="M593" s="360"/>
      <c r="N593" s="360"/>
      <c r="O593" s="371">
        <v>399</v>
      </c>
      <c r="P593" s="364">
        <v>2</v>
      </c>
    </row>
    <row r="594" spans="2:18">
      <c r="B594" s="354"/>
      <c r="C594" s="361" t="s">
        <v>2778</v>
      </c>
      <c r="E594"/>
      <c r="F594" s="356">
        <v>6.69</v>
      </c>
      <c r="G594" s="356">
        <v>5.27</v>
      </c>
      <c r="H594" s="356">
        <v>4.43</v>
      </c>
      <c r="I594" s="357"/>
      <c r="J594" s="357"/>
      <c r="K594" s="359"/>
      <c r="L594" s="359"/>
      <c r="M594" s="360"/>
      <c r="N594" s="360"/>
      <c r="O594" s="371">
        <v>199</v>
      </c>
      <c r="P594" s="364">
        <v>0</v>
      </c>
    </row>
    <row r="595" spans="2:18">
      <c r="B595" s="354"/>
      <c r="C595" s="361" t="s">
        <v>2765</v>
      </c>
      <c r="E595"/>
      <c r="F595" s="356">
        <v>10.36</v>
      </c>
      <c r="G595" s="356">
        <v>8.8000000000000007</v>
      </c>
      <c r="H595" s="356">
        <v>7.88</v>
      </c>
      <c r="I595" s="357"/>
      <c r="J595" s="357"/>
      <c r="K595" s="359"/>
      <c r="L595" s="359"/>
      <c r="M595" s="360"/>
      <c r="N595" s="360"/>
      <c r="O595" s="371">
        <v>219</v>
      </c>
      <c r="P595" s="364">
        <v>3</v>
      </c>
    </row>
    <row r="596" spans="2:18">
      <c r="B596" s="354"/>
      <c r="C596" s="361" t="s">
        <v>2766</v>
      </c>
      <c r="E596"/>
      <c r="F596" s="356">
        <v>8.94</v>
      </c>
      <c r="G596" s="356">
        <v>7.05</v>
      </c>
      <c r="H596" s="356">
        <v>5.93</v>
      </c>
      <c r="I596" s="357"/>
      <c r="J596" s="357"/>
      <c r="K596" s="359"/>
      <c r="L596" s="359"/>
      <c r="M596" s="360"/>
      <c r="N596" s="360"/>
      <c r="O596" s="371">
        <v>266</v>
      </c>
      <c r="P596" s="364">
        <v>0</v>
      </c>
    </row>
    <row r="597" spans="2:18">
      <c r="B597" s="354"/>
      <c r="C597" s="361" t="s">
        <v>2767</v>
      </c>
      <c r="E597"/>
      <c r="F597" s="356">
        <v>29.86</v>
      </c>
      <c r="G597" s="356">
        <v>23.55</v>
      </c>
      <c r="H597" s="356">
        <v>19.79</v>
      </c>
      <c r="I597" s="357"/>
      <c r="J597" s="357"/>
      <c r="K597" s="359"/>
      <c r="L597" s="359"/>
      <c r="M597" s="360"/>
      <c r="N597" s="360"/>
      <c r="O597" s="371">
        <v>889</v>
      </c>
      <c r="P597" s="364">
        <v>0</v>
      </c>
    </row>
    <row r="598" spans="2:18" ht="29">
      <c r="B598" s="354"/>
      <c r="C598" s="361" t="s">
        <v>2753</v>
      </c>
      <c r="E598"/>
      <c r="F598" s="356">
        <v>6.42</v>
      </c>
      <c r="G598" s="356">
        <v>5.0599999999999996</v>
      </c>
      <c r="H598" s="356">
        <v>4.25</v>
      </c>
      <c r="I598" s="357"/>
      <c r="J598" s="357"/>
      <c r="K598" s="359"/>
      <c r="L598" s="359"/>
      <c r="M598" s="360"/>
      <c r="N598" s="360"/>
      <c r="O598" s="371">
        <v>191</v>
      </c>
      <c r="P598" s="364">
        <v>0</v>
      </c>
    </row>
    <row r="599" spans="2:18">
      <c r="B599" s="354"/>
      <c r="C599" s="361" t="s">
        <v>2749</v>
      </c>
      <c r="E599"/>
      <c r="F599" s="356">
        <v>1.64</v>
      </c>
      <c r="G599" s="356">
        <v>1.3</v>
      </c>
      <c r="H599" s="356">
        <v>1.0900000000000001</v>
      </c>
      <c r="I599" s="357"/>
      <c r="J599" s="357"/>
      <c r="K599" s="359"/>
      <c r="L599" s="359"/>
      <c r="M599" s="360"/>
      <c r="N599" s="360"/>
      <c r="O599" s="371">
        <v>49</v>
      </c>
      <c r="P599" s="364">
        <v>0</v>
      </c>
    </row>
    <row r="600" spans="2:18">
      <c r="B600" s="354"/>
      <c r="C600" s="361"/>
      <c r="E600"/>
      <c r="F600" s="356"/>
      <c r="G600" s="356"/>
      <c r="H600" s="356"/>
      <c r="I600" s="357"/>
      <c r="J600" s="357"/>
      <c r="K600" s="359"/>
      <c r="L600" s="359"/>
      <c r="M600" s="360"/>
      <c r="N600" s="360"/>
    </row>
    <row r="601" spans="2:18" s="343" customFormat="1" ht="62.5">
      <c r="B601" s="321" t="s">
        <v>2887</v>
      </c>
      <c r="C601" s="344" t="s">
        <v>2888</v>
      </c>
      <c r="D601" s="345">
        <v>45</v>
      </c>
      <c r="E601" s="343">
        <v>36</v>
      </c>
      <c r="F601" s="346">
        <v>60.44</v>
      </c>
      <c r="G601" s="346">
        <v>47.64</v>
      </c>
      <c r="H601" s="346">
        <v>40.04</v>
      </c>
      <c r="I601" s="347">
        <v>0</v>
      </c>
      <c r="J601" s="347">
        <v>0</v>
      </c>
      <c r="K601" s="348">
        <v>1.29E-2</v>
      </c>
      <c r="L601" s="348">
        <v>7.9000000000000001E-2</v>
      </c>
      <c r="M601" s="350" t="s">
        <v>2721</v>
      </c>
      <c r="N601" s="350" t="s">
        <v>2743</v>
      </c>
      <c r="O601" s="370">
        <v>1692</v>
      </c>
      <c r="P601" s="351">
        <v>0</v>
      </c>
      <c r="Q601" s="353">
        <v>1.29E-2</v>
      </c>
      <c r="R601" s="353">
        <v>7.9000000000000001E-2</v>
      </c>
    </row>
    <row r="602" spans="2:18">
      <c r="B602" s="354"/>
      <c r="C602" s="355" t="s">
        <v>2744</v>
      </c>
      <c r="E602"/>
      <c r="F602" s="356" t="s">
        <v>2745</v>
      </c>
      <c r="G602" s="356" t="s">
        <v>2745</v>
      </c>
      <c r="H602" s="356" t="s">
        <v>2745</v>
      </c>
      <c r="I602" s="357"/>
      <c r="J602" s="357"/>
      <c r="K602" s="359"/>
      <c r="L602" s="359"/>
      <c r="M602" s="360"/>
      <c r="N602" s="360"/>
      <c r="O602" s="371">
        <v>0</v>
      </c>
      <c r="P602" s="364">
        <v>0</v>
      </c>
    </row>
    <row r="603" spans="2:18">
      <c r="B603" s="354"/>
      <c r="C603" s="361" t="s">
        <v>2746</v>
      </c>
      <c r="E603"/>
      <c r="F603" s="356">
        <v>2.15</v>
      </c>
      <c r="G603" s="356">
        <v>1.69</v>
      </c>
      <c r="H603" s="356">
        <v>1.43</v>
      </c>
      <c r="I603" s="357"/>
      <c r="J603" s="357"/>
      <c r="K603" s="359"/>
      <c r="L603" s="359"/>
      <c r="M603" s="360"/>
      <c r="N603" s="360"/>
      <c r="O603" s="371">
        <v>64</v>
      </c>
      <c r="P603" s="364">
        <v>0</v>
      </c>
    </row>
    <row r="604" spans="2:18">
      <c r="B604" s="354"/>
      <c r="C604" s="361" t="s">
        <v>2747</v>
      </c>
      <c r="E604"/>
      <c r="F604" s="356">
        <v>2.38</v>
      </c>
      <c r="G604" s="356">
        <v>1.88</v>
      </c>
      <c r="H604" s="356">
        <v>1.58</v>
      </c>
      <c r="I604" s="357"/>
      <c r="J604" s="357"/>
      <c r="K604" s="359"/>
      <c r="L604" s="359"/>
      <c r="M604" s="360"/>
      <c r="N604" s="360"/>
      <c r="O604" s="371">
        <v>71</v>
      </c>
      <c r="P604" s="364">
        <v>0</v>
      </c>
    </row>
    <row r="605" spans="2:18">
      <c r="B605" s="354"/>
      <c r="C605" s="361" t="s">
        <v>2759</v>
      </c>
      <c r="E605"/>
      <c r="F605" s="356" t="s">
        <v>2745</v>
      </c>
      <c r="G605" s="356" t="s">
        <v>2745</v>
      </c>
      <c r="H605" s="356" t="s">
        <v>2745</v>
      </c>
      <c r="I605" s="357"/>
      <c r="J605" s="357"/>
      <c r="K605" s="359"/>
      <c r="L605" s="359"/>
      <c r="M605" s="360"/>
      <c r="N605" s="360"/>
      <c r="O605" s="371">
        <v>0</v>
      </c>
      <c r="P605" s="364">
        <v>0</v>
      </c>
    </row>
    <row r="606" spans="2:18">
      <c r="B606" s="354"/>
      <c r="C606" s="361" t="s">
        <v>2760</v>
      </c>
      <c r="E606"/>
      <c r="F606" s="356">
        <v>6.69</v>
      </c>
      <c r="G606" s="356">
        <v>5.27</v>
      </c>
      <c r="H606" s="356">
        <v>4.43</v>
      </c>
      <c r="I606" s="357"/>
      <c r="J606" s="357"/>
      <c r="K606" s="359"/>
      <c r="L606" s="359"/>
      <c r="M606" s="360"/>
      <c r="N606" s="360"/>
      <c r="O606" s="371">
        <v>199</v>
      </c>
      <c r="P606" s="364">
        <v>0</v>
      </c>
    </row>
    <row r="607" spans="2:18">
      <c r="B607" s="354"/>
      <c r="C607" s="361" t="s">
        <v>2761</v>
      </c>
      <c r="E607"/>
      <c r="F607" s="356">
        <v>21.81</v>
      </c>
      <c r="G607" s="356">
        <v>17.2</v>
      </c>
      <c r="H607" s="356">
        <v>14.46</v>
      </c>
      <c r="I607" s="357"/>
      <c r="J607" s="357"/>
      <c r="K607" s="359"/>
      <c r="L607" s="359"/>
      <c r="M607" s="360"/>
      <c r="N607" s="360"/>
      <c r="O607" s="371">
        <v>649</v>
      </c>
      <c r="P607" s="364">
        <v>0</v>
      </c>
    </row>
    <row r="608" spans="2:18">
      <c r="B608" s="354"/>
      <c r="C608" s="361" t="s">
        <v>2762</v>
      </c>
      <c r="E608"/>
      <c r="F608" s="356">
        <v>8.3699999999999992</v>
      </c>
      <c r="G608" s="356">
        <v>6.6</v>
      </c>
      <c r="H608" s="356">
        <v>5.55</v>
      </c>
      <c r="I608" s="357"/>
      <c r="J608" s="357"/>
      <c r="K608" s="359"/>
      <c r="L608" s="359"/>
      <c r="M608" s="360"/>
      <c r="N608" s="360"/>
      <c r="O608" s="371">
        <v>249</v>
      </c>
      <c r="P608" s="364">
        <v>0</v>
      </c>
    </row>
    <row r="609" spans="2:18">
      <c r="B609" s="354"/>
      <c r="C609" s="361" t="s">
        <v>2763</v>
      </c>
      <c r="E609"/>
      <c r="F609" s="356">
        <v>10.050000000000001</v>
      </c>
      <c r="G609" s="356">
        <v>7.93</v>
      </c>
      <c r="H609" s="356">
        <v>6.66</v>
      </c>
      <c r="I609" s="357"/>
      <c r="J609" s="357"/>
      <c r="K609" s="359"/>
      <c r="L609" s="359"/>
      <c r="M609" s="360"/>
      <c r="N609" s="360"/>
      <c r="O609" s="371">
        <v>299</v>
      </c>
      <c r="P609" s="364">
        <v>0</v>
      </c>
    </row>
    <row r="610" spans="2:18">
      <c r="B610" s="354"/>
      <c r="C610" s="361" t="s">
        <v>2764</v>
      </c>
      <c r="E610"/>
      <c r="F610" s="356">
        <v>15.41</v>
      </c>
      <c r="G610" s="356">
        <v>12.57</v>
      </c>
      <c r="H610" s="356">
        <v>10.88</v>
      </c>
      <c r="I610" s="357"/>
      <c r="J610" s="357"/>
      <c r="K610" s="359"/>
      <c r="L610" s="359"/>
      <c r="M610" s="360"/>
      <c r="N610" s="360"/>
      <c r="O610" s="371">
        <v>399</v>
      </c>
      <c r="P610" s="364">
        <v>2</v>
      </c>
    </row>
    <row r="611" spans="2:18">
      <c r="B611" s="354"/>
      <c r="C611" s="361" t="s">
        <v>2765</v>
      </c>
      <c r="E611"/>
      <c r="F611" s="356">
        <v>10.36</v>
      </c>
      <c r="G611" s="356">
        <v>8.8000000000000007</v>
      </c>
      <c r="H611" s="356">
        <v>7.88</v>
      </c>
      <c r="I611" s="357"/>
      <c r="J611" s="357"/>
      <c r="K611" s="359"/>
      <c r="L611" s="359"/>
      <c r="M611" s="360"/>
      <c r="N611" s="360"/>
      <c r="O611" s="371">
        <v>219</v>
      </c>
      <c r="P611" s="364">
        <v>3</v>
      </c>
    </row>
    <row r="612" spans="2:18">
      <c r="B612" s="354"/>
      <c r="C612" s="361" t="s">
        <v>2766</v>
      </c>
      <c r="E612"/>
      <c r="F612" s="356">
        <v>8.94</v>
      </c>
      <c r="G612" s="356">
        <v>7.05</v>
      </c>
      <c r="H612" s="356">
        <v>5.93</v>
      </c>
      <c r="I612" s="357"/>
      <c r="J612" s="357"/>
      <c r="K612" s="359"/>
      <c r="L612" s="359"/>
      <c r="M612" s="360"/>
      <c r="N612" s="360"/>
      <c r="O612" s="371">
        <v>266</v>
      </c>
      <c r="P612" s="364">
        <v>0</v>
      </c>
    </row>
    <row r="613" spans="2:18">
      <c r="B613" s="354"/>
      <c r="C613" s="361" t="s">
        <v>2767</v>
      </c>
      <c r="E613"/>
      <c r="F613" s="356">
        <v>29.86</v>
      </c>
      <c r="G613" s="356">
        <v>23.55</v>
      </c>
      <c r="H613" s="356">
        <v>19.79</v>
      </c>
      <c r="I613" s="357"/>
      <c r="J613" s="357"/>
      <c r="K613" s="359"/>
      <c r="L613" s="359"/>
      <c r="M613" s="360"/>
      <c r="N613" s="360"/>
      <c r="O613" s="371">
        <v>889</v>
      </c>
      <c r="P613" s="364">
        <v>0</v>
      </c>
    </row>
    <row r="614" spans="2:18" ht="29">
      <c r="B614" s="354"/>
      <c r="C614" s="361" t="s">
        <v>2753</v>
      </c>
      <c r="E614"/>
      <c r="F614" s="356">
        <v>6.42</v>
      </c>
      <c r="G614" s="356">
        <v>5.0599999999999996</v>
      </c>
      <c r="H614" s="356">
        <v>4.25</v>
      </c>
      <c r="I614" s="357"/>
      <c r="J614" s="357"/>
      <c r="K614" s="359"/>
      <c r="L614" s="359"/>
      <c r="M614" s="360"/>
      <c r="N614" s="360"/>
      <c r="O614" s="371">
        <v>191</v>
      </c>
      <c r="P614" s="364">
        <v>0</v>
      </c>
    </row>
    <row r="615" spans="2:18">
      <c r="B615" s="354"/>
      <c r="C615" s="361" t="s">
        <v>2749</v>
      </c>
      <c r="E615"/>
      <c r="F615" s="356">
        <v>1.64</v>
      </c>
      <c r="G615" s="356">
        <v>1.3</v>
      </c>
      <c r="H615" s="356">
        <v>1.0900000000000001</v>
      </c>
      <c r="I615" s="357"/>
      <c r="J615" s="357"/>
      <c r="K615" s="359"/>
      <c r="L615" s="359"/>
      <c r="M615" s="360"/>
      <c r="N615" s="360"/>
      <c r="O615" s="371">
        <v>49</v>
      </c>
      <c r="P615" s="364">
        <v>0</v>
      </c>
    </row>
    <row r="616" spans="2:18">
      <c r="B616" s="354"/>
      <c r="C616" s="361"/>
      <c r="E616"/>
      <c r="F616" s="356"/>
      <c r="G616" s="356"/>
      <c r="H616" s="356"/>
      <c r="I616" s="357"/>
      <c r="J616" s="357"/>
      <c r="K616" s="359"/>
      <c r="L616" s="359"/>
      <c r="M616" s="360"/>
      <c r="N616" s="360"/>
    </row>
    <row r="617" spans="2:18" s="343" customFormat="1" ht="37.5">
      <c r="B617" s="321" t="s">
        <v>2889</v>
      </c>
      <c r="C617" s="344" t="s">
        <v>2890</v>
      </c>
      <c r="D617" s="345">
        <v>55</v>
      </c>
      <c r="E617" s="343">
        <v>36</v>
      </c>
      <c r="F617" s="346">
        <v>81.819999999999993</v>
      </c>
      <c r="G617" s="346">
        <v>64.37</v>
      </c>
      <c r="H617" s="346">
        <v>54.09</v>
      </c>
      <c r="I617" s="347">
        <v>0</v>
      </c>
      <c r="J617" s="347">
        <v>0</v>
      </c>
      <c r="K617" s="348">
        <v>1.1900000000000001E-2</v>
      </c>
      <c r="L617" s="348">
        <v>6.9000000000000006E-2</v>
      </c>
      <c r="M617" s="350" t="s">
        <v>2721</v>
      </c>
      <c r="N617" s="350" t="s">
        <v>2743</v>
      </c>
      <c r="O617" s="370">
        <v>2387</v>
      </c>
      <c r="P617" s="351">
        <v>0</v>
      </c>
      <c r="Q617" s="353">
        <v>1.1900000000000001E-2</v>
      </c>
      <c r="R617" s="353">
        <v>6.9000000000000006E-2</v>
      </c>
    </row>
    <row r="618" spans="2:18">
      <c r="B618" s="354"/>
      <c r="C618" s="355" t="s">
        <v>2744</v>
      </c>
      <c r="E618"/>
      <c r="F618" s="356" t="s">
        <v>2745</v>
      </c>
      <c r="G618" s="356" t="s">
        <v>2745</v>
      </c>
      <c r="H618" s="356" t="s">
        <v>2745</v>
      </c>
      <c r="I618" s="357"/>
      <c r="J618" s="357"/>
      <c r="K618" s="359"/>
      <c r="L618" s="359"/>
      <c r="M618" s="360"/>
      <c r="N618" s="360"/>
      <c r="O618" s="371">
        <v>0</v>
      </c>
      <c r="P618" s="364">
        <v>0</v>
      </c>
    </row>
    <row r="619" spans="2:18">
      <c r="B619" s="354"/>
      <c r="C619" s="361" t="s">
        <v>2746</v>
      </c>
      <c r="E619"/>
      <c r="F619" s="356">
        <v>2.15</v>
      </c>
      <c r="G619" s="356">
        <v>1.69</v>
      </c>
      <c r="H619" s="356">
        <v>1.43</v>
      </c>
      <c r="I619" s="357"/>
      <c r="J619" s="357"/>
      <c r="K619" s="359"/>
      <c r="L619" s="359"/>
      <c r="M619" s="360"/>
      <c r="N619" s="360"/>
      <c r="O619" s="371">
        <v>64</v>
      </c>
      <c r="P619" s="364">
        <v>0</v>
      </c>
    </row>
    <row r="620" spans="2:18">
      <c r="B620" s="354"/>
      <c r="C620" s="361" t="s">
        <v>2747</v>
      </c>
      <c r="E620"/>
      <c r="F620" s="356">
        <v>2.38</v>
      </c>
      <c r="G620" s="356">
        <v>1.88</v>
      </c>
      <c r="H620" s="356">
        <v>1.58</v>
      </c>
      <c r="I620" s="357"/>
      <c r="J620" s="357"/>
      <c r="K620" s="359"/>
      <c r="L620" s="359"/>
      <c r="M620" s="360"/>
      <c r="N620" s="360"/>
      <c r="O620" s="371">
        <v>71</v>
      </c>
      <c r="P620" s="364">
        <v>0</v>
      </c>
    </row>
    <row r="621" spans="2:18">
      <c r="B621" s="354"/>
      <c r="C621" s="361" t="s">
        <v>2759</v>
      </c>
      <c r="E621"/>
      <c r="F621" s="356" t="s">
        <v>2745</v>
      </c>
      <c r="G621" s="356" t="s">
        <v>2745</v>
      </c>
      <c r="H621" s="356" t="s">
        <v>2745</v>
      </c>
      <c r="I621" s="357"/>
      <c r="J621" s="357"/>
      <c r="K621" s="359"/>
      <c r="L621" s="359"/>
      <c r="M621" s="360"/>
      <c r="N621" s="360"/>
      <c r="O621" s="371">
        <v>0</v>
      </c>
      <c r="P621" s="364">
        <v>0</v>
      </c>
    </row>
    <row r="622" spans="2:18">
      <c r="B622" s="354"/>
      <c r="C622" s="361" t="s">
        <v>2760</v>
      </c>
      <c r="E622"/>
      <c r="F622" s="356">
        <v>6.69</v>
      </c>
      <c r="G622" s="356">
        <v>5.27</v>
      </c>
      <c r="H622" s="356">
        <v>4.43</v>
      </c>
      <c r="I622" s="357"/>
      <c r="J622" s="357"/>
      <c r="K622" s="359"/>
      <c r="L622" s="359"/>
      <c r="M622" s="360"/>
      <c r="N622" s="360"/>
      <c r="O622" s="371">
        <v>199</v>
      </c>
      <c r="P622" s="364">
        <v>0</v>
      </c>
    </row>
    <row r="623" spans="2:18">
      <c r="B623" s="354"/>
      <c r="C623" s="361" t="s">
        <v>2761</v>
      </c>
      <c r="E623"/>
      <c r="F623" s="356">
        <v>21.81</v>
      </c>
      <c r="G623" s="356">
        <v>17.2</v>
      </c>
      <c r="H623" s="356">
        <v>14.46</v>
      </c>
      <c r="I623" s="357"/>
      <c r="J623" s="357"/>
      <c r="K623" s="359"/>
      <c r="L623" s="359"/>
      <c r="M623" s="360"/>
      <c r="N623" s="360"/>
      <c r="O623" s="371">
        <v>649</v>
      </c>
      <c r="P623" s="364">
        <v>0</v>
      </c>
    </row>
    <row r="624" spans="2:18">
      <c r="B624" s="354"/>
      <c r="C624" s="361" t="s">
        <v>2762</v>
      </c>
      <c r="E624"/>
      <c r="F624" s="356">
        <v>8.3699999999999992</v>
      </c>
      <c r="G624" s="356">
        <v>6.6</v>
      </c>
      <c r="H624" s="356">
        <v>5.55</v>
      </c>
      <c r="I624" s="357"/>
      <c r="J624" s="357"/>
      <c r="K624" s="359"/>
      <c r="L624" s="359"/>
      <c r="M624" s="360"/>
      <c r="N624" s="360"/>
      <c r="O624" s="371">
        <v>249</v>
      </c>
      <c r="P624" s="364">
        <v>0</v>
      </c>
    </row>
    <row r="625" spans="2:18">
      <c r="B625" s="354"/>
      <c r="C625" s="361" t="s">
        <v>2763</v>
      </c>
      <c r="E625"/>
      <c r="F625" s="356">
        <v>10.050000000000001</v>
      </c>
      <c r="G625" s="356">
        <v>7.93</v>
      </c>
      <c r="H625" s="356">
        <v>6.66</v>
      </c>
      <c r="I625" s="357"/>
      <c r="J625" s="357"/>
      <c r="K625" s="359"/>
      <c r="L625" s="359"/>
      <c r="M625" s="360"/>
      <c r="N625" s="360"/>
      <c r="O625" s="371">
        <v>299</v>
      </c>
      <c r="P625" s="364">
        <v>0</v>
      </c>
    </row>
    <row r="626" spans="2:18">
      <c r="B626" s="354"/>
      <c r="C626" s="361" t="s">
        <v>2764</v>
      </c>
      <c r="E626"/>
      <c r="F626" s="356">
        <v>15.41</v>
      </c>
      <c r="G626" s="356">
        <v>12.57</v>
      </c>
      <c r="H626" s="356">
        <v>10.88</v>
      </c>
      <c r="I626" s="357"/>
      <c r="J626" s="357"/>
      <c r="K626" s="359"/>
      <c r="L626" s="359"/>
      <c r="M626" s="360"/>
      <c r="N626" s="360"/>
      <c r="O626" s="371">
        <v>399</v>
      </c>
      <c r="P626" s="364">
        <v>2</v>
      </c>
    </row>
    <row r="627" spans="2:18">
      <c r="B627" s="354"/>
      <c r="C627" s="361" t="s">
        <v>2765</v>
      </c>
      <c r="E627"/>
      <c r="F627" s="356">
        <v>10.36</v>
      </c>
      <c r="G627" s="356">
        <v>8.8000000000000007</v>
      </c>
      <c r="H627" s="356">
        <v>7.88</v>
      </c>
      <c r="I627" s="357"/>
      <c r="J627" s="357"/>
      <c r="K627" s="359"/>
      <c r="L627" s="359"/>
      <c r="M627" s="360"/>
      <c r="N627" s="360"/>
      <c r="O627" s="371">
        <v>219</v>
      </c>
      <c r="P627" s="364">
        <v>3</v>
      </c>
    </row>
    <row r="628" spans="2:18">
      <c r="B628" s="354"/>
      <c r="C628" s="361" t="s">
        <v>2766</v>
      </c>
      <c r="E628"/>
      <c r="F628" s="356">
        <v>8.94</v>
      </c>
      <c r="G628" s="356">
        <v>7.05</v>
      </c>
      <c r="H628" s="356">
        <v>5.93</v>
      </c>
      <c r="I628" s="357"/>
      <c r="J628" s="357"/>
      <c r="K628" s="359"/>
      <c r="L628" s="359"/>
      <c r="M628" s="360"/>
      <c r="N628" s="360"/>
      <c r="O628" s="371">
        <v>266</v>
      </c>
      <c r="P628" s="364">
        <v>0</v>
      </c>
    </row>
    <row r="629" spans="2:18">
      <c r="B629" s="354"/>
      <c r="C629" s="361" t="s">
        <v>2767</v>
      </c>
      <c r="E629"/>
      <c r="F629" s="356">
        <v>29.86</v>
      </c>
      <c r="G629" s="356">
        <v>23.55</v>
      </c>
      <c r="H629" s="356">
        <v>19.79</v>
      </c>
      <c r="I629" s="357"/>
      <c r="J629" s="357"/>
      <c r="K629" s="359"/>
      <c r="L629" s="359"/>
      <c r="M629" s="360"/>
      <c r="N629" s="360"/>
      <c r="O629" s="371">
        <v>889</v>
      </c>
      <c r="P629" s="364">
        <v>0</v>
      </c>
    </row>
    <row r="630" spans="2:18" ht="29">
      <c r="B630" s="354"/>
      <c r="C630" s="361" t="s">
        <v>2753</v>
      </c>
      <c r="E630"/>
      <c r="F630" s="356">
        <v>6.42</v>
      </c>
      <c r="G630" s="356">
        <v>5.0599999999999996</v>
      </c>
      <c r="H630" s="356">
        <v>4.25</v>
      </c>
      <c r="I630" s="357"/>
      <c r="J630" s="357"/>
      <c r="K630" s="359"/>
      <c r="L630" s="359"/>
      <c r="M630" s="360"/>
      <c r="N630" s="360"/>
      <c r="O630" s="371">
        <v>191</v>
      </c>
      <c r="P630" s="364">
        <v>0</v>
      </c>
    </row>
    <row r="631" spans="2:18">
      <c r="B631" s="354"/>
      <c r="C631" s="361" t="s">
        <v>2749</v>
      </c>
      <c r="E631"/>
      <c r="F631" s="356">
        <v>1.64</v>
      </c>
      <c r="G631" s="356">
        <v>1.3</v>
      </c>
      <c r="H631" s="356">
        <v>1.0900000000000001</v>
      </c>
      <c r="I631" s="357"/>
      <c r="J631" s="357"/>
      <c r="K631" s="359"/>
      <c r="L631" s="359"/>
      <c r="M631" s="360"/>
      <c r="N631" s="360"/>
      <c r="O631" s="371">
        <v>49</v>
      </c>
      <c r="P631" s="364">
        <v>0</v>
      </c>
    </row>
    <row r="632" spans="2:18">
      <c r="B632" s="354"/>
      <c r="C632" s="361"/>
      <c r="E632"/>
      <c r="F632" s="356"/>
      <c r="G632" s="356"/>
      <c r="H632" s="356"/>
      <c r="I632" s="357"/>
      <c r="J632" s="357"/>
      <c r="K632" s="359"/>
      <c r="L632" s="359"/>
      <c r="M632" s="360"/>
      <c r="N632" s="360"/>
    </row>
    <row r="633" spans="2:18" s="343" customFormat="1" ht="50">
      <c r="B633" s="321" t="s">
        <v>2891</v>
      </c>
      <c r="C633" s="344" t="s">
        <v>2892</v>
      </c>
      <c r="D633" s="345">
        <v>55</v>
      </c>
      <c r="E633" s="343">
        <v>36</v>
      </c>
      <c r="F633" s="346">
        <v>82.62</v>
      </c>
      <c r="G633" s="346">
        <v>65.16</v>
      </c>
      <c r="H633" s="346">
        <v>54.75</v>
      </c>
      <c r="I633" s="347">
        <v>0</v>
      </c>
      <c r="J633" s="347">
        <v>0</v>
      </c>
      <c r="K633" s="348">
        <v>1.1900000000000001E-2</v>
      </c>
      <c r="L633" s="348">
        <v>6.9000000000000006E-2</v>
      </c>
      <c r="M633" s="350" t="s">
        <v>2721</v>
      </c>
      <c r="N633" s="350" t="s">
        <v>2743</v>
      </c>
      <c r="O633" s="370">
        <v>2420</v>
      </c>
      <c r="P633" s="351">
        <v>0</v>
      </c>
      <c r="Q633" s="353">
        <v>1.1900000000000001E-2</v>
      </c>
      <c r="R633" s="353">
        <v>6.9000000000000006E-2</v>
      </c>
    </row>
    <row r="634" spans="2:18">
      <c r="B634" s="354"/>
      <c r="C634" s="355" t="s">
        <v>2744</v>
      </c>
      <c r="E634"/>
      <c r="F634" s="356" t="s">
        <v>2745</v>
      </c>
      <c r="G634" s="356" t="s">
        <v>2745</v>
      </c>
      <c r="H634" s="356" t="s">
        <v>2745</v>
      </c>
      <c r="I634" s="357"/>
      <c r="J634" s="357"/>
      <c r="K634" s="359"/>
      <c r="L634" s="359"/>
      <c r="M634" s="360"/>
      <c r="N634" s="360"/>
      <c r="O634" s="371">
        <v>0</v>
      </c>
      <c r="P634" s="364">
        <v>0</v>
      </c>
    </row>
    <row r="635" spans="2:18">
      <c r="B635" s="354"/>
      <c r="C635" s="361" t="s">
        <v>2746</v>
      </c>
      <c r="E635"/>
      <c r="F635" s="356">
        <v>2.15</v>
      </c>
      <c r="G635" s="356">
        <v>1.69</v>
      </c>
      <c r="H635" s="356">
        <v>1.43</v>
      </c>
      <c r="I635" s="357"/>
      <c r="J635" s="357"/>
      <c r="K635" s="359"/>
      <c r="L635" s="359"/>
      <c r="M635" s="360"/>
      <c r="N635" s="360"/>
      <c r="O635" s="371">
        <v>64</v>
      </c>
      <c r="P635" s="364">
        <v>0</v>
      </c>
    </row>
    <row r="636" spans="2:18">
      <c r="B636" s="354"/>
      <c r="C636" s="361" t="s">
        <v>2747</v>
      </c>
      <c r="E636"/>
      <c r="F636" s="356">
        <v>2.38</v>
      </c>
      <c r="G636" s="356">
        <v>1.88</v>
      </c>
      <c r="H636" s="356">
        <v>1.58</v>
      </c>
      <c r="I636" s="357"/>
      <c r="J636" s="357"/>
      <c r="K636" s="359"/>
      <c r="L636" s="359"/>
      <c r="M636" s="360"/>
      <c r="N636" s="360"/>
      <c r="O636" s="371">
        <v>71</v>
      </c>
      <c r="P636" s="364">
        <v>0</v>
      </c>
    </row>
    <row r="637" spans="2:18">
      <c r="B637" s="354"/>
      <c r="C637" s="361" t="s">
        <v>2759</v>
      </c>
      <c r="E637"/>
      <c r="F637" s="356" t="s">
        <v>2745</v>
      </c>
      <c r="G637" s="356" t="s">
        <v>2745</v>
      </c>
      <c r="H637" s="356" t="s">
        <v>2745</v>
      </c>
      <c r="I637" s="357"/>
      <c r="J637" s="357"/>
      <c r="K637" s="359"/>
      <c r="L637" s="359"/>
      <c r="M637" s="360"/>
      <c r="N637" s="360"/>
      <c r="O637" s="371">
        <v>0</v>
      </c>
      <c r="P637" s="364">
        <v>0</v>
      </c>
    </row>
    <row r="638" spans="2:18">
      <c r="B638" s="354"/>
      <c r="C638" s="355" t="s">
        <v>2771</v>
      </c>
      <c r="E638"/>
      <c r="F638" s="356" t="s">
        <v>2745</v>
      </c>
      <c r="G638" s="356" t="s">
        <v>2745</v>
      </c>
      <c r="H638" s="356" t="s">
        <v>2745</v>
      </c>
      <c r="I638" s="357"/>
      <c r="J638" s="357"/>
      <c r="K638" s="359"/>
      <c r="L638" s="359"/>
      <c r="M638" s="360"/>
      <c r="N638" s="360"/>
      <c r="O638" s="371">
        <v>0</v>
      </c>
      <c r="P638" s="364">
        <v>0</v>
      </c>
    </row>
    <row r="639" spans="2:18">
      <c r="B639" s="354"/>
      <c r="C639" s="361" t="s">
        <v>2772</v>
      </c>
      <c r="E639"/>
      <c r="F639" s="356">
        <v>16.760000000000002</v>
      </c>
      <c r="G639" s="356">
        <v>13.22</v>
      </c>
      <c r="H639" s="356">
        <v>11.11</v>
      </c>
      <c r="I639" s="357"/>
      <c r="J639" s="357"/>
      <c r="K639" s="359"/>
      <c r="L639" s="359"/>
      <c r="M639" s="360"/>
      <c r="N639" s="360"/>
      <c r="O639" s="371">
        <v>499</v>
      </c>
      <c r="P639" s="364">
        <v>0</v>
      </c>
    </row>
    <row r="640" spans="2:18">
      <c r="B640" s="354"/>
      <c r="C640" s="361" t="s">
        <v>2773</v>
      </c>
      <c r="E640"/>
      <c r="F640" s="356">
        <v>16.760000000000002</v>
      </c>
      <c r="G640" s="356">
        <v>13.22</v>
      </c>
      <c r="H640" s="356">
        <v>11.11</v>
      </c>
      <c r="I640" s="357"/>
      <c r="J640" s="357"/>
      <c r="K640" s="359"/>
      <c r="L640" s="359"/>
      <c r="M640" s="360"/>
      <c r="N640" s="360"/>
      <c r="O640" s="371">
        <v>499</v>
      </c>
      <c r="P640" s="364">
        <v>0</v>
      </c>
    </row>
    <row r="641" spans="2:18">
      <c r="B641" s="354"/>
      <c r="C641" s="361" t="s">
        <v>2748</v>
      </c>
      <c r="E641"/>
      <c r="F641" s="356" t="s">
        <v>2745</v>
      </c>
      <c r="G641" s="356" t="s">
        <v>2745</v>
      </c>
      <c r="H641" s="356" t="s">
        <v>2745</v>
      </c>
      <c r="I641" s="357"/>
      <c r="J641" s="357"/>
      <c r="K641" s="359"/>
      <c r="L641" s="359"/>
      <c r="M641" s="360"/>
      <c r="N641" s="360"/>
      <c r="O641" s="371">
        <v>0</v>
      </c>
      <c r="P641" s="364">
        <v>0</v>
      </c>
    </row>
    <row r="642" spans="2:18">
      <c r="B642" s="354"/>
      <c r="C642" s="361" t="s">
        <v>2760</v>
      </c>
      <c r="E642"/>
      <c r="F642" s="356">
        <v>6.69</v>
      </c>
      <c r="G642" s="356">
        <v>5.27</v>
      </c>
      <c r="H642" s="356">
        <v>4.43</v>
      </c>
      <c r="I642" s="357"/>
      <c r="J642" s="357"/>
      <c r="K642" s="359"/>
      <c r="L642" s="359"/>
      <c r="M642" s="360"/>
      <c r="N642" s="360"/>
      <c r="O642" s="371">
        <v>199</v>
      </c>
      <c r="P642" s="364">
        <v>0</v>
      </c>
    </row>
    <row r="643" spans="2:18">
      <c r="B643" s="354"/>
      <c r="C643" s="361" t="s">
        <v>2761</v>
      </c>
      <c r="E643"/>
      <c r="F643" s="356">
        <v>21.81</v>
      </c>
      <c r="G643" s="356">
        <v>17.2</v>
      </c>
      <c r="H643" s="356">
        <v>14.46</v>
      </c>
      <c r="I643" s="357"/>
      <c r="J643" s="357"/>
      <c r="K643" s="359"/>
      <c r="L643" s="359"/>
      <c r="M643" s="360"/>
      <c r="N643" s="360"/>
      <c r="O643" s="371">
        <v>649</v>
      </c>
      <c r="P643" s="364">
        <v>0</v>
      </c>
    </row>
    <row r="644" spans="2:18">
      <c r="B644" s="354"/>
      <c r="C644" s="361" t="s">
        <v>2762</v>
      </c>
      <c r="E644"/>
      <c r="F644" s="356">
        <v>8.3699999999999992</v>
      </c>
      <c r="G644" s="356">
        <v>6.6</v>
      </c>
      <c r="H644" s="356">
        <v>5.55</v>
      </c>
      <c r="I644" s="357"/>
      <c r="J644" s="357"/>
      <c r="K644" s="359"/>
      <c r="L644" s="359"/>
      <c r="M644" s="360"/>
      <c r="N644" s="360"/>
      <c r="O644" s="371">
        <v>249</v>
      </c>
      <c r="P644" s="364">
        <v>0</v>
      </c>
    </row>
    <row r="645" spans="2:18">
      <c r="B645" s="354"/>
      <c r="C645" s="361" t="s">
        <v>2763</v>
      </c>
      <c r="E645"/>
      <c r="F645" s="356">
        <v>10.050000000000001</v>
      </c>
      <c r="G645" s="356">
        <v>7.93</v>
      </c>
      <c r="H645" s="356">
        <v>6.66</v>
      </c>
      <c r="I645" s="357"/>
      <c r="J645" s="357"/>
      <c r="K645" s="359"/>
      <c r="L645" s="359"/>
      <c r="M645" s="360"/>
      <c r="N645" s="360"/>
      <c r="O645" s="371">
        <v>299</v>
      </c>
      <c r="P645" s="364">
        <v>0</v>
      </c>
    </row>
    <row r="646" spans="2:18">
      <c r="B646" s="354"/>
      <c r="C646" s="361" t="s">
        <v>2764</v>
      </c>
      <c r="E646"/>
      <c r="F646" s="356">
        <v>15.41</v>
      </c>
      <c r="G646" s="356">
        <v>12.57</v>
      </c>
      <c r="H646" s="356">
        <v>10.88</v>
      </c>
      <c r="I646" s="357"/>
      <c r="J646" s="357"/>
      <c r="K646" s="359"/>
      <c r="L646" s="359"/>
      <c r="M646" s="360"/>
      <c r="N646" s="360"/>
      <c r="O646" s="371">
        <v>399</v>
      </c>
      <c r="P646" s="364">
        <v>2</v>
      </c>
    </row>
    <row r="647" spans="2:18">
      <c r="B647" s="354"/>
      <c r="C647" s="361" t="s">
        <v>2765</v>
      </c>
      <c r="E647"/>
      <c r="F647" s="356">
        <v>10.36</v>
      </c>
      <c r="G647" s="356">
        <v>8.8000000000000007</v>
      </c>
      <c r="H647" s="356">
        <v>7.88</v>
      </c>
      <c r="I647" s="357"/>
      <c r="J647" s="357"/>
      <c r="K647" s="359"/>
      <c r="L647" s="359"/>
      <c r="M647" s="360"/>
      <c r="N647" s="360"/>
      <c r="O647" s="371">
        <v>219</v>
      </c>
      <c r="P647" s="364">
        <v>3</v>
      </c>
    </row>
    <row r="648" spans="2:18">
      <c r="B648" s="354"/>
      <c r="C648" s="361" t="s">
        <v>2766</v>
      </c>
      <c r="E648"/>
      <c r="F648" s="356">
        <v>8.94</v>
      </c>
      <c r="G648" s="356">
        <v>7.05</v>
      </c>
      <c r="H648" s="356">
        <v>5.93</v>
      </c>
      <c r="I648" s="357"/>
      <c r="J648" s="357"/>
      <c r="K648" s="359"/>
      <c r="L648" s="359"/>
      <c r="M648" s="360"/>
      <c r="N648" s="360"/>
      <c r="O648" s="371">
        <v>266</v>
      </c>
      <c r="P648" s="364">
        <v>0</v>
      </c>
    </row>
    <row r="649" spans="2:18">
      <c r="B649" s="354"/>
      <c r="C649" s="361" t="s">
        <v>2767</v>
      </c>
      <c r="E649"/>
      <c r="F649" s="356">
        <v>29.86</v>
      </c>
      <c r="G649" s="356">
        <v>23.55</v>
      </c>
      <c r="H649" s="356">
        <v>19.79</v>
      </c>
      <c r="I649" s="357"/>
      <c r="J649" s="357"/>
      <c r="K649" s="359"/>
      <c r="L649" s="359"/>
      <c r="M649" s="360"/>
      <c r="N649" s="360"/>
      <c r="O649" s="371">
        <v>889</v>
      </c>
      <c r="P649" s="364">
        <v>0</v>
      </c>
    </row>
    <row r="650" spans="2:18" ht="29">
      <c r="B650" s="354"/>
      <c r="C650" s="361" t="s">
        <v>2753</v>
      </c>
      <c r="E650"/>
      <c r="F650" s="356">
        <v>6.42</v>
      </c>
      <c r="G650" s="356">
        <v>5.0599999999999996</v>
      </c>
      <c r="H650" s="356">
        <v>4.25</v>
      </c>
      <c r="I650" s="357"/>
      <c r="J650" s="357"/>
      <c r="K650" s="359"/>
      <c r="L650" s="359"/>
      <c r="M650" s="360"/>
      <c r="N650" s="360"/>
      <c r="O650" s="371">
        <v>191</v>
      </c>
      <c r="P650" s="364">
        <v>0</v>
      </c>
    </row>
    <row r="651" spans="2:18">
      <c r="B651" s="354"/>
      <c r="C651" s="361" t="s">
        <v>2749</v>
      </c>
      <c r="E651"/>
      <c r="F651" s="356">
        <v>1.64</v>
      </c>
      <c r="G651" s="356">
        <v>1.3</v>
      </c>
      <c r="H651" s="356">
        <v>1.0900000000000001</v>
      </c>
      <c r="I651" s="357"/>
      <c r="J651" s="357"/>
      <c r="K651" s="359"/>
      <c r="L651" s="359"/>
      <c r="M651" s="360"/>
      <c r="N651" s="360"/>
      <c r="O651" s="371">
        <v>49</v>
      </c>
      <c r="P651" s="364">
        <v>0</v>
      </c>
    </row>
    <row r="652" spans="2:18">
      <c r="B652" s="354"/>
      <c r="C652" s="361"/>
      <c r="E652"/>
      <c r="F652" s="356"/>
      <c r="G652" s="356"/>
      <c r="H652" s="356"/>
      <c r="I652" s="357"/>
      <c r="J652" s="357"/>
      <c r="K652" s="359"/>
      <c r="L652" s="359"/>
      <c r="M652" s="360"/>
      <c r="N652" s="360"/>
    </row>
    <row r="653" spans="2:18" s="343" customFormat="1" ht="100">
      <c r="B653" s="321" t="s">
        <v>2893</v>
      </c>
      <c r="C653" s="344" t="s">
        <v>2894</v>
      </c>
      <c r="D653" s="345">
        <v>20</v>
      </c>
      <c r="E653" s="343">
        <v>36</v>
      </c>
      <c r="F653" s="346">
        <v>64.319999999999993</v>
      </c>
      <c r="G653" s="346">
        <v>50.72</v>
      </c>
      <c r="H653" s="346">
        <v>42.62</v>
      </c>
      <c r="I653" s="347">
        <v>0</v>
      </c>
      <c r="J653" s="347">
        <v>0</v>
      </c>
      <c r="K653" s="348">
        <v>7.6E-3</v>
      </c>
      <c r="L653" s="348">
        <v>4.4999999999999998E-2</v>
      </c>
      <c r="M653" s="350" t="s">
        <v>2721</v>
      </c>
      <c r="N653" s="350" t="s">
        <v>2743</v>
      </c>
      <c r="O653" s="370">
        <v>1821</v>
      </c>
      <c r="P653" s="351">
        <v>0</v>
      </c>
      <c r="Q653" s="353">
        <v>7.6E-3</v>
      </c>
      <c r="R653" s="353">
        <v>4.4999999999999998E-2</v>
      </c>
    </row>
    <row r="654" spans="2:18">
      <c r="B654" s="354"/>
      <c r="C654" s="355" t="s">
        <v>2781</v>
      </c>
      <c r="E654"/>
      <c r="F654" s="356" t="s">
        <v>2745</v>
      </c>
      <c r="G654" s="356" t="s">
        <v>2745</v>
      </c>
      <c r="H654" s="356" t="s">
        <v>2745</v>
      </c>
      <c r="I654" s="357"/>
      <c r="J654" s="357"/>
      <c r="K654" s="359"/>
      <c r="L654" s="359"/>
      <c r="M654" s="360"/>
      <c r="N654" s="360"/>
      <c r="O654" s="371">
        <v>0</v>
      </c>
      <c r="P654" s="364">
        <v>0</v>
      </c>
    </row>
    <row r="655" spans="2:18">
      <c r="B655" s="354"/>
      <c r="C655" s="361" t="s">
        <v>2782</v>
      </c>
      <c r="E655"/>
      <c r="F655" s="356">
        <v>0</v>
      </c>
      <c r="G655" s="356">
        <v>0</v>
      </c>
      <c r="H655" s="356">
        <v>0</v>
      </c>
      <c r="I655" s="357"/>
      <c r="J655" s="357"/>
      <c r="K655" s="359"/>
      <c r="L655" s="359"/>
      <c r="M655" s="360"/>
      <c r="N655" s="360"/>
      <c r="O655" s="371">
        <v>0</v>
      </c>
      <c r="P655" s="364">
        <v>0</v>
      </c>
    </row>
    <row r="656" spans="2:18">
      <c r="B656" s="354"/>
      <c r="C656" s="361" t="s">
        <v>2895</v>
      </c>
      <c r="E656"/>
      <c r="F656" s="356">
        <v>10.88</v>
      </c>
      <c r="G656" s="356">
        <v>8.58</v>
      </c>
      <c r="H656" s="356">
        <v>7.21</v>
      </c>
      <c r="I656" s="357"/>
      <c r="J656" s="357"/>
      <c r="K656" s="359"/>
      <c r="L656" s="359"/>
      <c r="M656" s="360"/>
      <c r="N656" s="360"/>
      <c r="O656" s="371">
        <v>324</v>
      </c>
      <c r="P656" s="364">
        <v>0</v>
      </c>
    </row>
    <row r="657" spans="2:16">
      <c r="B657" s="354"/>
      <c r="C657" s="361" t="s">
        <v>2784</v>
      </c>
      <c r="E657"/>
      <c r="F657" s="356" t="s">
        <v>2745</v>
      </c>
      <c r="G657" s="356" t="s">
        <v>2745</v>
      </c>
      <c r="H657" s="356" t="s">
        <v>2745</v>
      </c>
      <c r="I657" s="357"/>
      <c r="J657" s="357"/>
      <c r="K657" s="359"/>
      <c r="L657" s="359"/>
      <c r="M657" s="360"/>
      <c r="N657" s="360"/>
      <c r="O657" s="371">
        <v>0</v>
      </c>
      <c r="P657" s="364">
        <v>0</v>
      </c>
    </row>
    <row r="658" spans="2:16">
      <c r="B658" s="354"/>
      <c r="C658" s="355" t="s">
        <v>2744</v>
      </c>
      <c r="E658"/>
      <c r="F658" s="356" t="s">
        <v>2745</v>
      </c>
      <c r="G658" s="356" t="s">
        <v>2745</v>
      </c>
      <c r="H658" s="356" t="s">
        <v>2745</v>
      </c>
      <c r="I658" s="357"/>
      <c r="J658" s="357"/>
      <c r="K658" s="359"/>
      <c r="L658" s="359"/>
      <c r="M658" s="360"/>
      <c r="N658" s="360"/>
      <c r="O658" s="371">
        <v>0</v>
      </c>
      <c r="P658" s="364">
        <v>0</v>
      </c>
    </row>
    <row r="659" spans="2:16">
      <c r="B659" s="354"/>
      <c r="C659" s="361" t="s">
        <v>2785</v>
      </c>
      <c r="E659"/>
      <c r="F659" s="356">
        <v>3.36</v>
      </c>
      <c r="G659" s="356">
        <v>2.65</v>
      </c>
      <c r="H659" s="356">
        <v>2.23</v>
      </c>
      <c r="I659" s="357"/>
      <c r="J659" s="357"/>
      <c r="K659" s="359"/>
      <c r="L659" s="359"/>
      <c r="M659" s="360"/>
      <c r="N659" s="360"/>
      <c r="O659" s="371">
        <v>100</v>
      </c>
      <c r="P659" s="364">
        <v>0</v>
      </c>
    </row>
    <row r="660" spans="2:16">
      <c r="B660" s="354"/>
      <c r="C660" s="361" t="s">
        <v>2786</v>
      </c>
      <c r="E660"/>
      <c r="F660" s="356">
        <v>18.14</v>
      </c>
      <c r="G660" s="356">
        <v>14.31</v>
      </c>
      <c r="H660" s="356">
        <v>12.03</v>
      </c>
      <c r="I660" s="357"/>
      <c r="J660" s="357"/>
      <c r="K660" s="359"/>
      <c r="L660" s="359"/>
      <c r="M660" s="360"/>
      <c r="N660" s="360"/>
      <c r="O660" s="371">
        <v>540</v>
      </c>
      <c r="P660" s="364">
        <v>0</v>
      </c>
    </row>
    <row r="661" spans="2:16">
      <c r="B661" s="354"/>
      <c r="C661" s="361" t="s">
        <v>2759</v>
      </c>
      <c r="E661"/>
      <c r="F661" s="356" t="s">
        <v>2745</v>
      </c>
      <c r="G661" s="356" t="s">
        <v>2745</v>
      </c>
      <c r="H661" s="356" t="s">
        <v>2745</v>
      </c>
      <c r="I661" s="357"/>
      <c r="J661" s="357"/>
      <c r="K661" s="359"/>
      <c r="L661" s="359"/>
      <c r="M661" s="360"/>
      <c r="N661" s="360"/>
      <c r="O661" s="371">
        <v>0</v>
      </c>
      <c r="P661" s="364">
        <v>0</v>
      </c>
    </row>
    <row r="662" spans="2:16">
      <c r="B662" s="354"/>
      <c r="C662" s="355" t="s">
        <v>2744</v>
      </c>
      <c r="E662"/>
      <c r="F662" s="356" t="s">
        <v>2745</v>
      </c>
      <c r="G662" s="356" t="s">
        <v>2745</v>
      </c>
      <c r="H662" s="356" t="s">
        <v>2745</v>
      </c>
      <c r="I662" s="357"/>
      <c r="J662" s="357"/>
      <c r="K662" s="359"/>
      <c r="L662" s="359"/>
      <c r="M662" s="360"/>
      <c r="N662" s="360"/>
      <c r="O662" s="371">
        <v>0</v>
      </c>
      <c r="P662" s="364">
        <v>0</v>
      </c>
    </row>
    <row r="663" spans="2:16">
      <c r="B663" s="354"/>
      <c r="C663" s="361" t="s">
        <v>2787</v>
      </c>
      <c r="E663"/>
      <c r="F663" s="356">
        <v>14.48</v>
      </c>
      <c r="G663" s="356">
        <v>11.42</v>
      </c>
      <c r="H663" s="356">
        <v>9.59</v>
      </c>
      <c r="I663" s="357"/>
      <c r="J663" s="357"/>
      <c r="K663" s="359"/>
      <c r="L663" s="359"/>
      <c r="M663" s="360"/>
      <c r="N663" s="360"/>
      <c r="O663" s="371">
        <v>431</v>
      </c>
      <c r="P663" s="364">
        <v>0</v>
      </c>
    </row>
    <row r="664" spans="2:16">
      <c r="B664" s="354"/>
      <c r="C664" s="361" t="s">
        <v>2788</v>
      </c>
      <c r="E664"/>
      <c r="F664" s="356">
        <v>30.2</v>
      </c>
      <c r="G664" s="356">
        <v>23.82</v>
      </c>
      <c r="H664" s="356">
        <v>20.02</v>
      </c>
      <c r="I664" s="357"/>
      <c r="J664" s="357"/>
      <c r="K664" s="359"/>
      <c r="L664" s="359"/>
      <c r="M664" s="360"/>
      <c r="N664" s="360"/>
      <c r="O664" s="371">
        <v>899</v>
      </c>
      <c r="P664" s="364">
        <v>0</v>
      </c>
    </row>
    <row r="665" spans="2:16">
      <c r="B665" s="354"/>
      <c r="C665" s="361" t="s">
        <v>2896</v>
      </c>
      <c r="E665"/>
      <c r="F665" s="356">
        <v>21.63</v>
      </c>
      <c r="G665" s="356">
        <v>17.059999999999999</v>
      </c>
      <c r="H665" s="356">
        <v>14.34</v>
      </c>
      <c r="I665" s="357"/>
      <c r="J665" s="357"/>
      <c r="K665" s="359"/>
      <c r="L665" s="359"/>
      <c r="M665" s="360"/>
      <c r="N665" s="360"/>
      <c r="O665" s="371">
        <v>644</v>
      </c>
      <c r="P665" s="364">
        <v>0</v>
      </c>
    </row>
    <row r="666" spans="2:16">
      <c r="B666" s="354"/>
      <c r="C666" s="361" t="s">
        <v>2790</v>
      </c>
      <c r="E666"/>
      <c r="F666" s="356" t="s">
        <v>2745</v>
      </c>
      <c r="G666" s="356" t="s">
        <v>2745</v>
      </c>
      <c r="H666" s="356" t="s">
        <v>2745</v>
      </c>
      <c r="I666" s="357"/>
      <c r="J666" s="357"/>
      <c r="K666" s="359"/>
      <c r="L666" s="359"/>
      <c r="M666" s="360"/>
      <c r="N666" s="360"/>
      <c r="O666" s="371">
        <v>0</v>
      </c>
      <c r="P666" s="364">
        <v>0</v>
      </c>
    </row>
    <row r="667" spans="2:16">
      <c r="B667" s="354"/>
      <c r="C667" s="361" t="s">
        <v>2791</v>
      </c>
      <c r="E667"/>
      <c r="F667" s="356">
        <v>10.08</v>
      </c>
      <c r="G667" s="356">
        <v>7.95</v>
      </c>
      <c r="H667" s="356">
        <v>6.68</v>
      </c>
      <c r="I667" s="357"/>
      <c r="J667" s="357"/>
      <c r="K667" s="359"/>
      <c r="L667" s="359"/>
      <c r="M667" s="360"/>
      <c r="N667" s="360"/>
      <c r="O667" s="371">
        <v>300</v>
      </c>
      <c r="P667" s="364">
        <v>0</v>
      </c>
    </row>
    <row r="668" spans="2:16" ht="29">
      <c r="B668" s="354"/>
      <c r="C668" s="361" t="s">
        <v>2792</v>
      </c>
      <c r="E668"/>
      <c r="F668" s="356">
        <v>1.98</v>
      </c>
      <c r="G668" s="356">
        <v>1.56</v>
      </c>
      <c r="H668" s="356">
        <v>1.31</v>
      </c>
      <c r="I668" s="357"/>
      <c r="J668" s="357"/>
      <c r="K668" s="359"/>
      <c r="L668" s="359"/>
      <c r="M668" s="360"/>
      <c r="N668" s="360"/>
      <c r="O668" s="371">
        <v>59</v>
      </c>
      <c r="P668" s="364">
        <v>0</v>
      </c>
    </row>
    <row r="669" spans="2:16" ht="29">
      <c r="B669" s="354"/>
      <c r="C669" s="361" t="s">
        <v>2793</v>
      </c>
      <c r="E669"/>
      <c r="F669" s="356">
        <v>9.0399999999999991</v>
      </c>
      <c r="G669" s="356">
        <v>7.12</v>
      </c>
      <c r="H669" s="356">
        <v>5.99</v>
      </c>
      <c r="I669" s="357"/>
      <c r="J669" s="357"/>
      <c r="K669" s="359"/>
      <c r="L669" s="359"/>
      <c r="M669" s="360"/>
      <c r="N669" s="360"/>
      <c r="O669" s="371">
        <v>269</v>
      </c>
      <c r="P669" s="364">
        <v>0</v>
      </c>
    </row>
    <row r="670" spans="2:16">
      <c r="B670" s="354"/>
      <c r="C670" s="361" t="s">
        <v>2794</v>
      </c>
      <c r="E670"/>
      <c r="F670" s="356">
        <v>7.23</v>
      </c>
      <c r="G670" s="356">
        <v>5.7</v>
      </c>
      <c r="H670" s="356">
        <v>4.78</v>
      </c>
      <c r="I670" s="357"/>
      <c r="J670" s="357"/>
      <c r="K670" s="359"/>
      <c r="L670" s="359"/>
      <c r="M670" s="360"/>
      <c r="N670" s="360"/>
      <c r="O670" s="371">
        <v>215</v>
      </c>
      <c r="P670" s="364">
        <v>0</v>
      </c>
    </row>
    <row r="671" spans="2:16">
      <c r="B671" s="354"/>
      <c r="C671" s="361" t="s">
        <v>2764</v>
      </c>
      <c r="E671"/>
      <c r="F671" s="356">
        <v>15.41</v>
      </c>
      <c r="G671" s="356">
        <v>12.57</v>
      </c>
      <c r="H671" s="356">
        <v>10.88</v>
      </c>
      <c r="I671" s="357"/>
      <c r="J671" s="357"/>
      <c r="K671" s="359"/>
      <c r="L671" s="359"/>
      <c r="M671" s="360"/>
      <c r="N671" s="360"/>
      <c r="O671" s="371">
        <v>399</v>
      </c>
      <c r="P671" s="364">
        <v>2</v>
      </c>
    </row>
    <row r="672" spans="2:16">
      <c r="B672" s="354"/>
      <c r="C672" s="361" t="s">
        <v>2795</v>
      </c>
      <c r="E672"/>
      <c r="F672" s="356">
        <v>13.44</v>
      </c>
      <c r="G672" s="356">
        <v>10.59</v>
      </c>
      <c r="H672" s="356">
        <v>8.9</v>
      </c>
      <c r="I672" s="357"/>
      <c r="J672" s="357"/>
      <c r="K672" s="359"/>
      <c r="L672" s="359"/>
      <c r="M672" s="360"/>
      <c r="N672" s="360"/>
      <c r="O672" s="371">
        <v>400</v>
      </c>
      <c r="P672" s="364">
        <v>0</v>
      </c>
    </row>
    <row r="673" spans="2:18">
      <c r="B673" s="354"/>
      <c r="C673" s="361" t="s">
        <v>2765</v>
      </c>
      <c r="E673"/>
      <c r="F673" s="356">
        <v>10.36</v>
      </c>
      <c r="G673" s="356">
        <v>8.8000000000000007</v>
      </c>
      <c r="H673" s="356">
        <v>7.88</v>
      </c>
      <c r="I673" s="357"/>
      <c r="J673" s="357"/>
      <c r="K673" s="359"/>
      <c r="L673" s="359"/>
      <c r="M673" s="360"/>
      <c r="N673" s="360"/>
      <c r="O673" s="371">
        <v>219</v>
      </c>
      <c r="P673" s="364">
        <v>3</v>
      </c>
    </row>
    <row r="674" spans="2:18">
      <c r="B674" s="354"/>
      <c r="C674" s="361" t="s">
        <v>2796</v>
      </c>
      <c r="E674"/>
      <c r="F674" s="356">
        <v>8.94</v>
      </c>
      <c r="G674" s="356">
        <v>7.05</v>
      </c>
      <c r="H674" s="356">
        <v>5.93</v>
      </c>
      <c r="I674" s="357"/>
      <c r="J674" s="357"/>
      <c r="K674" s="359"/>
      <c r="L674" s="359"/>
      <c r="M674" s="360"/>
      <c r="N674" s="360"/>
      <c r="O674" s="371">
        <v>266</v>
      </c>
      <c r="P674" s="364">
        <v>0</v>
      </c>
    </row>
    <row r="675" spans="2:18">
      <c r="B675" s="354"/>
      <c r="C675" s="361" t="s">
        <v>2766</v>
      </c>
      <c r="E675"/>
      <c r="F675" s="356">
        <v>8.94</v>
      </c>
      <c r="G675" s="356">
        <v>7.05</v>
      </c>
      <c r="H675" s="356">
        <v>5.93</v>
      </c>
      <c r="I675" s="357"/>
      <c r="J675" s="357"/>
      <c r="K675" s="359"/>
      <c r="L675" s="359"/>
      <c r="M675" s="360"/>
      <c r="N675" s="360"/>
      <c r="O675" s="371">
        <v>266</v>
      </c>
      <c r="P675" s="364">
        <v>0</v>
      </c>
    </row>
    <row r="676" spans="2:18">
      <c r="B676" s="354"/>
      <c r="C676" s="361" t="s">
        <v>2797</v>
      </c>
      <c r="E676"/>
      <c r="F676" s="356">
        <v>45.43</v>
      </c>
      <c r="G676" s="356">
        <v>35.82</v>
      </c>
      <c r="H676" s="356">
        <v>30.1</v>
      </c>
      <c r="I676" s="357"/>
      <c r="J676" s="357"/>
      <c r="K676" s="359"/>
      <c r="L676" s="359"/>
      <c r="M676" s="360"/>
      <c r="N676" s="360"/>
      <c r="O676" s="371">
        <v>1352</v>
      </c>
      <c r="P676" s="364">
        <v>0</v>
      </c>
    </row>
    <row r="677" spans="2:18">
      <c r="B677" s="354"/>
      <c r="C677" s="361" t="s">
        <v>2767</v>
      </c>
      <c r="E677"/>
      <c r="F677" s="356">
        <v>29.86</v>
      </c>
      <c r="G677" s="356">
        <v>23.55</v>
      </c>
      <c r="H677" s="356">
        <v>19.79</v>
      </c>
      <c r="I677" s="357"/>
      <c r="J677" s="357"/>
      <c r="K677" s="359"/>
      <c r="L677" s="359"/>
      <c r="M677" s="360"/>
      <c r="N677" s="360"/>
      <c r="O677" s="371">
        <v>889</v>
      </c>
      <c r="P677" s="364">
        <v>0</v>
      </c>
    </row>
    <row r="678" spans="2:18">
      <c r="B678" s="354"/>
      <c r="C678" s="361" t="s">
        <v>2768</v>
      </c>
      <c r="E678"/>
      <c r="F678" s="356">
        <v>6.42</v>
      </c>
      <c r="G678" s="356">
        <v>5.0599999999999996</v>
      </c>
      <c r="H678" s="356">
        <v>4.25</v>
      </c>
      <c r="I678" s="357"/>
      <c r="J678" s="357"/>
      <c r="K678" s="359"/>
      <c r="L678" s="359"/>
      <c r="M678" s="360"/>
      <c r="N678" s="360"/>
      <c r="O678" s="371">
        <v>191</v>
      </c>
      <c r="P678" s="364">
        <v>0</v>
      </c>
    </row>
    <row r="679" spans="2:18">
      <c r="B679" s="354"/>
      <c r="C679" s="361" t="s">
        <v>2749</v>
      </c>
      <c r="E679"/>
      <c r="F679" s="356">
        <v>1.64</v>
      </c>
      <c r="G679" s="356">
        <v>1.3</v>
      </c>
      <c r="H679" s="356">
        <v>1.0900000000000001</v>
      </c>
      <c r="I679" s="357"/>
      <c r="J679" s="357"/>
      <c r="K679" s="359"/>
      <c r="L679" s="359"/>
      <c r="M679" s="360"/>
      <c r="N679" s="360"/>
      <c r="O679" s="371">
        <v>49</v>
      </c>
      <c r="P679" s="364">
        <v>0</v>
      </c>
    </row>
    <row r="680" spans="2:18">
      <c r="B680" s="354"/>
      <c r="C680" s="361"/>
      <c r="E680"/>
      <c r="F680" s="356"/>
      <c r="G680" s="356"/>
      <c r="H680" s="356"/>
      <c r="I680" s="357"/>
      <c r="J680" s="357"/>
      <c r="K680" s="359"/>
      <c r="L680" s="359"/>
      <c r="M680" s="360"/>
      <c r="N680" s="360"/>
    </row>
    <row r="681" spans="2:18" s="343" customFormat="1" ht="100">
      <c r="B681" s="321" t="s">
        <v>2897</v>
      </c>
      <c r="C681" s="344" t="s">
        <v>2898</v>
      </c>
      <c r="D681" s="345">
        <v>20</v>
      </c>
      <c r="E681" s="343">
        <v>36</v>
      </c>
      <c r="F681" s="346">
        <v>78.099999999999994</v>
      </c>
      <c r="G681" s="346">
        <v>61.59</v>
      </c>
      <c r="H681" s="346">
        <v>51.75</v>
      </c>
      <c r="I681" s="347">
        <v>0</v>
      </c>
      <c r="J681" s="347">
        <v>0</v>
      </c>
      <c r="K681" s="348">
        <v>7.6E-3</v>
      </c>
      <c r="L681" s="348">
        <v>4.4999999999999998E-2</v>
      </c>
      <c r="M681" s="350" t="s">
        <v>2721</v>
      </c>
      <c r="N681" s="350" t="s">
        <v>2743</v>
      </c>
      <c r="O681" s="370">
        <v>2271</v>
      </c>
      <c r="P681" s="351">
        <v>0</v>
      </c>
      <c r="Q681" s="353">
        <v>7.6E-3</v>
      </c>
      <c r="R681" s="353">
        <v>4.4999999999999998E-2</v>
      </c>
    </row>
    <row r="682" spans="2:18">
      <c r="B682" s="354"/>
      <c r="C682" s="355" t="s">
        <v>2781</v>
      </c>
      <c r="E682"/>
      <c r="F682" s="356" t="s">
        <v>2745</v>
      </c>
      <c r="G682" s="356" t="s">
        <v>2745</v>
      </c>
      <c r="H682" s="356" t="s">
        <v>2745</v>
      </c>
      <c r="I682" s="357"/>
      <c r="J682" s="357"/>
      <c r="K682" s="359"/>
      <c r="L682" s="359"/>
      <c r="M682" s="360"/>
      <c r="N682" s="360"/>
      <c r="O682" s="371">
        <v>0</v>
      </c>
      <c r="P682" s="364">
        <v>0</v>
      </c>
    </row>
    <row r="683" spans="2:18">
      <c r="B683" s="354"/>
      <c r="C683" s="361" t="s">
        <v>2782</v>
      </c>
      <c r="E683"/>
      <c r="F683" s="356">
        <v>0</v>
      </c>
      <c r="G683" s="356">
        <v>0</v>
      </c>
      <c r="H683" s="356">
        <v>0</v>
      </c>
      <c r="I683" s="357"/>
      <c r="J683" s="357"/>
      <c r="K683" s="359"/>
      <c r="L683" s="359"/>
      <c r="M683" s="360"/>
      <c r="N683" s="360"/>
      <c r="O683" s="371">
        <v>0</v>
      </c>
      <c r="P683" s="364">
        <v>0</v>
      </c>
    </row>
    <row r="684" spans="2:18">
      <c r="B684" s="354"/>
      <c r="C684" s="361" t="s">
        <v>2895</v>
      </c>
      <c r="E684"/>
      <c r="F684" s="356">
        <v>10.88</v>
      </c>
      <c r="G684" s="356">
        <v>8.58</v>
      </c>
      <c r="H684" s="356">
        <v>7.21</v>
      </c>
      <c r="I684" s="357"/>
      <c r="J684" s="357"/>
      <c r="K684" s="359"/>
      <c r="L684" s="359"/>
      <c r="M684" s="360"/>
      <c r="N684" s="360"/>
      <c r="O684" s="371">
        <v>324</v>
      </c>
      <c r="P684" s="364">
        <v>0</v>
      </c>
    </row>
    <row r="685" spans="2:18">
      <c r="B685" s="354"/>
      <c r="C685" s="361" t="s">
        <v>2784</v>
      </c>
      <c r="E685"/>
      <c r="F685" s="356" t="s">
        <v>2745</v>
      </c>
      <c r="G685" s="356" t="s">
        <v>2745</v>
      </c>
      <c r="H685" s="356" t="s">
        <v>2745</v>
      </c>
      <c r="I685" s="357"/>
      <c r="J685" s="357"/>
      <c r="K685" s="359"/>
      <c r="L685" s="359"/>
      <c r="M685" s="360"/>
      <c r="N685" s="360"/>
      <c r="O685" s="371">
        <v>0</v>
      </c>
      <c r="P685" s="364">
        <v>0</v>
      </c>
    </row>
    <row r="686" spans="2:18">
      <c r="B686" s="354"/>
      <c r="C686" s="355" t="s">
        <v>2744</v>
      </c>
      <c r="E686"/>
      <c r="F686" s="356" t="s">
        <v>2745</v>
      </c>
      <c r="G686" s="356" t="s">
        <v>2745</v>
      </c>
      <c r="H686" s="356" t="s">
        <v>2745</v>
      </c>
      <c r="I686" s="357"/>
      <c r="J686" s="357"/>
      <c r="K686" s="359"/>
      <c r="L686" s="359"/>
      <c r="M686" s="360"/>
      <c r="N686" s="360"/>
      <c r="O686" s="371">
        <v>0</v>
      </c>
      <c r="P686" s="364">
        <v>0</v>
      </c>
    </row>
    <row r="687" spans="2:18">
      <c r="B687" s="354"/>
      <c r="C687" s="361" t="s">
        <v>2786</v>
      </c>
      <c r="E687"/>
      <c r="F687" s="356">
        <v>18.14</v>
      </c>
      <c r="G687" s="356">
        <v>14.31</v>
      </c>
      <c r="H687" s="356">
        <v>12.03</v>
      </c>
      <c r="I687" s="357"/>
      <c r="J687" s="357"/>
      <c r="K687" s="359"/>
      <c r="L687" s="359"/>
      <c r="M687" s="360"/>
      <c r="N687" s="360"/>
      <c r="O687" s="371">
        <v>540</v>
      </c>
      <c r="P687" s="364">
        <v>0</v>
      </c>
    </row>
    <row r="688" spans="2:18">
      <c r="B688" s="354"/>
      <c r="C688" s="361" t="s">
        <v>2800</v>
      </c>
      <c r="E688"/>
      <c r="F688" s="356">
        <v>22.27</v>
      </c>
      <c r="G688" s="356">
        <v>17.57</v>
      </c>
      <c r="H688" s="356">
        <v>14.76</v>
      </c>
      <c r="I688" s="357"/>
      <c r="J688" s="357"/>
      <c r="K688" s="359"/>
      <c r="L688" s="359"/>
      <c r="M688" s="360"/>
      <c r="N688" s="360"/>
      <c r="O688" s="371">
        <v>663</v>
      </c>
      <c r="P688" s="364">
        <v>0</v>
      </c>
    </row>
    <row r="689" spans="2:16">
      <c r="B689" s="354"/>
      <c r="C689" s="361" t="s">
        <v>2759</v>
      </c>
      <c r="E689"/>
      <c r="F689" s="356" t="s">
        <v>2745</v>
      </c>
      <c r="G689" s="356" t="s">
        <v>2745</v>
      </c>
      <c r="H689" s="356" t="s">
        <v>2745</v>
      </c>
      <c r="I689" s="357"/>
      <c r="J689" s="357"/>
      <c r="K689" s="359"/>
      <c r="L689" s="359"/>
      <c r="M689" s="360"/>
      <c r="N689" s="360"/>
      <c r="O689" s="371">
        <v>0</v>
      </c>
      <c r="P689" s="364">
        <v>0</v>
      </c>
    </row>
    <row r="690" spans="2:16">
      <c r="B690" s="354"/>
      <c r="C690" s="355" t="s">
        <v>2744</v>
      </c>
      <c r="E690"/>
      <c r="F690" s="356" t="s">
        <v>2745</v>
      </c>
      <c r="G690" s="356" t="s">
        <v>2745</v>
      </c>
      <c r="H690" s="356" t="s">
        <v>2745</v>
      </c>
      <c r="I690" s="357"/>
      <c r="J690" s="357"/>
      <c r="K690" s="359"/>
      <c r="L690" s="359"/>
      <c r="M690" s="360"/>
      <c r="N690" s="360"/>
      <c r="O690" s="371">
        <v>0</v>
      </c>
      <c r="P690" s="364">
        <v>0</v>
      </c>
    </row>
    <row r="691" spans="2:16">
      <c r="B691" s="354"/>
      <c r="C691" s="361" t="s">
        <v>2787</v>
      </c>
      <c r="E691"/>
      <c r="F691" s="356">
        <v>14.48</v>
      </c>
      <c r="G691" s="356">
        <v>11.42</v>
      </c>
      <c r="H691" s="356">
        <v>9.59</v>
      </c>
      <c r="I691" s="357"/>
      <c r="J691" s="357"/>
      <c r="K691" s="359"/>
      <c r="L691" s="359"/>
      <c r="M691" s="360"/>
      <c r="N691" s="360"/>
      <c r="O691" s="371">
        <v>431</v>
      </c>
      <c r="P691" s="364">
        <v>0</v>
      </c>
    </row>
    <row r="692" spans="2:16">
      <c r="B692" s="354"/>
      <c r="C692" s="361" t="s">
        <v>2788</v>
      </c>
      <c r="E692"/>
      <c r="F692" s="356">
        <v>30.2</v>
      </c>
      <c r="G692" s="356">
        <v>23.82</v>
      </c>
      <c r="H692" s="356">
        <v>20.02</v>
      </c>
      <c r="I692" s="357"/>
      <c r="J692" s="357"/>
      <c r="K692" s="359"/>
      <c r="L692" s="359"/>
      <c r="M692" s="360"/>
      <c r="N692" s="360"/>
      <c r="O692" s="371">
        <v>899</v>
      </c>
      <c r="P692" s="364">
        <v>0</v>
      </c>
    </row>
    <row r="693" spans="2:16">
      <c r="B693" s="354"/>
      <c r="C693" s="361" t="s">
        <v>2896</v>
      </c>
      <c r="E693"/>
      <c r="F693" s="356">
        <v>21.63</v>
      </c>
      <c r="G693" s="356">
        <v>17.059999999999999</v>
      </c>
      <c r="H693" s="356">
        <v>14.34</v>
      </c>
      <c r="I693" s="357"/>
      <c r="J693" s="357"/>
      <c r="K693" s="359"/>
      <c r="L693" s="359"/>
      <c r="M693" s="360"/>
      <c r="N693" s="360"/>
      <c r="O693" s="371">
        <v>644</v>
      </c>
      <c r="P693" s="364">
        <v>0</v>
      </c>
    </row>
    <row r="694" spans="2:16">
      <c r="B694" s="354"/>
      <c r="C694" s="361" t="s">
        <v>2790</v>
      </c>
      <c r="E694"/>
      <c r="F694" s="356" t="s">
        <v>2745</v>
      </c>
      <c r="G694" s="356" t="s">
        <v>2745</v>
      </c>
      <c r="H694" s="356" t="s">
        <v>2745</v>
      </c>
      <c r="I694" s="357"/>
      <c r="J694" s="357"/>
      <c r="K694" s="359"/>
      <c r="L694" s="359"/>
      <c r="M694" s="360"/>
      <c r="N694" s="360"/>
      <c r="O694" s="371">
        <v>0</v>
      </c>
      <c r="P694" s="364">
        <v>0</v>
      </c>
    </row>
    <row r="695" spans="2:16" ht="29">
      <c r="B695" s="354"/>
      <c r="C695" s="361" t="s">
        <v>2792</v>
      </c>
      <c r="E695"/>
      <c r="F695" s="356">
        <v>1.98</v>
      </c>
      <c r="G695" s="356">
        <v>1.56</v>
      </c>
      <c r="H695" s="356">
        <v>1.31</v>
      </c>
      <c r="I695" s="357"/>
      <c r="J695" s="357"/>
      <c r="K695" s="359"/>
      <c r="L695" s="359"/>
      <c r="M695" s="360"/>
      <c r="N695" s="360"/>
      <c r="O695" s="371">
        <v>59</v>
      </c>
      <c r="P695" s="364">
        <v>0</v>
      </c>
    </row>
    <row r="696" spans="2:16" ht="29">
      <c r="B696" s="354"/>
      <c r="C696" s="361" t="s">
        <v>2793</v>
      </c>
      <c r="E696"/>
      <c r="F696" s="356">
        <v>9.0399999999999991</v>
      </c>
      <c r="G696" s="356">
        <v>7.12</v>
      </c>
      <c r="H696" s="356">
        <v>5.99</v>
      </c>
      <c r="I696" s="357"/>
      <c r="J696" s="357"/>
      <c r="K696" s="359"/>
      <c r="L696" s="359"/>
      <c r="M696" s="360"/>
      <c r="N696" s="360"/>
      <c r="O696" s="371">
        <v>269</v>
      </c>
      <c r="P696" s="364">
        <v>0</v>
      </c>
    </row>
    <row r="697" spans="2:16">
      <c r="B697" s="354"/>
      <c r="C697" s="361" t="s">
        <v>2794</v>
      </c>
      <c r="E697"/>
      <c r="F697" s="356">
        <v>7.23</v>
      </c>
      <c r="G697" s="356">
        <v>5.7</v>
      </c>
      <c r="H697" s="356">
        <v>4.78</v>
      </c>
      <c r="I697" s="357"/>
      <c r="J697" s="357"/>
      <c r="K697" s="359"/>
      <c r="L697" s="359"/>
      <c r="M697" s="360"/>
      <c r="N697" s="360"/>
      <c r="O697" s="371">
        <v>215</v>
      </c>
      <c r="P697" s="364">
        <v>0</v>
      </c>
    </row>
    <row r="698" spans="2:16">
      <c r="B698" s="354"/>
      <c r="C698" s="361" t="s">
        <v>2801</v>
      </c>
      <c r="E698"/>
      <c r="F698" s="356">
        <v>5.37</v>
      </c>
      <c r="G698" s="356">
        <v>4.24</v>
      </c>
      <c r="H698" s="356">
        <v>3.56</v>
      </c>
      <c r="I698" s="357"/>
      <c r="J698" s="357"/>
      <c r="K698" s="359"/>
      <c r="L698" s="359"/>
      <c r="M698" s="360"/>
      <c r="N698" s="360"/>
      <c r="O698" s="371">
        <v>160</v>
      </c>
      <c r="P698" s="364">
        <v>0</v>
      </c>
    </row>
    <row r="699" spans="2:16">
      <c r="B699" s="354"/>
      <c r="C699" s="361" t="s">
        <v>2802</v>
      </c>
      <c r="E699"/>
      <c r="F699" s="356">
        <v>17.16</v>
      </c>
      <c r="G699" s="356">
        <v>13.54</v>
      </c>
      <c r="H699" s="356">
        <v>11.38</v>
      </c>
      <c r="I699" s="357"/>
      <c r="J699" s="357"/>
      <c r="K699" s="359"/>
      <c r="L699" s="359"/>
      <c r="M699" s="360"/>
      <c r="N699" s="360"/>
      <c r="O699" s="371">
        <v>511</v>
      </c>
      <c r="P699" s="364">
        <v>0</v>
      </c>
    </row>
    <row r="700" spans="2:16">
      <c r="B700" s="354"/>
      <c r="C700" s="361" t="s">
        <v>2803</v>
      </c>
      <c r="E700"/>
      <c r="F700" s="356">
        <v>17.21</v>
      </c>
      <c r="G700" s="356">
        <v>13.57</v>
      </c>
      <c r="H700" s="356">
        <v>11.4</v>
      </c>
      <c r="I700" s="357"/>
      <c r="J700" s="357"/>
      <c r="K700" s="359"/>
      <c r="L700" s="359"/>
      <c r="M700" s="360"/>
      <c r="N700" s="360"/>
      <c r="O700" s="371">
        <v>512</v>
      </c>
      <c r="P700" s="364">
        <v>0</v>
      </c>
    </row>
    <row r="701" spans="2:16">
      <c r="B701" s="354"/>
      <c r="C701" s="361" t="s">
        <v>2764</v>
      </c>
      <c r="E701"/>
      <c r="F701" s="356">
        <v>15.41</v>
      </c>
      <c r="G701" s="356">
        <v>12.57</v>
      </c>
      <c r="H701" s="356">
        <v>10.88</v>
      </c>
      <c r="I701" s="357"/>
      <c r="J701" s="357"/>
      <c r="K701" s="359"/>
      <c r="L701" s="359"/>
      <c r="M701" s="360"/>
      <c r="N701" s="360"/>
      <c r="O701" s="371">
        <v>399</v>
      </c>
      <c r="P701" s="364">
        <v>2</v>
      </c>
    </row>
    <row r="702" spans="2:16">
      <c r="B702" s="354"/>
      <c r="C702" s="361" t="s">
        <v>2765</v>
      </c>
      <c r="E702"/>
      <c r="F702" s="356">
        <v>10.36</v>
      </c>
      <c r="G702" s="356">
        <v>8.8000000000000007</v>
      </c>
      <c r="H702" s="356">
        <v>7.88</v>
      </c>
      <c r="I702" s="357"/>
      <c r="J702" s="357"/>
      <c r="K702" s="359"/>
      <c r="L702" s="359"/>
      <c r="M702" s="360"/>
      <c r="N702" s="360"/>
      <c r="O702" s="371">
        <v>219</v>
      </c>
      <c r="P702" s="364">
        <v>3</v>
      </c>
    </row>
    <row r="703" spans="2:16">
      <c r="B703" s="354"/>
      <c r="C703" s="361" t="s">
        <v>2796</v>
      </c>
      <c r="E703"/>
      <c r="F703" s="356">
        <v>8.94</v>
      </c>
      <c r="G703" s="356">
        <v>7.05</v>
      </c>
      <c r="H703" s="356">
        <v>5.93</v>
      </c>
      <c r="I703" s="357"/>
      <c r="J703" s="357"/>
      <c r="K703" s="359"/>
      <c r="L703" s="359"/>
      <c r="M703" s="360"/>
      <c r="N703" s="360"/>
      <c r="O703" s="371">
        <v>266</v>
      </c>
      <c r="P703" s="364">
        <v>0</v>
      </c>
    </row>
    <row r="704" spans="2:16">
      <c r="B704" s="354"/>
      <c r="C704" s="361" t="s">
        <v>2766</v>
      </c>
      <c r="E704"/>
      <c r="F704" s="356">
        <v>8.94</v>
      </c>
      <c r="G704" s="356">
        <v>7.05</v>
      </c>
      <c r="H704" s="356">
        <v>5.93</v>
      </c>
      <c r="I704" s="357"/>
      <c r="J704" s="357"/>
      <c r="K704" s="359"/>
      <c r="L704" s="359"/>
      <c r="M704" s="360"/>
      <c r="N704" s="360"/>
      <c r="O704" s="371">
        <v>266</v>
      </c>
      <c r="P704" s="364">
        <v>0</v>
      </c>
    </row>
    <row r="705" spans="2:18">
      <c r="B705" s="354"/>
      <c r="C705" s="361" t="s">
        <v>2797</v>
      </c>
      <c r="E705"/>
      <c r="F705" s="356">
        <v>45.43</v>
      </c>
      <c r="G705" s="356">
        <v>35.82</v>
      </c>
      <c r="H705" s="356">
        <v>30.1</v>
      </c>
      <c r="I705" s="357"/>
      <c r="J705" s="357"/>
      <c r="K705" s="359"/>
      <c r="L705" s="359"/>
      <c r="M705" s="360"/>
      <c r="N705" s="360"/>
      <c r="O705" s="371">
        <v>1352</v>
      </c>
      <c r="P705" s="364">
        <v>0</v>
      </c>
    </row>
    <row r="706" spans="2:18">
      <c r="B706" s="354"/>
      <c r="C706" s="361" t="s">
        <v>2767</v>
      </c>
      <c r="E706"/>
      <c r="F706" s="356">
        <v>29.86</v>
      </c>
      <c r="G706" s="356">
        <v>23.55</v>
      </c>
      <c r="H706" s="356">
        <v>19.79</v>
      </c>
      <c r="I706" s="357"/>
      <c r="J706" s="357"/>
      <c r="K706" s="359"/>
      <c r="L706" s="359"/>
      <c r="M706" s="360"/>
      <c r="N706" s="360"/>
      <c r="O706" s="371">
        <v>889</v>
      </c>
      <c r="P706" s="364">
        <v>0</v>
      </c>
    </row>
    <row r="707" spans="2:18">
      <c r="B707" s="354"/>
      <c r="C707" s="361" t="s">
        <v>2768</v>
      </c>
      <c r="E707"/>
      <c r="F707" s="356">
        <v>6.42</v>
      </c>
      <c r="G707" s="356">
        <v>5.0599999999999996</v>
      </c>
      <c r="H707" s="356">
        <v>4.25</v>
      </c>
      <c r="I707" s="357"/>
      <c r="J707" s="357"/>
      <c r="K707" s="359"/>
      <c r="L707" s="359"/>
      <c r="M707" s="360"/>
      <c r="N707" s="360"/>
      <c r="O707" s="371">
        <v>191</v>
      </c>
      <c r="P707" s="364">
        <v>0</v>
      </c>
    </row>
    <row r="708" spans="2:18">
      <c r="B708" s="354"/>
      <c r="C708" s="361" t="s">
        <v>2749</v>
      </c>
      <c r="E708"/>
      <c r="F708" s="356">
        <v>1.64</v>
      </c>
      <c r="G708" s="356">
        <v>1.3</v>
      </c>
      <c r="H708" s="356">
        <v>1.0900000000000001</v>
      </c>
      <c r="I708" s="357"/>
      <c r="J708" s="357"/>
      <c r="K708" s="359"/>
      <c r="L708" s="359"/>
      <c r="M708" s="360"/>
      <c r="N708" s="360"/>
      <c r="O708" s="371">
        <v>49</v>
      </c>
      <c r="P708" s="364">
        <v>0</v>
      </c>
    </row>
    <row r="709" spans="2:18">
      <c r="B709" s="354"/>
      <c r="C709" s="361"/>
      <c r="E709"/>
      <c r="F709" s="356"/>
      <c r="G709" s="356"/>
      <c r="H709" s="356"/>
      <c r="I709" s="357"/>
      <c r="J709" s="357"/>
      <c r="K709" s="359"/>
      <c r="L709" s="359"/>
      <c r="M709" s="360"/>
      <c r="N709" s="360"/>
    </row>
    <row r="710" spans="2:18" s="343" customFormat="1" ht="100">
      <c r="B710" s="321" t="s">
        <v>2899</v>
      </c>
      <c r="C710" s="344" t="s">
        <v>2900</v>
      </c>
      <c r="D710" s="345">
        <v>20</v>
      </c>
      <c r="E710" s="343">
        <v>36</v>
      </c>
      <c r="F710" s="346">
        <v>83.48</v>
      </c>
      <c r="G710" s="346">
        <v>65.819999999999993</v>
      </c>
      <c r="H710" s="346">
        <v>55.31</v>
      </c>
      <c r="I710" s="347">
        <v>0</v>
      </c>
      <c r="J710" s="347">
        <v>0</v>
      </c>
      <c r="K710" s="348">
        <v>7.6E-3</v>
      </c>
      <c r="L710" s="348">
        <v>4.4999999999999998E-2</v>
      </c>
      <c r="M710" s="350" t="s">
        <v>2721</v>
      </c>
      <c r="N710" s="350" t="s">
        <v>2743</v>
      </c>
      <c r="O710" s="370">
        <v>2448</v>
      </c>
      <c r="P710" s="351">
        <v>0</v>
      </c>
      <c r="Q710" s="353">
        <v>7.6E-3</v>
      </c>
      <c r="R710" s="353">
        <v>4.4999999999999998E-2</v>
      </c>
    </row>
    <row r="711" spans="2:18">
      <c r="B711" s="354"/>
      <c r="C711" s="355" t="s">
        <v>2781</v>
      </c>
      <c r="E711"/>
      <c r="F711" s="356" t="s">
        <v>2745</v>
      </c>
      <c r="G711" s="356" t="s">
        <v>2745</v>
      </c>
      <c r="H711" s="356" t="s">
        <v>2745</v>
      </c>
      <c r="I711" s="357"/>
      <c r="J711" s="357"/>
      <c r="K711" s="359"/>
      <c r="L711" s="359"/>
      <c r="M711" s="360"/>
      <c r="N711" s="360"/>
      <c r="O711" s="371">
        <v>0</v>
      </c>
      <c r="P711" s="364">
        <v>0</v>
      </c>
    </row>
    <row r="712" spans="2:18">
      <c r="B712" s="354"/>
      <c r="C712" s="361" t="s">
        <v>2782</v>
      </c>
      <c r="E712"/>
      <c r="F712" s="356">
        <v>0</v>
      </c>
      <c r="G712" s="356">
        <v>0</v>
      </c>
      <c r="H712" s="356">
        <v>0</v>
      </c>
      <c r="I712" s="357"/>
      <c r="J712" s="357"/>
      <c r="K712" s="359"/>
      <c r="L712" s="359"/>
      <c r="M712" s="360"/>
      <c r="N712" s="360"/>
      <c r="O712" s="371">
        <v>0</v>
      </c>
      <c r="P712" s="364">
        <v>0</v>
      </c>
    </row>
    <row r="713" spans="2:18">
      <c r="B713" s="354"/>
      <c r="C713" s="361" t="s">
        <v>2895</v>
      </c>
      <c r="E713"/>
      <c r="F713" s="356">
        <v>10.88</v>
      </c>
      <c r="G713" s="356">
        <v>8.58</v>
      </c>
      <c r="H713" s="356">
        <v>7.21</v>
      </c>
      <c r="I713" s="357"/>
      <c r="J713" s="357"/>
      <c r="K713" s="359"/>
      <c r="L713" s="359"/>
      <c r="M713" s="360"/>
      <c r="N713" s="360"/>
      <c r="O713" s="371">
        <v>324</v>
      </c>
      <c r="P713" s="364">
        <v>0</v>
      </c>
    </row>
    <row r="714" spans="2:18">
      <c r="B714" s="354"/>
      <c r="C714" s="361" t="s">
        <v>2784</v>
      </c>
      <c r="E714"/>
      <c r="F714" s="356" t="s">
        <v>2745</v>
      </c>
      <c r="G714" s="356" t="s">
        <v>2745</v>
      </c>
      <c r="H714" s="356" t="s">
        <v>2745</v>
      </c>
      <c r="I714" s="357"/>
      <c r="J714" s="357"/>
      <c r="K714" s="359"/>
      <c r="L714" s="359"/>
      <c r="M714" s="360"/>
      <c r="N714" s="360"/>
      <c r="O714" s="371">
        <v>0</v>
      </c>
      <c r="P714" s="364">
        <v>0</v>
      </c>
    </row>
    <row r="715" spans="2:18">
      <c r="B715" s="354"/>
      <c r="C715" s="355" t="s">
        <v>2744</v>
      </c>
      <c r="E715"/>
      <c r="F715" s="356" t="s">
        <v>2745</v>
      </c>
      <c r="G715" s="356" t="s">
        <v>2745</v>
      </c>
      <c r="H715" s="356" t="s">
        <v>2745</v>
      </c>
      <c r="I715" s="357"/>
      <c r="J715" s="357"/>
      <c r="K715" s="359"/>
      <c r="L715" s="359"/>
      <c r="M715" s="360"/>
      <c r="N715" s="360"/>
      <c r="O715" s="371">
        <v>0</v>
      </c>
      <c r="P715" s="364">
        <v>0</v>
      </c>
    </row>
    <row r="716" spans="2:18">
      <c r="B716" s="354"/>
      <c r="C716" s="361" t="s">
        <v>2786</v>
      </c>
      <c r="E716"/>
      <c r="F716" s="356">
        <v>18.14</v>
      </c>
      <c r="G716" s="356">
        <v>14.31</v>
      </c>
      <c r="H716" s="356">
        <v>12.03</v>
      </c>
      <c r="I716" s="357"/>
      <c r="J716" s="357"/>
      <c r="K716" s="359"/>
      <c r="L716" s="359"/>
      <c r="M716" s="360"/>
      <c r="N716" s="360"/>
      <c r="O716" s="371">
        <v>540</v>
      </c>
      <c r="P716" s="364">
        <v>0</v>
      </c>
    </row>
    <row r="717" spans="2:18">
      <c r="B717" s="354"/>
      <c r="C717" s="361" t="s">
        <v>2800</v>
      </c>
      <c r="E717"/>
      <c r="F717" s="356">
        <v>22.27</v>
      </c>
      <c r="G717" s="356">
        <v>17.57</v>
      </c>
      <c r="H717" s="356">
        <v>14.76</v>
      </c>
      <c r="I717" s="357"/>
      <c r="J717" s="357"/>
      <c r="K717" s="359"/>
      <c r="L717" s="359"/>
      <c r="M717" s="360"/>
      <c r="N717" s="360"/>
      <c r="O717" s="371">
        <v>663</v>
      </c>
      <c r="P717" s="364">
        <v>0</v>
      </c>
    </row>
    <row r="718" spans="2:18">
      <c r="B718" s="354"/>
      <c r="C718" s="361" t="s">
        <v>2759</v>
      </c>
      <c r="E718"/>
      <c r="F718" s="356" t="s">
        <v>2745</v>
      </c>
      <c r="G718" s="356" t="s">
        <v>2745</v>
      </c>
      <c r="H718" s="356" t="s">
        <v>2745</v>
      </c>
      <c r="I718" s="357"/>
      <c r="J718" s="357"/>
      <c r="K718" s="359"/>
      <c r="L718" s="359"/>
      <c r="M718" s="360"/>
      <c r="N718" s="360"/>
      <c r="O718" s="371">
        <v>0</v>
      </c>
      <c r="P718" s="364">
        <v>0</v>
      </c>
    </row>
    <row r="719" spans="2:18">
      <c r="B719" s="354"/>
      <c r="C719" s="355" t="s">
        <v>2744</v>
      </c>
      <c r="E719"/>
      <c r="F719" s="356" t="s">
        <v>2745</v>
      </c>
      <c r="G719" s="356" t="s">
        <v>2745</v>
      </c>
      <c r="H719" s="356" t="s">
        <v>2745</v>
      </c>
      <c r="I719" s="357"/>
      <c r="J719" s="357"/>
      <c r="K719" s="359"/>
      <c r="L719" s="359"/>
      <c r="M719" s="360"/>
      <c r="N719" s="360"/>
      <c r="O719" s="371">
        <v>0</v>
      </c>
      <c r="P719" s="364">
        <v>0</v>
      </c>
    </row>
    <row r="720" spans="2:18">
      <c r="B720" s="354"/>
      <c r="C720" s="361" t="s">
        <v>2787</v>
      </c>
      <c r="E720"/>
      <c r="F720" s="356">
        <v>14.48</v>
      </c>
      <c r="G720" s="356">
        <v>11.42</v>
      </c>
      <c r="H720" s="356">
        <v>9.59</v>
      </c>
      <c r="I720" s="357"/>
      <c r="J720" s="357"/>
      <c r="K720" s="359"/>
      <c r="L720" s="359"/>
      <c r="M720" s="360"/>
      <c r="N720" s="360"/>
      <c r="O720" s="371">
        <v>431</v>
      </c>
      <c r="P720" s="364">
        <v>0</v>
      </c>
    </row>
    <row r="721" spans="2:16">
      <c r="B721" s="354"/>
      <c r="C721" s="361" t="s">
        <v>2788</v>
      </c>
      <c r="E721"/>
      <c r="F721" s="356">
        <v>30.2</v>
      </c>
      <c r="G721" s="356">
        <v>23.82</v>
      </c>
      <c r="H721" s="356">
        <v>20.02</v>
      </c>
      <c r="I721" s="357"/>
      <c r="J721" s="357"/>
      <c r="K721" s="359"/>
      <c r="L721" s="359"/>
      <c r="M721" s="360"/>
      <c r="N721" s="360"/>
      <c r="O721" s="371">
        <v>899</v>
      </c>
      <c r="P721" s="364">
        <v>0</v>
      </c>
    </row>
    <row r="722" spans="2:16">
      <c r="B722" s="354"/>
      <c r="C722" s="361" t="s">
        <v>2896</v>
      </c>
      <c r="E722"/>
      <c r="F722" s="356">
        <v>21.63</v>
      </c>
      <c r="G722" s="356">
        <v>17.059999999999999</v>
      </c>
      <c r="H722" s="356">
        <v>14.34</v>
      </c>
      <c r="I722" s="357"/>
      <c r="J722" s="357"/>
      <c r="K722" s="359"/>
      <c r="L722" s="359"/>
      <c r="M722" s="360"/>
      <c r="N722" s="360"/>
      <c r="O722" s="371">
        <v>644</v>
      </c>
      <c r="P722" s="364">
        <v>0</v>
      </c>
    </row>
    <row r="723" spans="2:16">
      <c r="B723" s="354"/>
      <c r="C723" s="361" t="s">
        <v>2790</v>
      </c>
      <c r="E723"/>
      <c r="F723" s="356" t="s">
        <v>2745</v>
      </c>
      <c r="G723" s="356" t="s">
        <v>2745</v>
      </c>
      <c r="H723" s="356" t="s">
        <v>2745</v>
      </c>
      <c r="I723" s="357"/>
      <c r="J723" s="357"/>
      <c r="K723" s="359"/>
      <c r="L723" s="359"/>
      <c r="M723" s="360"/>
      <c r="N723" s="360"/>
      <c r="O723" s="371">
        <v>0</v>
      </c>
      <c r="P723" s="364">
        <v>0</v>
      </c>
    </row>
    <row r="724" spans="2:16" ht="29">
      <c r="B724" s="354"/>
      <c r="C724" s="361" t="s">
        <v>2792</v>
      </c>
      <c r="E724"/>
      <c r="F724" s="356">
        <v>1.98</v>
      </c>
      <c r="G724" s="356">
        <v>1.56</v>
      </c>
      <c r="H724" s="356">
        <v>1.31</v>
      </c>
      <c r="I724" s="357"/>
      <c r="J724" s="357"/>
      <c r="K724" s="359"/>
      <c r="L724" s="359"/>
      <c r="M724" s="360"/>
      <c r="N724" s="360"/>
      <c r="O724" s="371">
        <v>59</v>
      </c>
      <c r="P724" s="364">
        <v>0</v>
      </c>
    </row>
    <row r="725" spans="2:16" ht="29">
      <c r="B725" s="354"/>
      <c r="C725" s="361" t="s">
        <v>2793</v>
      </c>
      <c r="E725"/>
      <c r="F725" s="356">
        <v>9.0399999999999991</v>
      </c>
      <c r="G725" s="356">
        <v>7.12</v>
      </c>
      <c r="H725" s="356">
        <v>5.99</v>
      </c>
      <c r="I725" s="357"/>
      <c r="J725" s="357"/>
      <c r="K725" s="359"/>
      <c r="L725" s="359"/>
      <c r="M725" s="360"/>
      <c r="N725" s="360"/>
      <c r="O725" s="371">
        <v>269</v>
      </c>
      <c r="P725" s="364">
        <v>0</v>
      </c>
    </row>
    <row r="726" spans="2:16">
      <c r="B726" s="354"/>
      <c r="C726" s="361" t="s">
        <v>2794</v>
      </c>
      <c r="E726"/>
      <c r="F726" s="356">
        <v>7.23</v>
      </c>
      <c r="G726" s="356">
        <v>5.7</v>
      </c>
      <c r="H726" s="356">
        <v>4.78</v>
      </c>
      <c r="I726" s="357"/>
      <c r="J726" s="357"/>
      <c r="K726" s="359"/>
      <c r="L726" s="359"/>
      <c r="M726" s="360"/>
      <c r="N726" s="360"/>
      <c r="O726" s="371">
        <v>215</v>
      </c>
      <c r="P726" s="364">
        <v>0</v>
      </c>
    </row>
    <row r="727" spans="2:16">
      <c r="B727" s="354"/>
      <c r="C727" s="361" t="s">
        <v>2801</v>
      </c>
      <c r="E727"/>
      <c r="F727" s="356">
        <v>5.37</v>
      </c>
      <c r="G727" s="356">
        <v>4.24</v>
      </c>
      <c r="H727" s="356">
        <v>3.56</v>
      </c>
      <c r="I727" s="357"/>
      <c r="J727" s="357"/>
      <c r="K727" s="359"/>
      <c r="L727" s="359"/>
      <c r="M727" s="360"/>
      <c r="N727" s="360"/>
      <c r="O727" s="371">
        <v>160</v>
      </c>
      <c r="P727" s="364">
        <v>0</v>
      </c>
    </row>
    <row r="728" spans="2:16">
      <c r="B728" s="354"/>
      <c r="C728" s="361" t="s">
        <v>2802</v>
      </c>
      <c r="E728"/>
      <c r="F728" s="356">
        <v>17.16</v>
      </c>
      <c r="G728" s="356">
        <v>13.54</v>
      </c>
      <c r="H728" s="356">
        <v>11.38</v>
      </c>
      <c r="I728" s="357"/>
      <c r="J728" s="357"/>
      <c r="K728" s="359"/>
      <c r="L728" s="359"/>
      <c r="M728" s="360"/>
      <c r="N728" s="360"/>
      <c r="O728" s="371">
        <v>511</v>
      </c>
      <c r="P728" s="364">
        <v>0</v>
      </c>
    </row>
    <row r="729" spans="2:16">
      <c r="B729" s="354"/>
      <c r="C729" s="361" t="s">
        <v>2803</v>
      </c>
      <c r="E729"/>
      <c r="F729" s="356">
        <v>17.21</v>
      </c>
      <c r="G729" s="356">
        <v>13.57</v>
      </c>
      <c r="H729" s="356">
        <v>11.4</v>
      </c>
      <c r="I729" s="357"/>
      <c r="J729" s="357"/>
      <c r="K729" s="359"/>
      <c r="L729" s="359"/>
      <c r="M729" s="360"/>
      <c r="N729" s="360"/>
      <c r="O729" s="371">
        <v>512</v>
      </c>
      <c r="P729" s="364">
        <v>0</v>
      </c>
    </row>
    <row r="730" spans="2:16">
      <c r="B730" s="354"/>
      <c r="C730" s="361" t="s">
        <v>2764</v>
      </c>
      <c r="E730"/>
      <c r="F730" s="356">
        <v>15.41</v>
      </c>
      <c r="G730" s="356">
        <v>12.57</v>
      </c>
      <c r="H730" s="356">
        <v>10.88</v>
      </c>
      <c r="I730" s="357"/>
      <c r="J730" s="357"/>
      <c r="K730" s="359"/>
      <c r="L730" s="359"/>
      <c r="M730" s="360"/>
      <c r="N730" s="360"/>
      <c r="O730" s="371">
        <v>399</v>
      </c>
      <c r="P730" s="364">
        <v>2</v>
      </c>
    </row>
    <row r="731" spans="2:16">
      <c r="B731" s="354"/>
      <c r="C731" s="361" t="s">
        <v>2765</v>
      </c>
      <c r="E731"/>
      <c r="F731" s="356">
        <v>10.36</v>
      </c>
      <c r="G731" s="356">
        <v>8.8000000000000007</v>
      </c>
      <c r="H731" s="356">
        <v>7.88</v>
      </c>
      <c r="I731" s="357"/>
      <c r="J731" s="357"/>
      <c r="K731" s="359"/>
      <c r="L731" s="359"/>
      <c r="M731" s="360"/>
      <c r="N731" s="360"/>
      <c r="O731" s="371">
        <v>219</v>
      </c>
      <c r="P731" s="364">
        <v>3</v>
      </c>
    </row>
    <row r="732" spans="2:16">
      <c r="B732" s="354"/>
      <c r="C732" s="361" t="s">
        <v>2796</v>
      </c>
      <c r="E732"/>
      <c r="F732" s="356">
        <v>8.94</v>
      </c>
      <c r="G732" s="356">
        <v>7.05</v>
      </c>
      <c r="H732" s="356">
        <v>5.93</v>
      </c>
      <c r="I732" s="357"/>
      <c r="J732" s="357"/>
      <c r="K732" s="359"/>
      <c r="L732" s="359"/>
      <c r="M732" s="360"/>
      <c r="N732" s="360"/>
      <c r="O732" s="371">
        <v>266</v>
      </c>
      <c r="P732" s="364">
        <v>0</v>
      </c>
    </row>
    <row r="733" spans="2:16">
      <c r="B733" s="354"/>
      <c r="C733" s="361" t="s">
        <v>2766</v>
      </c>
      <c r="E733"/>
      <c r="F733" s="356">
        <v>8.94</v>
      </c>
      <c r="G733" s="356">
        <v>7.05</v>
      </c>
      <c r="H733" s="356">
        <v>5.93</v>
      </c>
      <c r="I733" s="357"/>
      <c r="J733" s="357"/>
      <c r="K733" s="359"/>
      <c r="L733" s="359"/>
      <c r="M733" s="360"/>
      <c r="N733" s="360"/>
      <c r="O733" s="371">
        <v>266</v>
      </c>
      <c r="P733" s="364">
        <v>0</v>
      </c>
    </row>
    <row r="734" spans="2:16">
      <c r="B734" s="354"/>
      <c r="C734" s="361" t="s">
        <v>2797</v>
      </c>
      <c r="E734"/>
      <c r="F734" s="356">
        <v>45.43</v>
      </c>
      <c r="G734" s="356">
        <v>35.82</v>
      </c>
      <c r="H734" s="356">
        <v>30.1</v>
      </c>
      <c r="I734" s="357"/>
      <c r="J734" s="357"/>
      <c r="K734" s="359"/>
      <c r="L734" s="359"/>
      <c r="M734" s="360"/>
      <c r="N734" s="360"/>
      <c r="O734" s="371">
        <v>1352</v>
      </c>
      <c r="P734" s="364">
        <v>0</v>
      </c>
    </row>
    <row r="735" spans="2:16">
      <c r="B735" s="354"/>
      <c r="C735" s="361" t="s">
        <v>2767</v>
      </c>
      <c r="E735"/>
      <c r="F735" s="356">
        <v>29.86</v>
      </c>
      <c r="G735" s="356">
        <v>23.55</v>
      </c>
      <c r="H735" s="356">
        <v>19.79</v>
      </c>
      <c r="I735" s="357"/>
      <c r="J735" s="357"/>
      <c r="K735" s="359"/>
      <c r="L735" s="359"/>
      <c r="M735" s="360"/>
      <c r="N735" s="360"/>
      <c r="O735" s="371">
        <v>889</v>
      </c>
      <c r="P735" s="364">
        <v>0</v>
      </c>
    </row>
    <row r="736" spans="2:16">
      <c r="B736" s="354"/>
      <c r="C736" s="361" t="s">
        <v>2768</v>
      </c>
      <c r="E736"/>
      <c r="F736" s="356">
        <v>6.42</v>
      </c>
      <c r="G736" s="356">
        <v>5.0599999999999996</v>
      </c>
      <c r="H736" s="356">
        <v>4.25</v>
      </c>
      <c r="I736" s="357"/>
      <c r="J736" s="357"/>
      <c r="K736" s="359"/>
      <c r="L736" s="359"/>
      <c r="M736" s="360"/>
      <c r="N736" s="360"/>
      <c r="O736" s="371">
        <v>191</v>
      </c>
      <c r="P736" s="364">
        <v>0</v>
      </c>
    </row>
    <row r="737" spans="2:18">
      <c r="B737" s="354"/>
      <c r="C737" s="361" t="s">
        <v>2749</v>
      </c>
      <c r="E737"/>
      <c r="F737" s="356">
        <v>1.64</v>
      </c>
      <c r="G737" s="356">
        <v>1.3</v>
      </c>
      <c r="H737" s="356">
        <v>1.0900000000000001</v>
      </c>
      <c r="I737" s="357"/>
      <c r="J737" s="357"/>
      <c r="K737" s="359"/>
      <c r="L737" s="359"/>
      <c r="M737" s="360"/>
      <c r="N737" s="360"/>
      <c r="O737" s="371">
        <v>49</v>
      </c>
      <c r="P737" s="364">
        <v>0</v>
      </c>
    </row>
    <row r="738" spans="2:18">
      <c r="B738" s="354"/>
      <c r="C738" s="361"/>
      <c r="E738"/>
      <c r="F738" s="356"/>
      <c r="G738" s="356"/>
      <c r="H738" s="356"/>
      <c r="I738" s="357"/>
      <c r="J738" s="357"/>
      <c r="K738" s="359"/>
      <c r="L738" s="359"/>
      <c r="M738" s="360"/>
      <c r="N738" s="360"/>
    </row>
    <row r="739" spans="2:18" s="343" customFormat="1" ht="100">
      <c r="B739" s="321" t="s">
        <v>2901</v>
      </c>
      <c r="C739" s="344" t="s">
        <v>2902</v>
      </c>
      <c r="D739" s="345">
        <v>25</v>
      </c>
      <c r="E739" s="343">
        <v>36</v>
      </c>
      <c r="F739" s="346">
        <v>79.94</v>
      </c>
      <c r="G739" s="346">
        <v>63.04</v>
      </c>
      <c r="H739" s="346">
        <v>52.98</v>
      </c>
      <c r="I739" s="347">
        <v>0</v>
      </c>
      <c r="J739" s="347">
        <v>0</v>
      </c>
      <c r="K739" s="348">
        <v>7.6E-3</v>
      </c>
      <c r="L739" s="348">
        <v>4.4999999999999998E-2</v>
      </c>
      <c r="M739" s="350" t="s">
        <v>2721</v>
      </c>
      <c r="N739" s="350" t="s">
        <v>2743</v>
      </c>
      <c r="O739" s="370">
        <v>2332</v>
      </c>
      <c r="P739" s="351">
        <v>0</v>
      </c>
      <c r="Q739" s="353">
        <v>7.6E-3</v>
      </c>
      <c r="R739" s="353">
        <v>4.4999999999999998E-2</v>
      </c>
    </row>
    <row r="740" spans="2:18">
      <c r="B740" s="354"/>
      <c r="C740" s="355" t="s">
        <v>2781</v>
      </c>
      <c r="E740"/>
      <c r="F740" s="356" t="s">
        <v>2745</v>
      </c>
      <c r="G740" s="356" t="s">
        <v>2745</v>
      </c>
      <c r="H740" s="356" t="s">
        <v>2745</v>
      </c>
      <c r="I740" s="357"/>
      <c r="J740" s="357"/>
      <c r="K740" s="359"/>
      <c r="L740" s="359"/>
      <c r="M740" s="360"/>
      <c r="N740" s="360"/>
      <c r="O740" s="371">
        <v>0</v>
      </c>
      <c r="P740" s="364">
        <v>0</v>
      </c>
    </row>
    <row r="741" spans="2:18">
      <c r="B741" s="354"/>
      <c r="C741" s="361" t="s">
        <v>2782</v>
      </c>
      <c r="E741"/>
      <c r="F741" s="356">
        <v>0</v>
      </c>
      <c r="G741" s="356">
        <v>0</v>
      </c>
      <c r="H741" s="356">
        <v>0</v>
      </c>
      <c r="I741" s="357"/>
      <c r="J741" s="357"/>
      <c r="K741" s="359"/>
      <c r="L741" s="359"/>
      <c r="M741" s="360"/>
      <c r="N741" s="360"/>
      <c r="O741" s="371">
        <v>0</v>
      </c>
      <c r="P741" s="364">
        <v>0</v>
      </c>
    </row>
    <row r="742" spans="2:18">
      <c r="B742" s="354"/>
      <c r="C742" s="361" t="s">
        <v>2895</v>
      </c>
      <c r="E742"/>
      <c r="F742" s="356">
        <v>10.88</v>
      </c>
      <c r="G742" s="356">
        <v>8.58</v>
      </c>
      <c r="H742" s="356">
        <v>7.21</v>
      </c>
      <c r="I742" s="357"/>
      <c r="J742" s="357"/>
      <c r="K742" s="359"/>
      <c r="L742" s="359"/>
      <c r="M742" s="360"/>
      <c r="N742" s="360"/>
      <c r="O742" s="371">
        <v>324</v>
      </c>
      <c r="P742" s="364">
        <v>0</v>
      </c>
    </row>
    <row r="743" spans="2:18">
      <c r="B743" s="354"/>
      <c r="C743" s="361" t="s">
        <v>2784</v>
      </c>
      <c r="E743"/>
      <c r="F743" s="356" t="s">
        <v>2745</v>
      </c>
      <c r="G743" s="356" t="s">
        <v>2745</v>
      </c>
      <c r="H743" s="356" t="s">
        <v>2745</v>
      </c>
      <c r="I743" s="357"/>
      <c r="J743" s="357"/>
      <c r="K743" s="359"/>
      <c r="L743" s="359"/>
      <c r="M743" s="360"/>
      <c r="N743" s="360"/>
      <c r="O743" s="371">
        <v>0</v>
      </c>
      <c r="P743" s="364">
        <v>0</v>
      </c>
    </row>
    <row r="744" spans="2:18">
      <c r="B744" s="354"/>
      <c r="C744" s="355" t="s">
        <v>2744</v>
      </c>
      <c r="E744"/>
      <c r="F744" s="356" t="s">
        <v>2745</v>
      </c>
      <c r="G744" s="356" t="s">
        <v>2745</v>
      </c>
      <c r="H744" s="356" t="s">
        <v>2745</v>
      </c>
      <c r="I744" s="357"/>
      <c r="J744" s="357"/>
      <c r="K744" s="359"/>
      <c r="L744" s="359"/>
      <c r="M744" s="360"/>
      <c r="N744" s="360"/>
      <c r="O744" s="371">
        <v>0</v>
      </c>
      <c r="P744" s="364">
        <v>0</v>
      </c>
    </row>
    <row r="745" spans="2:18">
      <c r="B745" s="354"/>
      <c r="C745" s="361" t="s">
        <v>2785</v>
      </c>
      <c r="E745"/>
      <c r="F745" s="356">
        <v>3.36</v>
      </c>
      <c r="G745" s="356">
        <v>2.65</v>
      </c>
      <c r="H745" s="356">
        <v>2.23</v>
      </c>
      <c r="I745" s="357"/>
      <c r="J745" s="357"/>
      <c r="K745" s="359"/>
      <c r="L745" s="359"/>
      <c r="M745" s="360"/>
      <c r="N745" s="360"/>
      <c r="O745" s="371">
        <v>100</v>
      </c>
      <c r="P745" s="364">
        <v>0</v>
      </c>
    </row>
    <row r="746" spans="2:18">
      <c r="B746" s="354"/>
      <c r="C746" s="361" t="s">
        <v>2786</v>
      </c>
      <c r="E746"/>
      <c r="F746" s="356">
        <v>18.14</v>
      </c>
      <c r="G746" s="356">
        <v>14.31</v>
      </c>
      <c r="H746" s="356">
        <v>12.03</v>
      </c>
      <c r="I746" s="357"/>
      <c r="J746" s="357"/>
      <c r="K746" s="359"/>
      <c r="L746" s="359"/>
      <c r="M746" s="360"/>
      <c r="N746" s="360"/>
      <c r="O746" s="371">
        <v>540</v>
      </c>
      <c r="P746" s="364">
        <v>0</v>
      </c>
    </row>
    <row r="747" spans="2:18">
      <c r="B747" s="354"/>
      <c r="C747" s="361" t="s">
        <v>2759</v>
      </c>
      <c r="E747"/>
      <c r="F747" s="356" t="s">
        <v>2745</v>
      </c>
      <c r="G747" s="356" t="s">
        <v>2745</v>
      </c>
      <c r="H747" s="356" t="s">
        <v>2745</v>
      </c>
      <c r="I747" s="357"/>
      <c r="J747" s="357"/>
      <c r="K747" s="359"/>
      <c r="L747" s="359"/>
      <c r="M747" s="360"/>
      <c r="N747" s="360"/>
      <c r="O747" s="371">
        <v>0</v>
      </c>
      <c r="P747" s="364">
        <v>0</v>
      </c>
    </row>
    <row r="748" spans="2:18">
      <c r="B748" s="354"/>
      <c r="C748" s="355" t="s">
        <v>2744</v>
      </c>
      <c r="E748"/>
      <c r="F748" s="356" t="s">
        <v>2745</v>
      </c>
      <c r="G748" s="356" t="s">
        <v>2745</v>
      </c>
      <c r="H748" s="356" t="s">
        <v>2745</v>
      </c>
      <c r="I748" s="357"/>
      <c r="J748" s="357"/>
      <c r="K748" s="359"/>
      <c r="L748" s="359"/>
      <c r="M748" s="360"/>
      <c r="N748" s="360"/>
      <c r="O748" s="371">
        <v>0</v>
      </c>
      <c r="P748" s="364">
        <v>0</v>
      </c>
    </row>
    <row r="749" spans="2:18">
      <c r="B749" s="354"/>
      <c r="C749" s="361" t="s">
        <v>2787</v>
      </c>
      <c r="E749"/>
      <c r="F749" s="356">
        <v>14.48</v>
      </c>
      <c r="G749" s="356">
        <v>11.42</v>
      </c>
      <c r="H749" s="356">
        <v>9.59</v>
      </c>
      <c r="I749" s="357"/>
      <c r="J749" s="357"/>
      <c r="K749" s="359"/>
      <c r="L749" s="359"/>
      <c r="M749" s="360"/>
      <c r="N749" s="360"/>
      <c r="O749" s="371">
        <v>431</v>
      </c>
      <c r="P749" s="364">
        <v>0</v>
      </c>
    </row>
    <row r="750" spans="2:18">
      <c r="B750" s="354"/>
      <c r="C750" s="361" t="s">
        <v>2788</v>
      </c>
      <c r="E750"/>
      <c r="F750" s="356">
        <v>30.2</v>
      </c>
      <c r="G750" s="356">
        <v>23.82</v>
      </c>
      <c r="H750" s="356">
        <v>20.02</v>
      </c>
      <c r="I750" s="357"/>
      <c r="J750" s="357"/>
      <c r="K750" s="359"/>
      <c r="L750" s="359"/>
      <c r="M750" s="360"/>
      <c r="N750" s="360"/>
      <c r="O750" s="371">
        <v>899</v>
      </c>
      <c r="P750" s="364">
        <v>0</v>
      </c>
    </row>
    <row r="751" spans="2:18">
      <c r="B751" s="354"/>
      <c r="C751" s="361" t="s">
        <v>2896</v>
      </c>
      <c r="E751"/>
      <c r="F751" s="356">
        <v>21.63</v>
      </c>
      <c r="G751" s="356">
        <v>17.059999999999999</v>
      </c>
      <c r="H751" s="356">
        <v>14.34</v>
      </c>
      <c r="I751" s="357"/>
      <c r="J751" s="357"/>
      <c r="K751" s="359"/>
      <c r="L751" s="359"/>
      <c r="M751" s="360"/>
      <c r="N751" s="360"/>
      <c r="O751" s="371">
        <v>644</v>
      </c>
      <c r="P751" s="364">
        <v>0</v>
      </c>
    </row>
    <row r="752" spans="2:18">
      <c r="B752" s="354"/>
      <c r="C752" s="361" t="s">
        <v>2790</v>
      </c>
      <c r="E752"/>
      <c r="F752" s="356" t="s">
        <v>2745</v>
      </c>
      <c r="G752" s="356" t="s">
        <v>2745</v>
      </c>
      <c r="H752" s="356" t="s">
        <v>2745</v>
      </c>
      <c r="I752" s="357"/>
      <c r="J752" s="357"/>
      <c r="K752" s="359"/>
      <c r="L752" s="359"/>
      <c r="M752" s="360"/>
      <c r="N752" s="360"/>
      <c r="O752" s="371">
        <v>0</v>
      </c>
      <c r="P752" s="364">
        <v>0</v>
      </c>
    </row>
    <row r="753" spans="2:18">
      <c r="B753" s="354"/>
      <c r="C753" s="361" t="s">
        <v>2791</v>
      </c>
      <c r="E753"/>
      <c r="F753" s="356">
        <v>10.08</v>
      </c>
      <c r="G753" s="356">
        <v>7.95</v>
      </c>
      <c r="H753" s="356">
        <v>6.68</v>
      </c>
      <c r="I753" s="357"/>
      <c r="J753" s="357"/>
      <c r="K753" s="359"/>
      <c r="L753" s="359"/>
      <c r="M753" s="360"/>
      <c r="N753" s="360"/>
      <c r="O753" s="371">
        <v>300</v>
      </c>
      <c r="P753" s="364">
        <v>0</v>
      </c>
    </row>
    <row r="754" spans="2:18" ht="29">
      <c r="B754" s="354"/>
      <c r="C754" s="361" t="s">
        <v>2792</v>
      </c>
      <c r="E754"/>
      <c r="F754" s="356">
        <v>1.98</v>
      </c>
      <c r="G754" s="356">
        <v>1.56</v>
      </c>
      <c r="H754" s="356">
        <v>1.31</v>
      </c>
      <c r="I754" s="357"/>
      <c r="J754" s="357"/>
      <c r="K754" s="359"/>
      <c r="L754" s="359"/>
      <c r="M754" s="360"/>
      <c r="N754" s="360"/>
      <c r="O754" s="371">
        <v>59</v>
      </c>
      <c r="P754" s="364">
        <v>0</v>
      </c>
    </row>
    <row r="755" spans="2:18" ht="29">
      <c r="B755" s="354"/>
      <c r="C755" s="361" t="s">
        <v>2793</v>
      </c>
      <c r="E755"/>
      <c r="F755" s="356">
        <v>9.0399999999999991</v>
      </c>
      <c r="G755" s="356">
        <v>7.12</v>
      </c>
      <c r="H755" s="356">
        <v>5.99</v>
      </c>
      <c r="I755" s="357"/>
      <c r="J755" s="357"/>
      <c r="K755" s="359"/>
      <c r="L755" s="359"/>
      <c r="M755" s="360"/>
      <c r="N755" s="360"/>
      <c r="O755" s="371">
        <v>269</v>
      </c>
      <c r="P755" s="364">
        <v>0</v>
      </c>
    </row>
    <row r="756" spans="2:18">
      <c r="B756" s="354"/>
      <c r="C756" s="361" t="s">
        <v>2794</v>
      </c>
      <c r="E756"/>
      <c r="F756" s="356">
        <v>7.23</v>
      </c>
      <c r="G756" s="356">
        <v>5.7</v>
      </c>
      <c r="H756" s="356">
        <v>4.78</v>
      </c>
      <c r="I756" s="357"/>
      <c r="J756" s="357"/>
      <c r="K756" s="359"/>
      <c r="L756" s="359"/>
      <c r="M756" s="360"/>
      <c r="N756" s="360"/>
      <c r="O756" s="371">
        <v>215</v>
      </c>
      <c r="P756" s="364">
        <v>0</v>
      </c>
    </row>
    <row r="757" spans="2:18">
      <c r="B757" s="354"/>
      <c r="C757" s="361" t="s">
        <v>2764</v>
      </c>
      <c r="E757"/>
      <c r="F757" s="356">
        <v>15.41</v>
      </c>
      <c r="G757" s="356">
        <v>12.57</v>
      </c>
      <c r="H757" s="356">
        <v>10.88</v>
      </c>
      <c r="I757" s="357"/>
      <c r="J757" s="357"/>
      <c r="K757" s="359"/>
      <c r="L757" s="359"/>
      <c r="M757" s="360"/>
      <c r="N757" s="360"/>
      <c r="O757" s="371">
        <v>399</v>
      </c>
      <c r="P757" s="364">
        <v>2</v>
      </c>
    </row>
    <row r="758" spans="2:18">
      <c r="B758" s="354"/>
      <c r="C758" s="361" t="s">
        <v>2795</v>
      </c>
      <c r="E758"/>
      <c r="F758" s="356">
        <v>13.44</v>
      </c>
      <c r="G758" s="356">
        <v>10.59</v>
      </c>
      <c r="H758" s="356">
        <v>8.9</v>
      </c>
      <c r="I758" s="357"/>
      <c r="J758" s="357"/>
      <c r="K758" s="359"/>
      <c r="L758" s="359"/>
      <c r="M758" s="360"/>
      <c r="N758" s="360"/>
      <c r="O758" s="371">
        <v>400</v>
      </c>
      <c r="P758" s="364">
        <v>0</v>
      </c>
    </row>
    <row r="759" spans="2:18">
      <c r="B759" s="354"/>
      <c r="C759" s="361" t="s">
        <v>2765</v>
      </c>
      <c r="E759"/>
      <c r="F759" s="356">
        <v>10.36</v>
      </c>
      <c r="G759" s="356">
        <v>8.8000000000000007</v>
      </c>
      <c r="H759" s="356">
        <v>7.88</v>
      </c>
      <c r="I759" s="357"/>
      <c r="J759" s="357"/>
      <c r="K759" s="359"/>
      <c r="L759" s="359"/>
      <c r="M759" s="360"/>
      <c r="N759" s="360"/>
      <c r="O759" s="371">
        <v>219</v>
      </c>
      <c r="P759" s="364">
        <v>3</v>
      </c>
    </row>
    <row r="760" spans="2:18">
      <c r="B760" s="354"/>
      <c r="C760" s="361" t="s">
        <v>2796</v>
      </c>
      <c r="E760"/>
      <c r="F760" s="356">
        <v>8.94</v>
      </c>
      <c r="G760" s="356">
        <v>7.05</v>
      </c>
      <c r="H760" s="356">
        <v>5.93</v>
      </c>
      <c r="I760" s="357"/>
      <c r="J760" s="357"/>
      <c r="K760" s="359"/>
      <c r="L760" s="359"/>
      <c r="M760" s="360"/>
      <c r="N760" s="360"/>
      <c r="O760" s="371">
        <v>266</v>
      </c>
      <c r="P760" s="364">
        <v>0</v>
      </c>
    </row>
    <row r="761" spans="2:18">
      <c r="B761" s="354"/>
      <c r="C761" s="361" t="s">
        <v>2766</v>
      </c>
      <c r="E761"/>
      <c r="F761" s="356">
        <v>8.94</v>
      </c>
      <c r="G761" s="356">
        <v>7.05</v>
      </c>
      <c r="H761" s="356">
        <v>5.93</v>
      </c>
      <c r="I761" s="357"/>
      <c r="J761" s="357"/>
      <c r="K761" s="359"/>
      <c r="L761" s="359"/>
      <c r="M761" s="360"/>
      <c r="N761" s="360"/>
      <c r="O761" s="371">
        <v>266</v>
      </c>
      <c r="P761" s="364">
        <v>0</v>
      </c>
    </row>
    <row r="762" spans="2:18">
      <c r="B762" s="354"/>
      <c r="C762" s="361" t="s">
        <v>2797</v>
      </c>
      <c r="E762"/>
      <c r="F762" s="356">
        <v>45.43</v>
      </c>
      <c r="G762" s="356">
        <v>35.82</v>
      </c>
      <c r="H762" s="356">
        <v>30.1</v>
      </c>
      <c r="I762" s="357"/>
      <c r="J762" s="357"/>
      <c r="K762" s="359"/>
      <c r="L762" s="359"/>
      <c r="M762" s="360"/>
      <c r="N762" s="360"/>
      <c r="O762" s="371">
        <v>1352</v>
      </c>
      <c r="P762" s="364">
        <v>0</v>
      </c>
    </row>
    <row r="763" spans="2:18">
      <c r="B763" s="354"/>
      <c r="C763" s="361" t="s">
        <v>2767</v>
      </c>
      <c r="E763"/>
      <c r="F763" s="356">
        <v>29.86</v>
      </c>
      <c r="G763" s="356">
        <v>23.55</v>
      </c>
      <c r="H763" s="356">
        <v>19.79</v>
      </c>
      <c r="I763" s="357"/>
      <c r="J763" s="357"/>
      <c r="K763" s="359"/>
      <c r="L763" s="359"/>
      <c r="M763" s="360"/>
      <c r="N763" s="360"/>
      <c r="O763" s="371">
        <v>889</v>
      </c>
      <c r="P763" s="364">
        <v>0</v>
      </c>
    </row>
    <row r="764" spans="2:18">
      <c r="B764" s="354"/>
      <c r="C764" s="361" t="s">
        <v>2768</v>
      </c>
      <c r="E764"/>
      <c r="F764" s="356">
        <v>6.42</v>
      </c>
      <c r="G764" s="356">
        <v>5.0599999999999996</v>
      </c>
      <c r="H764" s="356">
        <v>4.25</v>
      </c>
      <c r="I764" s="357"/>
      <c r="J764" s="357"/>
      <c r="K764" s="359"/>
      <c r="L764" s="359"/>
      <c r="M764" s="360"/>
      <c r="N764" s="360"/>
      <c r="O764" s="371">
        <v>191</v>
      </c>
      <c r="P764" s="364">
        <v>0</v>
      </c>
    </row>
    <row r="765" spans="2:18">
      <c r="B765" s="354"/>
      <c r="C765" s="361" t="s">
        <v>2749</v>
      </c>
      <c r="E765"/>
      <c r="F765" s="356">
        <v>1.64</v>
      </c>
      <c r="G765" s="356">
        <v>1.3</v>
      </c>
      <c r="H765" s="356">
        <v>1.0900000000000001</v>
      </c>
      <c r="I765" s="357"/>
      <c r="J765" s="357"/>
      <c r="K765" s="359"/>
      <c r="L765" s="359"/>
      <c r="M765" s="360"/>
      <c r="N765" s="360"/>
      <c r="O765" s="371">
        <v>49</v>
      </c>
      <c r="P765" s="364">
        <v>0</v>
      </c>
    </row>
    <row r="766" spans="2:18">
      <c r="B766" s="354"/>
      <c r="C766" s="361"/>
      <c r="E766"/>
      <c r="F766" s="356"/>
      <c r="G766" s="356"/>
      <c r="H766" s="356"/>
      <c r="I766" s="357"/>
      <c r="J766" s="357"/>
      <c r="K766" s="359"/>
      <c r="L766" s="359"/>
      <c r="M766" s="360"/>
      <c r="N766" s="360"/>
    </row>
    <row r="767" spans="2:18" s="343" customFormat="1" ht="100">
      <c r="B767" s="321" t="s">
        <v>2903</v>
      </c>
      <c r="C767" s="344" t="s">
        <v>2904</v>
      </c>
      <c r="D767" s="345">
        <v>25</v>
      </c>
      <c r="E767" s="343">
        <v>36</v>
      </c>
      <c r="F767" s="346">
        <v>83.3</v>
      </c>
      <c r="G767" s="346">
        <v>65.69</v>
      </c>
      <c r="H767" s="346">
        <v>55.2</v>
      </c>
      <c r="I767" s="347">
        <v>0</v>
      </c>
      <c r="J767" s="347">
        <v>0</v>
      </c>
      <c r="K767" s="348">
        <v>7.6E-3</v>
      </c>
      <c r="L767" s="348">
        <v>4.4999999999999998E-2</v>
      </c>
      <c r="M767" s="350" t="s">
        <v>2721</v>
      </c>
      <c r="N767" s="350" t="s">
        <v>2743</v>
      </c>
      <c r="O767" s="370">
        <v>2442</v>
      </c>
      <c r="P767" s="351">
        <v>0</v>
      </c>
      <c r="Q767" s="353">
        <v>7.6E-3</v>
      </c>
      <c r="R767" s="353">
        <v>4.4999999999999998E-2</v>
      </c>
    </row>
    <row r="768" spans="2:18">
      <c r="B768" s="354"/>
      <c r="C768" s="355" t="s">
        <v>2781</v>
      </c>
      <c r="E768"/>
      <c r="F768" s="356" t="s">
        <v>2745</v>
      </c>
      <c r="G768" s="356" t="s">
        <v>2745</v>
      </c>
      <c r="H768" s="356" t="s">
        <v>2745</v>
      </c>
      <c r="I768" s="357"/>
      <c r="J768" s="357"/>
      <c r="K768" s="359"/>
      <c r="L768" s="359"/>
      <c r="M768" s="360"/>
      <c r="N768" s="360"/>
      <c r="O768" s="371">
        <v>0</v>
      </c>
      <c r="P768" s="364">
        <v>0</v>
      </c>
    </row>
    <row r="769" spans="2:16">
      <c r="B769" s="354"/>
      <c r="C769" s="361" t="s">
        <v>2782</v>
      </c>
      <c r="E769"/>
      <c r="F769" s="356">
        <v>0</v>
      </c>
      <c r="G769" s="356">
        <v>0</v>
      </c>
      <c r="H769" s="356">
        <v>0</v>
      </c>
      <c r="I769" s="357"/>
      <c r="J769" s="357"/>
      <c r="K769" s="359"/>
      <c r="L769" s="359"/>
      <c r="M769" s="360"/>
      <c r="N769" s="360"/>
      <c r="O769" s="371">
        <v>0</v>
      </c>
      <c r="P769" s="364">
        <v>0</v>
      </c>
    </row>
    <row r="770" spans="2:16">
      <c r="B770" s="354"/>
      <c r="C770" s="361" t="s">
        <v>2895</v>
      </c>
      <c r="E770"/>
      <c r="F770" s="356">
        <v>10.88</v>
      </c>
      <c r="G770" s="356">
        <v>8.58</v>
      </c>
      <c r="H770" s="356">
        <v>7.21</v>
      </c>
      <c r="I770" s="357"/>
      <c r="J770" s="357"/>
      <c r="K770" s="359"/>
      <c r="L770" s="359"/>
      <c r="M770" s="360"/>
      <c r="N770" s="360"/>
      <c r="O770" s="371">
        <v>324</v>
      </c>
      <c r="P770" s="364">
        <v>0</v>
      </c>
    </row>
    <row r="771" spans="2:16">
      <c r="B771" s="354"/>
      <c r="C771" s="361" t="s">
        <v>2784</v>
      </c>
      <c r="E771"/>
      <c r="F771" s="356" t="s">
        <v>2745</v>
      </c>
      <c r="G771" s="356" t="s">
        <v>2745</v>
      </c>
      <c r="H771" s="356" t="s">
        <v>2745</v>
      </c>
      <c r="I771" s="357"/>
      <c r="J771" s="357"/>
      <c r="K771" s="359"/>
      <c r="L771" s="359"/>
      <c r="M771" s="360"/>
      <c r="N771" s="360"/>
      <c r="O771" s="371">
        <v>0</v>
      </c>
      <c r="P771" s="364">
        <v>0</v>
      </c>
    </row>
    <row r="772" spans="2:16">
      <c r="B772" s="354"/>
      <c r="C772" s="355" t="s">
        <v>2744</v>
      </c>
      <c r="E772"/>
      <c r="F772" s="356" t="s">
        <v>2745</v>
      </c>
      <c r="G772" s="356" t="s">
        <v>2745</v>
      </c>
      <c r="H772" s="356" t="s">
        <v>2745</v>
      </c>
      <c r="I772" s="357"/>
      <c r="J772" s="357"/>
      <c r="K772" s="359"/>
      <c r="L772" s="359"/>
      <c r="M772" s="360"/>
      <c r="N772" s="360"/>
      <c r="O772" s="371">
        <v>0</v>
      </c>
      <c r="P772" s="364">
        <v>0</v>
      </c>
    </row>
    <row r="773" spans="2:16">
      <c r="B773" s="354"/>
      <c r="C773" s="361" t="s">
        <v>2786</v>
      </c>
      <c r="E773"/>
      <c r="F773" s="356">
        <v>18.14</v>
      </c>
      <c r="G773" s="356">
        <v>14.31</v>
      </c>
      <c r="H773" s="356">
        <v>12.03</v>
      </c>
      <c r="I773" s="357"/>
      <c r="J773" s="357"/>
      <c r="K773" s="359"/>
      <c r="L773" s="359"/>
      <c r="M773" s="360"/>
      <c r="N773" s="360"/>
      <c r="O773" s="371">
        <v>540</v>
      </c>
      <c r="P773" s="364">
        <v>0</v>
      </c>
    </row>
    <row r="774" spans="2:16">
      <c r="B774" s="354"/>
      <c r="C774" s="361" t="s">
        <v>2800</v>
      </c>
      <c r="E774"/>
      <c r="F774" s="356">
        <v>22.27</v>
      </c>
      <c r="G774" s="356">
        <v>17.57</v>
      </c>
      <c r="H774" s="356">
        <v>14.76</v>
      </c>
      <c r="I774" s="357"/>
      <c r="J774" s="357"/>
      <c r="K774" s="359"/>
      <c r="L774" s="359"/>
      <c r="M774" s="360"/>
      <c r="N774" s="360"/>
      <c r="O774" s="371">
        <v>663</v>
      </c>
      <c r="P774" s="364">
        <v>0</v>
      </c>
    </row>
    <row r="775" spans="2:16">
      <c r="B775" s="354"/>
      <c r="C775" s="361" t="s">
        <v>2759</v>
      </c>
      <c r="E775"/>
      <c r="F775" s="356" t="s">
        <v>2745</v>
      </c>
      <c r="G775" s="356" t="s">
        <v>2745</v>
      </c>
      <c r="H775" s="356" t="s">
        <v>2745</v>
      </c>
      <c r="I775" s="357"/>
      <c r="J775" s="357"/>
      <c r="K775" s="359"/>
      <c r="L775" s="359"/>
      <c r="M775" s="360"/>
      <c r="N775" s="360"/>
      <c r="O775" s="371">
        <v>0</v>
      </c>
      <c r="P775" s="364">
        <v>0</v>
      </c>
    </row>
    <row r="776" spans="2:16">
      <c r="B776" s="354"/>
      <c r="C776" s="355" t="s">
        <v>2744</v>
      </c>
      <c r="E776"/>
      <c r="F776" s="356" t="s">
        <v>2745</v>
      </c>
      <c r="G776" s="356" t="s">
        <v>2745</v>
      </c>
      <c r="H776" s="356" t="s">
        <v>2745</v>
      </c>
      <c r="I776" s="357"/>
      <c r="J776" s="357"/>
      <c r="K776" s="359"/>
      <c r="L776" s="359"/>
      <c r="M776" s="360"/>
      <c r="N776" s="360"/>
      <c r="O776" s="371">
        <v>0</v>
      </c>
      <c r="P776" s="364">
        <v>0</v>
      </c>
    </row>
    <row r="777" spans="2:16">
      <c r="B777" s="354"/>
      <c r="C777" s="361" t="s">
        <v>2787</v>
      </c>
      <c r="E777"/>
      <c r="F777" s="356">
        <v>14.48</v>
      </c>
      <c r="G777" s="356">
        <v>11.42</v>
      </c>
      <c r="H777" s="356">
        <v>9.59</v>
      </c>
      <c r="I777" s="357"/>
      <c r="J777" s="357"/>
      <c r="K777" s="359"/>
      <c r="L777" s="359"/>
      <c r="M777" s="360"/>
      <c r="N777" s="360"/>
      <c r="O777" s="371">
        <v>431</v>
      </c>
      <c r="P777" s="364">
        <v>0</v>
      </c>
    </row>
    <row r="778" spans="2:16">
      <c r="B778" s="354"/>
      <c r="C778" s="361" t="s">
        <v>2788</v>
      </c>
      <c r="E778"/>
      <c r="F778" s="356">
        <v>30.2</v>
      </c>
      <c r="G778" s="356">
        <v>23.82</v>
      </c>
      <c r="H778" s="356">
        <v>20.02</v>
      </c>
      <c r="I778" s="357"/>
      <c r="J778" s="357"/>
      <c r="K778" s="359"/>
      <c r="L778" s="359"/>
      <c r="M778" s="360"/>
      <c r="N778" s="360"/>
      <c r="O778" s="371">
        <v>899</v>
      </c>
      <c r="P778" s="364">
        <v>0</v>
      </c>
    </row>
    <row r="779" spans="2:16">
      <c r="B779" s="354"/>
      <c r="C779" s="361" t="s">
        <v>2896</v>
      </c>
      <c r="E779"/>
      <c r="F779" s="356">
        <v>21.63</v>
      </c>
      <c r="G779" s="356">
        <v>17.059999999999999</v>
      </c>
      <c r="H779" s="356">
        <v>14.34</v>
      </c>
      <c r="I779" s="357"/>
      <c r="J779" s="357"/>
      <c r="K779" s="359"/>
      <c r="L779" s="359"/>
      <c r="M779" s="360"/>
      <c r="N779" s="360"/>
      <c r="O779" s="371">
        <v>644</v>
      </c>
      <c r="P779" s="364">
        <v>0</v>
      </c>
    </row>
    <row r="780" spans="2:16">
      <c r="B780" s="354"/>
      <c r="C780" s="361" t="s">
        <v>2790</v>
      </c>
      <c r="E780"/>
      <c r="F780" s="356" t="s">
        <v>2745</v>
      </c>
      <c r="G780" s="356" t="s">
        <v>2745</v>
      </c>
      <c r="H780" s="356" t="s">
        <v>2745</v>
      </c>
      <c r="I780" s="357"/>
      <c r="J780" s="357"/>
      <c r="K780" s="359"/>
      <c r="L780" s="359"/>
      <c r="M780" s="360"/>
      <c r="N780" s="360"/>
      <c r="O780" s="371">
        <v>0</v>
      </c>
      <c r="P780" s="364">
        <v>0</v>
      </c>
    </row>
    <row r="781" spans="2:16" ht="29">
      <c r="B781" s="354"/>
      <c r="C781" s="361" t="s">
        <v>2792</v>
      </c>
      <c r="E781"/>
      <c r="F781" s="356">
        <v>1.98</v>
      </c>
      <c r="G781" s="356">
        <v>1.56</v>
      </c>
      <c r="H781" s="356">
        <v>1.31</v>
      </c>
      <c r="I781" s="357"/>
      <c r="J781" s="357"/>
      <c r="K781" s="359"/>
      <c r="L781" s="359"/>
      <c r="M781" s="360"/>
      <c r="N781" s="360"/>
      <c r="O781" s="371">
        <v>59</v>
      </c>
      <c r="P781" s="364">
        <v>0</v>
      </c>
    </row>
    <row r="782" spans="2:16" ht="29">
      <c r="B782" s="354"/>
      <c r="C782" s="361" t="s">
        <v>2793</v>
      </c>
      <c r="E782"/>
      <c r="F782" s="356">
        <v>9.0399999999999991</v>
      </c>
      <c r="G782" s="356">
        <v>7.12</v>
      </c>
      <c r="H782" s="356">
        <v>5.99</v>
      </c>
      <c r="I782" s="357"/>
      <c r="J782" s="357"/>
      <c r="K782" s="359"/>
      <c r="L782" s="359"/>
      <c r="M782" s="360"/>
      <c r="N782" s="360"/>
      <c r="O782" s="371">
        <v>269</v>
      </c>
      <c r="P782" s="364">
        <v>0</v>
      </c>
    </row>
    <row r="783" spans="2:16">
      <c r="B783" s="354"/>
      <c r="C783" s="361" t="s">
        <v>2794</v>
      </c>
      <c r="E783"/>
      <c r="F783" s="356">
        <v>7.23</v>
      </c>
      <c r="G783" s="356">
        <v>5.7</v>
      </c>
      <c r="H783" s="356">
        <v>4.78</v>
      </c>
      <c r="I783" s="357"/>
      <c r="J783" s="357"/>
      <c r="K783" s="359"/>
      <c r="L783" s="359"/>
      <c r="M783" s="360"/>
      <c r="N783" s="360"/>
      <c r="O783" s="371">
        <v>215</v>
      </c>
      <c r="P783" s="364">
        <v>0</v>
      </c>
    </row>
    <row r="784" spans="2:16">
      <c r="B784" s="354"/>
      <c r="C784" s="361" t="s">
        <v>2801</v>
      </c>
      <c r="E784"/>
      <c r="F784" s="356">
        <v>5.37</v>
      </c>
      <c r="G784" s="356">
        <v>4.24</v>
      </c>
      <c r="H784" s="356">
        <v>3.56</v>
      </c>
      <c r="I784" s="357"/>
      <c r="J784" s="357"/>
      <c r="K784" s="359"/>
      <c r="L784" s="359"/>
      <c r="M784" s="360"/>
      <c r="N784" s="360"/>
      <c r="O784" s="371">
        <v>160</v>
      </c>
      <c r="P784" s="364">
        <v>0</v>
      </c>
    </row>
    <row r="785" spans="2:18">
      <c r="B785" s="354"/>
      <c r="C785" s="361" t="s">
        <v>2802</v>
      </c>
      <c r="E785"/>
      <c r="F785" s="356">
        <v>17.16</v>
      </c>
      <c r="G785" s="356">
        <v>13.54</v>
      </c>
      <c r="H785" s="356">
        <v>11.38</v>
      </c>
      <c r="I785" s="357"/>
      <c r="J785" s="357"/>
      <c r="K785" s="359"/>
      <c r="L785" s="359"/>
      <c r="M785" s="360"/>
      <c r="N785" s="360"/>
      <c r="O785" s="371">
        <v>511</v>
      </c>
      <c r="P785" s="364">
        <v>0</v>
      </c>
    </row>
    <row r="786" spans="2:18">
      <c r="B786" s="354"/>
      <c r="C786" s="361" t="s">
        <v>2803</v>
      </c>
      <c r="E786"/>
      <c r="F786" s="356">
        <v>17.21</v>
      </c>
      <c r="G786" s="356">
        <v>13.57</v>
      </c>
      <c r="H786" s="356">
        <v>11.4</v>
      </c>
      <c r="I786" s="357"/>
      <c r="J786" s="357"/>
      <c r="K786" s="359"/>
      <c r="L786" s="359"/>
      <c r="M786" s="360"/>
      <c r="N786" s="360"/>
      <c r="O786" s="371">
        <v>512</v>
      </c>
      <c r="P786" s="364">
        <v>0</v>
      </c>
    </row>
    <row r="787" spans="2:18">
      <c r="B787" s="354"/>
      <c r="C787" s="361" t="s">
        <v>2764</v>
      </c>
      <c r="E787"/>
      <c r="F787" s="356">
        <v>15.41</v>
      </c>
      <c r="G787" s="356">
        <v>12.57</v>
      </c>
      <c r="H787" s="356">
        <v>10.88</v>
      </c>
      <c r="I787" s="357"/>
      <c r="J787" s="357"/>
      <c r="K787" s="359"/>
      <c r="L787" s="359"/>
      <c r="M787" s="360"/>
      <c r="N787" s="360"/>
      <c r="O787" s="371">
        <v>399</v>
      </c>
      <c r="P787" s="364">
        <v>2</v>
      </c>
    </row>
    <row r="788" spans="2:18">
      <c r="B788" s="354"/>
      <c r="C788" s="361" t="s">
        <v>2765</v>
      </c>
      <c r="E788"/>
      <c r="F788" s="356">
        <v>10.36</v>
      </c>
      <c r="G788" s="356">
        <v>8.8000000000000007</v>
      </c>
      <c r="H788" s="356">
        <v>7.88</v>
      </c>
      <c r="I788" s="357"/>
      <c r="J788" s="357"/>
      <c r="K788" s="359"/>
      <c r="L788" s="359"/>
      <c r="M788" s="360"/>
      <c r="N788" s="360"/>
      <c r="O788" s="371">
        <v>219</v>
      </c>
      <c r="P788" s="364">
        <v>3</v>
      </c>
    </row>
    <row r="789" spans="2:18">
      <c r="B789" s="354"/>
      <c r="C789" s="361" t="s">
        <v>2796</v>
      </c>
      <c r="E789"/>
      <c r="F789" s="356">
        <v>8.94</v>
      </c>
      <c r="G789" s="356">
        <v>7.05</v>
      </c>
      <c r="H789" s="356">
        <v>5.93</v>
      </c>
      <c r="I789" s="357"/>
      <c r="J789" s="357"/>
      <c r="K789" s="359"/>
      <c r="L789" s="359"/>
      <c r="M789" s="360"/>
      <c r="N789" s="360"/>
      <c r="O789" s="371">
        <v>266</v>
      </c>
      <c r="P789" s="364">
        <v>0</v>
      </c>
    </row>
    <row r="790" spans="2:18">
      <c r="B790" s="354"/>
      <c r="C790" s="361" t="s">
        <v>2766</v>
      </c>
      <c r="E790"/>
      <c r="F790" s="356">
        <v>8.94</v>
      </c>
      <c r="G790" s="356">
        <v>7.05</v>
      </c>
      <c r="H790" s="356">
        <v>5.93</v>
      </c>
      <c r="I790" s="357"/>
      <c r="J790" s="357"/>
      <c r="K790" s="359"/>
      <c r="L790" s="359"/>
      <c r="M790" s="360"/>
      <c r="N790" s="360"/>
      <c r="O790" s="371">
        <v>266</v>
      </c>
      <c r="P790" s="364">
        <v>0</v>
      </c>
    </row>
    <row r="791" spans="2:18">
      <c r="B791" s="354"/>
      <c r="C791" s="361" t="s">
        <v>2797</v>
      </c>
      <c r="E791"/>
      <c r="F791" s="356">
        <v>45.43</v>
      </c>
      <c r="G791" s="356">
        <v>35.82</v>
      </c>
      <c r="H791" s="356">
        <v>30.1</v>
      </c>
      <c r="I791" s="357"/>
      <c r="J791" s="357"/>
      <c r="K791" s="359"/>
      <c r="L791" s="359"/>
      <c r="M791" s="360"/>
      <c r="N791" s="360"/>
      <c r="O791" s="371">
        <v>1352</v>
      </c>
      <c r="P791" s="364">
        <v>0</v>
      </c>
    </row>
    <row r="792" spans="2:18">
      <c r="B792" s="354"/>
      <c r="C792" s="361" t="s">
        <v>2767</v>
      </c>
      <c r="E792"/>
      <c r="F792" s="356">
        <v>29.86</v>
      </c>
      <c r="G792" s="356">
        <v>23.55</v>
      </c>
      <c r="H792" s="356">
        <v>19.79</v>
      </c>
      <c r="I792" s="357"/>
      <c r="J792" s="357"/>
      <c r="K792" s="359"/>
      <c r="L792" s="359"/>
      <c r="M792" s="360"/>
      <c r="N792" s="360"/>
      <c r="O792" s="371">
        <v>889</v>
      </c>
      <c r="P792" s="364">
        <v>0</v>
      </c>
    </row>
    <row r="793" spans="2:18">
      <c r="B793" s="354"/>
      <c r="C793" s="361" t="s">
        <v>2768</v>
      </c>
      <c r="E793"/>
      <c r="F793" s="356">
        <v>6.42</v>
      </c>
      <c r="G793" s="356">
        <v>5.0599999999999996</v>
      </c>
      <c r="H793" s="356">
        <v>4.25</v>
      </c>
      <c r="I793" s="357"/>
      <c r="J793" s="357"/>
      <c r="K793" s="359"/>
      <c r="L793" s="359"/>
      <c r="M793" s="360"/>
      <c r="N793" s="360"/>
      <c r="O793" s="371">
        <v>191</v>
      </c>
      <c r="P793" s="364">
        <v>0</v>
      </c>
    </row>
    <row r="794" spans="2:18">
      <c r="B794" s="354"/>
      <c r="C794" s="361" t="s">
        <v>2749</v>
      </c>
      <c r="E794"/>
      <c r="F794" s="356">
        <v>1.64</v>
      </c>
      <c r="G794" s="356">
        <v>1.3</v>
      </c>
      <c r="H794" s="356">
        <v>1.0900000000000001</v>
      </c>
      <c r="I794" s="357"/>
      <c r="J794" s="357"/>
      <c r="K794" s="359"/>
      <c r="L794" s="359"/>
      <c r="M794" s="360"/>
      <c r="N794" s="360"/>
      <c r="O794" s="371">
        <v>49</v>
      </c>
      <c r="P794" s="364">
        <v>0</v>
      </c>
    </row>
    <row r="795" spans="2:18">
      <c r="B795" s="354"/>
      <c r="C795" s="361"/>
      <c r="E795"/>
      <c r="F795" s="356"/>
      <c r="G795" s="356"/>
      <c r="H795" s="356"/>
      <c r="I795" s="357"/>
      <c r="J795" s="357"/>
      <c r="K795" s="359"/>
      <c r="L795" s="359"/>
      <c r="M795" s="360"/>
      <c r="N795" s="360"/>
    </row>
    <row r="796" spans="2:18" s="343" customFormat="1" ht="100">
      <c r="B796" s="321" t="s">
        <v>2905</v>
      </c>
      <c r="C796" s="344" t="s">
        <v>2906</v>
      </c>
      <c r="D796" s="345">
        <v>25</v>
      </c>
      <c r="E796" s="343">
        <v>36</v>
      </c>
      <c r="F796" s="346">
        <v>88.02</v>
      </c>
      <c r="G796" s="346">
        <v>67.84</v>
      </c>
      <c r="H796" s="346">
        <v>57.01</v>
      </c>
      <c r="I796" s="347">
        <v>0</v>
      </c>
      <c r="J796" s="347">
        <v>0</v>
      </c>
      <c r="K796" s="348">
        <v>7.6E-3</v>
      </c>
      <c r="L796" s="348">
        <v>4.4999999999999998E-2</v>
      </c>
      <c r="M796" s="350" t="s">
        <v>2721</v>
      </c>
      <c r="N796" s="350" t="s">
        <v>2743</v>
      </c>
      <c r="O796" s="370">
        <v>2531</v>
      </c>
      <c r="P796" s="351">
        <v>0</v>
      </c>
      <c r="Q796" s="353">
        <v>7.6E-3</v>
      </c>
      <c r="R796" s="353">
        <v>4.4999999999999998E-2</v>
      </c>
    </row>
    <row r="797" spans="2:18">
      <c r="B797" s="354"/>
      <c r="C797" s="355" t="s">
        <v>2781</v>
      </c>
      <c r="E797"/>
      <c r="F797" s="356" t="s">
        <v>2745</v>
      </c>
      <c r="G797" s="356" t="s">
        <v>2745</v>
      </c>
      <c r="H797" s="356" t="s">
        <v>2745</v>
      </c>
      <c r="I797" s="357"/>
      <c r="J797" s="357"/>
      <c r="K797" s="359"/>
      <c r="L797" s="359"/>
      <c r="M797" s="360"/>
      <c r="N797" s="360"/>
      <c r="O797" s="371">
        <v>0</v>
      </c>
      <c r="P797" s="364">
        <v>0</v>
      </c>
    </row>
    <row r="798" spans="2:18">
      <c r="B798" s="354"/>
      <c r="C798" s="361" t="s">
        <v>2782</v>
      </c>
      <c r="E798"/>
      <c r="F798" s="356">
        <v>0</v>
      </c>
      <c r="G798" s="356">
        <v>0</v>
      </c>
      <c r="H798" s="356">
        <v>0</v>
      </c>
      <c r="I798" s="357"/>
      <c r="J798" s="357"/>
      <c r="K798" s="359"/>
      <c r="L798" s="359"/>
      <c r="M798" s="360"/>
      <c r="N798" s="360"/>
      <c r="O798" s="371">
        <v>0</v>
      </c>
      <c r="P798" s="364">
        <v>0</v>
      </c>
    </row>
    <row r="799" spans="2:18">
      <c r="B799" s="354"/>
      <c r="C799" s="361" t="s">
        <v>2895</v>
      </c>
      <c r="E799"/>
      <c r="F799" s="356">
        <v>10.88</v>
      </c>
      <c r="G799" s="356">
        <v>8.58</v>
      </c>
      <c r="H799" s="356">
        <v>7.21</v>
      </c>
      <c r="I799" s="357"/>
      <c r="J799" s="357"/>
      <c r="K799" s="359"/>
      <c r="L799" s="359"/>
      <c r="M799" s="360"/>
      <c r="N799" s="360"/>
      <c r="O799" s="371">
        <v>324</v>
      </c>
      <c r="P799" s="364">
        <v>0</v>
      </c>
    </row>
    <row r="800" spans="2:18">
      <c r="B800" s="354"/>
      <c r="C800" s="361" t="s">
        <v>2784</v>
      </c>
      <c r="E800"/>
      <c r="F800" s="356" t="s">
        <v>2745</v>
      </c>
      <c r="G800" s="356" t="s">
        <v>2745</v>
      </c>
      <c r="H800" s="356" t="s">
        <v>2745</v>
      </c>
      <c r="I800" s="357"/>
      <c r="J800" s="357"/>
      <c r="K800" s="359"/>
      <c r="L800" s="359"/>
      <c r="M800" s="360"/>
      <c r="N800" s="360"/>
      <c r="O800" s="371">
        <v>0</v>
      </c>
      <c r="P800" s="364">
        <v>0</v>
      </c>
    </row>
    <row r="801" spans="2:16">
      <c r="B801" s="354"/>
      <c r="C801" s="355" t="s">
        <v>2744</v>
      </c>
      <c r="E801"/>
      <c r="F801" s="356" t="s">
        <v>2745</v>
      </c>
      <c r="G801" s="356" t="s">
        <v>2745</v>
      </c>
      <c r="H801" s="356" t="s">
        <v>2745</v>
      </c>
      <c r="I801" s="357"/>
      <c r="J801" s="357"/>
      <c r="K801" s="359"/>
      <c r="L801" s="359"/>
      <c r="M801" s="360"/>
      <c r="N801" s="360"/>
      <c r="O801" s="371">
        <v>0</v>
      </c>
      <c r="P801" s="364">
        <v>0</v>
      </c>
    </row>
    <row r="802" spans="2:16">
      <c r="B802" s="354"/>
      <c r="C802" s="361" t="s">
        <v>2786</v>
      </c>
      <c r="E802"/>
      <c r="F802" s="356">
        <v>18.14</v>
      </c>
      <c r="G802" s="356">
        <v>14.31</v>
      </c>
      <c r="H802" s="356">
        <v>12.03</v>
      </c>
      <c r="I802" s="357"/>
      <c r="J802" s="357"/>
      <c r="K802" s="359"/>
      <c r="L802" s="359"/>
      <c r="M802" s="360"/>
      <c r="N802" s="360"/>
      <c r="O802" s="371">
        <v>540</v>
      </c>
      <c r="P802" s="364">
        <v>0</v>
      </c>
    </row>
    <row r="803" spans="2:16">
      <c r="B803" s="354"/>
      <c r="C803" s="361" t="s">
        <v>2800</v>
      </c>
      <c r="E803"/>
      <c r="F803" s="356">
        <v>22.27</v>
      </c>
      <c r="G803" s="356">
        <v>17.57</v>
      </c>
      <c r="H803" s="356">
        <v>14.76</v>
      </c>
      <c r="I803" s="357"/>
      <c r="J803" s="357"/>
      <c r="K803" s="359"/>
      <c r="L803" s="359"/>
      <c r="M803" s="360"/>
      <c r="N803" s="360"/>
      <c r="O803" s="371">
        <v>663</v>
      </c>
      <c r="P803" s="364">
        <v>0</v>
      </c>
    </row>
    <row r="804" spans="2:16">
      <c r="B804" s="354"/>
      <c r="C804" s="361" t="s">
        <v>2759</v>
      </c>
      <c r="E804"/>
      <c r="F804" s="356" t="s">
        <v>2745</v>
      </c>
      <c r="G804" s="356" t="s">
        <v>2745</v>
      </c>
      <c r="H804" s="356" t="s">
        <v>2745</v>
      </c>
      <c r="I804" s="357"/>
      <c r="J804" s="357"/>
      <c r="K804" s="359"/>
      <c r="L804" s="359"/>
      <c r="M804" s="360"/>
      <c r="N804" s="360"/>
      <c r="O804" s="371">
        <v>0</v>
      </c>
      <c r="P804" s="364">
        <v>0</v>
      </c>
    </row>
    <row r="805" spans="2:16">
      <c r="B805" s="354"/>
      <c r="C805" s="355" t="s">
        <v>2744</v>
      </c>
      <c r="E805"/>
      <c r="F805" s="356" t="s">
        <v>2745</v>
      </c>
      <c r="G805" s="356" t="s">
        <v>2745</v>
      </c>
      <c r="H805" s="356" t="s">
        <v>2745</v>
      </c>
      <c r="I805" s="357"/>
      <c r="J805" s="357"/>
      <c r="K805" s="359"/>
      <c r="L805" s="359"/>
      <c r="M805" s="360"/>
      <c r="N805" s="360"/>
      <c r="O805" s="371">
        <v>0</v>
      </c>
      <c r="P805" s="364">
        <v>0</v>
      </c>
    </row>
    <row r="806" spans="2:16">
      <c r="B806" s="354"/>
      <c r="C806" s="361" t="s">
        <v>2787</v>
      </c>
      <c r="E806"/>
      <c r="F806" s="356">
        <v>14.48</v>
      </c>
      <c r="G806" s="356">
        <v>11.42</v>
      </c>
      <c r="H806" s="356">
        <v>9.59</v>
      </c>
      <c r="I806" s="357"/>
      <c r="J806" s="357"/>
      <c r="K806" s="359"/>
      <c r="L806" s="359"/>
      <c r="M806" s="360"/>
      <c r="N806" s="360"/>
      <c r="O806" s="371">
        <v>431</v>
      </c>
      <c r="P806" s="364">
        <v>0</v>
      </c>
    </row>
    <row r="807" spans="2:16">
      <c r="B807" s="354"/>
      <c r="C807" s="361" t="s">
        <v>2788</v>
      </c>
      <c r="E807"/>
      <c r="F807" s="356">
        <v>30.2</v>
      </c>
      <c r="G807" s="356">
        <v>23.82</v>
      </c>
      <c r="H807" s="356">
        <v>20.02</v>
      </c>
      <c r="I807" s="357"/>
      <c r="J807" s="357"/>
      <c r="K807" s="359"/>
      <c r="L807" s="359"/>
      <c r="M807" s="360"/>
      <c r="N807" s="360"/>
      <c r="O807" s="371">
        <v>899</v>
      </c>
      <c r="P807" s="364">
        <v>0</v>
      </c>
    </row>
    <row r="808" spans="2:16">
      <c r="B808" s="354"/>
      <c r="C808" s="361" t="s">
        <v>2896</v>
      </c>
      <c r="E808"/>
      <c r="F808" s="356">
        <v>21.63</v>
      </c>
      <c r="G808" s="356">
        <v>17.059999999999999</v>
      </c>
      <c r="H808" s="356">
        <v>14.34</v>
      </c>
      <c r="I808" s="357"/>
      <c r="J808" s="357"/>
      <c r="K808" s="359"/>
      <c r="L808" s="359"/>
      <c r="M808" s="360"/>
      <c r="N808" s="360"/>
      <c r="O808" s="371">
        <v>644</v>
      </c>
      <c r="P808" s="364">
        <v>0</v>
      </c>
    </row>
    <row r="809" spans="2:16">
      <c r="B809" s="354"/>
      <c r="C809" s="361" t="s">
        <v>2790</v>
      </c>
      <c r="E809"/>
      <c r="F809" s="356" t="s">
        <v>2745</v>
      </c>
      <c r="G809" s="356" t="s">
        <v>2745</v>
      </c>
      <c r="H809" s="356" t="s">
        <v>2745</v>
      </c>
      <c r="I809" s="357"/>
      <c r="J809" s="357"/>
      <c r="K809" s="359"/>
      <c r="L809" s="359"/>
      <c r="M809" s="360"/>
      <c r="N809" s="360"/>
      <c r="O809" s="371">
        <v>0</v>
      </c>
      <c r="P809" s="364">
        <v>0</v>
      </c>
    </row>
    <row r="810" spans="2:16" ht="29">
      <c r="B810" s="354"/>
      <c r="C810" s="361" t="s">
        <v>2792</v>
      </c>
      <c r="E810"/>
      <c r="F810" s="356">
        <v>1.98</v>
      </c>
      <c r="G810" s="356">
        <v>1.56</v>
      </c>
      <c r="H810" s="356">
        <v>1.31</v>
      </c>
      <c r="I810" s="357"/>
      <c r="J810" s="357"/>
      <c r="K810" s="359"/>
      <c r="L810" s="359"/>
      <c r="M810" s="360"/>
      <c r="N810" s="360"/>
      <c r="O810" s="371">
        <v>59</v>
      </c>
      <c r="P810" s="364">
        <v>0</v>
      </c>
    </row>
    <row r="811" spans="2:16" ht="29">
      <c r="B811" s="354"/>
      <c r="C811" s="361" t="s">
        <v>2793</v>
      </c>
      <c r="E811"/>
      <c r="F811" s="356">
        <v>9.0399999999999991</v>
      </c>
      <c r="G811" s="356">
        <v>7.12</v>
      </c>
      <c r="H811" s="356">
        <v>5.99</v>
      </c>
      <c r="I811" s="357"/>
      <c r="J811" s="357"/>
      <c r="K811" s="359"/>
      <c r="L811" s="359"/>
      <c r="M811" s="360"/>
      <c r="N811" s="360"/>
      <c r="O811" s="371">
        <v>269</v>
      </c>
      <c r="P811" s="364">
        <v>0</v>
      </c>
    </row>
    <row r="812" spans="2:16">
      <c r="B812" s="354"/>
      <c r="C812" s="361" t="s">
        <v>2794</v>
      </c>
      <c r="E812"/>
      <c r="F812" s="356">
        <v>7.23</v>
      </c>
      <c r="G812" s="356">
        <v>5.7</v>
      </c>
      <c r="H812" s="356">
        <v>4.78</v>
      </c>
      <c r="I812" s="357"/>
      <c r="J812" s="357"/>
      <c r="K812" s="359"/>
      <c r="L812" s="359"/>
      <c r="M812" s="360"/>
      <c r="N812" s="360"/>
      <c r="O812" s="371">
        <v>215</v>
      </c>
      <c r="P812" s="364">
        <v>0</v>
      </c>
    </row>
    <row r="813" spans="2:16">
      <c r="B813" s="354"/>
      <c r="C813" s="361" t="s">
        <v>2801</v>
      </c>
      <c r="E813"/>
      <c r="F813" s="356">
        <v>5.37</v>
      </c>
      <c r="G813" s="356">
        <v>4.24</v>
      </c>
      <c r="H813" s="356">
        <v>3.56</v>
      </c>
      <c r="I813" s="357"/>
      <c r="J813" s="357"/>
      <c r="K813" s="359"/>
      <c r="L813" s="359"/>
      <c r="M813" s="360"/>
      <c r="N813" s="360"/>
      <c r="O813" s="371">
        <v>160</v>
      </c>
      <c r="P813" s="364">
        <v>0</v>
      </c>
    </row>
    <row r="814" spans="2:16">
      <c r="B814" s="354"/>
      <c r="C814" s="361" t="s">
        <v>2802</v>
      </c>
      <c r="E814"/>
      <c r="F814" s="356">
        <v>17.16</v>
      </c>
      <c r="G814" s="356">
        <v>13.54</v>
      </c>
      <c r="H814" s="356">
        <v>11.38</v>
      </c>
      <c r="I814" s="357"/>
      <c r="J814" s="357"/>
      <c r="K814" s="359"/>
      <c r="L814" s="359"/>
      <c r="M814" s="360"/>
      <c r="N814" s="360"/>
      <c r="O814" s="371">
        <v>511</v>
      </c>
      <c r="P814" s="364">
        <v>0</v>
      </c>
    </row>
    <row r="815" spans="2:16">
      <c r="B815" s="354"/>
      <c r="C815" s="361" t="s">
        <v>2803</v>
      </c>
      <c r="E815"/>
      <c r="F815" s="356">
        <v>17.21</v>
      </c>
      <c r="G815" s="356">
        <v>13.57</v>
      </c>
      <c r="H815" s="356">
        <v>11.4</v>
      </c>
      <c r="I815" s="357"/>
      <c r="J815" s="357"/>
      <c r="K815" s="359"/>
      <c r="L815" s="359"/>
      <c r="M815" s="360"/>
      <c r="N815" s="360"/>
      <c r="O815" s="371">
        <v>512</v>
      </c>
      <c r="P815" s="364">
        <v>0</v>
      </c>
    </row>
    <row r="816" spans="2:16">
      <c r="B816" s="354"/>
      <c r="C816" s="361" t="s">
        <v>2764</v>
      </c>
      <c r="E816"/>
      <c r="F816" s="356">
        <v>15.41</v>
      </c>
      <c r="G816" s="356">
        <v>12.57</v>
      </c>
      <c r="H816" s="356">
        <v>10.88</v>
      </c>
      <c r="I816" s="357"/>
      <c r="J816" s="357"/>
      <c r="K816" s="359"/>
      <c r="L816" s="359"/>
      <c r="M816" s="360"/>
      <c r="N816" s="360"/>
      <c r="O816" s="371">
        <v>399</v>
      </c>
      <c r="P816" s="364">
        <v>2</v>
      </c>
    </row>
    <row r="817" spans="2:18">
      <c r="B817" s="354"/>
      <c r="C817" s="361" t="s">
        <v>2765</v>
      </c>
      <c r="E817"/>
      <c r="F817" s="356">
        <v>10.36</v>
      </c>
      <c r="G817" s="356">
        <v>8.8000000000000007</v>
      </c>
      <c r="H817" s="356">
        <v>7.88</v>
      </c>
      <c r="I817" s="357"/>
      <c r="J817" s="357"/>
      <c r="K817" s="359"/>
      <c r="L817" s="359"/>
      <c r="M817" s="360"/>
      <c r="N817" s="360"/>
      <c r="O817" s="371">
        <v>219</v>
      </c>
      <c r="P817" s="364">
        <v>3</v>
      </c>
    </row>
    <row r="818" spans="2:18">
      <c r="B818" s="354"/>
      <c r="C818" s="361" t="s">
        <v>2796</v>
      </c>
      <c r="E818"/>
      <c r="F818" s="356">
        <v>8.94</v>
      </c>
      <c r="G818" s="356">
        <v>7.05</v>
      </c>
      <c r="H818" s="356">
        <v>5.93</v>
      </c>
      <c r="I818" s="357"/>
      <c r="J818" s="357"/>
      <c r="K818" s="359"/>
      <c r="L818" s="359"/>
      <c r="M818" s="360"/>
      <c r="N818" s="360"/>
      <c r="O818" s="371">
        <v>266</v>
      </c>
      <c r="P818" s="364">
        <v>0</v>
      </c>
    </row>
    <row r="819" spans="2:18">
      <c r="B819" s="354"/>
      <c r="C819" s="361" t="s">
        <v>2766</v>
      </c>
      <c r="E819"/>
      <c r="F819" s="356">
        <v>8.94</v>
      </c>
      <c r="G819" s="356">
        <v>7.05</v>
      </c>
      <c r="H819" s="356">
        <v>5.93</v>
      </c>
      <c r="I819" s="357"/>
      <c r="J819" s="357"/>
      <c r="K819" s="359"/>
      <c r="L819" s="359"/>
      <c r="M819" s="360"/>
      <c r="N819" s="360"/>
      <c r="O819" s="371">
        <v>266</v>
      </c>
      <c r="P819" s="364">
        <v>0</v>
      </c>
    </row>
    <row r="820" spans="2:18">
      <c r="B820" s="354"/>
      <c r="C820" s="361" t="s">
        <v>2797</v>
      </c>
      <c r="E820"/>
      <c r="F820" s="356">
        <v>45.43</v>
      </c>
      <c r="G820" s="356">
        <v>35.82</v>
      </c>
      <c r="H820" s="356">
        <v>30.1</v>
      </c>
      <c r="I820" s="357"/>
      <c r="J820" s="357"/>
      <c r="K820" s="359"/>
      <c r="L820" s="359"/>
      <c r="M820" s="360"/>
      <c r="N820" s="360"/>
      <c r="O820" s="371">
        <v>1352</v>
      </c>
      <c r="P820" s="364">
        <v>0</v>
      </c>
    </row>
    <row r="821" spans="2:18">
      <c r="B821" s="354"/>
      <c r="C821" s="361" t="s">
        <v>2767</v>
      </c>
      <c r="E821"/>
      <c r="F821" s="356">
        <v>29.86</v>
      </c>
      <c r="G821" s="356">
        <v>23.55</v>
      </c>
      <c r="H821" s="356">
        <v>19.79</v>
      </c>
      <c r="I821" s="357"/>
      <c r="J821" s="357"/>
      <c r="K821" s="359"/>
      <c r="L821" s="359"/>
      <c r="M821" s="360"/>
      <c r="N821" s="360"/>
      <c r="O821" s="371">
        <v>889</v>
      </c>
      <c r="P821" s="364">
        <v>0</v>
      </c>
    </row>
    <row r="822" spans="2:18">
      <c r="B822" s="354"/>
      <c r="C822" s="361" t="s">
        <v>2768</v>
      </c>
      <c r="E822"/>
      <c r="F822" s="356">
        <v>6.42</v>
      </c>
      <c r="G822" s="356">
        <v>5.0599999999999996</v>
      </c>
      <c r="H822" s="356">
        <v>4.25</v>
      </c>
      <c r="I822" s="357"/>
      <c r="J822" s="357"/>
      <c r="K822" s="359"/>
      <c r="L822" s="359"/>
      <c r="M822" s="360"/>
      <c r="N822" s="360"/>
      <c r="O822" s="371">
        <v>191</v>
      </c>
      <c r="P822" s="364">
        <v>0</v>
      </c>
    </row>
    <row r="823" spans="2:18">
      <c r="B823" s="354"/>
      <c r="C823" s="361" t="s">
        <v>2749</v>
      </c>
      <c r="E823"/>
      <c r="F823" s="356">
        <v>1.64</v>
      </c>
      <c r="G823" s="356">
        <v>1.3</v>
      </c>
      <c r="H823" s="356">
        <v>1.0900000000000001</v>
      </c>
      <c r="I823" s="357"/>
      <c r="J823" s="357"/>
      <c r="K823" s="359"/>
      <c r="L823" s="359"/>
      <c r="M823" s="360"/>
      <c r="N823" s="360"/>
      <c r="O823" s="371">
        <v>49</v>
      </c>
      <c r="P823" s="364">
        <v>0</v>
      </c>
    </row>
    <row r="824" spans="2:18">
      <c r="B824" s="354"/>
      <c r="C824" s="361"/>
      <c r="E824"/>
      <c r="F824" s="356"/>
      <c r="G824" s="356"/>
      <c r="H824" s="356"/>
      <c r="I824" s="357"/>
      <c r="J824" s="357"/>
      <c r="K824" s="359"/>
      <c r="L824" s="359"/>
      <c r="M824" s="360"/>
      <c r="N824" s="360"/>
    </row>
    <row r="825" spans="2:18" s="343" customFormat="1" ht="150">
      <c r="B825" s="321" t="s">
        <v>2907</v>
      </c>
      <c r="C825" s="344" t="s">
        <v>2908</v>
      </c>
      <c r="D825" s="345">
        <v>30</v>
      </c>
      <c r="E825" s="343">
        <v>36</v>
      </c>
      <c r="F825" s="346">
        <v>85.49</v>
      </c>
      <c r="G825" s="346">
        <v>67.41</v>
      </c>
      <c r="H825" s="346">
        <v>56.65</v>
      </c>
      <c r="I825" s="347">
        <v>0</v>
      </c>
      <c r="J825" s="347">
        <v>0</v>
      </c>
      <c r="K825" s="348">
        <v>6.8999999999999999E-3</v>
      </c>
      <c r="L825" s="348">
        <v>4.4999999999999998E-2</v>
      </c>
      <c r="M825" s="350" t="s">
        <v>2721</v>
      </c>
      <c r="N825" s="350" t="s">
        <v>2743</v>
      </c>
      <c r="O825" s="370">
        <v>2514</v>
      </c>
      <c r="P825" s="351">
        <v>0</v>
      </c>
      <c r="Q825" s="353">
        <v>6.8999999999999999E-3</v>
      </c>
      <c r="R825" s="353">
        <v>4.4999999999999998E-2</v>
      </c>
    </row>
    <row r="826" spans="2:18">
      <c r="B826" s="354"/>
      <c r="C826" s="355" t="s">
        <v>2781</v>
      </c>
      <c r="E826"/>
      <c r="F826" s="356" t="s">
        <v>2745</v>
      </c>
      <c r="G826" s="356" t="s">
        <v>2745</v>
      </c>
      <c r="H826" s="356" t="s">
        <v>2745</v>
      </c>
      <c r="I826" s="357"/>
      <c r="J826" s="357"/>
      <c r="K826" s="359"/>
      <c r="L826" s="359"/>
      <c r="M826" s="360"/>
      <c r="N826" s="360"/>
      <c r="O826" s="371">
        <v>0</v>
      </c>
      <c r="P826" s="364">
        <v>0</v>
      </c>
    </row>
    <row r="827" spans="2:18">
      <c r="B827" s="354"/>
      <c r="C827" s="361" t="s">
        <v>2782</v>
      </c>
      <c r="E827"/>
      <c r="F827" s="356">
        <v>0</v>
      </c>
      <c r="G827" s="356">
        <v>0</v>
      </c>
      <c r="H827" s="356">
        <v>0</v>
      </c>
      <c r="I827" s="357"/>
      <c r="J827" s="357"/>
      <c r="K827" s="359"/>
      <c r="L827" s="359"/>
      <c r="M827" s="360"/>
      <c r="N827" s="360"/>
      <c r="O827" s="371">
        <v>0</v>
      </c>
      <c r="P827" s="364">
        <v>0</v>
      </c>
    </row>
    <row r="828" spans="2:18">
      <c r="B828" s="354"/>
      <c r="C828" s="361" t="s">
        <v>2895</v>
      </c>
      <c r="E828"/>
      <c r="F828" s="356">
        <v>10.88</v>
      </c>
      <c r="G828" s="356">
        <v>8.58</v>
      </c>
      <c r="H828" s="356">
        <v>7.21</v>
      </c>
      <c r="I828" s="357"/>
      <c r="J828" s="357"/>
      <c r="K828" s="359"/>
      <c r="L828" s="359"/>
      <c r="M828" s="360"/>
      <c r="N828" s="360"/>
      <c r="O828" s="371">
        <v>324</v>
      </c>
      <c r="P828" s="364">
        <v>0</v>
      </c>
    </row>
    <row r="829" spans="2:18">
      <c r="B829" s="354"/>
      <c r="C829" s="361" t="s">
        <v>2784</v>
      </c>
      <c r="E829"/>
      <c r="F829" s="356" t="s">
        <v>2745</v>
      </c>
      <c r="G829" s="356" t="s">
        <v>2745</v>
      </c>
      <c r="H829" s="356" t="s">
        <v>2745</v>
      </c>
      <c r="I829" s="357"/>
      <c r="J829" s="357"/>
      <c r="K829" s="359"/>
      <c r="L829" s="359"/>
      <c r="M829" s="360"/>
      <c r="N829" s="360"/>
      <c r="O829" s="371">
        <v>0</v>
      </c>
      <c r="P829" s="364">
        <v>0</v>
      </c>
    </row>
    <row r="830" spans="2:18">
      <c r="B830" s="354"/>
      <c r="C830" s="355" t="s">
        <v>2744</v>
      </c>
      <c r="E830"/>
      <c r="F830" s="356" t="s">
        <v>2745</v>
      </c>
      <c r="G830" s="356" t="s">
        <v>2745</v>
      </c>
      <c r="H830" s="356" t="s">
        <v>2745</v>
      </c>
      <c r="I830" s="357"/>
      <c r="J830" s="357"/>
      <c r="K830" s="359"/>
      <c r="L830" s="359"/>
      <c r="M830" s="360"/>
      <c r="N830" s="360"/>
      <c r="O830" s="371">
        <v>0</v>
      </c>
      <c r="P830" s="364">
        <v>0</v>
      </c>
    </row>
    <row r="831" spans="2:18">
      <c r="B831" s="354"/>
      <c r="C831" s="361" t="s">
        <v>2785</v>
      </c>
      <c r="E831"/>
      <c r="F831" s="356">
        <v>3.36</v>
      </c>
      <c r="G831" s="356">
        <v>2.65</v>
      </c>
      <c r="H831" s="356">
        <v>2.23</v>
      </c>
      <c r="I831" s="357"/>
      <c r="J831" s="357"/>
      <c r="K831" s="359"/>
      <c r="L831" s="359"/>
      <c r="M831" s="360"/>
      <c r="N831" s="360"/>
      <c r="O831" s="371">
        <v>100</v>
      </c>
      <c r="P831" s="364">
        <v>0</v>
      </c>
    </row>
    <row r="832" spans="2:18">
      <c r="B832" s="354"/>
      <c r="C832" s="361" t="s">
        <v>2786</v>
      </c>
      <c r="E832"/>
      <c r="F832" s="356">
        <v>18.14</v>
      </c>
      <c r="G832" s="356">
        <v>14.31</v>
      </c>
      <c r="H832" s="356">
        <v>12.03</v>
      </c>
      <c r="I832" s="357"/>
      <c r="J832" s="357"/>
      <c r="K832" s="359"/>
      <c r="L832" s="359"/>
      <c r="M832" s="360"/>
      <c r="N832" s="360"/>
      <c r="O832" s="371">
        <v>540</v>
      </c>
      <c r="P832" s="364">
        <v>0</v>
      </c>
    </row>
    <row r="833" spans="2:16">
      <c r="B833" s="354"/>
      <c r="C833" s="361" t="s">
        <v>2759</v>
      </c>
      <c r="E833"/>
      <c r="F833" s="356" t="s">
        <v>2745</v>
      </c>
      <c r="G833" s="356" t="s">
        <v>2745</v>
      </c>
      <c r="H833" s="356" t="s">
        <v>2745</v>
      </c>
      <c r="I833" s="357"/>
      <c r="J833" s="357"/>
      <c r="K833" s="359"/>
      <c r="L833" s="359"/>
      <c r="M833" s="360"/>
      <c r="N833" s="360"/>
      <c r="O833" s="371">
        <v>0</v>
      </c>
      <c r="P833" s="364">
        <v>0</v>
      </c>
    </row>
    <row r="834" spans="2:16">
      <c r="B834" s="354"/>
      <c r="C834" s="355" t="s">
        <v>2744</v>
      </c>
      <c r="E834"/>
      <c r="F834" s="356" t="s">
        <v>2745</v>
      </c>
      <c r="G834" s="356" t="s">
        <v>2745</v>
      </c>
      <c r="H834" s="356" t="s">
        <v>2745</v>
      </c>
      <c r="I834" s="357"/>
      <c r="J834" s="357"/>
      <c r="K834" s="359"/>
      <c r="L834" s="359"/>
      <c r="M834" s="360"/>
      <c r="N834" s="360"/>
      <c r="O834" s="371">
        <v>0</v>
      </c>
      <c r="P834" s="364">
        <v>0</v>
      </c>
    </row>
    <row r="835" spans="2:16">
      <c r="B835" s="354"/>
      <c r="C835" s="361" t="s">
        <v>2787</v>
      </c>
      <c r="E835"/>
      <c r="F835" s="356">
        <v>14.48</v>
      </c>
      <c r="G835" s="356">
        <v>11.42</v>
      </c>
      <c r="H835" s="356">
        <v>9.59</v>
      </c>
      <c r="I835" s="357"/>
      <c r="J835" s="357"/>
      <c r="K835" s="359"/>
      <c r="L835" s="359"/>
      <c r="M835" s="360"/>
      <c r="N835" s="360"/>
      <c r="O835" s="371">
        <v>431</v>
      </c>
      <c r="P835" s="364">
        <v>0</v>
      </c>
    </row>
    <row r="836" spans="2:16">
      <c r="B836" s="354"/>
      <c r="C836" s="361" t="s">
        <v>2788</v>
      </c>
      <c r="E836"/>
      <c r="F836" s="356">
        <v>30.2</v>
      </c>
      <c r="G836" s="356">
        <v>23.82</v>
      </c>
      <c r="H836" s="356">
        <v>20.02</v>
      </c>
      <c r="I836" s="357"/>
      <c r="J836" s="357"/>
      <c r="K836" s="359"/>
      <c r="L836" s="359"/>
      <c r="M836" s="360"/>
      <c r="N836" s="360"/>
      <c r="O836" s="371">
        <v>899</v>
      </c>
      <c r="P836" s="364">
        <v>0</v>
      </c>
    </row>
    <row r="837" spans="2:16">
      <c r="B837" s="354"/>
      <c r="C837" s="361" t="s">
        <v>2896</v>
      </c>
      <c r="E837"/>
      <c r="F837" s="356">
        <v>21.63</v>
      </c>
      <c r="G837" s="356">
        <v>17.059999999999999</v>
      </c>
      <c r="H837" s="356">
        <v>14.34</v>
      </c>
      <c r="I837" s="357"/>
      <c r="J837" s="357"/>
      <c r="K837" s="359"/>
      <c r="L837" s="359"/>
      <c r="M837" s="360"/>
      <c r="N837" s="360"/>
      <c r="O837" s="371">
        <v>644</v>
      </c>
      <c r="P837" s="364">
        <v>0</v>
      </c>
    </row>
    <row r="838" spans="2:16">
      <c r="B838" s="354"/>
      <c r="C838" s="361" t="s">
        <v>2790</v>
      </c>
      <c r="E838"/>
      <c r="F838" s="356" t="s">
        <v>2745</v>
      </c>
      <c r="G838" s="356" t="s">
        <v>2745</v>
      </c>
      <c r="H838" s="356" t="s">
        <v>2745</v>
      </c>
      <c r="I838" s="357"/>
      <c r="J838" s="357"/>
      <c r="K838" s="359"/>
      <c r="L838" s="359"/>
      <c r="M838" s="360"/>
      <c r="N838" s="360"/>
      <c r="O838" s="371">
        <v>0</v>
      </c>
      <c r="P838" s="364">
        <v>0</v>
      </c>
    </row>
    <row r="839" spans="2:16">
      <c r="B839" s="354"/>
      <c r="C839" s="361" t="s">
        <v>2791</v>
      </c>
      <c r="E839"/>
      <c r="F839" s="356">
        <v>10.08</v>
      </c>
      <c r="G839" s="356">
        <v>7.95</v>
      </c>
      <c r="H839" s="356">
        <v>6.68</v>
      </c>
      <c r="I839" s="357"/>
      <c r="J839" s="357"/>
      <c r="K839" s="359"/>
      <c r="L839" s="359"/>
      <c r="M839" s="360"/>
      <c r="N839" s="360"/>
      <c r="O839" s="371">
        <v>300</v>
      </c>
      <c r="P839" s="364">
        <v>0</v>
      </c>
    </row>
    <row r="840" spans="2:16" ht="29">
      <c r="B840" s="354"/>
      <c r="C840" s="361" t="s">
        <v>2792</v>
      </c>
      <c r="E840"/>
      <c r="F840" s="356">
        <v>1.98</v>
      </c>
      <c r="G840" s="356">
        <v>1.56</v>
      </c>
      <c r="H840" s="356">
        <v>1.31</v>
      </c>
      <c r="I840" s="357"/>
      <c r="J840" s="357"/>
      <c r="K840" s="359"/>
      <c r="L840" s="359"/>
      <c r="M840" s="360"/>
      <c r="N840" s="360"/>
      <c r="O840" s="371">
        <v>59</v>
      </c>
      <c r="P840" s="364">
        <v>0</v>
      </c>
    </row>
    <row r="841" spans="2:16" ht="29">
      <c r="B841" s="354"/>
      <c r="C841" s="361" t="s">
        <v>2793</v>
      </c>
      <c r="E841"/>
      <c r="F841" s="356">
        <v>9.0399999999999991</v>
      </c>
      <c r="G841" s="356">
        <v>7.12</v>
      </c>
      <c r="H841" s="356">
        <v>5.99</v>
      </c>
      <c r="I841" s="357"/>
      <c r="J841" s="357"/>
      <c r="K841" s="359"/>
      <c r="L841" s="359"/>
      <c r="M841" s="360"/>
      <c r="N841" s="360"/>
      <c r="O841" s="371">
        <v>269</v>
      </c>
      <c r="P841" s="364">
        <v>0</v>
      </c>
    </row>
    <row r="842" spans="2:16">
      <c r="B842" s="354"/>
      <c r="C842" s="361" t="s">
        <v>2794</v>
      </c>
      <c r="E842"/>
      <c r="F842" s="356">
        <v>7.23</v>
      </c>
      <c r="G842" s="356">
        <v>5.7</v>
      </c>
      <c r="H842" s="356">
        <v>4.78</v>
      </c>
      <c r="I842" s="357"/>
      <c r="J842" s="357"/>
      <c r="K842" s="359"/>
      <c r="L842" s="359"/>
      <c r="M842" s="360"/>
      <c r="N842" s="360"/>
      <c r="O842" s="371">
        <v>215</v>
      </c>
      <c r="P842" s="364">
        <v>0</v>
      </c>
    </row>
    <row r="843" spans="2:16">
      <c r="B843" s="354"/>
      <c r="C843" s="361" t="s">
        <v>2764</v>
      </c>
      <c r="E843"/>
      <c r="F843" s="356">
        <v>15.41</v>
      </c>
      <c r="G843" s="356">
        <v>12.57</v>
      </c>
      <c r="H843" s="356">
        <v>10.88</v>
      </c>
      <c r="I843" s="357"/>
      <c r="J843" s="357"/>
      <c r="K843" s="359"/>
      <c r="L843" s="359"/>
      <c r="M843" s="360"/>
      <c r="N843" s="360"/>
      <c r="O843" s="371">
        <v>399</v>
      </c>
      <c r="P843" s="364">
        <v>2</v>
      </c>
    </row>
    <row r="844" spans="2:16">
      <c r="B844" s="354"/>
      <c r="C844" s="361" t="s">
        <v>2795</v>
      </c>
      <c r="E844"/>
      <c r="F844" s="356">
        <v>13.44</v>
      </c>
      <c r="G844" s="356">
        <v>10.59</v>
      </c>
      <c r="H844" s="356">
        <v>8.9</v>
      </c>
      <c r="I844" s="357"/>
      <c r="J844" s="357"/>
      <c r="K844" s="359"/>
      <c r="L844" s="359"/>
      <c r="M844" s="360"/>
      <c r="N844" s="360"/>
      <c r="O844" s="371">
        <v>400</v>
      </c>
      <c r="P844" s="364">
        <v>0</v>
      </c>
    </row>
    <row r="845" spans="2:16">
      <c r="B845" s="354"/>
      <c r="C845" s="361" t="s">
        <v>2765</v>
      </c>
      <c r="E845"/>
      <c r="F845" s="356">
        <v>10.36</v>
      </c>
      <c r="G845" s="356">
        <v>8.8000000000000007</v>
      </c>
      <c r="H845" s="356">
        <v>7.88</v>
      </c>
      <c r="I845" s="357"/>
      <c r="J845" s="357"/>
      <c r="K845" s="359"/>
      <c r="L845" s="359"/>
      <c r="M845" s="360"/>
      <c r="N845" s="360"/>
      <c r="O845" s="371">
        <v>219</v>
      </c>
      <c r="P845" s="364">
        <v>3</v>
      </c>
    </row>
    <row r="846" spans="2:16">
      <c r="B846" s="354"/>
      <c r="C846" s="361" t="s">
        <v>2796</v>
      </c>
      <c r="E846"/>
      <c r="F846" s="356">
        <v>8.94</v>
      </c>
      <c r="G846" s="356">
        <v>7.05</v>
      </c>
      <c r="H846" s="356">
        <v>5.93</v>
      </c>
      <c r="I846" s="357"/>
      <c r="J846" s="357"/>
      <c r="K846" s="359"/>
      <c r="L846" s="359"/>
      <c r="M846" s="360"/>
      <c r="N846" s="360"/>
      <c r="O846" s="371">
        <v>266</v>
      </c>
      <c r="P846" s="364">
        <v>0</v>
      </c>
    </row>
    <row r="847" spans="2:16">
      <c r="B847" s="354"/>
      <c r="C847" s="361" t="s">
        <v>2766</v>
      </c>
      <c r="E847"/>
      <c r="F847" s="356">
        <v>8.94</v>
      </c>
      <c r="G847" s="356">
        <v>7.05</v>
      </c>
      <c r="H847" s="356">
        <v>5.93</v>
      </c>
      <c r="I847" s="357"/>
      <c r="J847" s="357"/>
      <c r="K847" s="359"/>
      <c r="L847" s="359"/>
      <c r="M847" s="360"/>
      <c r="N847" s="360"/>
      <c r="O847" s="371">
        <v>266</v>
      </c>
      <c r="P847" s="364">
        <v>0</v>
      </c>
    </row>
    <row r="848" spans="2:16">
      <c r="B848" s="354"/>
      <c r="C848" s="361" t="s">
        <v>2797</v>
      </c>
      <c r="E848"/>
      <c r="F848" s="356">
        <v>45.43</v>
      </c>
      <c r="G848" s="356">
        <v>35.82</v>
      </c>
      <c r="H848" s="356">
        <v>30.1</v>
      </c>
      <c r="I848" s="357"/>
      <c r="J848" s="357"/>
      <c r="K848" s="359"/>
      <c r="L848" s="359"/>
      <c r="M848" s="360"/>
      <c r="N848" s="360"/>
      <c r="O848" s="371">
        <v>1352</v>
      </c>
      <c r="P848" s="364">
        <v>0</v>
      </c>
    </row>
    <row r="849" spans="2:18">
      <c r="B849" s="354"/>
      <c r="C849" s="361" t="s">
        <v>2767</v>
      </c>
      <c r="E849"/>
      <c r="F849" s="356">
        <v>29.86</v>
      </c>
      <c r="G849" s="356">
        <v>23.55</v>
      </c>
      <c r="H849" s="356">
        <v>19.79</v>
      </c>
      <c r="I849" s="357"/>
      <c r="J849" s="357"/>
      <c r="K849" s="359"/>
      <c r="L849" s="359"/>
      <c r="M849" s="360"/>
      <c r="N849" s="360"/>
      <c r="O849" s="371">
        <v>889</v>
      </c>
      <c r="P849" s="364">
        <v>0</v>
      </c>
    </row>
    <row r="850" spans="2:18">
      <c r="B850" s="354"/>
      <c r="C850" s="361" t="s">
        <v>2768</v>
      </c>
      <c r="E850"/>
      <c r="F850" s="356">
        <v>6.42</v>
      </c>
      <c r="G850" s="356">
        <v>5.0599999999999996</v>
      </c>
      <c r="H850" s="356">
        <v>4.25</v>
      </c>
      <c r="I850" s="357"/>
      <c r="J850" s="357"/>
      <c r="K850" s="359"/>
      <c r="L850" s="359"/>
      <c r="M850" s="360"/>
      <c r="N850" s="360"/>
      <c r="O850" s="371">
        <v>191</v>
      </c>
      <c r="P850" s="364">
        <v>0</v>
      </c>
    </row>
    <row r="851" spans="2:18">
      <c r="B851" s="354"/>
      <c r="C851" s="361" t="s">
        <v>2749</v>
      </c>
      <c r="E851"/>
      <c r="F851" s="356">
        <v>1.64</v>
      </c>
      <c r="G851" s="356">
        <v>1.3</v>
      </c>
      <c r="H851" s="356">
        <v>1.0900000000000001</v>
      </c>
      <c r="I851" s="357"/>
      <c r="J851" s="357"/>
      <c r="K851" s="359"/>
      <c r="L851" s="359"/>
      <c r="M851" s="360"/>
      <c r="N851" s="360"/>
      <c r="O851" s="371">
        <v>49</v>
      </c>
      <c r="P851" s="364">
        <v>0</v>
      </c>
    </row>
    <row r="852" spans="2:18">
      <c r="B852" s="354"/>
      <c r="C852" s="361"/>
      <c r="E852"/>
      <c r="F852" s="356"/>
      <c r="G852" s="356"/>
      <c r="H852" s="356"/>
      <c r="I852" s="357"/>
      <c r="J852" s="357"/>
      <c r="K852" s="359"/>
      <c r="L852" s="359"/>
      <c r="M852" s="360"/>
      <c r="N852" s="360"/>
    </row>
    <row r="853" spans="2:18" s="343" customFormat="1" ht="100">
      <c r="B853" s="321" t="s">
        <v>2909</v>
      </c>
      <c r="C853" s="344" t="s">
        <v>2910</v>
      </c>
      <c r="D853" s="345">
        <v>30</v>
      </c>
      <c r="E853" s="343">
        <v>36</v>
      </c>
      <c r="F853" s="346">
        <v>93.05</v>
      </c>
      <c r="G853" s="346">
        <v>73.37</v>
      </c>
      <c r="H853" s="346">
        <v>61.66</v>
      </c>
      <c r="I853" s="347">
        <v>0</v>
      </c>
      <c r="J853" s="347">
        <v>0</v>
      </c>
      <c r="K853" s="348">
        <v>6.8999999999999999E-3</v>
      </c>
      <c r="L853" s="348">
        <v>4.4999999999999998E-2</v>
      </c>
      <c r="M853" s="350" t="s">
        <v>2721</v>
      </c>
      <c r="N853" s="350" t="s">
        <v>2743</v>
      </c>
      <c r="O853" s="370">
        <v>2761</v>
      </c>
      <c r="P853" s="351">
        <v>0</v>
      </c>
      <c r="Q853" s="353">
        <v>6.8999999999999999E-3</v>
      </c>
      <c r="R853" s="353">
        <v>4.4999999999999998E-2</v>
      </c>
    </row>
    <row r="854" spans="2:18">
      <c r="B854" s="354"/>
      <c r="C854" s="355" t="s">
        <v>2781</v>
      </c>
      <c r="E854"/>
      <c r="F854" s="356" t="s">
        <v>2745</v>
      </c>
      <c r="G854" s="356" t="s">
        <v>2745</v>
      </c>
      <c r="H854" s="356" t="s">
        <v>2745</v>
      </c>
      <c r="I854" s="357"/>
      <c r="J854" s="357"/>
      <c r="K854" s="359"/>
      <c r="L854" s="359"/>
      <c r="M854" s="360"/>
      <c r="N854" s="360"/>
      <c r="O854" s="371">
        <v>0</v>
      </c>
      <c r="P854" s="364">
        <v>0</v>
      </c>
    </row>
    <row r="855" spans="2:18">
      <c r="B855" s="354"/>
      <c r="C855" s="361" t="s">
        <v>2782</v>
      </c>
      <c r="E855"/>
      <c r="F855" s="356">
        <v>0</v>
      </c>
      <c r="G855" s="356">
        <v>0</v>
      </c>
      <c r="H855" s="356">
        <v>0</v>
      </c>
      <c r="I855" s="357"/>
      <c r="J855" s="357"/>
      <c r="K855" s="359"/>
      <c r="L855" s="359"/>
      <c r="M855" s="360"/>
      <c r="N855" s="360"/>
      <c r="O855" s="371">
        <v>0</v>
      </c>
      <c r="P855" s="364">
        <v>0</v>
      </c>
    </row>
    <row r="856" spans="2:18">
      <c r="B856" s="354"/>
      <c r="C856" s="361" t="s">
        <v>2895</v>
      </c>
      <c r="E856"/>
      <c r="F856" s="356">
        <v>10.88</v>
      </c>
      <c r="G856" s="356">
        <v>8.58</v>
      </c>
      <c r="H856" s="356">
        <v>7.21</v>
      </c>
      <c r="I856" s="357"/>
      <c r="J856" s="357"/>
      <c r="K856" s="359"/>
      <c r="L856" s="359"/>
      <c r="M856" s="360"/>
      <c r="N856" s="360"/>
      <c r="O856" s="371">
        <v>324</v>
      </c>
      <c r="P856" s="364">
        <v>0</v>
      </c>
    </row>
    <row r="857" spans="2:18">
      <c r="B857" s="354"/>
      <c r="C857" s="361" t="s">
        <v>2784</v>
      </c>
      <c r="E857"/>
      <c r="F857" s="356" t="s">
        <v>2745</v>
      </c>
      <c r="G857" s="356" t="s">
        <v>2745</v>
      </c>
      <c r="H857" s="356" t="s">
        <v>2745</v>
      </c>
      <c r="I857" s="357"/>
      <c r="J857" s="357"/>
      <c r="K857" s="359"/>
      <c r="L857" s="359"/>
      <c r="M857" s="360"/>
      <c r="N857" s="360"/>
      <c r="O857" s="371">
        <v>0</v>
      </c>
      <c r="P857" s="364">
        <v>0</v>
      </c>
    </row>
    <row r="858" spans="2:18">
      <c r="B858" s="354"/>
      <c r="C858" s="355" t="s">
        <v>2744</v>
      </c>
      <c r="E858"/>
      <c r="F858" s="356" t="s">
        <v>2745</v>
      </c>
      <c r="G858" s="356" t="s">
        <v>2745</v>
      </c>
      <c r="H858" s="356" t="s">
        <v>2745</v>
      </c>
      <c r="I858" s="357"/>
      <c r="J858" s="357"/>
      <c r="K858" s="359"/>
      <c r="L858" s="359"/>
      <c r="M858" s="360"/>
      <c r="N858" s="360"/>
      <c r="O858" s="371">
        <v>0</v>
      </c>
      <c r="P858" s="364">
        <v>0</v>
      </c>
    </row>
    <row r="859" spans="2:18">
      <c r="B859" s="354"/>
      <c r="C859" s="361" t="s">
        <v>2786</v>
      </c>
      <c r="E859"/>
      <c r="F859" s="356">
        <v>18.14</v>
      </c>
      <c r="G859" s="356">
        <v>14.31</v>
      </c>
      <c r="H859" s="356">
        <v>12.03</v>
      </c>
      <c r="I859" s="357"/>
      <c r="J859" s="357"/>
      <c r="K859" s="359"/>
      <c r="L859" s="359"/>
      <c r="M859" s="360"/>
      <c r="N859" s="360"/>
      <c r="O859" s="371">
        <v>540</v>
      </c>
      <c r="P859" s="364">
        <v>0</v>
      </c>
    </row>
    <row r="860" spans="2:18">
      <c r="B860" s="354"/>
      <c r="C860" s="361" t="s">
        <v>2800</v>
      </c>
      <c r="E860"/>
      <c r="F860" s="356">
        <v>22.27</v>
      </c>
      <c r="G860" s="356">
        <v>17.57</v>
      </c>
      <c r="H860" s="356">
        <v>14.76</v>
      </c>
      <c r="I860" s="357"/>
      <c r="J860" s="357"/>
      <c r="K860" s="359"/>
      <c r="L860" s="359"/>
      <c r="M860" s="360"/>
      <c r="N860" s="360"/>
      <c r="O860" s="371">
        <v>663</v>
      </c>
      <c r="P860" s="364">
        <v>0</v>
      </c>
    </row>
    <row r="861" spans="2:18">
      <c r="B861" s="354"/>
      <c r="C861" s="361" t="s">
        <v>2759</v>
      </c>
      <c r="E861"/>
      <c r="F861" s="356" t="s">
        <v>2745</v>
      </c>
      <c r="G861" s="356" t="s">
        <v>2745</v>
      </c>
      <c r="H861" s="356" t="s">
        <v>2745</v>
      </c>
      <c r="I861" s="357"/>
      <c r="J861" s="357"/>
      <c r="K861" s="359"/>
      <c r="L861" s="359"/>
      <c r="M861" s="360"/>
      <c r="N861" s="360"/>
      <c r="O861" s="371">
        <v>0</v>
      </c>
      <c r="P861" s="364">
        <v>0</v>
      </c>
    </row>
    <row r="862" spans="2:18">
      <c r="B862" s="354"/>
      <c r="C862" s="355" t="s">
        <v>2744</v>
      </c>
      <c r="E862"/>
      <c r="F862" s="356" t="s">
        <v>2745</v>
      </c>
      <c r="G862" s="356" t="s">
        <v>2745</v>
      </c>
      <c r="H862" s="356" t="s">
        <v>2745</v>
      </c>
      <c r="I862" s="357"/>
      <c r="J862" s="357"/>
      <c r="K862" s="359"/>
      <c r="L862" s="359"/>
      <c r="M862" s="360"/>
      <c r="N862" s="360"/>
      <c r="O862" s="371">
        <v>0</v>
      </c>
      <c r="P862" s="364">
        <v>0</v>
      </c>
    </row>
    <row r="863" spans="2:18">
      <c r="B863" s="354"/>
      <c r="C863" s="361" t="s">
        <v>2787</v>
      </c>
      <c r="E863"/>
      <c r="F863" s="356">
        <v>14.48</v>
      </c>
      <c r="G863" s="356">
        <v>11.42</v>
      </c>
      <c r="H863" s="356">
        <v>9.59</v>
      </c>
      <c r="I863" s="357"/>
      <c r="J863" s="357"/>
      <c r="K863" s="359"/>
      <c r="L863" s="359"/>
      <c r="M863" s="360"/>
      <c r="N863" s="360"/>
      <c r="O863" s="371">
        <v>431</v>
      </c>
      <c r="P863" s="364">
        <v>0</v>
      </c>
    </row>
    <row r="864" spans="2:18">
      <c r="B864" s="354"/>
      <c r="C864" s="361" t="s">
        <v>2788</v>
      </c>
      <c r="E864"/>
      <c r="F864" s="356">
        <v>30.2</v>
      </c>
      <c r="G864" s="356">
        <v>23.82</v>
      </c>
      <c r="H864" s="356">
        <v>20.02</v>
      </c>
      <c r="I864" s="357"/>
      <c r="J864" s="357"/>
      <c r="K864" s="359"/>
      <c r="L864" s="359"/>
      <c r="M864" s="360"/>
      <c r="N864" s="360"/>
      <c r="O864" s="371">
        <v>899</v>
      </c>
      <c r="P864" s="364">
        <v>0</v>
      </c>
    </row>
    <row r="865" spans="2:16">
      <c r="B865" s="354"/>
      <c r="C865" s="361" t="s">
        <v>2896</v>
      </c>
      <c r="E865"/>
      <c r="F865" s="356">
        <v>21.63</v>
      </c>
      <c r="G865" s="356">
        <v>17.059999999999999</v>
      </c>
      <c r="H865" s="356">
        <v>14.34</v>
      </c>
      <c r="I865" s="357"/>
      <c r="J865" s="357"/>
      <c r="K865" s="359"/>
      <c r="L865" s="359"/>
      <c r="M865" s="360"/>
      <c r="N865" s="360"/>
      <c r="O865" s="371">
        <v>644</v>
      </c>
      <c r="P865" s="364">
        <v>0</v>
      </c>
    </row>
    <row r="866" spans="2:16">
      <c r="B866" s="354"/>
      <c r="C866" s="361" t="s">
        <v>2790</v>
      </c>
      <c r="E866"/>
      <c r="F866" s="356" t="s">
        <v>2745</v>
      </c>
      <c r="G866" s="356" t="s">
        <v>2745</v>
      </c>
      <c r="H866" s="356" t="s">
        <v>2745</v>
      </c>
      <c r="I866" s="357"/>
      <c r="J866" s="357"/>
      <c r="K866" s="359"/>
      <c r="L866" s="359"/>
      <c r="M866" s="360"/>
      <c r="N866" s="360"/>
      <c r="O866" s="371">
        <v>0</v>
      </c>
      <c r="P866" s="364">
        <v>0</v>
      </c>
    </row>
    <row r="867" spans="2:16" ht="29">
      <c r="B867" s="354"/>
      <c r="C867" s="361" t="s">
        <v>2792</v>
      </c>
      <c r="E867"/>
      <c r="F867" s="356">
        <v>1.98</v>
      </c>
      <c r="G867" s="356">
        <v>1.56</v>
      </c>
      <c r="H867" s="356">
        <v>1.31</v>
      </c>
      <c r="I867" s="357"/>
      <c r="J867" s="357"/>
      <c r="K867" s="359"/>
      <c r="L867" s="359"/>
      <c r="M867" s="360"/>
      <c r="N867" s="360"/>
      <c r="O867" s="371">
        <v>59</v>
      </c>
      <c r="P867" s="364">
        <v>0</v>
      </c>
    </row>
    <row r="868" spans="2:16" ht="29">
      <c r="B868" s="354"/>
      <c r="C868" s="361" t="s">
        <v>2793</v>
      </c>
      <c r="E868"/>
      <c r="F868" s="356">
        <v>9.0399999999999991</v>
      </c>
      <c r="G868" s="356">
        <v>7.12</v>
      </c>
      <c r="H868" s="356">
        <v>5.99</v>
      </c>
      <c r="I868" s="357"/>
      <c r="J868" s="357"/>
      <c r="K868" s="359"/>
      <c r="L868" s="359"/>
      <c r="M868" s="360"/>
      <c r="N868" s="360"/>
      <c r="O868" s="371">
        <v>269</v>
      </c>
      <c r="P868" s="364">
        <v>0</v>
      </c>
    </row>
    <row r="869" spans="2:16">
      <c r="B869" s="354"/>
      <c r="C869" s="361" t="s">
        <v>2794</v>
      </c>
      <c r="E869"/>
      <c r="F869" s="356">
        <v>7.23</v>
      </c>
      <c r="G869" s="356">
        <v>5.7</v>
      </c>
      <c r="H869" s="356">
        <v>4.78</v>
      </c>
      <c r="I869" s="357"/>
      <c r="J869" s="357"/>
      <c r="K869" s="359"/>
      <c r="L869" s="359"/>
      <c r="M869" s="360"/>
      <c r="N869" s="360"/>
      <c r="O869" s="371">
        <v>215</v>
      </c>
      <c r="P869" s="364">
        <v>0</v>
      </c>
    </row>
    <row r="870" spans="2:16">
      <c r="B870" s="354"/>
      <c r="C870" s="361" t="s">
        <v>2801</v>
      </c>
      <c r="E870"/>
      <c r="F870" s="356">
        <v>5.37</v>
      </c>
      <c r="G870" s="356">
        <v>4.24</v>
      </c>
      <c r="H870" s="356">
        <v>3.56</v>
      </c>
      <c r="I870" s="357"/>
      <c r="J870" s="357"/>
      <c r="K870" s="359"/>
      <c r="L870" s="359"/>
      <c r="M870" s="360"/>
      <c r="N870" s="360"/>
      <c r="O870" s="371">
        <v>160</v>
      </c>
      <c r="P870" s="364">
        <v>0</v>
      </c>
    </row>
    <row r="871" spans="2:16">
      <c r="B871" s="354"/>
      <c r="C871" s="361" t="s">
        <v>2802</v>
      </c>
      <c r="E871"/>
      <c r="F871" s="356">
        <v>17.16</v>
      </c>
      <c r="G871" s="356">
        <v>13.54</v>
      </c>
      <c r="H871" s="356">
        <v>11.38</v>
      </c>
      <c r="I871" s="357"/>
      <c r="J871" s="357"/>
      <c r="K871" s="359"/>
      <c r="L871" s="359"/>
      <c r="M871" s="360"/>
      <c r="N871" s="360"/>
      <c r="O871" s="371">
        <v>511</v>
      </c>
      <c r="P871" s="364">
        <v>0</v>
      </c>
    </row>
    <row r="872" spans="2:16">
      <c r="B872" s="354"/>
      <c r="C872" s="361" t="s">
        <v>2803</v>
      </c>
      <c r="E872"/>
      <c r="F872" s="356">
        <v>17.21</v>
      </c>
      <c r="G872" s="356">
        <v>13.57</v>
      </c>
      <c r="H872" s="356">
        <v>11.4</v>
      </c>
      <c r="I872" s="357"/>
      <c r="J872" s="357"/>
      <c r="K872" s="359"/>
      <c r="L872" s="359"/>
      <c r="M872" s="360"/>
      <c r="N872" s="360"/>
      <c r="O872" s="371">
        <v>512</v>
      </c>
      <c r="P872" s="364">
        <v>0</v>
      </c>
    </row>
    <row r="873" spans="2:16">
      <c r="B873" s="354"/>
      <c r="C873" s="361" t="s">
        <v>2764</v>
      </c>
      <c r="E873"/>
      <c r="F873" s="356">
        <v>15.41</v>
      </c>
      <c r="G873" s="356">
        <v>12.57</v>
      </c>
      <c r="H873" s="356">
        <v>10.88</v>
      </c>
      <c r="I873" s="357"/>
      <c r="J873" s="357"/>
      <c r="K873" s="359"/>
      <c r="L873" s="359"/>
      <c r="M873" s="360"/>
      <c r="N873" s="360"/>
      <c r="O873" s="371">
        <v>399</v>
      </c>
      <c r="P873" s="364">
        <v>2</v>
      </c>
    </row>
    <row r="874" spans="2:16">
      <c r="B874" s="354"/>
      <c r="C874" s="361" t="s">
        <v>2765</v>
      </c>
      <c r="E874"/>
      <c r="F874" s="356">
        <v>10.36</v>
      </c>
      <c r="G874" s="356">
        <v>8.8000000000000007</v>
      </c>
      <c r="H874" s="356">
        <v>7.88</v>
      </c>
      <c r="I874" s="357"/>
      <c r="J874" s="357"/>
      <c r="K874" s="359"/>
      <c r="L874" s="359"/>
      <c r="M874" s="360"/>
      <c r="N874" s="360"/>
      <c r="O874" s="371">
        <v>219</v>
      </c>
      <c r="P874" s="364">
        <v>3</v>
      </c>
    </row>
    <row r="875" spans="2:16">
      <c r="B875" s="354"/>
      <c r="C875" s="361" t="s">
        <v>2796</v>
      </c>
      <c r="E875"/>
      <c r="F875" s="356">
        <v>8.94</v>
      </c>
      <c r="G875" s="356">
        <v>7.05</v>
      </c>
      <c r="H875" s="356">
        <v>5.93</v>
      </c>
      <c r="I875" s="357"/>
      <c r="J875" s="357"/>
      <c r="K875" s="359"/>
      <c r="L875" s="359"/>
      <c r="M875" s="360"/>
      <c r="N875" s="360"/>
      <c r="O875" s="371">
        <v>266</v>
      </c>
      <c r="P875" s="364">
        <v>0</v>
      </c>
    </row>
    <row r="876" spans="2:16">
      <c r="B876" s="354"/>
      <c r="C876" s="361" t="s">
        <v>2766</v>
      </c>
      <c r="E876"/>
      <c r="F876" s="356">
        <v>8.94</v>
      </c>
      <c r="G876" s="356">
        <v>7.05</v>
      </c>
      <c r="H876" s="356">
        <v>5.93</v>
      </c>
      <c r="I876" s="357"/>
      <c r="J876" s="357"/>
      <c r="K876" s="359"/>
      <c r="L876" s="359"/>
      <c r="M876" s="360"/>
      <c r="N876" s="360"/>
      <c r="O876" s="371">
        <v>266</v>
      </c>
      <c r="P876" s="364">
        <v>0</v>
      </c>
    </row>
    <row r="877" spans="2:16">
      <c r="B877" s="354"/>
      <c r="C877" s="361" t="s">
        <v>2797</v>
      </c>
      <c r="E877"/>
      <c r="F877" s="356">
        <v>45.43</v>
      </c>
      <c r="G877" s="356">
        <v>35.82</v>
      </c>
      <c r="H877" s="356">
        <v>30.1</v>
      </c>
      <c r="I877" s="357"/>
      <c r="J877" s="357"/>
      <c r="K877" s="359"/>
      <c r="L877" s="359"/>
      <c r="M877" s="360"/>
      <c r="N877" s="360"/>
      <c r="O877" s="371">
        <v>1352</v>
      </c>
      <c r="P877" s="364">
        <v>0</v>
      </c>
    </row>
    <row r="878" spans="2:16">
      <c r="B878" s="354"/>
      <c r="C878" s="361" t="s">
        <v>2767</v>
      </c>
      <c r="E878"/>
      <c r="F878" s="356">
        <v>29.86</v>
      </c>
      <c r="G878" s="356">
        <v>23.55</v>
      </c>
      <c r="H878" s="356">
        <v>19.79</v>
      </c>
      <c r="I878" s="357"/>
      <c r="J878" s="357"/>
      <c r="K878" s="359"/>
      <c r="L878" s="359"/>
      <c r="M878" s="360"/>
      <c r="N878" s="360"/>
      <c r="O878" s="371">
        <v>889</v>
      </c>
      <c r="P878" s="364">
        <v>0</v>
      </c>
    </row>
    <row r="879" spans="2:16">
      <c r="B879" s="354"/>
      <c r="C879" s="361" t="s">
        <v>2768</v>
      </c>
      <c r="E879"/>
      <c r="F879" s="356">
        <v>6.42</v>
      </c>
      <c r="G879" s="356">
        <v>5.0599999999999996</v>
      </c>
      <c r="H879" s="356">
        <v>4.25</v>
      </c>
      <c r="I879" s="357"/>
      <c r="J879" s="357"/>
      <c r="K879" s="359"/>
      <c r="L879" s="359"/>
      <c r="M879" s="360"/>
      <c r="N879" s="360"/>
      <c r="O879" s="371">
        <v>191</v>
      </c>
      <c r="P879" s="364">
        <v>0</v>
      </c>
    </row>
    <row r="880" spans="2:16">
      <c r="B880" s="354"/>
      <c r="C880" s="361" t="s">
        <v>2749</v>
      </c>
      <c r="E880"/>
      <c r="F880" s="356">
        <v>1.64</v>
      </c>
      <c r="G880" s="356">
        <v>1.3</v>
      </c>
      <c r="H880" s="356">
        <v>1.0900000000000001</v>
      </c>
      <c r="I880" s="357"/>
      <c r="J880" s="357"/>
      <c r="K880" s="359"/>
      <c r="L880" s="359"/>
      <c r="M880" s="360"/>
      <c r="N880" s="360"/>
      <c r="O880" s="371">
        <v>49</v>
      </c>
      <c r="P880" s="364">
        <v>0</v>
      </c>
    </row>
    <row r="881" spans="2:18">
      <c r="B881" s="354"/>
      <c r="C881" s="361"/>
      <c r="E881"/>
      <c r="F881" s="356"/>
      <c r="G881" s="356"/>
      <c r="H881" s="356"/>
      <c r="I881" s="357"/>
      <c r="J881" s="357"/>
      <c r="K881" s="359"/>
      <c r="L881" s="359"/>
      <c r="M881" s="360"/>
      <c r="N881" s="360"/>
    </row>
    <row r="882" spans="2:18" s="343" customFormat="1" ht="100">
      <c r="B882" s="321" t="s">
        <v>2911</v>
      </c>
      <c r="C882" s="344" t="s">
        <v>2912</v>
      </c>
      <c r="D882" s="345">
        <v>30</v>
      </c>
      <c r="E882" s="343">
        <v>36</v>
      </c>
      <c r="F882" s="346">
        <v>97.31</v>
      </c>
      <c r="G882" s="346">
        <v>76.69</v>
      </c>
      <c r="H882" s="346">
        <v>64.44</v>
      </c>
      <c r="I882" s="347">
        <v>0</v>
      </c>
      <c r="J882" s="347">
        <v>0</v>
      </c>
      <c r="K882" s="348">
        <v>6.8999999999999999E-3</v>
      </c>
      <c r="L882" s="348">
        <v>4.4999999999999998E-2</v>
      </c>
      <c r="M882" s="350" t="s">
        <v>2721</v>
      </c>
      <c r="N882" s="350" t="s">
        <v>2743</v>
      </c>
      <c r="O882" s="370">
        <v>2899</v>
      </c>
      <c r="P882" s="351">
        <v>0</v>
      </c>
      <c r="Q882" s="353">
        <v>6.8999999999999999E-3</v>
      </c>
      <c r="R882" s="353">
        <v>4.4999999999999998E-2</v>
      </c>
    </row>
    <row r="883" spans="2:18">
      <c r="B883" s="354"/>
      <c r="C883" s="355" t="s">
        <v>2781</v>
      </c>
      <c r="E883"/>
      <c r="F883" s="356" t="s">
        <v>2745</v>
      </c>
      <c r="G883" s="356" t="s">
        <v>2745</v>
      </c>
      <c r="H883" s="356" t="s">
        <v>2745</v>
      </c>
      <c r="I883" s="357"/>
      <c r="J883" s="357"/>
      <c r="K883" s="359"/>
      <c r="L883" s="359"/>
      <c r="M883" s="360"/>
      <c r="N883" s="360"/>
      <c r="O883" s="371">
        <v>0</v>
      </c>
      <c r="P883" s="364">
        <v>0</v>
      </c>
    </row>
    <row r="884" spans="2:18">
      <c r="B884" s="354"/>
      <c r="C884" s="361" t="s">
        <v>2782</v>
      </c>
      <c r="E884"/>
      <c r="F884" s="356">
        <v>0</v>
      </c>
      <c r="G884" s="356">
        <v>0</v>
      </c>
      <c r="H884" s="356">
        <v>0</v>
      </c>
      <c r="I884" s="357"/>
      <c r="J884" s="357"/>
      <c r="K884" s="359"/>
      <c r="L884" s="359"/>
      <c r="M884" s="360"/>
      <c r="N884" s="360"/>
      <c r="O884" s="371">
        <v>0</v>
      </c>
      <c r="P884" s="364">
        <v>0</v>
      </c>
    </row>
    <row r="885" spans="2:18">
      <c r="B885" s="354"/>
      <c r="C885" s="361" t="s">
        <v>2895</v>
      </c>
      <c r="E885"/>
      <c r="F885" s="356">
        <v>10.88</v>
      </c>
      <c r="G885" s="356">
        <v>8.58</v>
      </c>
      <c r="H885" s="356">
        <v>7.21</v>
      </c>
      <c r="I885" s="357"/>
      <c r="J885" s="357"/>
      <c r="K885" s="359"/>
      <c r="L885" s="359"/>
      <c r="M885" s="360"/>
      <c r="N885" s="360"/>
      <c r="O885" s="371">
        <v>324</v>
      </c>
      <c r="P885" s="364">
        <v>0</v>
      </c>
    </row>
    <row r="886" spans="2:18">
      <c r="B886" s="354"/>
      <c r="C886" s="361" t="s">
        <v>2784</v>
      </c>
      <c r="E886"/>
      <c r="F886" s="356" t="s">
        <v>2745</v>
      </c>
      <c r="G886" s="356" t="s">
        <v>2745</v>
      </c>
      <c r="H886" s="356" t="s">
        <v>2745</v>
      </c>
      <c r="I886" s="357"/>
      <c r="J886" s="357"/>
      <c r="K886" s="359"/>
      <c r="L886" s="359"/>
      <c r="M886" s="360"/>
      <c r="N886" s="360"/>
      <c r="O886" s="371">
        <v>0</v>
      </c>
      <c r="P886" s="364">
        <v>0</v>
      </c>
    </row>
    <row r="887" spans="2:18">
      <c r="B887" s="354"/>
      <c r="C887" s="355" t="s">
        <v>2744</v>
      </c>
      <c r="E887"/>
      <c r="F887" s="356" t="s">
        <v>2745</v>
      </c>
      <c r="G887" s="356" t="s">
        <v>2745</v>
      </c>
      <c r="H887" s="356" t="s">
        <v>2745</v>
      </c>
      <c r="I887" s="357"/>
      <c r="J887" s="357"/>
      <c r="K887" s="359"/>
      <c r="L887" s="359"/>
      <c r="M887" s="360"/>
      <c r="N887" s="360"/>
      <c r="O887" s="371">
        <v>0</v>
      </c>
      <c r="P887" s="364">
        <v>0</v>
      </c>
    </row>
    <row r="888" spans="2:18">
      <c r="B888" s="354"/>
      <c r="C888" s="361" t="s">
        <v>2786</v>
      </c>
      <c r="E888"/>
      <c r="F888" s="356">
        <v>18.14</v>
      </c>
      <c r="G888" s="356">
        <v>14.31</v>
      </c>
      <c r="H888" s="356">
        <v>12.03</v>
      </c>
      <c r="I888" s="357"/>
      <c r="J888" s="357"/>
      <c r="K888" s="359"/>
      <c r="L888" s="359"/>
      <c r="M888" s="360"/>
      <c r="N888" s="360"/>
      <c r="O888" s="371">
        <v>540</v>
      </c>
      <c r="P888" s="364">
        <v>0</v>
      </c>
    </row>
    <row r="889" spans="2:18">
      <c r="B889" s="354"/>
      <c r="C889" s="361" t="s">
        <v>2800</v>
      </c>
      <c r="E889"/>
      <c r="F889" s="356">
        <v>22.27</v>
      </c>
      <c r="G889" s="356">
        <v>17.57</v>
      </c>
      <c r="H889" s="356">
        <v>14.76</v>
      </c>
      <c r="I889" s="357"/>
      <c r="J889" s="357"/>
      <c r="K889" s="359"/>
      <c r="L889" s="359"/>
      <c r="M889" s="360"/>
      <c r="N889" s="360"/>
      <c r="O889" s="371">
        <v>663</v>
      </c>
      <c r="P889" s="364">
        <v>0</v>
      </c>
    </row>
    <row r="890" spans="2:18">
      <c r="B890" s="354"/>
      <c r="C890" s="361" t="s">
        <v>2759</v>
      </c>
      <c r="E890"/>
      <c r="F890" s="356" t="s">
        <v>2745</v>
      </c>
      <c r="G890" s="356" t="s">
        <v>2745</v>
      </c>
      <c r="H890" s="356" t="s">
        <v>2745</v>
      </c>
      <c r="I890" s="357"/>
      <c r="J890" s="357"/>
      <c r="K890" s="359"/>
      <c r="L890" s="359"/>
      <c r="M890" s="360"/>
      <c r="N890" s="360"/>
      <c r="O890" s="371">
        <v>0</v>
      </c>
      <c r="P890" s="364">
        <v>0</v>
      </c>
    </row>
    <row r="891" spans="2:18">
      <c r="B891" s="354"/>
      <c r="C891" s="355" t="s">
        <v>2744</v>
      </c>
      <c r="E891"/>
      <c r="F891" s="356" t="s">
        <v>2745</v>
      </c>
      <c r="G891" s="356" t="s">
        <v>2745</v>
      </c>
      <c r="H891" s="356" t="s">
        <v>2745</v>
      </c>
      <c r="I891" s="357"/>
      <c r="J891" s="357"/>
      <c r="K891" s="359"/>
      <c r="L891" s="359"/>
      <c r="M891" s="360"/>
      <c r="N891" s="360"/>
      <c r="O891" s="371">
        <v>0</v>
      </c>
      <c r="P891" s="364">
        <v>0</v>
      </c>
    </row>
    <row r="892" spans="2:18">
      <c r="B892" s="354"/>
      <c r="C892" s="361" t="s">
        <v>2787</v>
      </c>
      <c r="E892"/>
      <c r="F892" s="356">
        <v>14.48</v>
      </c>
      <c r="G892" s="356">
        <v>11.42</v>
      </c>
      <c r="H892" s="356">
        <v>9.59</v>
      </c>
      <c r="I892" s="357"/>
      <c r="J892" s="357"/>
      <c r="K892" s="359"/>
      <c r="L892" s="359"/>
      <c r="M892" s="360"/>
      <c r="N892" s="360"/>
      <c r="O892" s="371">
        <v>431</v>
      </c>
      <c r="P892" s="364">
        <v>0</v>
      </c>
    </row>
    <row r="893" spans="2:18">
      <c r="B893" s="354"/>
      <c r="C893" s="361" t="s">
        <v>2788</v>
      </c>
      <c r="E893"/>
      <c r="F893" s="356">
        <v>30.2</v>
      </c>
      <c r="G893" s="356">
        <v>23.82</v>
      </c>
      <c r="H893" s="356">
        <v>20.02</v>
      </c>
      <c r="I893" s="357"/>
      <c r="J893" s="357"/>
      <c r="K893" s="359"/>
      <c r="L893" s="359"/>
      <c r="M893" s="360"/>
      <c r="N893" s="360"/>
      <c r="O893" s="371">
        <v>899</v>
      </c>
      <c r="P893" s="364">
        <v>0</v>
      </c>
    </row>
    <row r="894" spans="2:18">
      <c r="B894" s="354"/>
      <c r="C894" s="361" t="s">
        <v>2896</v>
      </c>
      <c r="E894"/>
      <c r="F894" s="356">
        <v>21.63</v>
      </c>
      <c r="G894" s="356">
        <v>17.059999999999999</v>
      </c>
      <c r="H894" s="356">
        <v>14.34</v>
      </c>
      <c r="I894" s="357"/>
      <c r="J894" s="357"/>
      <c r="K894" s="359"/>
      <c r="L894" s="359"/>
      <c r="M894" s="360"/>
      <c r="N894" s="360"/>
      <c r="O894" s="371">
        <v>644</v>
      </c>
      <c r="P894" s="364">
        <v>0</v>
      </c>
    </row>
    <row r="895" spans="2:18">
      <c r="B895" s="354"/>
      <c r="C895" s="361" t="s">
        <v>2790</v>
      </c>
      <c r="E895"/>
      <c r="F895" s="356" t="s">
        <v>2745</v>
      </c>
      <c r="G895" s="356" t="s">
        <v>2745</v>
      </c>
      <c r="H895" s="356" t="s">
        <v>2745</v>
      </c>
      <c r="I895" s="357"/>
      <c r="J895" s="357"/>
      <c r="K895" s="359"/>
      <c r="L895" s="359"/>
      <c r="M895" s="360"/>
      <c r="N895" s="360"/>
      <c r="O895" s="371">
        <v>0</v>
      </c>
      <c r="P895" s="364">
        <v>0</v>
      </c>
    </row>
    <row r="896" spans="2:18" ht="29">
      <c r="B896" s="354"/>
      <c r="C896" s="361" t="s">
        <v>2792</v>
      </c>
      <c r="E896"/>
      <c r="F896" s="356">
        <v>1.98</v>
      </c>
      <c r="G896" s="356">
        <v>1.56</v>
      </c>
      <c r="H896" s="356">
        <v>1.31</v>
      </c>
      <c r="I896" s="357"/>
      <c r="J896" s="357"/>
      <c r="K896" s="359"/>
      <c r="L896" s="359"/>
      <c r="M896" s="360"/>
      <c r="N896" s="360"/>
      <c r="O896" s="371">
        <v>59</v>
      </c>
      <c r="P896" s="364">
        <v>0</v>
      </c>
    </row>
    <row r="897" spans="2:18" ht="29">
      <c r="B897" s="354"/>
      <c r="C897" s="361" t="s">
        <v>2793</v>
      </c>
      <c r="E897"/>
      <c r="F897" s="356">
        <v>9.0399999999999991</v>
      </c>
      <c r="G897" s="356">
        <v>7.12</v>
      </c>
      <c r="H897" s="356">
        <v>5.99</v>
      </c>
      <c r="I897" s="357"/>
      <c r="J897" s="357"/>
      <c r="K897" s="359"/>
      <c r="L897" s="359"/>
      <c r="M897" s="360"/>
      <c r="N897" s="360"/>
      <c r="O897" s="371">
        <v>269</v>
      </c>
      <c r="P897" s="364">
        <v>0</v>
      </c>
    </row>
    <row r="898" spans="2:18">
      <c r="B898" s="354"/>
      <c r="C898" s="361" t="s">
        <v>2794</v>
      </c>
      <c r="E898"/>
      <c r="F898" s="356">
        <v>7.23</v>
      </c>
      <c r="G898" s="356">
        <v>5.7</v>
      </c>
      <c r="H898" s="356">
        <v>4.78</v>
      </c>
      <c r="I898" s="357"/>
      <c r="J898" s="357"/>
      <c r="K898" s="359"/>
      <c r="L898" s="359"/>
      <c r="M898" s="360"/>
      <c r="N898" s="360"/>
      <c r="O898" s="371">
        <v>215</v>
      </c>
      <c r="P898" s="364">
        <v>0</v>
      </c>
    </row>
    <row r="899" spans="2:18">
      <c r="B899" s="354"/>
      <c r="C899" s="361" t="s">
        <v>2801</v>
      </c>
      <c r="E899"/>
      <c r="F899" s="356">
        <v>5.37</v>
      </c>
      <c r="G899" s="356">
        <v>4.24</v>
      </c>
      <c r="H899" s="356">
        <v>3.56</v>
      </c>
      <c r="I899" s="357"/>
      <c r="J899" s="357"/>
      <c r="K899" s="359"/>
      <c r="L899" s="359"/>
      <c r="M899" s="360"/>
      <c r="N899" s="360"/>
      <c r="O899" s="371">
        <v>160</v>
      </c>
      <c r="P899" s="364">
        <v>0</v>
      </c>
    </row>
    <row r="900" spans="2:18">
      <c r="B900" s="354"/>
      <c r="C900" s="361" t="s">
        <v>2802</v>
      </c>
      <c r="E900"/>
      <c r="F900" s="356">
        <v>17.16</v>
      </c>
      <c r="G900" s="356">
        <v>13.54</v>
      </c>
      <c r="H900" s="356">
        <v>11.38</v>
      </c>
      <c r="I900" s="357"/>
      <c r="J900" s="357"/>
      <c r="K900" s="359"/>
      <c r="L900" s="359"/>
      <c r="M900" s="360"/>
      <c r="N900" s="360"/>
      <c r="O900" s="371">
        <v>511</v>
      </c>
      <c r="P900" s="364">
        <v>0</v>
      </c>
    </row>
    <row r="901" spans="2:18">
      <c r="B901" s="354"/>
      <c r="C901" s="361" t="s">
        <v>2803</v>
      </c>
      <c r="E901"/>
      <c r="F901" s="356">
        <v>17.21</v>
      </c>
      <c r="G901" s="356">
        <v>13.57</v>
      </c>
      <c r="H901" s="356">
        <v>11.4</v>
      </c>
      <c r="I901" s="357"/>
      <c r="J901" s="357"/>
      <c r="K901" s="359"/>
      <c r="L901" s="359"/>
      <c r="M901" s="360"/>
      <c r="N901" s="360"/>
      <c r="O901" s="371">
        <v>512</v>
      </c>
      <c r="P901" s="364">
        <v>0</v>
      </c>
    </row>
    <row r="902" spans="2:18">
      <c r="B902" s="354"/>
      <c r="C902" s="361" t="s">
        <v>2764</v>
      </c>
      <c r="E902"/>
      <c r="F902" s="356">
        <v>15.41</v>
      </c>
      <c r="G902" s="356">
        <v>12.57</v>
      </c>
      <c r="H902" s="356">
        <v>10.88</v>
      </c>
      <c r="I902" s="357"/>
      <c r="J902" s="357"/>
      <c r="K902" s="359"/>
      <c r="L902" s="359"/>
      <c r="M902" s="360"/>
      <c r="N902" s="360"/>
      <c r="O902" s="371">
        <v>399</v>
      </c>
      <c r="P902" s="364">
        <v>2</v>
      </c>
    </row>
    <row r="903" spans="2:18">
      <c r="B903" s="354"/>
      <c r="C903" s="361" t="s">
        <v>2765</v>
      </c>
      <c r="E903"/>
      <c r="F903" s="356">
        <v>10.36</v>
      </c>
      <c r="G903" s="356">
        <v>8.8000000000000007</v>
      </c>
      <c r="H903" s="356">
        <v>7.88</v>
      </c>
      <c r="I903" s="357"/>
      <c r="J903" s="357"/>
      <c r="K903" s="359"/>
      <c r="L903" s="359"/>
      <c r="M903" s="360"/>
      <c r="N903" s="360"/>
      <c r="O903" s="371">
        <v>219</v>
      </c>
      <c r="P903" s="364">
        <v>3</v>
      </c>
    </row>
    <row r="904" spans="2:18">
      <c r="B904" s="354"/>
      <c r="C904" s="361" t="s">
        <v>2796</v>
      </c>
      <c r="E904"/>
      <c r="F904" s="356">
        <v>8.94</v>
      </c>
      <c r="G904" s="356">
        <v>7.05</v>
      </c>
      <c r="H904" s="356">
        <v>5.93</v>
      </c>
      <c r="I904" s="357"/>
      <c r="J904" s="357"/>
      <c r="K904" s="359"/>
      <c r="L904" s="359"/>
      <c r="M904" s="360"/>
      <c r="N904" s="360"/>
      <c r="O904" s="371">
        <v>266</v>
      </c>
      <c r="P904" s="364">
        <v>0</v>
      </c>
    </row>
    <row r="905" spans="2:18">
      <c r="B905" s="354"/>
      <c r="C905" s="361" t="s">
        <v>2766</v>
      </c>
      <c r="E905"/>
      <c r="F905" s="356">
        <v>8.94</v>
      </c>
      <c r="G905" s="356">
        <v>7.05</v>
      </c>
      <c r="H905" s="356">
        <v>5.93</v>
      </c>
      <c r="I905" s="357"/>
      <c r="J905" s="357"/>
      <c r="K905" s="359"/>
      <c r="L905" s="359"/>
      <c r="M905" s="360"/>
      <c r="N905" s="360"/>
      <c r="O905" s="371">
        <v>266</v>
      </c>
      <c r="P905" s="364">
        <v>0</v>
      </c>
    </row>
    <row r="906" spans="2:18">
      <c r="B906" s="354"/>
      <c r="C906" s="361" t="s">
        <v>2797</v>
      </c>
      <c r="E906"/>
      <c r="F906" s="356">
        <v>45.43</v>
      </c>
      <c r="G906" s="356">
        <v>35.82</v>
      </c>
      <c r="H906" s="356">
        <v>30.1</v>
      </c>
      <c r="I906" s="357"/>
      <c r="J906" s="357"/>
      <c r="K906" s="359"/>
      <c r="L906" s="359"/>
      <c r="M906" s="360"/>
      <c r="N906" s="360"/>
      <c r="O906" s="371">
        <v>1352</v>
      </c>
      <c r="P906" s="364">
        <v>0</v>
      </c>
    </row>
    <row r="907" spans="2:18">
      <c r="B907" s="354"/>
      <c r="C907" s="361" t="s">
        <v>2767</v>
      </c>
      <c r="E907"/>
      <c r="F907" s="356">
        <v>29.86</v>
      </c>
      <c r="G907" s="356">
        <v>23.55</v>
      </c>
      <c r="H907" s="356">
        <v>19.79</v>
      </c>
      <c r="I907" s="357"/>
      <c r="J907" s="357"/>
      <c r="K907" s="359"/>
      <c r="L907" s="359"/>
      <c r="M907" s="360"/>
      <c r="N907" s="360"/>
      <c r="O907" s="371">
        <v>889</v>
      </c>
      <c r="P907" s="364">
        <v>0</v>
      </c>
    </row>
    <row r="908" spans="2:18">
      <c r="B908" s="354"/>
      <c r="C908" s="361" t="s">
        <v>2768</v>
      </c>
      <c r="E908"/>
      <c r="F908" s="356">
        <v>6.42</v>
      </c>
      <c r="G908" s="356">
        <v>5.0599999999999996</v>
      </c>
      <c r="H908" s="356">
        <v>4.25</v>
      </c>
      <c r="I908" s="357"/>
      <c r="J908" s="357"/>
      <c r="K908" s="359"/>
      <c r="L908" s="359"/>
      <c r="M908" s="360"/>
      <c r="N908" s="360"/>
      <c r="O908" s="371">
        <v>191</v>
      </c>
      <c r="P908" s="364">
        <v>0</v>
      </c>
    </row>
    <row r="909" spans="2:18">
      <c r="B909" s="354"/>
      <c r="C909" s="361" t="s">
        <v>2749</v>
      </c>
      <c r="E909"/>
      <c r="F909" s="356">
        <v>1.64</v>
      </c>
      <c r="G909" s="356">
        <v>1.3</v>
      </c>
      <c r="H909" s="356">
        <v>1.0900000000000001</v>
      </c>
      <c r="I909" s="357"/>
      <c r="J909" s="357"/>
      <c r="K909" s="359"/>
      <c r="L909" s="359"/>
      <c r="M909" s="360"/>
      <c r="N909" s="360"/>
      <c r="O909" s="371">
        <v>49</v>
      </c>
      <c r="P909" s="364">
        <v>0</v>
      </c>
    </row>
    <row r="910" spans="2:18">
      <c r="B910" s="354"/>
      <c r="C910" s="361"/>
      <c r="E910"/>
      <c r="F910" s="356"/>
      <c r="G910" s="356"/>
      <c r="H910" s="356"/>
      <c r="I910" s="357"/>
      <c r="J910" s="357"/>
      <c r="K910" s="359"/>
      <c r="L910" s="359"/>
      <c r="M910" s="360"/>
      <c r="N910" s="360"/>
    </row>
    <row r="911" spans="2:18" s="343" customFormat="1" ht="100">
      <c r="B911" s="321" t="s">
        <v>2913</v>
      </c>
      <c r="C911" s="344" t="s">
        <v>2914</v>
      </c>
      <c r="D911" s="345">
        <v>30</v>
      </c>
      <c r="E911" s="343">
        <v>36</v>
      </c>
      <c r="F911" s="346">
        <v>117.91</v>
      </c>
      <c r="G911" s="346">
        <v>0</v>
      </c>
      <c r="H911" s="346">
        <v>78.13</v>
      </c>
      <c r="I911" s="347">
        <v>0</v>
      </c>
      <c r="J911" s="347">
        <v>0</v>
      </c>
      <c r="K911" s="348">
        <v>6.3E-3</v>
      </c>
      <c r="L911" s="348">
        <v>4.4999999999999998E-2</v>
      </c>
      <c r="M911" s="350" t="s">
        <v>2721</v>
      </c>
      <c r="N911" s="350" t="s">
        <v>2743</v>
      </c>
      <c r="O911" s="370">
        <v>3575</v>
      </c>
      <c r="P911" s="351">
        <v>13</v>
      </c>
      <c r="Q911" s="353">
        <v>6.3E-3</v>
      </c>
      <c r="R911" s="353">
        <v>4.4999999999999998E-2</v>
      </c>
    </row>
    <row r="912" spans="2:18">
      <c r="B912" s="354"/>
      <c r="C912" s="355" t="s">
        <v>2744</v>
      </c>
      <c r="E912"/>
      <c r="F912" s="356" t="s">
        <v>2745</v>
      </c>
      <c r="G912" s="356" t="s">
        <v>2745</v>
      </c>
      <c r="H912" s="356" t="s">
        <v>2745</v>
      </c>
      <c r="I912" s="357"/>
      <c r="J912" s="357"/>
      <c r="K912" s="359"/>
      <c r="L912" s="359"/>
      <c r="M912" s="360"/>
      <c r="N912" s="360"/>
      <c r="O912" s="371">
        <v>0</v>
      </c>
      <c r="P912" s="364">
        <v>0</v>
      </c>
    </row>
    <row r="913" spans="2:16">
      <c r="B913" s="354"/>
      <c r="C913" s="361" t="s">
        <v>2915</v>
      </c>
      <c r="E913"/>
      <c r="F913" s="356">
        <v>64.47</v>
      </c>
      <c r="G913" s="356">
        <v>50.85</v>
      </c>
      <c r="H913" s="356">
        <v>42.73</v>
      </c>
      <c r="I913" s="357"/>
      <c r="J913" s="357"/>
      <c r="K913" s="359"/>
      <c r="L913" s="359"/>
      <c r="M913" s="360"/>
      <c r="N913" s="360"/>
      <c r="O913" s="371">
        <v>1919</v>
      </c>
      <c r="P913" s="364">
        <v>0</v>
      </c>
    </row>
    <row r="914" spans="2:16">
      <c r="B914" s="354"/>
      <c r="C914" s="361" t="s">
        <v>2916</v>
      </c>
      <c r="E914"/>
      <c r="F914" s="356">
        <v>39.520000000000003</v>
      </c>
      <c r="G914" s="356">
        <v>31.16</v>
      </c>
      <c r="H914" s="356">
        <v>26.19</v>
      </c>
      <c r="I914" s="357"/>
      <c r="J914" s="357"/>
      <c r="K914" s="359"/>
      <c r="L914" s="359"/>
      <c r="M914" s="360"/>
      <c r="N914" s="360"/>
      <c r="O914" s="371">
        <v>1176</v>
      </c>
      <c r="P914" s="364">
        <v>0</v>
      </c>
    </row>
    <row r="915" spans="2:16">
      <c r="B915" s="354"/>
      <c r="C915" s="361" t="s">
        <v>2786</v>
      </c>
      <c r="E915"/>
      <c r="F915" s="356">
        <v>18.14</v>
      </c>
      <c r="G915" s="356">
        <v>14.31</v>
      </c>
      <c r="H915" s="356">
        <v>12.03</v>
      </c>
      <c r="I915" s="357"/>
      <c r="J915" s="357"/>
      <c r="K915" s="359"/>
      <c r="L915" s="359"/>
      <c r="M915" s="360"/>
      <c r="N915" s="360"/>
      <c r="O915" s="371">
        <v>540</v>
      </c>
      <c r="P915" s="364">
        <v>0</v>
      </c>
    </row>
    <row r="916" spans="2:16">
      <c r="B916" s="354"/>
      <c r="C916" s="361" t="s">
        <v>2917</v>
      </c>
      <c r="E916"/>
      <c r="F916" s="356">
        <v>20.43</v>
      </c>
      <c r="G916" s="356">
        <v>16.11</v>
      </c>
      <c r="H916" s="356">
        <v>13.54</v>
      </c>
      <c r="I916" s="357"/>
      <c r="J916" s="357"/>
      <c r="K916" s="359"/>
      <c r="L916" s="359"/>
      <c r="M916" s="360"/>
      <c r="N916" s="360"/>
      <c r="O916" s="371">
        <v>608</v>
      </c>
      <c r="P916" s="364">
        <v>0</v>
      </c>
    </row>
    <row r="917" spans="2:16">
      <c r="B917" s="354"/>
      <c r="C917" s="361" t="s">
        <v>2759</v>
      </c>
      <c r="E917"/>
      <c r="F917" s="356" t="s">
        <v>2745</v>
      </c>
      <c r="G917" s="356" t="s">
        <v>2745</v>
      </c>
      <c r="H917" s="356" t="s">
        <v>2745</v>
      </c>
      <c r="I917" s="357"/>
      <c r="J917" s="357"/>
      <c r="K917" s="359"/>
      <c r="L917" s="359"/>
      <c r="M917" s="360"/>
      <c r="N917" s="360"/>
      <c r="O917" s="371">
        <v>0</v>
      </c>
      <c r="P917" s="364">
        <v>0</v>
      </c>
    </row>
    <row r="918" spans="2:16">
      <c r="B918" s="354"/>
      <c r="C918" s="355" t="s">
        <v>2744</v>
      </c>
      <c r="E918"/>
      <c r="F918" s="356" t="s">
        <v>2745</v>
      </c>
      <c r="G918" s="356" t="s">
        <v>2745</v>
      </c>
      <c r="H918" s="356" t="s">
        <v>2745</v>
      </c>
      <c r="I918" s="357"/>
      <c r="J918" s="357"/>
      <c r="K918" s="359"/>
      <c r="L918" s="359"/>
      <c r="M918" s="360"/>
      <c r="N918" s="360"/>
      <c r="O918" s="371">
        <v>0</v>
      </c>
      <c r="P918" s="364">
        <v>0</v>
      </c>
    </row>
    <row r="919" spans="2:16">
      <c r="B919" s="354"/>
      <c r="C919" s="361" t="s">
        <v>2823</v>
      </c>
      <c r="E919"/>
      <c r="F919" s="356">
        <v>12.87</v>
      </c>
      <c r="G919" s="356">
        <v>10.15</v>
      </c>
      <c r="H919" s="356">
        <v>8.52</v>
      </c>
      <c r="I919" s="357"/>
      <c r="J919" s="357"/>
      <c r="K919" s="359"/>
      <c r="L919" s="359"/>
      <c r="M919" s="360"/>
      <c r="N919" s="360"/>
      <c r="O919" s="371">
        <v>383</v>
      </c>
      <c r="P919" s="364">
        <v>0</v>
      </c>
    </row>
    <row r="920" spans="2:16">
      <c r="B920" s="354"/>
      <c r="C920" s="361" t="s">
        <v>2824</v>
      </c>
      <c r="E920"/>
      <c r="F920" s="356">
        <v>30.07</v>
      </c>
      <c r="G920" s="356">
        <v>23.72</v>
      </c>
      <c r="H920" s="356">
        <v>19.93</v>
      </c>
      <c r="I920" s="357"/>
      <c r="J920" s="357"/>
      <c r="K920" s="359"/>
      <c r="L920" s="359"/>
      <c r="M920" s="360"/>
      <c r="N920" s="360"/>
      <c r="O920" s="371">
        <v>895</v>
      </c>
      <c r="P920" s="364">
        <v>0</v>
      </c>
    </row>
    <row r="921" spans="2:16">
      <c r="B921" s="354"/>
      <c r="C921" s="361" t="s">
        <v>2790</v>
      </c>
      <c r="E921"/>
      <c r="F921" s="356" t="s">
        <v>2745</v>
      </c>
      <c r="G921" s="356" t="s">
        <v>2745</v>
      </c>
      <c r="H921" s="356" t="s">
        <v>2745</v>
      </c>
      <c r="I921" s="357"/>
      <c r="J921" s="357"/>
      <c r="K921" s="359"/>
      <c r="L921" s="359"/>
      <c r="M921" s="360"/>
      <c r="N921" s="360"/>
      <c r="O921" s="371">
        <v>0</v>
      </c>
      <c r="P921" s="364">
        <v>0</v>
      </c>
    </row>
    <row r="922" spans="2:16">
      <c r="B922" s="354"/>
      <c r="C922" s="355" t="s">
        <v>2825</v>
      </c>
      <c r="E922"/>
      <c r="F922" s="356" t="s">
        <v>2745</v>
      </c>
      <c r="G922" s="356" t="s">
        <v>2745</v>
      </c>
      <c r="H922" s="356" t="s">
        <v>2745</v>
      </c>
      <c r="I922" s="357"/>
      <c r="J922" s="357"/>
      <c r="K922" s="359"/>
      <c r="L922" s="359"/>
      <c r="M922" s="360"/>
      <c r="N922" s="360"/>
      <c r="O922" s="371">
        <v>0</v>
      </c>
      <c r="P922" s="364">
        <v>0</v>
      </c>
    </row>
    <row r="923" spans="2:16" ht="29">
      <c r="B923" s="354"/>
      <c r="C923" s="361" t="s">
        <v>2826</v>
      </c>
      <c r="E923"/>
      <c r="F923" s="356">
        <v>14.05</v>
      </c>
      <c r="G923" s="356">
        <v>11.93</v>
      </c>
      <c r="H923" s="356">
        <v>10.66</v>
      </c>
      <c r="I923" s="357"/>
      <c r="J923" s="357"/>
      <c r="K923" s="359"/>
      <c r="L923" s="359"/>
      <c r="M923" s="360"/>
      <c r="N923" s="360"/>
      <c r="O923" s="371">
        <v>299</v>
      </c>
      <c r="P923" s="364">
        <v>4</v>
      </c>
    </row>
    <row r="924" spans="2:16">
      <c r="B924" s="354"/>
      <c r="C924" s="361" t="s">
        <v>2827</v>
      </c>
      <c r="E924"/>
      <c r="F924" s="356">
        <v>8.27</v>
      </c>
      <c r="G924" s="356">
        <v>7.36</v>
      </c>
      <c r="H924" s="356">
        <v>6.83</v>
      </c>
      <c r="I924" s="357"/>
      <c r="J924" s="357"/>
      <c r="K924" s="359"/>
      <c r="L924" s="359"/>
      <c r="M924" s="360"/>
      <c r="N924" s="360"/>
      <c r="O924" s="371">
        <v>127</v>
      </c>
      <c r="P924" s="364">
        <v>4</v>
      </c>
    </row>
    <row r="925" spans="2:16">
      <c r="B925" s="354"/>
      <c r="C925" s="361" t="s">
        <v>2828</v>
      </c>
      <c r="E925"/>
      <c r="F925" s="356" t="s">
        <v>2745</v>
      </c>
      <c r="G925" s="356" t="s">
        <v>2745</v>
      </c>
      <c r="H925" s="356" t="s">
        <v>2745</v>
      </c>
      <c r="I925" s="357"/>
      <c r="J925" s="357"/>
      <c r="K925" s="359"/>
      <c r="L925" s="359"/>
      <c r="M925" s="360"/>
      <c r="N925" s="360"/>
      <c r="O925" s="371">
        <v>0</v>
      </c>
      <c r="P925" s="364">
        <v>0</v>
      </c>
    </row>
    <row r="926" spans="2:16" ht="29">
      <c r="B926" s="354"/>
      <c r="C926" s="361" t="s">
        <v>2918</v>
      </c>
      <c r="E926"/>
      <c r="F926" s="356">
        <v>87.36</v>
      </c>
      <c r="G926" s="356">
        <v>68.89</v>
      </c>
      <c r="H926" s="356">
        <v>57.89</v>
      </c>
      <c r="I926" s="357"/>
      <c r="J926" s="357"/>
      <c r="K926" s="359"/>
      <c r="L926" s="359"/>
      <c r="M926" s="360"/>
      <c r="N926" s="360"/>
      <c r="O926" s="371">
        <v>2600</v>
      </c>
      <c r="P926" s="364">
        <v>0</v>
      </c>
    </row>
    <row r="927" spans="2:16" ht="29">
      <c r="B927" s="354"/>
      <c r="C927" s="361" t="s">
        <v>2919</v>
      </c>
      <c r="E927"/>
      <c r="F927" s="356">
        <v>55.87</v>
      </c>
      <c r="G927" s="356">
        <v>44.06</v>
      </c>
      <c r="H927" s="356">
        <v>37.03</v>
      </c>
      <c r="I927" s="357"/>
      <c r="J927" s="357"/>
      <c r="K927" s="359"/>
      <c r="L927" s="359"/>
      <c r="M927" s="360"/>
      <c r="N927" s="360"/>
      <c r="O927" s="371">
        <v>1663</v>
      </c>
      <c r="P927" s="364">
        <v>0</v>
      </c>
    </row>
    <row r="928" spans="2:16">
      <c r="B928" s="354"/>
      <c r="C928" s="361" t="s">
        <v>2920</v>
      </c>
      <c r="E928"/>
      <c r="F928" s="356">
        <v>33.43</v>
      </c>
      <c r="G928" s="356">
        <v>26.36</v>
      </c>
      <c r="H928" s="356">
        <v>22.15</v>
      </c>
      <c r="I928" s="357"/>
      <c r="J928" s="357"/>
      <c r="K928" s="359"/>
      <c r="L928" s="359"/>
      <c r="M928" s="360"/>
      <c r="N928" s="360"/>
      <c r="O928" s="371">
        <v>995</v>
      </c>
      <c r="P928" s="364">
        <v>0</v>
      </c>
    </row>
    <row r="929" spans="2:16">
      <c r="B929" s="354"/>
      <c r="C929" s="361" t="s">
        <v>2921</v>
      </c>
      <c r="E929"/>
      <c r="F929" s="356">
        <v>73.92</v>
      </c>
      <c r="G929" s="356">
        <v>58.29</v>
      </c>
      <c r="H929" s="356">
        <v>48.98</v>
      </c>
      <c r="I929" s="357"/>
      <c r="J929" s="357"/>
      <c r="K929" s="359"/>
      <c r="L929" s="359"/>
      <c r="M929" s="360"/>
      <c r="N929" s="360"/>
      <c r="O929" s="371">
        <v>2200</v>
      </c>
      <c r="P929" s="364">
        <v>0</v>
      </c>
    </row>
    <row r="930" spans="2:16">
      <c r="B930" s="354"/>
      <c r="C930" s="361" t="s">
        <v>2922</v>
      </c>
      <c r="E930"/>
      <c r="F930" s="356">
        <v>100.63</v>
      </c>
      <c r="G930" s="356">
        <v>79.36</v>
      </c>
      <c r="H930" s="356">
        <v>66.69</v>
      </c>
      <c r="I930" s="357"/>
      <c r="J930" s="357"/>
      <c r="K930" s="359"/>
      <c r="L930" s="359"/>
      <c r="M930" s="360"/>
      <c r="N930" s="360"/>
      <c r="O930" s="371">
        <v>2995</v>
      </c>
      <c r="P930" s="364">
        <v>0</v>
      </c>
    </row>
    <row r="931" spans="2:16">
      <c r="B931" s="354"/>
      <c r="C931" s="361" t="s">
        <v>2923</v>
      </c>
      <c r="E931"/>
      <c r="F931" s="356">
        <v>27.72</v>
      </c>
      <c r="G931" s="356">
        <v>21.86</v>
      </c>
      <c r="H931" s="356">
        <v>18.37</v>
      </c>
      <c r="I931" s="357"/>
      <c r="J931" s="357"/>
      <c r="K931" s="359"/>
      <c r="L931" s="359"/>
      <c r="M931" s="360"/>
      <c r="N931" s="360"/>
      <c r="O931" s="371">
        <v>825</v>
      </c>
      <c r="P931" s="364">
        <v>0</v>
      </c>
    </row>
    <row r="932" spans="2:16">
      <c r="B932" s="354"/>
      <c r="C932" s="361" t="s">
        <v>2924</v>
      </c>
      <c r="E932"/>
      <c r="F932" s="356">
        <v>6.42</v>
      </c>
      <c r="G932" s="356">
        <v>5.0599999999999996</v>
      </c>
      <c r="H932" s="356">
        <v>4.25</v>
      </c>
      <c r="I932" s="357"/>
      <c r="J932" s="357"/>
      <c r="K932" s="359"/>
      <c r="L932" s="359"/>
      <c r="M932" s="360"/>
      <c r="N932" s="360"/>
      <c r="O932" s="371">
        <v>191</v>
      </c>
      <c r="P932" s="364">
        <v>0</v>
      </c>
    </row>
    <row r="933" spans="2:16" ht="29">
      <c r="B933" s="354"/>
      <c r="C933" s="361" t="s">
        <v>2925</v>
      </c>
      <c r="E933"/>
      <c r="F933" s="356">
        <v>16.63</v>
      </c>
      <c r="G933" s="356">
        <v>13.12</v>
      </c>
      <c r="H933" s="356">
        <v>11.03</v>
      </c>
      <c r="I933" s="357"/>
      <c r="J933" s="357"/>
      <c r="K933" s="359"/>
      <c r="L933" s="359"/>
      <c r="M933" s="360"/>
      <c r="N933" s="360"/>
      <c r="O933" s="371">
        <v>495</v>
      </c>
      <c r="P933" s="364">
        <v>0</v>
      </c>
    </row>
    <row r="934" spans="2:16">
      <c r="B934" s="354"/>
      <c r="C934" s="361" t="s">
        <v>2801</v>
      </c>
      <c r="E934"/>
      <c r="F934" s="356">
        <v>5.37</v>
      </c>
      <c r="G934" s="356">
        <v>4.24</v>
      </c>
      <c r="H934" s="356">
        <v>3.56</v>
      </c>
      <c r="I934" s="357"/>
      <c r="J934" s="357"/>
      <c r="K934" s="359"/>
      <c r="L934" s="359"/>
      <c r="M934" s="360"/>
      <c r="N934" s="360"/>
      <c r="O934" s="371">
        <v>160</v>
      </c>
      <c r="P934" s="364">
        <v>0</v>
      </c>
    </row>
    <row r="935" spans="2:16">
      <c r="B935" s="354"/>
      <c r="C935" s="361" t="s">
        <v>2802</v>
      </c>
      <c r="E935"/>
      <c r="F935" s="356">
        <v>17.16</v>
      </c>
      <c r="G935" s="356">
        <v>13.54</v>
      </c>
      <c r="H935" s="356">
        <v>11.38</v>
      </c>
      <c r="I935" s="357"/>
      <c r="J935" s="357"/>
      <c r="K935" s="359"/>
      <c r="L935" s="359"/>
      <c r="M935" s="360"/>
      <c r="N935" s="360"/>
      <c r="O935" s="371">
        <v>511</v>
      </c>
      <c r="P935" s="364">
        <v>0</v>
      </c>
    </row>
    <row r="936" spans="2:16">
      <c r="B936" s="354"/>
      <c r="C936" s="361" t="s">
        <v>2803</v>
      </c>
      <c r="E936"/>
      <c r="F936" s="356">
        <v>17.21</v>
      </c>
      <c r="G936" s="356">
        <v>13.57</v>
      </c>
      <c r="H936" s="356">
        <v>11.4</v>
      </c>
      <c r="I936" s="357"/>
      <c r="J936" s="357"/>
      <c r="K936" s="359"/>
      <c r="L936" s="359"/>
      <c r="M936" s="360"/>
      <c r="N936" s="360"/>
      <c r="O936" s="371">
        <v>512</v>
      </c>
      <c r="P936" s="364">
        <v>0</v>
      </c>
    </row>
    <row r="937" spans="2:16">
      <c r="B937" s="354"/>
      <c r="C937" s="361" t="s">
        <v>2764</v>
      </c>
      <c r="E937"/>
      <c r="F937" s="356">
        <v>15.41</v>
      </c>
      <c r="G937" s="356">
        <v>12.57</v>
      </c>
      <c r="H937" s="356">
        <v>10.88</v>
      </c>
      <c r="I937" s="357"/>
      <c r="J937" s="357"/>
      <c r="K937" s="359"/>
      <c r="L937" s="359"/>
      <c r="M937" s="360"/>
      <c r="N937" s="360"/>
      <c r="O937" s="371">
        <v>399</v>
      </c>
      <c r="P937" s="364">
        <v>2</v>
      </c>
    </row>
    <row r="938" spans="2:16" ht="29">
      <c r="B938" s="354"/>
      <c r="C938" s="361" t="s">
        <v>2834</v>
      </c>
      <c r="E938"/>
      <c r="F938" s="356">
        <v>10.72</v>
      </c>
      <c r="G938" s="356">
        <v>8.4499999999999993</v>
      </c>
      <c r="H938" s="356">
        <v>7.1</v>
      </c>
      <c r="I938" s="357"/>
      <c r="J938" s="357"/>
      <c r="K938" s="359"/>
      <c r="L938" s="359"/>
      <c r="M938" s="360"/>
      <c r="N938" s="360"/>
      <c r="O938" s="371">
        <v>319</v>
      </c>
      <c r="P938" s="364">
        <v>0</v>
      </c>
    </row>
    <row r="939" spans="2:16">
      <c r="B939" s="354"/>
      <c r="C939" s="361" t="s">
        <v>2926</v>
      </c>
      <c r="E939"/>
      <c r="F939" s="356">
        <v>10.36</v>
      </c>
      <c r="G939" s="356">
        <v>8.8000000000000007</v>
      </c>
      <c r="H939" s="356">
        <v>7.88</v>
      </c>
      <c r="I939" s="357"/>
      <c r="J939" s="357"/>
      <c r="K939" s="359"/>
      <c r="L939" s="359"/>
      <c r="M939" s="360"/>
      <c r="N939" s="360"/>
      <c r="O939" s="371">
        <v>219</v>
      </c>
      <c r="P939" s="364">
        <v>3</v>
      </c>
    </row>
    <row r="940" spans="2:16">
      <c r="B940" s="354"/>
      <c r="C940" s="361" t="s">
        <v>2796</v>
      </c>
      <c r="E940"/>
      <c r="F940" s="356">
        <v>8.94</v>
      </c>
      <c r="G940" s="356">
        <v>7.05</v>
      </c>
      <c r="H940" s="356">
        <v>5.93</v>
      </c>
      <c r="I940" s="357"/>
      <c r="J940" s="357"/>
      <c r="K940" s="359"/>
      <c r="L940" s="359"/>
      <c r="M940" s="360"/>
      <c r="N940" s="360"/>
      <c r="O940" s="371">
        <v>266</v>
      </c>
      <c r="P940" s="364">
        <v>0</v>
      </c>
    </row>
    <row r="941" spans="2:16">
      <c r="B941" s="354"/>
      <c r="C941" s="361" t="s">
        <v>2766</v>
      </c>
      <c r="E941"/>
      <c r="F941" s="356">
        <v>8.94</v>
      </c>
      <c r="G941" s="356">
        <v>7.05</v>
      </c>
      <c r="H941" s="356">
        <v>5.93</v>
      </c>
      <c r="I941" s="357"/>
      <c r="J941" s="357"/>
      <c r="K941" s="359"/>
      <c r="L941" s="359"/>
      <c r="M941" s="360"/>
      <c r="N941" s="360"/>
      <c r="O941" s="371">
        <v>266</v>
      </c>
      <c r="P941" s="364">
        <v>0</v>
      </c>
    </row>
    <row r="942" spans="2:16">
      <c r="B942" s="354"/>
      <c r="C942" s="361" t="s">
        <v>2797</v>
      </c>
      <c r="E942"/>
      <c r="F942" s="356">
        <v>45.43</v>
      </c>
      <c r="G942" s="356">
        <v>35.82</v>
      </c>
      <c r="H942" s="356">
        <v>30.1</v>
      </c>
      <c r="I942" s="357"/>
      <c r="J942" s="357"/>
      <c r="K942" s="359"/>
      <c r="L942" s="359"/>
      <c r="M942" s="360"/>
      <c r="N942" s="360"/>
      <c r="O942" s="371">
        <v>1352</v>
      </c>
      <c r="P942" s="364">
        <v>0</v>
      </c>
    </row>
    <row r="943" spans="2:16">
      <c r="B943" s="354"/>
      <c r="C943" s="361" t="s">
        <v>2767</v>
      </c>
      <c r="E943"/>
      <c r="F943" s="356">
        <v>29.86</v>
      </c>
      <c r="G943" s="356">
        <v>23.55</v>
      </c>
      <c r="H943" s="356">
        <v>19.79</v>
      </c>
      <c r="I943" s="357"/>
      <c r="J943" s="357"/>
      <c r="K943" s="359"/>
      <c r="L943" s="359"/>
      <c r="M943" s="360"/>
      <c r="N943" s="360"/>
      <c r="O943" s="371">
        <v>889</v>
      </c>
      <c r="P943" s="364">
        <v>0</v>
      </c>
    </row>
    <row r="944" spans="2:16" ht="29">
      <c r="B944" s="354"/>
      <c r="C944" s="361" t="s">
        <v>2927</v>
      </c>
      <c r="E944"/>
      <c r="F944" s="356">
        <v>8.0299999999999994</v>
      </c>
      <c r="G944" s="356">
        <v>6.33</v>
      </c>
      <c r="H944" s="356">
        <v>5.32</v>
      </c>
      <c r="I944" s="357"/>
      <c r="J944" s="357"/>
      <c r="K944" s="359"/>
      <c r="L944" s="359"/>
      <c r="M944" s="360"/>
      <c r="N944" s="360"/>
      <c r="O944" s="371">
        <v>239</v>
      </c>
      <c r="P944" s="364">
        <v>0</v>
      </c>
    </row>
    <row r="945" spans="2:18">
      <c r="B945" s="354"/>
      <c r="C945" s="361" t="s">
        <v>2768</v>
      </c>
      <c r="E945"/>
      <c r="F945" s="356">
        <v>6.42</v>
      </c>
      <c r="G945" s="356">
        <v>5.0599999999999996</v>
      </c>
      <c r="H945" s="356">
        <v>4.25</v>
      </c>
      <c r="I945" s="357"/>
      <c r="J945" s="357"/>
      <c r="K945" s="359"/>
      <c r="L945" s="359"/>
      <c r="M945" s="360"/>
      <c r="N945" s="360"/>
      <c r="O945" s="371">
        <v>191</v>
      </c>
      <c r="P945" s="364">
        <v>0</v>
      </c>
    </row>
    <row r="946" spans="2:18">
      <c r="B946" s="354"/>
      <c r="C946" s="361" t="s">
        <v>2837</v>
      </c>
      <c r="E946"/>
      <c r="F946" s="356">
        <v>2.0099999999999998</v>
      </c>
      <c r="G946" s="356">
        <v>1.59</v>
      </c>
      <c r="H946" s="356">
        <v>1.33</v>
      </c>
      <c r="I946" s="357"/>
      <c r="J946" s="357"/>
      <c r="K946" s="359"/>
      <c r="L946" s="359"/>
      <c r="M946" s="360"/>
      <c r="N946" s="360"/>
      <c r="O946" s="371">
        <v>60</v>
      </c>
      <c r="P946" s="364">
        <v>0</v>
      </c>
    </row>
    <row r="947" spans="2:18">
      <c r="B947" s="354"/>
      <c r="C947" s="361" t="s">
        <v>2838</v>
      </c>
      <c r="E947"/>
      <c r="F947" s="356">
        <v>8.0299999999999994</v>
      </c>
      <c r="G947" s="356">
        <v>6.33</v>
      </c>
      <c r="H947" s="356">
        <v>5.32</v>
      </c>
      <c r="I947" s="357"/>
      <c r="J947" s="357"/>
      <c r="K947" s="359"/>
      <c r="L947" s="359"/>
      <c r="M947" s="360"/>
      <c r="N947" s="360"/>
      <c r="O947" s="371">
        <v>239</v>
      </c>
      <c r="P947" s="364">
        <v>0</v>
      </c>
    </row>
    <row r="948" spans="2:18">
      <c r="B948" s="354"/>
      <c r="C948" s="361" t="s">
        <v>2928</v>
      </c>
      <c r="E948"/>
      <c r="F948" s="356">
        <v>3.76</v>
      </c>
      <c r="G948" s="356">
        <v>2.97</v>
      </c>
      <c r="H948" s="356">
        <v>2.5</v>
      </c>
      <c r="I948" s="357"/>
      <c r="J948" s="357"/>
      <c r="K948" s="359"/>
      <c r="L948" s="359"/>
      <c r="M948" s="360"/>
      <c r="N948" s="360"/>
      <c r="O948" s="371">
        <v>112</v>
      </c>
      <c r="P948" s="364">
        <v>0</v>
      </c>
    </row>
    <row r="949" spans="2:18">
      <c r="B949" s="354"/>
      <c r="C949" s="361"/>
      <c r="E949"/>
      <c r="F949" s="356"/>
      <c r="G949" s="356"/>
      <c r="H949" s="356"/>
      <c r="I949" s="357"/>
      <c r="J949" s="357"/>
      <c r="K949" s="359"/>
      <c r="L949" s="359"/>
      <c r="M949" s="360"/>
      <c r="N949" s="360"/>
    </row>
    <row r="950" spans="2:18" s="343" customFormat="1" ht="112.5">
      <c r="B950" s="321" t="s">
        <v>2929</v>
      </c>
      <c r="C950" s="344" t="s">
        <v>2930</v>
      </c>
      <c r="D950" s="345">
        <v>30</v>
      </c>
      <c r="E950" s="343">
        <v>36</v>
      </c>
      <c r="F950" s="346">
        <v>124.8</v>
      </c>
      <c r="G950" s="346">
        <v>98.41</v>
      </c>
      <c r="H950" s="346">
        <v>82.71</v>
      </c>
      <c r="I950" s="347">
        <v>0</v>
      </c>
      <c r="J950" s="347">
        <v>0</v>
      </c>
      <c r="K950" s="348">
        <v>6.3E-3</v>
      </c>
      <c r="L950" s="348">
        <v>4.4999999999999998E-2</v>
      </c>
      <c r="M950" s="350" t="s">
        <v>2721</v>
      </c>
      <c r="N950" s="350" t="s">
        <v>2743</v>
      </c>
      <c r="O950" s="370">
        <v>3801</v>
      </c>
      <c r="P950" s="351">
        <v>0</v>
      </c>
      <c r="Q950" s="353">
        <v>6.3E-3</v>
      </c>
      <c r="R950" s="353">
        <v>4.4999999999999998E-2</v>
      </c>
    </row>
    <row r="951" spans="2:18">
      <c r="B951" s="354"/>
      <c r="C951" s="355" t="s">
        <v>2744</v>
      </c>
      <c r="E951"/>
      <c r="F951" s="356" t="s">
        <v>2745</v>
      </c>
      <c r="G951" s="356" t="s">
        <v>2745</v>
      </c>
      <c r="H951" s="356" t="s">
        <v>2745</v>
      </c>
      <c r="I951" s="357"/>
      <c r="J951" s="357"/>
      <c r="K951" s="359"/>
      <c r="L951" s="359"/>
      <c r="M951" s="360"/>
      <c r="N951" s="360"/>
      <c r="O951" s="371">
        <v>0</v>
      </c>
      <c r="P951" s="364">
        <v>0</v>
      </c>
    </row>
    <row r="952" spans="2:18">
      <c r="B952" s="354"/>
      <c r="C952" s="361" t="s">
        <v>2915</v>
      </c>
      <c r="E952"/>
      <c r="F952" s="356">
        <v>64.47</v>
      </c>
      <c r="G952" s="356">
        <v>50.85</v>
      </c>
      <c r="H952" s="356">
        <v>42.73</v>
      </c>
      <c r="I952" s="357"/>
      <c r="J952" s="357"/>
      <c r="K952" s="359"/>
      <c r="L952" s="359"/>
      <c r="M952" s="360"/>
      <c r="N952" s="360"/>
      <c r="O952" s="371">
        <v>1919</v>
      </c>
      <c r="P952" s="364">
        <v>0</v>
      </c>
    </row>
    <row r="953" spans="2:18">
      <c r="B953" s="354"/>
      <c r="C953" s="361" t="s">
        <v>2916</v>
      </c>
      <c r="E953"/>
      <c r="F953" s="356">
        <v>39.520000000000003</v>
      </c>
      <c r="G953" s="356">
        <v>31.16</v>
      </c>
      <c r="H953" s="356">
        <v>26.19</v>
      </c>
      <c r="I953" s="357"/>
      <c r="J953" s="357"/>
      <c r="K953" s="359"/>
      <c r="L953" s="359"/>
      <c r="M953" s="360"/>
      <c r="N953" s="360"/>
      <c r="O953" s="371">
        <v>1176</v>
      </c>
      <c r="P953" s="364">
        <v>0</v>
      </c>
    </row>
    <row r="954" spans="2:18">
      <c r="B954" s="354"/>
      <c r="C954" s="361" t="s">
        <v>2786</v>
      </c>
      <c r="E954"/>
      <c r="F954" s="356">
        <v>18.14</v>
      </c>
      <c r="G954" s="356">
        <v>14.31</v>
      </c>
      <c r="H954" s="356">
        <v>12.03</v>
      </c>
      <c r="I954" s="357"/>
      <c r="J954" s="357"/>
      <c r="K954" s="359"/>
      <c r="L954" s="359"/>
      <c r="M954" s="360"/>
      <c r="N954" s="360"/>
      <c r="O954" s="371">
        <v>540</v>
      </c>
      <c r="P954" s="364">
        <v>0</v>
      </c>
    </row>
    <row r="955" spans="2:18">
      <c r="B955" s="354"/>
      <c r="C955" s="361" t="s">
        <v>2917</v>
      </c>
      <c r="E955"/>
      <c r="F955" s="356">
        <v>20.43</v>
      </c>
      <c r="G955" s="356">
        <v>16.11</v>
      </c>
      <c r="H955" s="356">
        <v>13.54</v>
      </c>
      <c r="I955" s="357"/>
      <c r="J955" s="357"/>
      <c r="K955" s="359"/>
      <c r="L955" s="359"/>
      <c r="M955" s="360"/>
      <c r="N955" s="360"/>
      <c r="O955" s="371">
        <v>608</v>
      </c>
      <c r="P955" s="364">
        <v>0</v>
      </c>
    </row>
    <row r="956" spans="2:18">
      <c r="B956" s="354"/>
      <c r="C956" s="361" t="s">
        <v>2759</v>
      </c>
      <c r="E956"/>
      <c r="F956" s="356" t="s">
        <v>2745</v>
      </c>
      <c r="G956" s="356" t="s">
        <v>2745</v>
      </c>
      <c r="H956" s="356" t="s">
        <v>2745</v>
      </c>
      <c r="I956" s="357"/>
      <c r="J956" s="357"/>
      <c r="K956" s="359"/>
      <c r="L956" s="359"/>
      <c r="M956" s="360"/>
      <c r="N956" s="360"/>
      <c r="O956" s="371">
        <v>0</v>
      </c>
      <c r="P956" s="364">
        <v>0</v>
      </c>
    </row>
    <row r="957" spans="2:18">
      <c r="B957" s="354"/>
      <c r="C957" s="355" t="s">
        <v>2744</v>
      </c>
      <c r="E957"/>
      <c r="F957" s="356" t="s">
        <v>2745</v>
      </c>
      <c r="G957" s="356" t="s">
        <v>2745</v>
      </c>
      <c r="H957" s="356" t="s">
        <v>2745</v>
      </c>
      <c r="I957" s="357"/>
      <c r="J957" s="357"/>
      <c r="K957" s="359"/>
      <c r="L957" s="359"/>
      <c r="M957" s="360"/>
      <c r="N957" s="360"/>
      <c r="O957" s="371">
        <v>0</v>
      </c>
      <c r="P957" s="364">
        <v>0</v>
      </c>
    </row>
    <row r="958" spans="2:18">
      <c r="B958" s="354"/>
      <c r="C958" s="361" t="s">
        <v>2823</v>
      </c>
      <c r="E958"/>
      <c r="F958" s="356">
        <v>12.87</v>
      </c>
      <c r="G958" s="356">
        <v>10.15</v>
      </c>
      <c r="H958" s="356">
        <v>8.52</v>
      </c>
      <c r="I958" s="357"/>
      <c r="J958" s="357"/>
      <c r="K958" s="359"/>
      <c r="L958" s="359"/>
      <c r="M958" s="360"/>
      <c r="N958" s="360"/>
      <c r="O958" s="371">
        <v>383</v>
      </c>
      <c r="P958" s="364">
        <v>0</v>
      </c>
    </row>
    <row r="959" spans="2:18">
      <c r="B959" s="354"/>
      <c r="C959" s="361" t="s">
        <v>2824</v>
      </c>
      <c r="E959"/>
      <c r="F959" s="356">
        <v>30.07</v>
      </c>
      <c r="G959" s="356">
        <v>23.72</v>
      </c>
      <c r="H959" s="356">
        <v>19.93</v>
      </c>
      <c r="I959" s="357"/>
      <c r="J959" s="357"/>
      <c r="K959" s="359"/>
      <c r="L959" s="359"/>
      <c r="M959" s="360"/>
      <c r="N959" s="360"/>
      <c r="O959" s="371">
        <v>895</v>
      </c>
      <c r="P959" s="364">
        <v>0</v>
      </c>
    </row>
    <row r="960" spans="2:18">
      <c r="B960" s="354"/>
      <c r="C960" s="361" t="s">
        <v>2790</v>
      </c>
      <c r="E960"/>
      <c r="F960" s="356" t="s">
        <v>2745</v>
      </c>
      <c r="G960" s="356" t="s">
        <v>2745</v>
      </c>
      <c r="H960" s="356" t="s">
        <v>2745</v>
      </c>
      <c r="I960" s="357"/>
      <c r="J960" s="357"/>
      <c r="K960" s="359"/>
      <c r="L960" s="359"/>
      <c r="M960" s="360"/>
      <c r="N960" s="360"/>
      <c r="O960" s="371">
        <v>0</v>
      </c>
      <c r="P960" s="364">
        <v>0</v>
      </c>
    </row>
    <row r="961" spans="2:16">
      <c r="B961" s="354"/>
      <c r="C961" s="355" t="s">
        <v>2825</v>
      </c>
      <c r="E961"/>
      <c r="F961" s="356" t="s">
        <v>2745</v>
      </c>
      <c r="G961" s="356" t="s">
        <v>2745</v>
      </c>
      <c r="H961" s="356" t="s">
        <v>2745</v>
      </c>
      <c r="I961" s="357"/>
      <c r="J961" s="357"/>
      <c r="K961" s="359"/>
      <c r="L961" s="359"/>
      <c r="M961" s="360"/>
      <c r="N961" s="360"/>
      <c r="O961" s="371">
        <v>0</v>
      </c>
      <c r="P961" s="364">
        <v>0</v>
      </c>
    </row>
    <row r="962" spans="2:16" ht="29">
      <c r="B962" s="354"/>
      <c r="C962" s="361" t="s">
        <v>2826</v>
      </c>
      <c r="E962"/>
      <c r="F962" s="356">
        <v>14.05</v>
      </c>
      <c r="G962" s="356">
        <v>11.93</v>
      </c>
      <c r="H962" s="356">
        <v>10.66</v>
      </c>
      <c r="I962" s="357"/>
      <c r="J962" s="357"/>
      <c r="K962" s="359"/>
      <c r="L962" s="359"/>
      <c r="M962" s="360"/>
      <c r="N962" s="360"/>
      <c r="O962" s="371">
        <v>299</v>
      </c>
      <c r="P962" s="364">
        <v>4</v>
      </c>
    </row>
    <row r="963" spans="2:16">
      <c r="B963" s="354"/>
      <c r="C963" s="361" t="s">
        <v>2827</v>
      </c>
      <c r="E963"/>
      <c r="F963" s="356">
        <v>8.27</v>
      </c>
      <c r="G963" s="356">
        <v>7.36</v>
      </c>
      <c r="H963" s="356">
        <v>6.83</v>
      </c>
      <c r="I963" s="357"/>
      <c r="J963" s="357"/>
      <c r="K963" s="359"/>
      <c r="L963" s="359"/>
      <c r="M963" s="360"/>
      <c r="N963" s="360"/>
      <c r="O963" s="371">
        <v>127</v>
      </c>
      <c r="P963" s="364">
        <v>4</v>
      </c>
    </row>
    <row r="964" spans="2:16">
      <c r="B964" s="354"/>
      <c r="C964" s="361" t="s">
        <v>2828</v>
      </c>
      <c r="E964"/>
      <c r="F964" s="356" t="s">
        <v>2745</v>
      </c>
      <c r="G964" s="356" t="s">
        <v>2745</v>
      </c>
      <c r="H964" s="356" t="s">
        <v>2745</v>
      </c>
      <c r="I964" s="357"/>
      <c r="J964" s="357"/>
      <c r="K964" s="359"/>
      <c r="L964" s="359"/>
      <c r="M964" s="360"/>
      <c r="N964" s="360"/>
      <c r="O964" s="371">
        <v>0</v>
      </c>
      <c r="P964" s="364">
        <v>0</v>
      </c>
    </row>
    <row r="965" spans="2:16" ht="29">
      <c r="B965" s="354"/>
      <c r="C965" s="361" t="s">
        <v>2918</v>
      </c>
      <c r="E965"/>
      <c r="F965" s="356">
        <v>87.36</v>
      </c>
      <c r="G965" s="356">
        <v>68.89</v>
      </c>
      <c r="H965" s="356">
        <v>57.89</v>
      </c>
      <c r="I965" s="357"/>
      <c r="J965" s="357"/>
      <c r="K965" s="359"/>
      <c r="L965" s="359"/>
      <c r="M965" s="360"/>
      <c r="N965" s="360"/>
      <c r="O965" s="371">
        <v>2600</v>
      </c>
      <c r="P965" s="364">
        <v>0</v>
      </c>
    </row>
    <row r="966" spans="2:16" ht="29">
      <c r="B966" s="354"/>
      <c r="C966" s="361" t="s">
        <v>2919</v>
      </c>
      <c r="E966"/>
      <c r="F966" s="356">
        <v>55.87</v>
      </c>
      <c r="G966" s="356">
        <v>44.06</v>
      </c>
      <c r="H966" s="356">
        <v>37.03</v>
      </c>
      <c r="I966" s="357"/>
      <c r="J966" s="357"/>
      <c r="K966" s="359"/>
      <c r="L966" s="359"/>
      <c r="M966" s="360"/>
      <c r="N966" s="360"/>
      <c r="O966" s="371">
        <v>1663</v>
      </c>
      <c r="P966" s="364">
        <v>0</v>
      </c>
    </row>
    <row r="967" spans="2:16">
      <c r="B967" s="354"/>
      <c r="C967" s="361" t="s">
        <v>2920</v>
      </c>
      <c r="E967"/>
      <c r="F967" s="356">
        <v>33.43</v>
      </c>
      <c r="G967" s="356">
        <v>26.36</v>
      </c>
      <c r="H967" s="356">
        <v>22.15</v>
      </c>
      <c r="I967" s="357"/>
      <c r="J967" s="357"/>
      <c r="K967" s="359"/>
      <c r="L967" s="359"/>
      <c r="M967" s="360"/>
      <c r="N967" s="360"/>
      <c r="O967" s="371">
        <v>995</v>
      </c>
      <c r="P967" s="364">
        <v>0</v>
      </c>
    </row>
    <row r="968" spans="2:16">
      <c r="B968" s="354"/>
      <c r="C968" s="361" t="s">
        <v>2921</v>
      </c>
      <c r="E968"/>
      <c r="F968" s="356">
        <v>73.92</v>
      </c>
      <c r="G968" s="356">
        <v>58.29</v>
      </c>
      <c r="H968" s="356">
        <v>48.98</v>
      </c>
      <c r="I968" s="357"/>
      <c r="J968" s="357"/>
      <c r="K968" s="359"/>
      <c r="L968" s="359"/>
      <c r="M968" s="360"/>
      <c r="N968" s="360"/>
      <c r="O968" s="371">
        <v>2200</v>
      </c>
      <c r="P968" s="364">
        <v>0</v>
      </c>
    </row>
    <row r="969" spans="2:16">
      <c r="B969" s="354"/>
      <c r="C969" s="361" t="s">
        <v>2922</v>
      </c>
      <c r="E969"/>
      <c r="F969" s="356">
        <v>100.63</v>
      </c>
      <c r="G969" s="356">
        <v>79.36</v>
      </c>
      <c r="H969" s="356">
        <v>66.69</v>
      </c>
      <c r="I969" s="357"/>
      <c r="J969" s="357"/>
      <c r="K969" s="359"/>
      <c r="L969" s="359"/>
      <c r="M969" s="360"/>
      <c r="N969" s="360"/>
      <c r="O969" s="371">
        <v>2995</v>
      </c>
      <c r="P969" s="364">
        <v>0</v>
      </c>
    </row>
    <row r="970" spans="2:16">
      <c r="B970" s="354"/>
      <c r="C970" s="361" t="s">
        <v>2923</v>
      </c>
      <c r="E970"/>
      <c r="F970" s="356">
        <v>27.72</v>
      </c>
      <c r="G970" s="356">
        <v>21.86</v>
      </c>
      <c r="H970" s="356">
        <v>18.37</v>
      </c>
      <c r="I970" s="357"/>
      <c r="J970" s="357"/>
      <c r="K970" s="359"/>
      <c r="L970" s="359"/>
      <c r="M970" s="360"/>
      <c r="N970" s="360"/>
      <c r="O970" s="371">
        <v>825</v>
      </c>
      <c r="P970" s="364">
        <v>0</v>
      </c>
    </row>
    <row r="971" spans="2:16">
      <c r="B971" s="354"/>
      <c r="C971" s="361" t="s">
        <v>2924</v>
      </c>
      <c r="E971"/>
      <c r="F971" s="356">
        <v>6.42</v>
      </c>
      <c r="G971" s="356">
        <v>5.0599999999999996</v>
      </c>
      <c r="H971" s="356">
        <v>4.25</v>
      </c>
      <c r="I971" s="357"/>
      <c r="J971" s="357"/>
      <c r="K971" s="359"/>
      <c r="L971" s="359"/>
      <c r="M971" s="360"/>
      <c r="N971" s="360"/>
      <c r="O971" s="371">
        <v>191</v>
      </c>
      <c r="P971" s="364">
        <v>0</v>
      </c>
    </row>
    <row r="972" spans="2:16" ht="29">
      <c r="B972" s="354"/>
      <c r="C972" s="361" t="s">
        <v>2925</v>
      </c>
      <c r="E972"/>
      <c r="F972" s="356">
        <v>16.63</v>
      </c>
      <c r="G972" s="356">
        <v>13.12</v>
      </c>
      <c r="H972" s="356">
        <v>11.03</v>
      </c>
      <c r="I972" s="357"/>
      <c r="J972" s="357"/>
      <c r="K972" s="359"/>
      <c r="L972" s="359"/>
      <c r="M972" s="360"/>
      <c r="N972" s="360"/>
      <c r="O972" s="371">
        <v>495</v>
      </c>
      <c r="P972" s="364">
        <v>0</v>
      </c>
    </row>
    <row r="973" spans="2:16">
      <c r="B973" s="354"/>
      <c r="C973" s="361" t="s">
        <v>2801</v>
      </c>
      <c r="E973"/>
      <c r="F973" s="356">
        <v>5.37</v>
      </c>
      <c r="G973" s="356">
        <v>4.24</v>
      </c>
      <c r="H973" s="356">
        <v>3.56</v>
      </c>
      <c r="I973" s="357"/>
      <c r="J973" s="357"/>
      <c r="K973" s="359"/>
      <c r="L973" s="359"/>
      <c r="M973" s="360"/>
      <c r="N973" s="360"/>
      <c r="O973" s="371">
        <v>160</v>
      </c>
      <c r="P973" s="364">
        <v>0</v>
      </c>
    </row>
    <row r="974" spans="2:16">
      <c r="B974" s="354"/>
      <c r="C974" s="361" t="s">
        <v>2802</v>
      </c>
      <c r="E974"/>
      <c r="F974" s="356">
        <v>17.16</v>
      </c>
      <c r="G974" s="356">
        <v>13.54</v>
      </c>
      <c r="H974" s="356">
        <v>11.38</v>
      </c>
      <c r="I974" s="357"/>
      <c r="J974" s="357"/>
      <c r="K974" s="359"/>
      <c r="L974" s="359"/>
      <c r="M974" s="360"/>
      <c r="N974" s="360"/>
      <c r="O974" s="371">
        <v>511</v>
      </c>
      <c r="P974" s="364">
        <v>0</v>
      </c>
    </row>
    <row r="975" spans="2:16">
      <c r="B975" s="354"/>
      <c r="C975" s="361" t="s">
        <v>2803</v>
      </c>
      <c r="E975"/>
      <c r="F975" s="356">
        <v>17.21</v>
      </c>
      <c r="G975" s="356">
        <v>13.57</v>
      </c>
      <c r="H975" s="356">
        <v>11.4</v>
      </c>
      <c r="I975" s="357"/>
      <c r="J975" s="357"/>
      <c r="K975" s="359"/>
      <c r="L975" s="359"/>
      <c r="M975" s="360"/>
      <c r="N975" s="360"/>
      <c r="O975" s="371">
        <v>512</v>
      </c>
      <c r="P975" s="364">
        <v>0</v>
      </c>
    </row>
    <row r="976" spans="2:16">
      <c r="B976" s="354"/>
      <c r="C976" s="361" t="s">
        <v>2764</v>
      </c>
      <c r="E976"/>
      <c r="F976" s="356">
        <v>15.41</v>
      </c>
      <c r="G976" s="356">
        <v>12.57</v>
      </c>
      <c r="H976" s="356">
        <v>10.88</v>
      </c>
      <c r="I976" s="357"/>
      <c r="J976" s="357"/>
      <c r="K976" s="359"/>
      <c r="L976" s="359"/>
      <c r="M976" s="360"/>
      <c r="N976" s="360"/>
      <c r="O976" s="371">
        <v>399</v>
      </c>
      <c r="P976" s="364">
        <v>2</v>
      </c>
    </row>
    <row r="977" spans="2:18" ht="29">
      <c r="B977" s="354"/>
      <c r="C977" s="361" t="s">
        <v>2834</v>
      </c>
      <c r="E977"/>
      <c r="F977" s="356">
        <v>10.72</v>
      </c>
      <c r="G977" s="356">
        <v>8.4499999999999993</v>
      </c>
      <c r="H977" s="356">
        <v>7.1</v>
      </c>
      <c r="I977" s="357"/>
      <c r="J977" s="357"/>
      <c r="K977" s="359"/>
      <c r="L977" s="359"/>
      <c r="M977" s="360"/>
      <c r="N977" s="360"/>
      <c r="O977" s="371">
        <v>319</v>
      </c>
      <c r="P977" s="364">
        <v>0</v>
      </c>
    </row>
    <row r="978" spans="2:18">
      <c r="B978" s="354"/>
      <c r="C978" s="361" t="s">
        <v>2926</v>
      </c>
      <c r="E978"/>
      <c r="F978" s="356">
        <v>10.36</v>
      </c>
      <c r="G978" s="356">
        <v>8.8000000000000007</v>
      </c>
      <c r="H978" s="356">
        <v>7.88</v>
      </c>
      <c r="I978" s="357"/>
      <c r="J978" s="357"/>
      <c r="K978" s="359"/>
      <c r="L978" s="359"/>
      <c r="M978" s="360"/>
      <c r="N978" s="360"/>
      <c r="O978" s="371">
        <v>219</v>
      </c>
      <c r="P978" s="364">
        <v>3</v>
      </c>
    </row>
    <row r="979" spans="2:18">
      <c r="B979" s="354"/>
      <c r="C979" s="361" t="s">
        <v>2796</v>
      </c>
      <c r="E979"/>
      <c r="F979" s="356">
        <v>8.94</v>
      </c>
      <c r="G979" s="356">
        <v>7.05</v>
      </c>
      <c r="H979" s="356">
        <v>5.93</v>
      </c>
      <c r="I979" s="357"/>
      <c r="J979" s="357"/>
      <c r="K979" s="359"/>
      <c r="L979" s="359"/>
      <c r="M979" s="360"/>
      <c r="N979" s="360"/>
      <c r="O979" s="371">
        <v>266</v>
      </c>
      <c r="P979" s="364">
        <v>0</v>
      </c>
    </row>
    <row r="980" spans="2:18">
      <c r="B980" s="354"/>
      <c r="C980" s="361" t="s">
        <v>2766</v>
      </c>
      <c r="E980"/>
      <c r="F980" s="356">
        <v>8.94</v>
      </c>
      <c r="G980" s="356">
        <v>7.05</v>
      </c>
      <c r="H980" s="356">
        <v>5.93</v>
      </c>
      <c r="I980" s="357"/>
      <c r="J980" s="357"/>
      <c r="K980" s="359"/>
      <c r="L980" s="359"/>
      <c r="M980" s="360"/>
      <c r="N980" s="360"/>
      <c r="O980" s="371">
        <v>266</v>
      </c>
      <c r="P980" s="364">
        <v>0</v>
      </c>
    </row>
    <row r="981" spans="2:18">
      <c r="B981" s="354"/>
      <c r="C981" s="361" t="s">
        <v>2797</v>
      </c>
      <c r="E981"/>
      <c r="F981" s="356">
        <v>45.43</v>
      </c>
      <c r="G981" s="356">
        <v>35.82</v>
      </c>
      <c r="H981" s="356">
        <v>30.1</v>
      </c>
      <c r="I981" s="357"/>
      <c r="J981" s="357"/>
      <c r="K981" s="359"/>
      <c r="L981" s="359"/>
      <c r="M981" s="360"/>
      <c r="N981" s="360"/>
      <c r="O981" s="371">
        <v>1352</v>
      </c>
      <c r="P981" s="364">
        <v>0</v>
      </c>
    </row>
    <row r="982" spans="2:18">
      <c r="B982" s="354"/>
      <c r="C982" s="361" t="s">
        <v>2767</v>
      </c>
      <c r="E982"/>
      <c r="F982" s="356">
        <v>29.86</v>
      </c>
      <c r="G982" s="356">
        <v>23.55</v>
      </c>
      <c r="H982" s="356">
        <v>19.79</v>
      </c>
      <c r="I982" s="357"/>
      <c r="J982" s="357"/>
      <c r="K982" s="359"/>
      <c r="L982" s="359"/>
      <c r="M982" s="360"/>
      <c r="N982" s="360"/>
      <c r="O982" s="371">
        <v>889</v>
      </c>
      <c r="P982" s="364">
        <v>0</v>
      </c>
    </row>
    <row r="983" spans="2:18" ht="29">
      <c r="B983" s="354"/>
      <c r="C983" s="361" t="s">
        <v>2927</v>
      </c>
      <c r="E983"/>
      <c r="F983" s="356">
        <v>8.0299999999999994</v>
      </c>
      <c r="G983" s="356">
        <v>6.33</v>
      </c>
      <c r="H983" s="356">
        <v>5.32</v>
      </c>
      <c r="I983" s="357"/>
      <c r="J983" s="357"/>
      <c r="K983" s="359"/>
      <c r="L983" s="359"/>
      <c r="M983" s="360"/>
      <c r="N983" s="360"/>
      <c r="O983" s="371">
        <v>239</v>
      </c>
      <c r="P983" s="364">
        <v>0</v>
      </c>
    </row>
    <row r="984" spans="2:18">
      <c r="B984" s="354"/>
      <c r="C984" s="361" t="s">
        <v>2768</v>
      </c>
      <c r="E984"/>
      <c r="F984" s="356">
        <v>6.42</v>
      </c>
      <c r="G984" s="356">
        <v>5.0599999999999996</v>
      </c>
      <c r="H984" s="356">
        <v>4.25</v>
      </c>
      <c r="I984" s="357"/>
      <c r="J984" s="357"/>
      <c r="K984" s="359"/>
      <c r="L984" s="359"/>
      <c r="M984" s="360"/>
      <c r="N984" s="360"/>
      <c r="O984" s="371">
        <v>191</v>
      </c>
      <c r="P984" s="364">
        <v>0</v>
      </c>
    </row>
    <row r="985" spans="2:18">
      <c r="B985" s="354"/>
      <c r="C985" s="361" t="s">
        <v>2837</v>
      </c>
      <c r="E985"/>
      <c r="F985" s="356">
        <v>2.0099999999999998</v>
      </c>
      <c r="G985" s="356">
        <v>1.59</v>
      </c>
      <c r="H985" s="356">
        <v>1.33</v>
      </c>
      <c r="I985" s="357"/>
      <c r="J985" s="357"/>
      <c r="K985" s="359"/>
      <c r="L985" s="359"/>
      <c r="M985" s="360"/>
      <c r="N985" s="360"/>
      <c r="O985" s="371">
        <v>60</v>
      </c>
      <c r="P985" s="364">
        <v>0</v>
      </c>
    </row>
    <row r="986" spans="2:18">
      <c r="B986" s="354"/>
      <c r="C986" s="361" t="s">
        <v>2838</v>
      </c>
      <c r="E986"/>
      <c r="F986" s="356">
        <v>8.0299999999999994</v>
      </c>
      <c r="G986" s="356">
        <v>6.33</v>
      </c>
      <c r="H986" s="356">
        <v>5.32</v>
      </c>
      <c r="I986" s="357"/>
      <c r="J986" s="357"/>
      <c r="K986" s="359"/>
      <c r="L986" s="359"/>
      <c r="M986" s="360"/>
      <c r="N986" s="360"/>
      <c r="O986" s="371">
        <v>239</v>
      </c>
      <c r="P986" s="364">
        <v>0</v>
      </c>
    </row>
    <row r="987" spans="2:18">
      <c r="B987" s="354"/>
      <c r="C987" s="361" t="s">
        <v>2928</v>
      </c>
      <c r="E987"/>
      <c r="F987" s="356">
        <v>3.76</v>
      </c>
      <c r="G987" s="356">
        <v>2.97</v>
      </c>
      <c r="H987" s="356">
        <v>2.5</v>
      </c>
      <c r="I987" s="357"/>
      <c r="J987" s="357"/>
      <c r="K987" s="359"/>
      <c r="L987" s="359"/>
      <c r="M987" s="360"/>
      <c r="N987" s="360"/>
      <c r="O987" s="371">
        <v>112</v>
      </c>
      <c r="P987" s="364">
        <v>0</v>
      </c>
    </row>
    <row r="988" spans="2:18">
      <c r="B988" s="354"/>
      <c r="C988" s="361"/>
      <c r="E988"/>
      <c r="F988" s="356"/>
      <c r="G988" s="356"/>
      <c r="H988" s="356"/>
      <c r="I988" s="357"/>
      <c r="J988" s="357"/>
      <c r="K988" s="359"/>
      <c r="L988" s="359"/>
      <c r="M988" s="360"/>
      <c r="N988" s="360"/>
    </row>
    <row r="989" spans="2:18" s="343" customFormat="1" ht="100">
      <c r="B989" s="321" t="s">
        <v>2931</v>
      </c>
      <c r="C989" s="344" t="s">
        <v>2932</v>
      </c>
      <c r="D989" s="345">
        <v>35</v>
      </c>
      <c r="E989" s="343">
        <v>36</v>
      </c>
      <c r="F989" s="346">
        <v>119.76</v>
      </c>
      <c r="G989" s="346">
        <v>94.44</v>
      </c>
      <c r="H989" s="346">
        <v>79.36</v>
      </c>
      <c r="I989" s="347">
        <v>0</v>
      </c>
      <c r="J989" s="347">
        <v>0</v>
      </c>
      <c r="K989" s="348">
        <v>6.3E-3</v>
      </c>
      <c r="L989" s="348">
        <v>4.4999999999999998E-2</v>
      </c>
      <c r="M989" s="350" t="s">
        <v>2721</v>
      </c>
      <c r="N989" s="350" t="s">
        <v>2743</v>
      </c>
      <c r="O989" s="370">
        <v>3636</v>
      </c>
      <c r="P989" s="351">
        <v>0</v>
      </c>
      <c r="Q989" s="353">
        <v>6.3E-3</v>
      </c>
      <c r="R989" s="353">
        <v>4.4999999999999998E-2</v>
      </c>
    </row>
    <row r="990" spans="2:18">
      <c r="B990" s="354"/>
      <c r="C990" s="355" t="s">
        <v>2744</v>
      </c>
      <c r="E990"/>
      <c r="F990" s="356" t="s">
        <v>2745</v>
      </c>
      <c r="G990" s="356" t="s">
        <v>2745</v>
      </c>
      <c r="H990" s="356" t="s">
        <v>2745</v>
      </c>
      <c r="I990" s="357"/>
      <c r="J990" s="357"/>
      <c r="K990" s="359"/>
      <c r="L990" s="359"/>
      <c r="M990" s="360"/>
      <c r="N990" s="360"/>
      <c r="O990" s="371">
        <v>0</v>
      </c>
      <c r="P990" s="364">
        <v>0</v>
      </c>
    </row>
    <row r="991" spans="2:18">
      <c r="B991" s="354"/>
      <c r="C991" s="361" t="s">
        <v>2915</v>
      </c>
      <c r="E991"/>
      <c r="F991" s="356">
        <v>64.47</v>
      </c>
      <c r="G991" s="356">
        <v>50.85</v>
      </c>
      <c r="H991" s="356">
        <v>42.73</v>
      </c>
      <c r="I991" s="357"/>
      <c r="J991" s="357"/>
      <c r="K991" s="359"/>
      <c r="L991" s="359"/>
      <c r="M991" s="360"/>
      <c r="N991" s="360"/>
      <c r="O991" s="371">
        <v>1919</v>
      </c>
      <c r="P991" s="364">
        <v>0</v>
      </c>
    </row>
    <row r="992" spans="2:18">
      <c r="B992" s="354"/>
      <c r="C992" s="361" t="s">
        <v>2916</v>
      </c>
      <c r="E992"/>
      <c r="F992" s="356">
        <v>39.520000000000003</v>
      </c>
      <c r="G992" s="356">
        <v>31.16</v>
      </c>
      <c r="H992" s="356">
        <v>26.19</v>
      </c>
      <c r="I992" s="357"/>
      <c r="J992" s="357"/>
      <c r="K992" s="359"/>
      <c r="L992" s="359"/>
      <c r="M992" s="360"/>
      <c r="N992" s="360"/>
      <c r="O992" s="371">
        <v>1176</v>
      </c>
      <c r="P992" s="364">
        <v>0</v>
      </c>
    </row>
    <row r="993" spans="2:16">
      <c r="B993" s="354"/>
      <c r="C993" s="361" t="s">
        <v>2786</v>
      </c>
      <c r="E993"/>
      <c r="F993" s="356">
        <v>18.14</v>
      </c>
      <c r="G993" s="356">
        <v>14.31</v>
      </c>
      <c r="H993" s="356">
        <v>12.03</v>
      </c>
      <c r="I993" s="357"/>
      <c r="J993" s="357"/>
      <c r="K993" s="359"/>
      <c r="L993" s="359"/>
      <c r="M993" s="360"/>
      <c r="N993" s="360"/>
      <c r="O993" s="371">
        <v>540</v>
      </c>
      <c r="P993" s="364">
        <v>0</v>
      </c>
    </row>
    <row r="994" spans="2:16">
      <c r="B994" s="354"/>
      <c r="C994" s="361" t="s">
        <v>2917</v>
      </c>
      <c r="E994"/>
      <c r="F994" s="356">
        <v>20.43</v>
      </c>
      <c r="G994" s="356">
        <v>16.11</v>
      </c>
      <c r="H994" s="356">
        <v>13.54</v>
      </c>
      <c r="I994" s="357"/>
      <c r="J994" s="357"/>
      <c r="K994" s="359"/>
      <c r="L994" s="359"/>
      <c r="M994" s="360"/>
      <c r="N994" s="360"/>
      <c r="O994" s="371">
        <v>608</v>
      </c>
      <c r="P994" s="364">
        <v>0</v>
      </c>
    </row>
    <row r="995" spans="2:16">
      <c r="B995" s="354"/>
      <c r="C995" s="361" t="s">
        <v>2759</v>
      </c>
      <c r="E995"/>
      <c r="F995" s="356" t="s">
        <v>2745</v>
      </c>
      <c r="G995" s="356" t="s">
        <v>2745</v>
      </c>
      <c r="H995" s="356" t="s">
        <v>2745</v>
      </c>
      <c r="I995" s="357"/>
      <c r="J995" s="357"/>
      <c r="K995" s="359"/>
      <c r="L995" s="359"/>
      <c r="M995" s="360"/>
      <c r="N995" s="360"/>
      <c r="O995" s="371">
        <v>0</v>
      </c>
      <c r="P995" s="364">
        <v>0</v>
      </c>
    </row>
    <row r="996" spans="2:16">
      <c r="B996" s="354"/>
      <c r="C996" s="355" t="s">
        <v>2744</v>
      </c>
      <c r="E996"/>
      <c r="F996" s="356" t="s">
        <v>2745</v>
      </c>
      <c r="G996" s="356" t="s">
        <v>2745</v>
      </c>
      <c r="H996" s="356" t="s">
        <v>2745</v>
      </c>
      <c r="I996" s="357"/>
      <c r="J996" s="357"/>
      <c r="K996" s="359"/>
      <c r="L996" s="359"/>
      <c r="M996" s="360"/>
      <c r="N996" s="360"/>
      <c r="O996" s="371">
        <v>0</v>
      </c>
      <c r="P996" s="364">
        <v>0</v>
      </c>
    </row>
    <row r="997" spans="2:16">
      <c r="B997" s="354"/>
      <c r="C997" s="361" t="s">
        <v>2823</v>
      </c>
      <c r="E997"/>
      <c r="F997" s="356">
        <v>12.87</v>
      </c>
      <c r="G997" s="356">
        <v>10.15</v>
      </c>
      <c r="H997" s="356">
        <v>8.52</v>
      </c>
      <c r="I997" s="357"/>
      <c r="J997" s="357"/>
      <c r="K997" s="359"/>
      <c r="L997" s="359"/>
      <c r="M997" s="360"/>
      <c r="N997" s="360"/>
      <c r="O997" s="371">
        <v>383</v>
      </c>
      <c r="P997" s="364">
        <v>0</v>
      </c>
    </row>
    <row r="998" spans="2:16">
      <c r="B998" s="354"/>
      <c r="C998" s="361" t="s">
        <v>2824</v>
      </c>
      <c r="E998"/>
      <c r="F998" s="356">
        <v>30.07</v>
      </c>
      <c r="G998" s="356">
        <v>23.72</v>
      </c>
      <c r="H998" s="356">
        <v>19.93</v>
      </c>
      <c r="I998" s="357"/>
      <c r="J998" s="357"/>
      <c r="K998" s="359"/>
      <c r="L998" s="359"/>
      <c r="M998" s="360"/>
      <c r="N998" s="360"/>
      <c r="O998" s="371">
        <v>895</v>
      </c>
      <c r="P998" s="364">
        <v>0</v>
      </c>
    </row>
    <row r="999" spans="2:16">
      <c r="B999" s="354"/>
      <c r="C999" s="361" t="s">
        <v>2790</v>
      </c>
      <c r="E999"/>
      <c r="F999" s="356" t="s">
        <v>2745</v>
      </c>
      <c r="G999" s="356" t="s">
        <v>2745</v>
      </c>
      <c r="H999" s="356" t="s">
        <v>2745</v>
      </c>
      <c r="I999" s="357"/>
      <c r="J999" s="357"/>
      <c r="K999" s="359"/>
      <c r="L999" s="359"/>
      <c r="M999" s="360"/>
      <c r="N999" s="360"/>
      <c r="O999" s="371">
        <v>0</v>
      </c>
      <c r="P999" s="364">
        <v>0</v>
      </c>
    </row>
    <row r="1000" spans="2:16">
      <c r="B1000" s="354"/>
      <c r="C1000" s="355" t="s">
        <v>2825</v>
      </c>
      <c r="E1000"/>
      <c r="F1000" s="356" t="s">
        <v>2745</v>
      </c>
      <c r="G1000" s="356" t="s">
        <v>2745</v>
      </c>
      <c r="H1000" s="356" t="s">
        <v>2745</v>
      </c>
      <c r="I1000" s="357"/>
      <c r="J1000" s="357"/>
      <c r="K1000" s="359"/>
      <c r="L1000" s="359"/>
      <c r="M1000" s="360"/>
      <c r="N1000" s="360"/>
      <c r="O1000" s="371">
        <v>0</v>
      </c>
      <c r="P1000" s="364">
        <v>0</v>
      </c>
    </row>
    <row r="1001" spans="2:16" ht="29">
      <c r="B1001" s="354"/>
      <c r="C1001" s="361" t="s">
        <v>2826</v>
      </c>
      <c r="E1001"/>
      <c r="F1001" s="356">
        <v>14.05</v>
      </c>
      <c r="G1001" s="356">
        <v>11.93</v>
      </c>
      <c r="H1001" s="356">
        <v>10.66</v>
      </c>
      <c r="I1001" s="357"/>
      <c r="J1001" s="357"/>
      <c r="K1001" s="359"/>
      <c r="L1001" s="359"/>
      <c r="M1001" s="360"/>
      <c r="N1001" s="360"/>
      <c r="O1001" s="371">
        <v>299</v>
      </c>
      <c r="P1001" s="364">
        <v>4</v>
      </c>
    </row>
    <row r="1002" spans="2:16">
      <c r="B1002" s="354"/>
      <c r="C1002" s="361" t="s">
        <v>2827</v>
      </c>
      <c r="E1002"/>
      <c r="F1002" s="356">
        <v>8.27</v>
      </c>
      <c r="G1002" s="356">
        <v>7.36</v>
      </c>
      <c r="H1002" s="356">
        <v>6.83</v>
      </c>
      <c r="I1002" s="357"/>
      <c r="J1002" s="357"/>
      <c r="K1002" s="359"/>
      <c r="L1002" s="359"/>
      <c r="M1002" s="360"/>
      <c r="N1002" s="360"/>
      <c r="O1002" s="371">
        <v>127</v>
      </c>
      <c r="P1002" s="364">
        <v>4</v>
      </c>
    </row>
    <row r="1003" spans="2:16">
      <c r="B1003" s="354"/>
      <c r="C1003" s="361" t="s">
        <v>2828</v>
      </c>
      <c r="E1003"/>
      <c r="F1003" s="356" t="s">
        <v>2745</v>
      </c>
      <c r="G1003" s="356" t="s">
        <v>2745</v>
      </c>
      <c r="H1003" s="356" t="s">
        <v>2745</v>
      </c>
      <c r="I1003" s="357"/>
      <c r="J1003" s="357"/>
      <c r="K1003" s="359"/>
      <c r="L1003" s="359"/>
      <c r="M1003" s="360"/>
      <c r="N1003" s="360"/>
      <c r="O1003" s="371">
        <v>0</v>
      </c>
      <c r="P1003" s="364">
        <v>0</v>
      </c>
    </row>
    <row r="1004" spans="2:16" ht="29">
      <c r="B1004" s="354"/>
      <c r="C1004" s="361" t="s">
        <v>2918</v>
      </c>
      <c r="E1004"/>
      <c r="F1004" s="356">
        <v>87.36</v>
      </c>
      <c r="G1004" s="356">
        <v>68.89</v>
      </c>
      <c r="H1004" s="356">
        <v>57.89</v>
      </c>
      <c r="I1004" s="357"/>
      <c r="J1004" s="357"/>
      <c r="K1004" s="359"/>
      <c r="L1004" s="359"/>
      <c r="M1004" s="360"/>
      <c r="N1004" s="360"/>
      <c r="O1004" s="371">
        <v>2600</v>
      </c>
      <c r="P1004" s="364">
        <v>0</v>
      </c>
    </row>
    <row r="1005" spans="2:16" ht="29">
      <c r="B1005" s="354"/>
      <c r="C1005" s="361" t="s">
        <v>2919</v>
      </c>
      <c r="E1005"/>
      <c r="F1005" s="356">
        <v>55.87</v>
      </c>
      <c r="G1005" s="356">
        <v>44.06</v>
      </c>
      <c r="H1005" s="356">
        <v>37.03</v>
      </c>
      <c r="I1005" s="357"/>
      <c r="J1005" s="357"/>
      <c r="K1005" s="359"/>
      <c r="L1005" s="359"/>
      <c r="M1005" s="360"/>
      <c r="N1005" s="360"/>
      <c r="O1005" s="371">
        <v>1663</v>
      </c>
      <c r="P1005" s="364">
        <v>0</v>
      </c>
    </row>
    <row r="1006" spans="2:16">
      <c r="B1006" s="354"/>
      <c r="C1006" s="361" t="s">
        <v>2920</v>
      </c>
      <c r="E1006"/>
      <c r="F1006" s="356">
        <v>33.43</v>
      </c>
      <c r="G1006" s="356">
        <v>26.36</v>
      </c>
      <c r="H1006" s="356">
        <v>22.15</v>
      </c>
      <c r="I1006" s="357"/>
      <c r="J1006" s="357"/>
      <c r="K1006" s="359"/>
      <c r="L1006" s="359"/>
      <c r="M1006" s="360"/>
      <c r="N1006" s="360"/>
      <c r="O1006" s="371">
        <v>995</v>
      </c>
      <c r="P1006" s="364">
        <v>0</v>
      </c>
    </row>
    <row r="1007" spans="2:16">
      <c r="B1007" s="354"/>
      <c r="C1007" s="361" t="s">
        <v>2921</v>
      </c>
      <c r="E1007"/>
      <c r="F1007" s="356">
        <v>73.92</v>
      </c>
      <c r="G1007" s="356">
        <v>58.29</v>
      </c>
      <c r="H1007" s="356">
        <v>48.98</v>
      </c>
      <c r="I1007" s="357"/>
      <c r="J1007" s="357"/>
      <c r="K1007" s="359"/>
      <c r="L1007" s="359"/>
      <c r="M1007" s="360"/>
      <c r="N1007" s="360"/>
      <c r="O1007" s="371">
        <v>2200</v>
      </c>
      <c r="P1007" s="364">
        <v>0</v>
      </c>
    </row>
    <row r="1008" spans="2:16">
      <c r="B1008" s="354"/>
      <c r="C1008" s="361" t="s">
        <v>2922</v>
      </c>
      <c r="E1008"/>
      <c r="F1008" s="356">
        <v>100.63</v>
      </c>
      <c r="G1008" s="356">
        <v>79.36</v>
      </c>
      <c r="H1008" s="356">
        <v>66.69</v>
      </c>
      <c r="I1008" s="357"/>
      <c r="J1008" s="357"/>
      <c r="K1008" s="359"/>
      <c r="L1008" s="359"/>
      <c r="M1008" s="360"/>
      <c r="N1008" s="360"/>
      <c r="O1008" s="371">
        <v>2995</v>
      </c>
      <c r="P1008" s="364">
        <v>0</v>
      </c>
    </row>
    <row r="1009" spans="2:16">
      <c r="B1009" s="354"/>
      <c r="C1009" s="361" t="s">
        <v>2923</v>
      </c>
      <c r="E1009"/>
      <c r="F1009" s="356">
        <v>27.72</v>
      </c>
      <c r="G1009" s="356">
        <v>21.86</v>
      </c>
      <c r="H1009" s="356">
        <v>18.37</v>
      </c>
      <c r="I1009" s="357"/>
      <c r="J1009" s="357"/>
      <c r="K1009" s="359"/>
      <c r="L1009" s="359"/>
      <c r="M1009" s="360"/>
      <c r="N1009" s="360"/>
      <c r="O1009" s="371">
        <v>825</v>
      </c>
      <c r="P1009" s="364">
        <v>0</v>
      </c>
    </row>
    <row r="1010" spans="2:16">
      <c r="B1010" s="354"/>
      <c r="C1010" s="361" t="s">
        <v>2924</v>
      </c>
      <c r="E1010"/>
      <c r="F1010" s="356">
        <v>6.42</v>
      </c>
      <c r="G1010" s="356">
        <v>5.0599999999999996</v>
      </c>
      <c r="H1010" s="356">
        <v>4.25</v>
      </c>
      <c r="I1010" s="357"/>
      <c r="J1010" s="357"/>
      <c r="K1010" s="359"/>
      <c r="L1010" s="359"/>
      <c r="M1010" s="360"/>
      <c r="N1010" s="360"/>
      <c r="O1010" s="371">
        <v>191</v>
      </c>
      <c r="P1010" s="364">
        <v>0</v>
      </c>
    </row>
    <row r="1011" spans="2:16" ht="29">
      <c r="B1011" s="354"/>
      <c r="C1011" s="361" t="s">
        <v>2925</v>
      </c>
      <c r="E1011"/>
      <c r="F1011" s="356">
        <v>16.63</v>
      </c>
      <c r="G1011" s="356">
        <v>13.12</v>
      </c>
      <c r="H1011" s="356">
        <v>11.03</v>
      </c>
      <c r="I1011" s="357"/>
      <c r="J1011" s="357"/>
      <c r="K1011" s="359"/>
      <c r="L1011" s="359"/>
      <c r="M1011" s="360"/>
      <c r="N1011" s="360"/>
      <c r="O1011" s="371">
        <v>495</v>
      </c>
      <c r="P1011" s="364">
        <v>0</v>
      </c>
    </row>
    <row r="1012" spans="2:16">
      <c r="B1012" s="354"/>
      <c r="C1012" s="361" t="s">
        <v>2801</v>
      </c>
      <c r="E1012"/>
      <c r="F1012" s="356">
        <v>5.37</v>
      </c>
      <c r="G1012" s="356">
        <v>4.24</v>
      </c>
      <c r="H1012" s="356">
        <v>3.56</v>
      </c>
      <c r="I1012" s="357"/>
      <c r="J1012" s="357"/>
      <c r="K1012" s="359"/>
      <c r="L1012" s="359"/>
      <c r="M1012" s="360"/>
      <c r="N1012" s="360"/>
      <c r="O1012" s="371">
        <v>160</v>
      </c>
      <c r="P1012" s="364">
        <v>0</v>
      </c>
    </row>
    <row r="1013" spans="2:16">
      <c r="B1013" s="354"/>
      <c r="C1013" s="361" t="s">
        <v>2802</v>
      </c>
      <c r="E1013"/>
      <c r="F1013" s="356">
        <v>17.16</v>
      </c>
      <c r="G1013" s="356">
        <v>13.54</v>
      </c>
      <c r="H1013" s="356">
        <v>11.38</v>
      </c>
      <c r="I1013" s="357"/>
      <c r="J1013" s="357"/>
      <c r="K1013" s="359"/>
      <c r="L1013" s="359"/>
      <c r="M1013" s="360"/>
      <c r="N1013" s="360"/>
      <c r="O1013" s="371">
        <v>511</v>
      </c>
      <c r="P1013" s="364">
        <v>0</v>
      </c>
    </row>
    <row r="1014" spans="2:16">
      <c r="B1014" s="354"/>
      <c r="C1014" s="361" t="s">
        <v>2803</v>
      </c>
      <c r="E1014"/>
      <c r="F1014" s="356">
        <v>17.21</v>
      </c>
      <c r="G1014" s="356">
        <v>13.57</v>
      </c>
      <c r="H1014" s="356">
        <v>11.4</v>
      </c>
      <c r="I1014" s="357"/>
      <c r="J1014" s="357"/>
      <c r="K1014" s="359"/>
      <c r="L1014" s="359"/>
      <c r="M1014" s="360"/>
      <c r="N1014" s="360"/>
      <c r="O1014" s="371">
        <v>512</v>
      </c>
      <c r="P1014" s="364">
        <v>0</v>
      </c>
    </row>
    <row r="1015" spans="2:16">
      <c r="B1015" s="354"/>
      <c r="C1015" s="361" t="s">
        <v>2764</v>
      </c>
      <c r="E1015"/>
      <c r="F1015" s="356">
        <v>15.41</v>
      </c>
      <c r="G1015" s="356">
        <v>12.57</v>
      </c>
      <c r="H1015" s="356">
        <v>10.88</v>
      </c>
      <c r="I1015" s="357"/>
      <c r="J1015" s="357"/>
      <c r="K1015" s="359"/>
      <c r="L1015" s="359"/>
      <c r="M1015" s="360"/>
      <c r="N1015" s="360"/>
      <c r="O1015" s="371">
        <v>399</v>
      </c>
      <c r="P1015" s="364">
        <v>2</v>
      </c>
    </row>
    <row r="1016" spans="2:16" ht="29">
      <c r="B1016" s="354"/>
      <c r="C1016" s="361" t="s">
        <v>2834</v>
      </c>
      <c r="E1016"/>
      <c r="F1016" s="356">
        <v>10.72</v>
      </c>
      <c r="G1016" s="356">
        <v>8.4499999999999993</v>
      </c>
      <c r="H1016" s="356">
        <v>7.1</v>
      </c>
      <c r="I1016" s="357"/>
      <c r="J1016" s="357"/>
      <c r="K1016" s="359"/>
      <c r="L1016" s="359"/>
      <c r="M1016" s="360"/>
      <c r="N1016" s="360"/>
      <c r="O1016" s="371">
        <v>319</v>
      </c>
      <c r="P1016" s="364">
        <v>0</v>
      </c>
    </row>
    <row r="1017" spans="2:16">
      <c r="B1017" s="354"/>
      <c r="C1017" s="361" t="s">
        <v>2926</v>
      </c>
      <c r="E1017"/>
      <c r="F1017" s="356">
        <v>10.36</v>
      </c>
      <c r="G1017" s="356">
        <v>8.8000000000000007</v>
      </c>
      <c r="H1017" s="356">
        <v>7.88</v>
      </c>
      <c r="I1017" s="357"/>
      <c r="J1017" s="357"/>
      <c r="K1017" s="359"/>
      <c r="L1017" s="359"/>
      <c r="M1017" s="360"/>
      <c r="N1017" s="360"/>
      <c r="O1017" s="371">
        <v>219</v>
      </c>
      <c r="P1017" s="364">
        <v>3</v>
      </c>
    </row>
    <row r="1018" spans="2:16">
      <c r="B1018" s="354"/>
      <c r="C1018" s="361" t="s">
        <v>2796</v>
      </c>
      <c r="E1018"/>
      <c r="F1018" s="356">
        <v>8.94</v>
      </c>
      <c r="G1018" s="356">
        <v>7.05</v>
      </c>
      <c r="H1018" s="356">
        <v>5.93</v>
      </c>
      <c r="I1018" s="357"/>
      <c r="J1018" s="357"/>
      <c r="K1018" s="359"/>
      <c r="L1018" s="359"/>
      <c r="M1018" s="360"/>
      <c r="N1018" s="360"/>
      <c r="O1018" s="371">
        <v>266</v>
      </c>
      <c r="P1018" s="364">
        <v>0</v>
      </c>
    </row>
    <row r="1019" spans="2:16">
      <c r="B1019" s="354"/>
      <c r="C1019" s="361" t="s">
        <v>2766</v>
      </c>
      <c r="E1019"/>
      <c r="F1019" s="356">
        <v>8.94</v>
      </c>
      <c r="G1019" s="356">
        <v>7.05</v>
      </c>
      <c r="H1019" s="356">
        <v>5.93</v>
      </c>
      <c r="I1019" s="357"/>
      <c r="J1019" s="357"/>
      <c r="K1019" s="359"/>
      <c r="L1019" s="359"/>
      <c r="M1019" s="360"/>
      <c r="N1019" s="360"/>
      <c r="O1019" s="371">
        <v>266</v>
      </c>
      <c r="P1019" s="364">
        <v>0</v>
      </c>
    </row>
    <row r="1020" spans="2:16">
      <c r="B1020" s="354"/>
      <c r="C1020" s="361" t="s">
        <v>2797</v>
      </c>
      <c r="E1020"/>
      <c r="F1020" s="356">
        <v>45.43</v>
      </c>
      <c r="G1020" s="356">
        <v>35.82</v>
      </c>
      <c r="H1020" s="356">
        <v>30.1</v>
      </c>
      <c r="I1020" s="357"/>
      <c r="J1020" s="357"/>
      <c r="K1020" s="359"/>
      <c r="L1020" s="359"/>
      <c r="M1020" s="360"/>
      <c r="N1020" s="360"/>
      <c r="O1020" s="371">
        <v>1352</v>
      </c>
      <c r="P1020" s="364">
        <v>0</v>
      </c>
    </row>
    <row r="1021" spans="2:16">
      <c r="B1021" s="354"/>
      <c r="C1021" s="361" t="s">
        <v>2767</v>
      </c>
      <c r="E1021"/>
      <c r="F1021" s="356">
        <v>29.86</v>
      </c>
      <c r="G1021" s="356">
        <v>23.55</v>
      </c>
      <c r="H1021" s="356">
        <v>19.79</v>
      </c>
      <c r="I1021" s="357"/>
      <c r="J1021" s="357"/>
      <c r="K1021" s="359"/>
      <c r="L1021" s="359"/>
      <c r="M1021" s="360"/>
      <c r="N1021" s="360"/>
      <c r="O1021" s="371">
        <v>889</v>
      </c>
      <c r="P1021" s="364">
        <v>0</v>
      </c>
    </row>
    <row r="1022" spans="2:16" ht="29">
      <c r="B1022" s="354"/>
      <c r="C1022" s="361" t="s">
        <v>2927</v>
      </c>
      <c r="E1022"/>
      <c r="F1022" s="356">
        <v>8.0299999999999994</v>
      </c>
      <c r="G1022" s="356">
        <v>6.33</v>
      </c>
      <c r="H1022" s="356">
        <v>5.32</v>
      </c>
      <c r="I1022" s="357"/>
      <c r="J1022" s="357"/>
      <c r="K1022" s="359"/>
      <c r="L1022" s="359"/>
      <c r="M1022" s="360"/>
      <c r="N1022" s="360"/>
      <c r="O1022" s="371">
        <v>239</v>
      </c>
      <c r="P1022" s="364">
        <v>0</v>
      </c>
    </row>
    <row r="1023" spans="2:16">
      <c r="B1023" s="354"/>
      <c r="C1023" s="361" t="s">
        <v>2768</v>
      </c>
      <c r="E1023"/>
      <c r="F1023" s="356">
        <v>6.42</v>
      </c>
      <c r="G1023" s="356">
        <v>5.0599999999999996</v>
      </c>
      <c r="H1023" s="356">
        <v>4.25</v>
      </c>
      <c r="I1023" s="357"/>
      <c r="J1023" s="357"/>
      <c r="K1023" s="359"/>
      <c r="L1023" s="359"/>
      <c r="M1023" s="360"/>
      <c r="N1023" s="360"/>
      <c r="O1023" s="371">
        <v>191</v>
      </c>
      <c r="P1023" s="364">
        <v>0</v>
      </c>
    </row>
    <row r="1024" spans="2:16">
      <c r="B1024" s="354"/>
      <c r="C1024" s="361" t="s">
        <v>2837</v>
      </c>
      <c r="E1024"/>
      <c r="F1024" s="356">
        <v>2.0099999999999998</v>
      </c>
      <c r="G1024" s="356">
        <v>1.59</v>
      </c>
      <c r="H1024" s="356">
        <v>1.33</v>
      </c>
      <c r="I1024" s="357"/>
      <c r="J1024" s="357"/>
      <c r="K1024" s="359"/>
      <c r="L1024" s="359"/>
      <c r="M1024" s="360"/>
      <c r="N1024" s="360"/>
      <c r="O1024" s="371">
        <v>60</v>
      </c>
      <c r="P1024" s="364">
        <v>0</v>
      </c>
    </row>
    <row r="1025" spans="2:18">
      <c r="B1025" s="354"/>
      <c r="C1025" s="361" t="s">
        <v>2838</v>
      </c>
      <c r="E1025"/>
      <c r="F1025" s="356">
        <v>8.0299999999999994</v>
      </c>
      <c r="G1025" s="356">
        <v>6.33</v>
      </c>
      <c r="H1025" s="356">
        <v>5.32</v>
      </c>
      <c r="I1025" s="357"/>
      <c r="J1025" s="357"/>
      <c r="K1025" s="359"/>
      <c r="L1025" s="359"/>
      <c r="M1025" s="360"/>
      <c r="N1025" s="360"/>
      <c r="O1025" s="371">
        <v>239</v>
      </c>
      <c r="P1025" s="364">
        <v>0</v>
      </c>
    </row>
    <row r="1026" spans="2:18">
      <c r="B1026" s="354"/>
      <c r="C1026" s="361" t="s">
        <v>2928</v>
      </c>
      <c r="E1026"/>
      <c r="F1026" s="356">
        <v>3.76</v>
      </c>
      <c r="G1026" s="356">
        <v>2.97</v>
      </c>
      <c r="H1026" s="356">
        <v>2.5</v>
      </c>
      <c r="I1026" s="357"/>
      <c r="J1026" s="357"/>
      <c r="K1026" s="359"/>
      <c r="L1026" s="359"/>
      <c r="M1026" s="360"/>
      <c r="N1026" s="360"/>
      <c r="O1026" s="371">
        <v>112</v>
      </c>
      <c r="P1026" s="364">
        <v>0</v>
      </c>
    </row>
    <row r="1027" spans="2:18">
      <c r="B1027" s="354"/>
      <c r="C1027" s="361"/>
      <c r="E1027"/>
      <c r="F1027" s="356"/>
      <c r="G1027" s="356"/>
      <c r="H1027" s="356"/>
      <c r="I1027" s="357"/>
      <c r="J1027" s="357"/>
      <c r="K1027" s="359"/>
      <c r="L1027" s="359"/>
      <c r="M1027" s="360"/>
      <c r="N1027" s="360"/>
    </row>
    <row r="1028" spans="2:18" s="343" customFormat="1" ht="112.5">
      <c r="B1028" s="321" t="s">
        <v>2933</v>
      </c>
      <c r="C1028" s="344" t="s">
        <v>2934</v>
      </c>
      <c r="D1028" s="345">
        <v>35</v>
      </c>
      <c r="E1028" s="343">
        <v>36</v>
      </c>
      <c r="F1028" s="346">
        <v>126.31</v>
      </c>
      <c r="G1028" s="346">
        <v>99.61</v>
      </c>
      <c r="H1028" s="346">
        <v>83.7</v>
      </c>
      <c r="I1028" s="347">
        <v>0</v>
      </c>
      <c r="J1028" s="347">
        <v>0</v>
      </c>
      <c r="K1028" s="348">
        <v>6.3E-3</v>
      </c>
      <c r="L1028" s="348">
        <v>4.4999999999999998E-2</v>
      </c>
      <c r="M1028" s="350" t="s">
        <v>2721</v>
      </c>
      <c r="N1028" s="350" t="s">
        <v>2743</v>
      </c>
      <c r="O1028" s="370">
        <v>3850</v>
      </c>
      <c r="P1028" s="351">
        <v>0</v>
      </c>
      <c r="Q1028" s="353">
        <v>6.3E-3</v>
      </c>
      <c r="R1028" s="353">
        <v>4.4999999999999998E-2</v>
      </c>
    </row>
    <row r="1029" spans="2:18">
      <c r="B1029" s="354"/>
      <c r="C1029" s="355" t="s">
        <v>2744</v>
      </c>
      <c r="E1029"/>
      <c r="F1029" s="356" t="s">
        <v>2745</v>
      </c>
      <c r="G1029" s="356" t="s">
        <v>2745</v>
      </c>
      <c r="H1029" s="356" t="s">
        <v>2745</v>
      </c>
      <c r="I1029" s="357"/>
      <c r="J1029" s="357"/>
      <c r="K1029" s="359"/>
      <c r="L1029" s="359"/>
      <c r="M1029" s="360"/>
      <c r="N1029" s="360"/>
      <c r="O1029" s="371">
        <v>0</v>
      </c>
      <c r="P1029" s="364">
        <v>0</v>
      </c>
    </row>
    <row r="1030" spans="2:18">
      <c r="B1030" s="354"/>
      <c r="C1030" s="361" t="s">
        <v>2915</v>
      </c>
      <c r="E1030"/>
      <c r="F1030" s="356">
        <v>64.47</v>
      </c>
      <c r="G1030" s="356">
        <v>50.85</v>
      </c>
      <c r="H1030" s="356">
        <v>42.73</v>
      </c>
      <c r="I1030" s="357"/>
      <c r="J1030" s="357"/>
      <c r="K1030" s="359"/>
      <c r="L1030" s="359"/>
      <c r="M1030" s="360"/>
      <c r="N1030" s="360"/>
      <c r="O1030" s="371">
        <v>1919</v>
      </c>
      <c r="P1030" s="364">
        <v>0</v>
      </c>
    </row>
    <row r="1031" spans="2:18">
      <c r="B1031" s="354"/>
      <c r="C1031" s="361" t="s">
        <v>2916</v>
      </c>
      <c r="E1031"/>
      <c r="F1031" s="356">
        <v>39.520000000000003</v>
      </c>
      <c r="G1031" s="356">
        <v>31.16</v>
      </c>
      <c r="H1031" s="356">
        <v>26.19</v>
      </c>
      <c r="I1031" s="357"/>
      <c r="J1031" s="357"/>
      <c r="K1031" s="359"/>
      <c r="L1031" s="359"/>
      <c r="M1031" s="360"/>
      <c r="N1031" s="360"/>
      <c r="O1031" s="371">
        <v>1176</v>
      </c>
      <c r="P1031" s="364">
        <v>0</v>
      </c>
    </row>
    <row r="1032" spans="2:18">
      <c r="B1032" s="354"/>
      <c r="C1032" s="361" t="s">
        <v>2786</v>
      </c>
      <c r="E1032"/>
      <c r="F1032" s="356">
        <v>18.14</v>
      </c>
      <c r="G1032" s="356">
        <v>14.31</v>
      </c>
      <c r="H1032" s="356">
        <v>12.03</v>
      </c>
      <c r="I1032" s="357"/>
      <c r="J1032" s="357"/>
      <c r="K1032" s="359"/>
      <c r="L1032" s="359"/>
      <c r="M1032" s="360"/>
      <c r="N1032" s="360"/>
      <c r="O1032" s="371">
        <v>540</v>
      </c>
      <c r="P1032" s="364">
        <v>0</v>
      </c>
    </row>
    <row r="1033" spans="2:18">
      <c r="B1033" s="354"/>
      <c r="C1033" s="361" t="s">
        <v>2917</v>
      </c>
      <c r="E1033"/>
      <c r="F1033" s="356">
        <v>20.43</v>
      </c>
      <c r="G1033" s="356">
        <v>16.11</v>
      </c>
      <c r="H1033" s="356">
        <v>13.54</v>
      </c>
      <c r="I1033" s="357"/>
      <c r="J1033" s="357"/>
      <c r="K1033" s="359"/>
      <c r="L1033" s="359"/>
      <c r="M1033" s="360"/>
      <c r="N1033" s="360"/>
      <c r="O1033" s="371">
        <v>608</v>
      </c>
      <c r="P1033" s="364">
        <v>0</v>
      </c>
    </row>
    <row r="1034" spans="2:18">
      <c r="B1034" s="354"/>
      <c r="C1034" s="361" t="s">
        <v>2759</v>
      </c>
      <c r="E1034"/>
      <c r="F1034" s="356" t="s">
        <v>2745</v>
      </c>
      <c r="G1034" s="356" t="s">
        <v>2745</v>
      </c>
      <c r="H1034" s="356" t="s">
        <v>2745</v>
      </c>
      <c r="I1034" s="357"/>
      <c r="J1034" s="357"/>
      <c r="K1034" s="359"/>
      <c r="L1034" s="359"/>
      <c r="M1034" s="360"/>
      <c r="N1034" s="360"/>
      <c r="O1034" s="371">
        <v>0</v>
      </c>
      <c r="P1034" s="364">
        <v>0</v>
      </c>
    </row>
    <row r="1035" spans="2:18">
      <c r="B1035" s="354"/>
      <c r="C1035" s="355" t="s">
        <v>2744</v>
      </c>
      <c r="E1035"/>
      <c r="F1035" s="356" t="s">
        <v>2745</v>
      </c>
      <c r="G1035" s="356" t="s">
        <v>2745</v>
      </c>
      <c r="H1035" s="356" t="s">
        <v>2745</v>
      </c>
      <c r="I1035" s="357"/>
      <c r="J1035" s="357"/>
      <c r="K1035" s="359"/>
      <c r="L1035" s="359"/>
      <c r="M1035" s="360"/>
      <c r="N1035" s="360"/>
      <c r="O1035" s="371">
        <v>0</v>
      </c>
      <c r="P1035" s="364">
        <v>0</v>
      </c>
    </row>
    <row r="1036" spans="2:18">
      <c r="B1036" s="354"/>
      <c r="C1036" s="361" t="s">
        <v>2823</v>
      </c>
      <c r="E1036"/>
      <c r="F1036" s="356">
        <v>12.87</v>
      </c>
      <c r="G1036" s="356">
        <v>10.15</v>
      </c>
      <c r="H1036" s="356">
        <v>8.52</v>
      </c>
      <c r="I1036" s="357"/>
      <c r="J1036" s="357"/>
      <c r="K1036" s="359"/>
      <c r="L1036" s="359"/>
      <c r="M1036" s="360"/>
      <c r="N1036" s="360"/>
      <c r="O1036" s="371">
        <v>383</v>
      </c>
      <c r="P1036" s="364">
        <v>0</v>
      </c>
    </row>
    <row r="1037" spans="2:18">
      <c r="B1037" s="354"/>
      <c r="C1037" s="361" t="s">
        <v>2824</v>
      </c>
      <c r="E1037"/>
      <c r="F1037" s="356">
        <v>30.07</v>
      </c>
      <c r="G1037" s="356">
        <v>23.72</v>
      </c>
      <c r="H1037" s="356">
        <v>19.93</v>
      </c>
      <c r="I1037" s="357"/>
      <c r="J1037" s="357"/>
      <c r="K1037" s="359"/>
      <c r="L1037" s="359"/>
      <c r="M1037" s="360"/>
      <c r="N1037" s="360"/>
      <c r="O1037" s="371">
        <v>895</v>
      </c>
      <c r="P1037" s="364">
        <v>0</v>
      </c>
    </row>
    <row r="1038" spans="2:18">
      <c r="B1038" s="354"/>
      <c r="C1038" s="361" t="s">
        <v>2790</v>
      </c>
      <c r="E1038"/>
      <c r="F1038" s="356" t="s">
        <v>2745</v>
      </c>
      <c r="G1038" s="356" t="s">
        <v>2745</v>
      </c>
      <c r="H1038" s="356" t="s">
        <v>2745</v>
      </c>
      <c r="I1038" s="357"/>
      <c r="J1038" s="357"/>
      <c r="K1038" s="359"/>
      <c r="L1038" s="359"/>
      <c r="M1038" s="360"/>
      <c r="N1038" s="360"/>
      <c r="O1038" s="371">
        <v>0</v>
      </c>
      <c r="P1038" s="364">
        <v>0</v>
      </c>
    </row>
    <row r="1039" spans="2:18">
      <c r="B1039" s="354"/>
      <c r="C1039" s="355" t="s">
        <v>2825</v>
      </c>
      <c r="E1039"/>
      <c r="F1039" s="356" t="s">
        <v>2745</v>
      </c>
      <c r="G1039" s="356" t="s">
        <v>2745</v>
      </c>
      <c r="H1039" s="356" t="s">
        <v>2745</v>
      </c>
      <c r="I1039" s="357"/>
      <c r="J1039" s="357"/>
      <c r="K1039" s="359"/>
      <c r="L1039" s="359"/>
      <c r="M1039" s="360"/>
      <c r="N1039" s="360"/>
      <c r="O1039" s="371">
        <v>0</v>
      </c>
      <c r="P1039" s="364">
        <v>0</v>
      </c>
    </row>
    <row r="1040" spans="2:18" ht="29">
      <c r="B1040" s="354"/>
      <c r="C1040" s="361" t="s">
        <v>2826</v>
      </c>
      <c r="E1040"/>
      <c r="F1040" s="356">
        <v>14.05</v>
      </c>
      <c r="G1040" s="356">
        <v>11.93</v>
      </c>
      <c r="H1040" s="356">
        <v>10.66</v>
      </c>
      <c r="I1040" s="357"/>
      <c r="J1040" s="357"/>
      <c r="K1040" s="359"/>
      <c r="L1040" s="359"/>
      <c r="M1040" s="360"/>
      <c r="N1040" s="360"/>
      <c r="O1040" s="371">
        <v>299</v>
      </c>
      <c r="P1040" s="364">
        <v>4</v>
      </c>
    </row>
    <row r="1041" spans="2:16">
      <c r="B1041" s="354"/>
      <c r="C1041" s="361" t="s">
        <v>2827</v>
      </c>
      <c r="E1041"/>
      <c r="F1041" s="356">
        <v>8.27</v>
      </c>
      <c r="G1041" s="356">
        <v>7.36</v>
      </c>
      <c r="H1041" s="356">
        <v>6.83</v>
      </c>
      <c r="I1041" s="357"/>
      <c r="J1041" s="357"/>
      <c r="K1041" s="359"/>
      <c r="L1041" s="359"/>
      <c r="M1041" s="360"/>
      <c r="N1041" s="360"/>
      <c r="O1041" s="371">
        <v>127</v>
      </c>
      <c r="P1041" s="364">
        <v>4</v>
      </c>
    </row>
    <row r="1042" spans="2:16">
      <c r="B1042" s="354"/>
      <c r="C1042" s="361" t="s">
        <v>2828</v>
      </c>
      <c r="E1042"/>
      <c r="F1042" s="356" t="s">
        <v>2745</v>
      </c>
      <c r="G1042" s="356" t="s">
        <v>2745</v>
      </c>
      <c r="H1042" s="356" t="s">
        <v>2745</v>
      </c>
      <c r="I1042" s="357"/>
      <c r="J1042" s="357"/>
      <c r="K1042" s="359"/>
      <c r="L1042" s="359"/>
      <c r="M1042" s="360"/>
      <c r="N1042" s="360"/>
      <c r="O1042" s="371">
        <v>0</v>
      </c>
      <c r="P1042" s="364">
        <v>0</v>
      </c>
    </row>
    <row r="1043" spans="2:16" ht="29">
      <c r="B1043" s="354"/>
      <c r="C1043" s="361" t="s">
        <v>2918</v>
      </c>
      <c r="E1043"/>
      <c r="F1043" s="356">
        <v>87.36</v>
      </c>
      <c r="G1043" s="356">
        <v>68.89</v>
      </c>
      <c r="H1043" s="356">
        <v>57.89</v>
      </c>
      <c r="I1043" s="357"/>
      <c r="J1043" s="357"/>
      <c r="K1043" s="359"/>
      <c r="L1043" s="359"/>
      <c r="M1043" s="360"/>
      <c r="N1043" s="360"/>
      <c r="O1043" s="371">
        <v>2600</v>
      </c>
      <c r="P1043" s="364">
        <v>0</v>
      </c>
    </row>
    <row r="1044" spans="2:16" ht="29">
      <c r="B1044" s="354"/>
      <c r="C1044" s="361" t="s">
        <v>2919</v>
      </c>
      <c r="E1044"/>
      <c r="F1044" s="356">
        <v>55.87</v>
      </c>
      <c r="G1044" s="356">
        <v>44.06</v>
      </c>
      <c r="H1044" s="356">
        <v>37.03</v>
      </c>
      <c r="I1044" s="357"/>
      <c r="J1044" s="357"/>
      <c r="K1044" s="359"/>
      <c r="L1044" s="359"/>
      <c r="M1044" s="360"/>
      <c r="N1044" s="360"/>
      <c r="O1044" s="371">
        <v>1663</v>
      </c>
      <c r="P1044" s="364">
        <v>0</v>
      </c>
    </row>
    <row r="1045" spans="2:16">
      <c r="B1045" s="354"/>
      <c r="C1045" s="361" t="s">
        <v>2920</v>
      </c>
      <c r="E1045"/>
      <c r="F1045" s="356">
        <v>33.43</v>
      </c>
      <c r="G1045" s="356">
        <v>26.36</v>
      </c>
      <c r="H1045" s="356">
        <v>22.15</v>
      </c>
      <c r="I1045" s="357"/>
      <c r="J1045" s="357"/>
      <c r="K1045" s="359"/>
      <c r="L1045" s="359"/>
      <c r="M1045" s="360"/>
      <c r="N1045" s="360"/>
      <c r="O1045" s="371">
        <v>995</v>
      </c>
      <c r="P1045" s="364">
        <v>0</v>
      </c>
    </row>
    <row r="1046" spans="2:16">
      <c r="B1046" s="354"/>
      <c r="C1046" s="361" t="s">
        <v>2921</v>
      </c>
      <c r="E1046"/>
      <c r="F1046" s="356">
        <v>73.92</v>
      </c>
      <c r="G1046" s="356">
        <v>58.29</v>
      </c>
      <c r="H1046" s="356">
        <v>48.98</v>
      </c>
      <c r="I1046" s="357"/>
      <c r="J1046" s="357"/>
      <c r="K1046" s="359"/>
      <c r="L1046" s="359"/>
      <c r="M1046" s="360"/>
      <c r="N1046" s="360"/>
      <c r="O1046" s="371">
        <v>2200</v>
      </c>
      <c r="P1046" s="364">
        <v>0</v>
      </c>
    </row>
    <row r="1047" spans="2:16">
      <c r="B1047" s="354"/>
      <c r="C1047" s="361" t="s">
        <v>2922</v>
      </c>
      <c r="E1047"/>
      <c r="F1047" s="356">
        <v>100.63</v>
      </c>
      <c r="G1047" s="356">
        <v>79.36</v>
      </c>
      <c r="H1047" s="356">
        <v>66.69</v>
      </c>
      <c r="I1047" s="357"/>
      <c r="J1047" s="357"/>
      <c r="K1047" s="359"/>
      <c r="L1047" s="359"/>
      <c r="M1047" s="360"/>
      <c r="N1047" s="360"/>
      <c r="O1047" s="371">
        <v>2995</v>
      </c>
      <c r="P1047" s="364">
        <v>0</v>
      </c>
    </row>
    <row r="1048" spans="2:16">
      <c r="B1048" s="354"/>
      <c r="C1048" s="361" t="s">
        <v>2923</v>
      </c>
      <c r="E1048"/>
      <c r="F1048" s="356">
        <v>27.72</v>
      </c>
      <c r="G1048" s="356">
        <v>21.86</v>
      </c>
      <c r="H1048" s="356">
        <v>18.37</v>
      </c>
      <c r="I1048" s="357"/>
      <c r="J1048" s="357"/>
      <c r="K1048" s="359"/>
      <c r="L1048" s="359"/>
      <c r="M1048" s="360"/>
      <c r="N1048" s="360"/>
      <c r="O1048" s="371">
        <v>825</v>
      </c>
      <c r="P1048" s="364">
        <v>0</v>
      </c>
    </row>
    <row r="1049" spans="2:16">
      <c r="B1049" s="354"/>
      <c r="C1049" s="361" t="s">
        <v>2924</v>
      </c>
      <c r="E1049"/>
      <c r="F1049" s="356">
        <v>6.42</v>
      </c>
      <c r="G1049" s="356">
        <v>5.0599999999999996</v>
      </c>
      <c r="H1049" s="356">
        <v>4.25</v>
      </c>
      <c r="I1049" s="357"/>
      <c r="J1049" s="357"/>
      <c r="K1049" s="359"/>
      <c r="L1049" s="359"/>
      <c r="M1049" s="360"/>
      <c r="N1049" s="360"/>
      <c r="O1049" s="371">
        <v>191</v>
      </c>
      <c r="P1049" s="364">
        <v>0</v>
      </c>
    </row>
    <row r="1050" spans="2:16" ht="29">
      <c r="B1050" s="354"/>
      <c r="C1050" s="361" t="s">
        <v>2925</v>
      </c>
      <c r="E1050"/>
      <c r="F1050" s="356">
        <v>16.63</v>
      </c>
      <c r="G1050" s="356">
        <v>13.12</v>
      </c>
      <c r="H1050" s="356">
        <v>11.03</v>
      </c>
      <c r="I1050" s="357"/>
      <c r="J1050" s="357"/>
      <c r="K1050" s="359"/>
      <c r="L1050" s="359"/>
      <c r="M1050" s="360"/>
      <c r="N1050" s="360"/>
      <c r="O1050" s="371">
        <v>495</v>
      </c>
      <c r="P1050" s="364">
        <v>0</v>
      </c>
    </row>
    <row r="1051" spans="2:16">
      <c r="B1051" s="354"/>
      <c r="C1051" s="361" t="s">
        <v>2801</v>
      </c>
      <c r="E1051"/>
      <c r="F1051" s="356">
        <v>5.37</v>
      </c>
      <c r="G1051" s="356">
        <v>4.24</v>
      </c>
      <c r="H1051" s="356">
        <v>3.56</v>
      </c>
      <c r="I1051" s="357"/>
      <c r="J1051" s="357"/>
      <c r="K1051" s="359"/>
      <c r="L1051" s="359"/>
      <c r="M1051" s="360"/>
      <c r="N1051" s="360"/>
      <c r="O1051" s="371">
        <v>160</v>
      </c>
      <c r="P1051" s="364">
        <v>0</v>
      </c>
    </row>
    <row r="1052" spans="2:16">
      <c r="B1052" s="354"/>
      <c r="C1052" s="361" t="s">
        <v>2802</v>
      </c>
      <c r="E1052"/>
      <c r="F1052" s="356">
        <v>17.16</v>
      </c>
      <c r="G1052" s="356">
        <v>13.54</v>
      </c>
      <c r="H1052" s="356">
        <v>11.38</v>
      </c>
      <c r="I1052" s="357"/>
      <c r="J1052" s="357"/>
      <c r="K1052" s="359"/>
      <c r="L1052" s="359"/>
      <c r="M1052" s="360"/>
      <c r="N1052" s="360"/>
      <c r="O1052" s="371">
        <v>511</v>
      </c>
      <c r="P1052" s="364">
        <v>0</v>
      </c>
    </row>
    <row r="1053" spans="2:16">
      <c r="B1053" s="354"/>
      <c r="C1053" s="361" t="s">
        <v>2803</v>
      </c>
      <c r="E1053"/>
      <c r="F1053" s="356">
        <v>17.21</v>
      </c>
      <c r="G1053" s="356">
        <v>13.57</v>
      </c>
      <c r="H1053" s="356">
        <v>11.4</v>
      </c>
      <c r="I1053" s="357"/>
      <c r="J1053" s="357"/>
      <c r="K1053" s="359"/>
      <c r="L1053" s="359"/>
      <c r="M1053" s="360"/>
      <c r="N1053" s="360"/>
      <c r="O1053" s="371">
        <v>512</v>
      </c>
      <c r="P1053" s="364">
        <v>0</v>
      </c>
    </row>
    <row r="1054" spans="2:16">
      <c r="B1054" s="354"/>
      <c r="C1054" s="361" t="s">
        <v>2764</v>
      </c>
      <c r="E1054"/>
      <c r="F1054" s="356">
        <v>15.41</v>
      </c>
      <c r="G1054" s="356">
        <v>12.57</v>
      </c>
      <c r="H1054" s="356">
        <v>10.88</v>
      </c>
      <c r="I1054" s="357"/>
      <c r="J1054" s="357"/>
      <c r="K1054" s="359"/>
      <c r="L1054" s="359"/>
      <c r="M1054" s="360"/>
      <c r="N1054" s="360"/>
      <c r="O1054" s="371">
        <v>399</v>
      </c>
      <c r="P1054" s="364">
        <v>2</v>
      </c>
    </row>
    <row r="1055" spans="2:16" ht="29">
      <c r="B1055" s="354"/>
      <c r="C1055" s="361" t="s">
        <v>2834</v>
      </c>
      <c r="E1055"/>
      <c r="F1055" s="356">
        <v>10.72</v>
      </c>
      <c r="G1055" s="356">
        <v>8.4499999999999993</v>
      </c>
      <c r="H1055" s="356">
        <v>7.1</v>
      </c>
      <c r="I1055" s="357"/>
      <c r="J1055" s="357"/>
      <c r="K1055" s="359"/>
      <c r="L1055" s="359"/>
      <c r="M1055" s="360"/>
      <c r="N1055" s="360"/>
      <c r="O1055" s="371">
        <v>319</v>
      </c>
      <c r="P1055" s="364">
        <v>0</v>
      </c>
    </row>
    <row r="1056" spans="2:16">
      <c r="B1056" s="354"/>
      <c r="C1056" s="361" t="s">
        <v>2926</v>
      </c>
      <c r="E1056"/>
      <c r="F1056" s="356">
        <v>10.36</v>
      </c>
      <c r="G1056" s="356">
        <v>8.8000000000000007</v>
      </c>
      <c r="H1056" s="356">
        <v>7.88</v>
      </c>
      <c r="I1056" s="357"/>
      <c r="J1056" s="357"/>
      <c r="K1056" s="359"/>
      <c r="L1056" s="359"/>
      <c r="M1056" s="360"/>
      <c r="N1056" s="360"/>
      <c r="O1056" s="371">
        <v>219</v>
      </c>
      <c r="P1056" s="364">
        <v>3</v>
      </c>
    </row>
    <row r="1057" spans="2:18">
      <c r="B1057" s="354"/>
      <c r="C1057" s="361" t="s">
        <v>2796</v>
      </c>
      <c r="E1057"/>
      <c r="F1057" s="356">
        <v>8.94</v>
      </c>
      <c r="G1057" s="356">
        <v>7.05</v>
      </c>
      <c r="H1057" s="356">
        <v>5.93</v>
      </c>
      <c r="I1057" s="357"/>
      <c r="J1057" s="357"/>
      <c r="K1057" s="359"/>
      <c r="L1057" s="359"/>
      <c r="M1057" s="360"/>
      <c r="N1057" s="360"/>
      <c r="O1057" s="371">
        <v>266</v>
      </c>
      <c r="P1057" s="364">
        <v>0</v>
      </c>
    </row>
    <row r="1058" spans="2:18">
      <c r="B1058" s="354"/>
      <c r="C1058" s="361" t="s">
        <v>2766</v>
      </c>
      <c r="E1058"/>
      <c r="F1058" s="356">
        <v>8.94</v>
      </c>
      <c r="G1058" s="356">
        <v>7.05</v>
      </c>
      <c r="H1058" s="356">
        <v>5.93</v>
      </c>
      <c r="I1058" s="357"/>
      <c r="J1058" s="357"/>
      <c r="K1058" s="359"/>
      <c r="L1058" s="359"/>
      <c r="M1058" s="360"/>
      <c r="N1058" s="360"/>
      <c r="O1058" s="371">
        <v>266</v>
      </c>
      <c r="P1058" s="364">
        <v>0</v>
      </c>
    </row>
    <row r="1059" spans="2:18">
      <c r="B1059" s="354"/>
      <c r="C1059" s="361" t="s">
        <v>2797</v>
      </c>
      <c r="E1059"/>
      <c r="F1059" s="356">
        <v>45.43</v>
      </c>
      <c r="G1059" s="356">
        <v>35.82</v>
      </c>
      <c r="H1059" s="356">
        <v>30.1</v>
      </c>
      <c r="I1059" s="357"/>
      <c r="J1059" s="357"/>
      <c r="K1059" s="359"/>
      <c r="L1059" s="359"/>
      <c r="M1059" s="360"/>
      <c r="N1059" s="360"/>
      <c r="O1059" s="371">
        <v>1352</v>
      </c>
      <c r="P1059" s="364">
        <v>0</v>
      </c>
    </row>
    <row r="1060" spans="2:18">
      <c r="B1060" s="354"/>
      <c r="C1060" s="361" t="s">
        <v>2767</v>
      </c>
      <c r="E1060"/>
      <c r="F1060" s="356">
        <v>29.86</v>
      </c>
      <c r="G1060" s="356">
        <v>23.55</v>
      </c>
      <c r="H1060" s="356">
        <v>19.79</v>
      </c>
      <c r="I1060" s="357"/>
      <c r="J1060" s="357"/>
      <c r="K1060" s="359"/>
      <c r="L1060" s="359"/>
      <c r="M1060" s="360"/>
      <c r="N1060" s="360"/>
      <c r="O1060" s="371">
        <v>889</v>
      </c>
      <c r="P1060" s="364">
        <v>0</v>
      </c>
    </row>
    <row r="1061" spans="2:18" ht="29">
      <c r="B1061" s="354"/>
      <c r="C1061" s="361" t="s">
        <v>2927</v>
      </c>
      <c r="E1061"/>
      <c r="F1061" s="356">
        <v>8.0299999999999994</v>
      </c>
      <c r="G1061" s="356">
        <v>6.33</v>
      </c>
      <c r="H1061" s="356">
        <v>5.32</v>
      </c>
      <c r="I1061" s="357"/>
      <c r="J1061" s="357"/>
      <c r="K1061" s="359"/>
      <c r="L1061" s="359"/>
      <c r="M1061" s="360"/>
      <c r="N1061" s="360"/>
      <c r="O1061" s="371">
        <v>239</v>
      </c>
      <c r="P1061" s="364">
        <v>0</v>
      </c>
    </row>
    <row r="1062" spans="2:18">
      <c r="B1062" s="354"/>
      <c r="C1062" s="361" t="s">
        <v>2768</v>
      </c>
      <c r="E1062"/>
      <c r="F1062" s="356">
        <v>6.42</v>
      </c>
      <c r="G1062" s="356">
        <v>5.0599999999999996</v>
      </c>
      <c r="H1062" s="356">
        <v>4.25</v>
      </c>
      <c r="I1062" s="357"/>
      <c r="J1062" s="357"/>
      <c r="K1062" s="359"/>
      <c r="L1062" s="359"/>
      <c r="M1062" s="360"/>
      <c r="N1062" s="360"/>
      <c r="O1062" s="371">
        <v>191</v>
      </c>
      <c r="P1062" s="364">
        <v>0</v>
      </c>
    </row>
    <row r="1063" spans="2:18">
      <c r="B1063" s="354"/>
      <c r="C1063" s="361" t="s">
        <v>2837</v>
      </c>
      <c r="E1063"/>
      <c r="F1063" s="356">
        <v>2.0099999999999998</v>
      </c>
      <c r="G1063" s="356">
        <v>1.59</v>
      </c>
      <c r="H1063" s="356">
        <v>1.33</v>
      </c>
      <c r="I1063" s="357"/>
      <c r="J1063" s="357"/>
      <c r="K1063" s="359"/>
      <c r="L1063" s="359"/>
      <c r="M1063" s="360"/>
      <c r="N1063" s="360"/>
      <c r="O1063" s="371">
        <v>60</v>
      </c>
      <c r="P1063" s="364">
        <v>0</v>
      </c>
    </row>
    <row r="1064" spans="2:18">
      <c r="B1064" s="354"/>
      <c r="C1064" s="361" t="s">
        <v>2838</v>
      </c>
      <c r="E1064"/>
      <c r="F1064" s="356">
        <v>8.0299999999999994</v>
      </c>
      <c r="G1064" s="356">
        <v>6.33</v>
      </c>
      <c r="H1064" s="356">
        <v>5.32</v>
      </c>
      <c r="I1064" s="357"/>
      <c r="J1064" s="357"/>
      <c r="K1064" s="359"/>
      <c r="L1064" s="359"/>
      <c r="M1064" s="360"/>
      <c r="N1064" s="360"/>
      <c r="O1064" s="371">
        <v>239</v>
      </c>
      <c r="P1064" s="364">
        <v>0</v>
      </c>
    </row>
    <row r="1065" spans="2:18">
      <c r="B1065" s="354"/>
      <c r="C1065" s="361" t="s">
        <v>2928</v>
      </c>
      <c r="E1065"/>
      <c r="F1065" s="356">
        <v>3.76</v>
      </c>
      <c r="G1065" s="356">
        <v>2.97</v>
      </c>
      <c r="H1065" s="356">
        <v>2.5</v>
      </c>
      <c r="I1065" s="357"/>
      <c r="J1065" s="357"/>
      <c r="K1065" s="359"/>
      <c r="L1065" s="359"/>
      <c r="M1065" s="360"/>
      <c r="N1065" s="360"/>
      <c r="O1065" s="371">
        <v>112</v>
      </c>
      <c r="P1065" s="364">
        <v>0</v>
      </c>
    </row>
    <row r="1066" spans="2:18">
      <c r="B1066" s="354"/>
      <c r="C1066" s="361"/>
      <c r="E1066"/>
      <c r="F1066" s="356"/>
      <c r="G1066" s="356"/>
      <c r="H1066" s="356"/>
      <c r="I1066" s="357"/>
      <c r="J1066" s="357"/>
      <c r="K1066" s="359"/>
      <c r="L1066" s="359"/>
      <c r="M1066" s="360"/>
      <c r="N1066" s="360"/>
    </row>
    <row r="1067" spans="2:18" s="343" customFormat="1" ht="87.5">
      <c r="B1067" s="363" t="s">
        <v>2935</v>
      </c>
      <c r="C1067" s="344" t="s">
        <v>2936</v>
      </c>
      <c r="D1067" s="345">
        <v>35</v>
      </c>
      <c r="E1067" s="343">
        <v>36</v>
      </c>
      <c r="F1067" s="346">
        <v>96.24</v>
      </c>
      <c r="G1067" s="346">
        <v>75.89</v>
      </c>
      <c r="H1067" s="346">
        <v>63.77</v>
      </c>
      <c r="I1067" s="347">
        <v>0</v>
      </c>
      <c r="J1067" s="347">
        <v>0</v>
      </c>
      <c r="K1067" s="348">
        <v>5.0000000000000001E-3</v>
      </c>
      <c r="L1067" s="348">
        <v>4.4999999999999998E-2</v>
      </c>
      <c r="M1067" s="350" t="s">
        <v>2721</v>
      </c>
      <c r="N1067" s="350" t="s">
        <v>2743</v>
      </c>
      <c r="O1067" s="370">
        <v>2291</v>
      </c>
      <c r="P1067" s="351">
        <v>0</v>
      </c>
      <c r="Q1067" s="353">
        <v>5.0000000000000001E-3</v>
      </c>
      <c r="R1067" s="353">
        <v>4.4999999999999998E-2</v>
      </c>
    </row>
    <row r="1068" spans="2:18">
      <c r="B1068" s="354"/>
      <c r="C1068" s="355" t="s">
        <v>2744</v>
      </c>
      <c r="E1068"/>
      <c r="F1068" s="356" t="s">
        <v>2745</v>
      </c>
      <c r="G1068" s="356" t="s">
        <v>2745</v>
      </c>
      <c r="H1068" s="356" t="s">
        <v>2745</v>
      </c>
      <c r="I1068" s="357"/>
      <c r="J1068" s="357"/>
      <c r="K1068" s="359"/>
      <c r="L1068" s="359"/>
      <c r="M1068" s="360"/>
      <c r="N1068" s="360"/>
      <c r="O1068" s="371">
        <v>0</v>
      </c>
      <c r="P1068" s="364">
        <v>0</v>
      </c>
    </row>
    <row r="1069" spans="2:18">
      <c r="B1069" s="354"/>
      <c r="C1069" s="361" t="s">
        <v>2937</v>
      </c>
      <c r="E1069"/>
      <c r="F1069" s="356">
        <v>15.99</v>
      </c>
      <c r="G1069" s="356">
        <v>12.61</v>
      </c>
      <c r="H1069" s="356">
        <v>10.6</v>
      </c>
      <c r="I1069" s="357"/>
      <c r="J1069" s="357"/>
      <c r="K1069" s="359"/>
      <c r="L1069" s="359"/>
      <c r="M1069" s="360"/>
      <c r="N1069" s="360"/>
      <c r="O1069" s="371">
        <v>476</v>
      </c>
      <c r="P1069" s="364">
        <v>0</v>
      </c>
    </row>
    <row r="1070" spans="2:18">
      <c r="B1070" s="354"/>
      <c r="C1070" s="361" t="s">
        <v>2938</v>
      </c>
      <c r="E1070"/>
      <c r="F1070" s="356">
        <v>20.43</v>
      </c>
      <c r="G1070" s="356">
        <v>16.11</v>
      </c>
      <c r="H1070" s="356">
        <v>13.54</v>
      </c>
      <c r="I1070" s="357"/>
      <c r="J1070" s="357"/>
      <c r="K1070" s="359"/>
      <c r="L1070" s="359"/>
      <c r="M1070" s="360"/>
      <c r="N1070" s="360"/>
      <c r="O1070" s="371">
        <v>608</v>
      </c>
      <c r="P1070" s="364">
        <v>0</v>
      </c>
    </row>
    <row r="1071" spans="2:18">
      <c r="B1071" s="354"/>
      <c r="C1071" s="361" t="s">
        <v>2939</v>
      </c>
      <c r="E1071"/>
      <c r="F1071" s="356">
        <v>64.47</v>
      </c>
      <c r="G1071" s="356">
        <v>50.85</v>
      </c>
      <c r="H1071" s="356">
        <v>42.73</v>
      </c>
      <c r="I1071" s="357"/>
      <c r="J1071" s="357"/>
      <c r="K1071" s="359"/>
      <c r="L1071" s="359"/>
      <c r="M1071" s="360"/>
      <c r="N1071" s="360"/>
      <c r="O1071" s="371">
        <v>1919</v>
      </c>
      <c r="P1071" s="364">
        <v>0</v>
      </c>
    </row>
    <row r="1072" spans="2:18">
      <c r="B1072" s="354"/>
      <c r="C1072" s="361" t="s">
        <v>2784</v>
      </c>
      <c r="E1072"/>
      <c r="F1072" s="356" t="s">
        <v>2745</v>
      </c>
      <c r="G1072" s="356" t="s">
        <v>2745</v>
      </c>
      <c r="H1072" s="356" t="s">
        <v>2745</v>
      </c>
      <c r="I1072" s="357"/>
      <c r="J1072" s="357"/>
      <c r="K1072" s="359"/>
      <c r="L1072" s="359"/>
      <c r="M1072" s="360"/>
      <c r="N1072" s="360"/>
      <c r="O1072" s="371">
        <v>0</v>
      </c>
      <c r="P1072" s="364">
        <v>0</v>
      </c>
    </row>
    <row r="1073" spans="2:16">
      <c r="B1073" s="354"/>
      <c r="C1073" s="355" t="s">
        <v>2744</v>
      </c>
      <c r="E1073"/>
      <c r="F1073" s="356" t="s">
        <v>2745</v>
      </c>
      <c r="G1073" s="356" t="s">
        <v>2745</v>
      </c>
      <c r="H1073" s="356" t="s">
        <v>2745</v>
      </c>
      <c r="I1073" s="357"/>
      <c r="J1073" s="357"/>
      <c r="K1073" s="359"/>
      <c r="L1073" s="359"/>
      <c r="M1073" s="360"/>
      <c r="N1073" s="360"/>
      <c r="O1073" s="371">
        <v>0</v>
      </c>
      <c r="P1073" s="364">
        <v>0</v>
      </c>
    </row>
    <row r="1074" spans="2:16">
      <c r="B1074" s="354"/>
      <c r="C1074" s="361" t="s">
        <v>2940</v>
      </c>
      <c r="E1074"/>
      <c r="F1074" s="356">
        <v>12.87</v>
      </c>
      <c r="G1074" s="356">
        <v>10.15</v>
      </c>
      <c r="H1074" s="356">
        <v>8.52</v>
      </c>
      <c r="I1074" s="357"/>
      <c r="J1074" s="357"/>
      <c r="K1074" s="359"/>
      <c r="L1074" s="359"/>
      <c r="M1074" s="360"/>
      <c r="N1074" s="360"/>
      <c r="O1074" s="371">
        <v>383</v>
      </c>
      <c r="P1074" s="364">
        <v>0</v>
      </c>
    </row>
    <row r="1075" spans="2:16">
      <c r="B1075" s="354"/>
      <c r="C1075" s="361" t="s">
        <v>2941</v>
      </c>
      <c r="E1075"/>
      <c r="F1075" s="356">
        <v>30.07</v>
      </c>
      <c r="G1075" s="356">
        <v>23.72</v>
      </c>
      <c r="H1075" s="356">
        <v>19.93</v>
      </c>
      <c r="I1075" s="357"/>
      <c r="J1075" s="357"/>
      <c r="K1075" s="359"/>
      <c r="L1075" s="359"/>
      <c r="M1075" s="360"/>
      <c r="N1075" s="360"/>
      <c r="O1075" s="371">
        <v>895</v>
      </c>
      <c r="P1075" s="364">
        <v>0</v>
      </c>
    </row>
    <row r="1076" spans="2:16">
      <c r="B1076" s="354"/>
      <c r="C1076" s="361" t="s">
        <v>2759</v>
      </c>
      <c r="E1076"/>
      <c r="F1076" s="356" t="s">
        <v>2745</v>
      </c>
      <c r="G1076" s="356" t="s">
        <v>2745</v>
      </c>
      <c r="H1076" s="356" t="s">
        <v>2745</v>
      </c>
      <c r="I1076" s="357"/>
      <c r="J1076" s="357"/>
      <c r="K1076" s="359"/>
      <c r="L1076" s="359"/>
      <c r="M1076" s="360"/>
      <c r="N1076" s="360"/>
      <c r="O1076" s="371">
        <v>0</v>
      </c>
      <c r="P1076" s="364">
        <v>0</v>
      </c>
    </row>
    <row r="1077" spans="2:16">
      <c r="B1077" s="354"/>
      <c r="C1077" s="361" t="s">
        <v>2942</v>
      </c>
      <c r="E1077"/>
      <c r="F1077" s="356">
        <v>6.42</v>
      </c>
      <c r="G1077" s="356">
        <v>5.0599999999999996</v>
      </c>
      <c r="H1077" s="356">
        <v>4.25</v>
      </c>
      <c r="I1077" s="357"/>
      <c r="J1077" s="357"/>
      <c r="K1077" s="359"/>
      <c r="L1077" s="359"/>
      <c r="M1077" s="360"/>
      <c r="N1077" s="360"/>
      <c r="O1077" s="371">
        <v>191</v>
      </c>
      <c r="P1077" s="364">
        <v>0</v>
      </c>
    </row>
    <row r="1078" spans="2:16">
      <c r="B1078" s="354"/>
      <c r="C1078" s="361" t="s">
        <v>2801</v>
      </c>
      <c r="E1078"/>
      <c r="F1078" s="356">
        <v>5.37</v>
      </c>
      <c r="G1078" s="356">
        <v>4.24</v>
      </c>
      <c r="H1078" s="356">
        <v>3.56</v>
      </c>
      <c r="I1078" s="357"/>
      <c r="J1078" s="357"/>
      <c r="K1078" s="359"/>
      <c r="L1078" s="359"/>
      <c r="M1078" s="360"/>
      <c r="N1078" s="360"/>
      <c r="O1078" s="371">
        <v>160</v>
      </c>
      <c r="P1078" s="364">
        <v>0</v>
      </c>
    </row>
    <row r="1079" spans="2:16">
      <c r="B1079" s="354"/>
      <c r="C1079" s="361" t="s">
        <v>2802</v>
      </c>
      <c r="E1079"/>
      <c r="F1079" s="356">
        <v>17.16</v>
      </c>
      <c r="G1079" s="356">
        <v>13.54</v>
      </c>
      <c r="H1079" s="356">
        <v>11.38</v>
      </c>
      <c r="I1079" s="357"/>
      <c r="J1079" s="357"/>
      <c r="K1079" s="359"/>
      <c r="L1079" s="359"/>
      <c r="M1079" s="360"/>
      <c r="N1079" s="360"/>
      <c r="O1079" s="371">
        <v>511</v>
      </c>
      <c r="P1079" s="364">
        <v>0</v>
      </c>
    </row>
    <row r="1080" spans="2:16">
      <c r="B1080" s="354"/>
      <c r="C1080" s="361" t="s">
        <v>2803</v>
      </c>
      <c r="E1080"/>
      <c r="F1080" s="356">
        <v>17.21</v>
      </c>
      <c r="G1080" s="356">
        <v>13.57</v>
      </c>
      <c r="H1080" s="356">
        <v>11.4</v>
      </c>
      <c r="I1080" s="357"/>
      <c r="J1080" s="357"/>
      <c r="K1080" s="359"/>
      <c r="L1080" s="359"/>
      <c r="M1080" s="360"/>
      <c r="N1080" s="360"/>
      <c r="O1080" s="371">
        <v>512</v>
      </c>
      <c r="P1080" s="364">
        <v>0</v>
      </c>
    </row>
    <row r="1081" spans="2:16">
      <c r="B1081" s="354"/>
      <c r="C1081" s="361" t="s">
        <v>2943</v>
      </c>
      <c r="E1081"/>
      <c r="F1081" s="356">
        <v>13.05</v>
      </c>
      <c r="G1081" s="356">
        <v>10.93</v>
      </c>
      <c r="H1081" s="356">
        <v>9.66</v>
      </c>
      <c r="I1081" s="357"/>
      <c r="J1081" s="357"/>
      <c r="K1081" s="359"/>
      <c r="L1081" s="359"/>
      <c r="M1081" s="360"/>
      <c r="N1081" s="360"/>
      <c r="O1081" s="371">
        <v>299</v>
      </c>
      <c r="P1081" s="364">
        <v>3</v>
      </c>
    </row>
    <row r="1082" spans="2:16">
      <c r="B1082" s="354"/>
      <c r="C1082" s="361" t="s">
        <v>2796</v>
      </c>
      <c r="E1082"/>
      <c r="F1082" s="356">
        <v>8.94</v>
      </c>
      <c r="G1082" s="356">
        <v>7.05</v>
      </c>
      <c r="H1082" s="356">
        <v>5.93</v>
      </c>
      <c r="I1082" s="357"/>
      <c r="J1082" s="357"/>
      <c r="K1082" s="359"/>
      <c r="L1082" s="359"/>
      <c r="M1082" s="360"/>
      <c r="N1082" s="360"/>
      <c r="O1082" s="371">
        <v>266</v>
      </c>
      <c r="P1082" s="364">
        <v>0</v>
      </c>
    </row>
    <row r="1083" spans="2:16">
      <c r="B1083" s="354"/>
      <c r="C1083" s="361" t="s">
        <v>2797</v>
      </c>
      <c r="E1083"/>
      <c r="F1083" s="356">
        <v>45.43</v>
      </c>
      <c r="G1083" s="356">
        <v>35.82</v>
      </c>
      <c r="H1083" s="356">
        <v>30.1</v>
      </c>
      <c r="I1083" s="357"/>
      <c r="J1083" s="357"/>
      <c r="K1083" s="359"/>
      <c r="L1083" s="359"/>
      <c r="M1083" s="360"/>
      <c r="N1083" s="360"/>
      <c r="O1083" s="371">
        <v>1352</v>
      </c>
      <c r="P1083" s="364">
        <v>0</v>
      </c>
    </row>
    <row r="1084" spans="2:16" ht="29">
      <c r="B1084" s="354"/>
      <c r="C1084" s="361" t="s">
        <v>2879</v>
      </c>
      <c r="E1084"/>
      <c r="F1084" s="356">
        <v>7.73</v>
      </c>
      <c r="G1084" s="356">
        <v>6.94</v>
      </c>
      <c r="H1084" s="356">
        <v>6.47</v>
      </c>
      <c r="I1084" s="357"/>
      <c r="J1084" s="357"/>
      <c r="K1084" s="359"/>
      <c r="L1084" s="359"/>
      <c r="M1084" s="360"/>
      <c r="N1084" s="360"/>
      <c r="O1084" s="371">
        <v>111</v>
      </c>
      <c r="P1084" s="364">
        <v>4</v>
      </c>
    </row>
    <row r="1085" spans="2:16">
      <c r="B1085" s="354"/>
      <c r="C1085" s="361" t="s">
        <v>2944</v>
      </c>
      <c r="E1085"/>
      <c r="F1085" s="356">
        <v>8.27</v>
      </c>
      <c r="G1085" s="356">
        <v>7.36</v>
      </c>
      <c r="H1085" s="356">
        <v>6.83</v>
      </c>
      <c r="I1085" s="357"/>
      <c r="J1085" s="357"/>
      <c r="K1085" s="359"/>
      <c r="L1085" s="359"/>
      <c r="M1085" s="360"/>
      <c r="N1085" s="360"/>
      <c r="O1085" s="371">
        <v>127</v>
      </c>
      <c r="P1085" s="364">
        <v>4</v>
      </c>
    </row>
    <row r="1086" spans="2:16" ht="29">
      <c r="B1086" s="354"/>
      <c r="C1086" s="361" t="s">
        <v>2927</v>
      </c>
      <c r="E1086"/>
      <c r="F1086" s="356">
        <v>8.0299999999999994</v>
      </c>
      <c r="G1086" s="356">
        <v>6.33</v>
      </c>
      <c r="H1086" s="356">
        <v>5.32</v>
      </c>
      <c r="I1086" s="357"/>
      <c r="J1086" s="357"/>
      <c r="K1086" s="359"/>
      <c r="L1086" s="359"/>
      <c r="M1086" s="360"/>
      <c r="N1086" s="360"/>
      <c r="O1086" s="371">
        <v>239</v>
      </c>
      <c r="P1086" s="364">
        <v>0</v>
      </c>
    </row>
    <row r="1087" spans="2:16">
      <c r="B1087" s="354"/>
      <c r="C1087" s="361" t="s">
        <v>2768</v>
      </c>
      <c r="E1087"/>
      <c r="F1087" s="356">
        <v>6.42</v>
      </c>
      <c r="G1087" s="356">
        <v>5.0599999999999996</v>
      </c>
      <c r="H1087" s="356">
        <v>4.25</v>
      </c>
      <c r="I1087" s="357"/>
      <c r="J1087" s="357"/>
      <c r="K1087" s="359"/>
      <c r="L1087" s="359"/>
      <c r="M1087" s="360"/>
      <c r="N1087" s="360"/>
      <c r="O1087" s="371">
        <v>191</v>
      </c>
      <c r="P1087" s="364">
        <v>0</v>
      </c>
    </row>
    <row r="1088" spans="2:16">
      <c r="B1088" s="354"/>
      <c r="C1088" s="361" t="s">
        <v>2857</v>
      </c>
      <c r="E1088"/>
      <c r="F1088" s="356">
        <v>5.92</v>
      </c>
      <c r="G1088" s="356">
        <v>4.66</v>
      </c>
      <c r="H1088" s="356">
        <v>3.92</v>
      </c>
      <c r="I1088" s="357"/>
      <c r="J1088" s="357"/>
      <c r="K1088" s="359"/>
      <c r="L1088" s="359"/>
      <c r="M1088" s="360"/>
      <c r="N1088" s="360"/>
      <c r="O1088" s="371">
        <v>176</v>
      </c>
      <c r="P1088" s="364">
        <v>0</v>
      </c>
    </row>
    <row r="1089" spans="2:18">
      <c r="B1089" s="354"/>
      <c r="C1089" s="361" t="s">
        <v>2928</v>
      </c>
      <c r="E1089"/>
      <c r="F1089" s="356">
        <v>3.76</v>
      </c>
      <c r="G1089" s="356">
        <v>2.97</v>
      </c>
      <c r="H1089" s="356">
        <v>2.5</v>
      </c>
      <c r="I1089" s="357"/>
      <c r="J1089" s="357"/>
      <c r="K1089" s="359"/>
      <c r="L1089" s="359"/>
      <c r="M1089" s="360"/>
      <c r="N1089" s="360"/>
      <c r="O1089" s="371">
        <v>112</v>
      </c>
      <c r="P1089" s="364">
        <v>0</v>
      </c>
    </row>
    <row r="1090" spans="2:18">
      <c r="B1090" s="354"/>
      <c r="C1090" s="361"/>
      <c r="E1090"/>
      <c r="F1090" s="356"/>
      <c r="G1090" s="356"/>
      <c r="H1090" s="356"/>
      <c r="I1090" s="357"/>
      <c r="J1090" s="357"/>
      <c r="K1090" s="359"/>
      <c r="L1090" s="359"/>
      <c r="M1090" s="360"/>
      <c r="N1090" s="360"/>
    </row>
    <row r="1091" spans="2:18" s="343" customFormat="1" ht="112.5">
      <c r="B1091" s="321" t="s">
        <v>2945</v>
      </c>
      <c r="C1091" s="344" t="s">
        <v>2946</v>
      </c>
      <c r="D1091" s="345">
        <v>45</v>
      </c>
      <c r="E1091" s="343">
        <v>36</v>
      </c>
      <c r="F1091" s="346">
        <v>134.05000000000001</v>
      </c>
      <c r="G1091" s="346">
        <v>105.7</v>
      </c>
      <c r="H1091" s="346">
        <v>88.83</v>
      </c>
      <c r="I1091" s="347">
        <v>0</v>
      </c>
      <c r="J1091" s="347">
        <v>0</v>
      </c>
      <c r="K1091" s="348">
        <v>5.0000000000000001E-3</v>
      </c>
      <c r="L1091" s="348">
        <v>4.4999999999999998E-2</v>
      </c>
      <c r="M1091" s="350" t="s">
        <v>2721</v>
      </c>
      <c r="N1091" s="350" t="s">
        <v>2743</v>
      </c>
      <c r="O1091" s="370">
        <v>4103</v>
      </c>
      <c r="P1091" s="351">
        <v>0</v>
      </c>
      <c r="Q1091" s="353">
        <v>5.0000000000000001E-3</v>
      </c>
      <c r="R1091" s="353">
        <v>4.4999999999999998E-2</v>
      </c>
    </row>
    <row r="1092" spans="2:18">
      <c r="B1092" s="354"/>
      <c r="C1092" s="355" t="s">
        <v>2744</v>
      </c>
      <c r="E1092"/>
      <c r="F1092" s="356" t="s">
        <v>2745</v>
      </c>
      <c r="G1092" s="356" t="s">
        <v>2745</v>
      </c>
      <c r="H1092" s="356" t="s">
        <v>2745</v>
      </c>
      <c r="I1092" s="357"/>
      <c r="J1092" s="357"/>
      <c r="K1092" s="359"/>
      <c r="L1092" s="359"/>
      <c r="M1092" s="360"/>
      <c r="N1092" s="360"/>
      <c r="O1092" s="371">
        <v>0</v>
      </c>
      <c r="P1092" s="364">
        <v>0</v>
      </c>
    </row>
    <row r="1093" spans="2:18">
      <c r="B1093" s="354"/>
      <c r="C1093" s="361" t="s">
        <v>2915</v>
      </c>
      <c r="E1093"/>
      <c r="F1093" s="356">
        <v>64.47</v>
      </c>
      <c r="G1093" s="356">
        <v>50.85</v>
      </c>
      <c r="H1093" s="356">
        <v>42.73</v>
      </c>
      <c r="I1093" s="357"/>
      <c r="J1093" s="357"/>
      <c r="K1093" s="359"/>
      <c r="L1093" s="359"/>
      <c r="M1093" s="360"/>
      <c r="N1093" s="360"/>
      <c r="O1093" s="371">
        <v>1919</v>
      </c>
      <c r="P1093" s="364">
        <v>0</v>
      </c>
    </row>
    <row r="1094" spans="2:18">
      <c r="B1094" s="354"/>
      <c r="C1094" s="361" t="s">
        <v>2916</v>
      </c>
      <c r="E1094"/>
      <c r="F1094" s="356">
        <v>39.520000000000003</v>
      </c>
      <c r="G1094" s="356">
        <v>31.16</v>
      </c>
      <c r="H1094" s="356">
        <v>26.19</v>
      </c>
      <c r="I1094" s="357"/>
      <c r="J1094" s="357"/>
      <c r="K1094" s="359"/>
      <c r="L1094" s="359"/>
      <c r="M1094" s="360"/>
      <c r="N1094" s="360"/>
      <c r="O1094" s="371">
        <v>1176</v>
      </c>
      <c r="P1094" s="364">
        <v>0</v>
      </c>
    </row>
    <row r="1095" spans="2:18">
      <c r="B1095" s="354"/>
      <c r="C1095" s="361" t="s">
        <v>2917</v>
      </c>
      <c r="E1095"/>
      <c r="F1095" s="356">
        <v>20.43</v>
      </c>
      <c r="G1095" s="356">
        <v>16.11</v>
      </c>
      <c r="H1095" s="356">
        <v>13.54</v>
      </c>
      <c r="I1095" s="357"/>
      <c r="J1095" s="357"/>
      <c r="K1095" s="359"/>
      <c r="L1095" s="359"/>
      <c r="M1095" s="360"/>
      <c r="N1095" s="360"/>
      <c r="O1095" s="371">
        <v>608</v>
      </c>
      <c r="P1095" s="364">
        <v>0</v>
      </c>
    </row>
    <row r="1096" spans="2:18">
      <c r="B1096" s="354"/>
      <c r="C1096" s="361" t="s">
        <v>2759</v>
      </c>
      <c r="E1096"/>
      <c r="F1096" s="356" t="s">
        <v>2745</v>
      </c>
      <c r="G1096" s="356" t="s">
        <v>2745</v>
      </c>
      <c r="H1096" s="356" t="s">
        <v>2745</v>
      </c>
      <c r="I1096" s="357"/>
      <c r="J1096" s="357"/>
      <c r="K1096" s="359"/>
      <c r="L1096" s="359"/>
      <c r="M1096" s="360"/>
      <c r="N1096" s="360"/>
      <c r="O1096" s="371">
        <v>0</v>
      </c>
      <c r="P1096" s="364">
        <v>0</v>
      </c>
    </row>
    <row r="1097" spans="2:18">
      <c r="B1097" s="354"/>
      <c r="C1097" s="355" t="s">
        <v>2744</v>
      </c>
      <c r="E1097"/>
      <c r="F1097" s="356" t="s">
        <v>2745</v>
      </c>
      <c r="G1097" s="356" t="s">
        <v>2745</v>
      </c>
      <c r="H1097" s="356" t="s">
        <v>2745</v>
      </c>
      <c r="I1097" s="357"/>
      <c r="J1097" s="357"/>
      <c r="K1097" s="359"/>
      <c r="L1097" s="359"/>
      <c r="M1097" s="360"/>
      <c r="N1097" s="360"/>
      <c r="O1097" s="371">
        <v>0</v>
      </c>
      <c r="P1097" s="364">
        <v>0</v>
      </c>
    </row>
    <row r="1098" spans="2:18">
      <c r="B1098" s="354"/>
      <c r="C1098" s="361" t="s">
        <v>2823</v>
      </c>
      <c r="E1098"/>
      <c r="F1098" s="356">
        <v>12.87</v>
      </c>
      <c r="G1098" s="356">
        <v>10.15</v>
      </c>
      <c r="H1098" s="356">
        <v>8.52</v>
      </c>
      <c r="I1098" s="357"/>
      <c r="J1098" s="357"/>
      <c r="K1098" s="359"/>
      <c r="L1098" s="359"/>
      <c r="M1098" s="360"/>
      <c r="N1098" s="360"/>
      <c r="O1098" s="371">
        <v>383</v>
      </c>
      <c r="P1098" s="364">
        <v>0</v>
      </c>
    </row>
    <row r="1099" spans="2:18">
      <c r="B1099" s="354"/>
      <c r="C1099" s="361" t="s">
        <v>2824</v>
      </c>
      <c r="E1099"/>
      <c r="F1099" s="356">
        <v>30.07</v>
      </c>
      <c r="G1099" s="356">
        <v>23.72</v>
      </c>
      <c r="H1099" s="356">
        <v>19.93</v>
      </c>
      <c r="I1099" s="357"/>
      <c r="J1099" s="357"/>
      <c r="K1099" s="359"/>
      <c r="L1099" s="359"/>
      <c r="M1099" s="360"/>
      <c r="N1099" s="360"/>
      <c r="O1099" s="371">
        <v>895</v>
      </c>
      <c r="P1099" s="364">
        <v>0</v>
      </c>
    </row>
    <row r="1100" spans="2:18">
      <c r="B1100" s="354"/>
      <c r="C1100" s="361" t="s">
        <v>2790</v>
      </c>
      <c r="E1100"/>
      <c r="F1100" s="356" t="s">
        <v>2745</v>
      </c>
      <c r="G1100" s="356" t="s">
        <v>2745</v>
      </c>
      <c r="H1100" s="356" t="s">
        <v>2745</v>
      </c>
      <c r="I1100" s="357"/>
      <c r="J1100" s="357"/>
      <c r="K1100" s="359"/>
      <c r="L1100" s="359"/>
      <c r="M1100" s="360"/>
      <c r="N1100" s="360"/>
      <c r="O1100" s="371">
        <v>0</v>
      </c>
      <c r="P1100" s="364">
        <v>0</v>
      </c>
    </row>
    <row r="1101" spans="2:18">
      <c r="B1101" s="354"/>
      <c r="C1101" s="355" t="s">
        <v>2825</v>
      </c>
      <c r="E1101"/>
      <c r="F1101" s="356" t="s">
        <v>2745</v>
      </c>
      <c r="G1101" s="356" t="s">
        <v>2745</v>
      </c>
      <c r="H1101" s="356" t="s">
        <v>2745</v>
      </c>
      <c r="I1101" s="357"/>
      <c r="J1101" s="357"/>
      <c r="K1101" s="359"/>
      <c r="L1101" s="359"/>
      <c r="M1101" s="360"/>
      <c r="N1101" s="360"/>
      <c r="O1101" s="371">
        <v>0</v>
      </c>
      <c r="P1101" s="364">
        <v>0</v>
      </c>
    </row>
    <row r="1102" spans="2:18" ht="29">
      <c r="B1102" s="354"/>
      <c r="C1102" s="361" t="s">
        <v>2826</v>
      </c>
      <c r="E1102"/>
      <c r="F1102" s="356">
        <v>14.05</v>
      </c>
      <c r="G1102" s="356">
        <v>11.93</v>
      </c>
      <c r="H1102" s="356">
        <v>10.66</v>
      </c>
      <c r="I1102" s="357"/>
      <c r="J1102" s="357"/>
      <c r="K1102" s="359"/>
      <c r="L1102" s="359"/>
      <c r="M1102" s="360"/>
      <c r="N1102" s="360"/>
      <c r="O1102" s="371">
        <v>299</v>
      </c>
      <c r="P1102" s="364">
        <v>4</v>
      </c>
    </row>
    <row r="1103" spans="2:18">
      <c r="B1103" s="354"/>
      <c r="C1103" s="361" t="s">
        <v>2827</v>
      </c>
      <c r="E1103"/>
      <c r="F1103" s="356">
        <v>8.27</v>
      </c>
      <c r="G1103" s="356">
        <v>7.36</v>
      </c>
      <c r="H1103" s="356">
        <v>6.83</v>
      </c>
      <c r="I1103" s="357"/>
      <c r="J1103" s="357"/>
      <c r="K1103" s="359"/>
      <c r="L1103" s="359"/>
      <c r="M1103" s="360"/>
      <c r="N1103" s="360"/>
      <c r="O1103" s="371">
        <v>127</v>
      </c>
      <c r="P1103" s="364">
        <v>4</v>
      </c>
    </row>
    <row r="1104" spans="2:18">
      <c r="B1104" s="354"/>
      <c r="C1104" s="361" t="s">
        <v>2828</v>
      </c>
      <c r="E1104"/>
      <c r="F1104" s="356" t="s">
        <v>2745</v>
      </c>
      <c r="G1104" s="356" t="s">
        <v>2745</v>
      </c>
      <c r="H1104" s="356" t="s">
        <v>2745</v>
      </c>
      <c r="I1104" s="357"/>
      <c r="J1104" s="357"/>
      <c r="K1104" s="359"/>
      <c r="L1104" s="359"/>
      <c r="M1104" s="360"/>
      <c r="N1104" s="360"/>
      <c r="O1104" s="371">
        <v>0</v>
      </c>
      <c r="P1104" s="364">
        <v>0</v>
      </c>
    </row>
    <row r="1105" spans="2:16" ht="29">
      <c r="B1105" s="354"/>
      <c r="C1105" s="361" t="s">
        <v>2918</v>
      </c>
      <c r="E1105"/>
      <c r="F1105" s="356">
        <v>87.36</v>
      </c>
      <c r="G1105" s="356">
        <v>68.89</v>
      </c>
      <c r="H1105" s="356">
        <v>57.89</v>
      </c>
      <c r="I1105" s="357"/>
      <c r="J1105" s="357"/>
      <c r="K1105" s="359"/>
      <c r="L1105" s="359"/>
      <c r="M1105" s="360"/>
      <c r="N1105" s="360"/>
      <c r="O1105" s="371">
        <v>2600</v>
      </c>
      <c r="P1105" s="364">
        <v>0</v>
      </c>
    </row>
    <row r="1106" spans="2:16" ht="29">
      <c r="B1106" s="354"/>
      <c r="C1106" s="361" t="s">
        <v>2919</v>
      </c>
      <c r="E1106"/>
      <c r="F1106" s="356">
        <v>55.87</v>
      </c>
      <c r="G1106" s="356">
        <v>44.06</v>
      </c>
      <c r="H1106" s="356">
        <v>37.03</v>
      </c>
      <c r="I1106" s="357"/>
      <c r="J1106" s="357"/>
      <c r="K1106" s="359"/>
      <c r="L1106" s="359"/>
      <c r="M1106" s="360"/>
      <c r="N1106" s="360"/>
      <c r="O1106" s="371">
        <v>1663</v>
      </c>
      <c r="P1106" s="364">
        <v>0</v>
      </c>
    </row>
    <row r="1107" spans="2:16">
      <c r="B1107" s="354"/>
      <c r="C1107" s="361" t="s">
        <v>2920</v>
      </c>
      <c r="E1107"/>
      <c r="F1107" s="356">
        <v>33.43</v>
      </c>
      <c r="G1107" s="356">
        <v>26.36</v>
      </c>
      <c r="H1107" s="356">
        <v>22.15</v>
      </c>
      <c r="I1107" s="357"/>
      <c r="J1107" s="357"/>
      <c r="K1107" s="359"/>
      <c r="L1107" s="359"/>
      <c r="M1107" s="360"/>
      <c r="N1107" s="360"/>
      <c r="O1107" s="371">
        <v>995</v>
      </c>
      <c r="P1107" s="364">
        <v>0</v>
      </c>
    </row>
    <row r="1108" spans="2:16">
      <c r="B1108" s="354"/>
      <c r="C1108" s="361" t="s">
        <v>2921</v>
      </c>
      <c r="E1108"/>
      <c r="F1108" s="356">
        <v>73.92</v>
      </c>
      <c r="G1108" s="356">
        <v>58.29</v>
      </c>
      <c r="H1108" s="356">
        <v>48.98</v>
      </c>
      <c r="I1108" s="357"/>
      <c r="J1108" s="357"/>
      <c r="K1108" s="359"/>
      <c r="L1108" s="359"/>
      <c r="M1108" s="360"/>
      <c r="N1108" s="360"/>
      <c r="O1108" s="371">
        <v>2200</v>
      </c>
      <c r="P1108" s="364">
        <v>0</v>
      </c>
    </row>
    <row r="1109" spans="2:16">
      <c r="B1109" s="354"/>
      <c r="C1109" s="361" t="s">
        <v>2922</v>
      </c>
      <c r="E1109"/>
      <c r="F1109" s="356">
        <v>100.63</v>
      </c>
      <c r="G1109" s="356">
        <v>79.36</v>
      </c>
      <c r="H1109" s="356">
        <v>66.69</v>
      </c>
      <c r="I1109" s="357"/>
      <c r="J1109" s="357"/>
      <c r="K1109" s="359"/>
      <c r="L1109" s="359"/>
      <c r="M1109" s="360"/>
      <c r="N1109" s="360"/>
      <c r="O1109" s="371">
        <v>2995</v>
      </c>
      <c r="P1109" s="364">
        <v>0</v>
      </c>
    </row>
    <row r="1110" spans="2:16">
      <c r="B1110" s="354"/>
      <c r="C1110" s="361" t="s">
        <v>2923</v>
      </c>
      <c r="E1110"/>
      <c r="F1110" s="356">
        <v>27.72</v>
      </c>
      <c r="G1110" s="356">
        <v>21.86</v>
      </c>
      <c r="H1110" s="356">
        <v>18.37</v>
      </c>
      <c r="I1110" s="357"/>
      <c r="J1110" s="357"/>
      <c r="K1110" s="359"/>
      <c r="L1110" s="359"/>
      <c r="M1110" s="360"/>
      <c r="N1110" s="360"/>
      <c r="O1110" s="371">
        <v>825</v>
      </c>
      <c r="P1110" s="364">
        <v>0</v>
      </c>
    </row>
    <row r="1111" spans="2:16">
      <c r="B1111" s="354"/>
      <c r="C1111" s="361" t="s">
        <v>2924</v>
      </c>
      <c r="E1111"/>
      <c r="F1111" s="356">
        <v>6.42</v>
      </c>
      <c r="G1111" s="356">
        <v>5.0599999999999996</v>
      </c>
      <c r="H1111" s="356">
        <v>4.25</v>
      </c>
      <c r="I1111" s="357"/>
      <c r="J1111" s="357"/>
      <c r="K1111" s="359"/>
      <c r="L1111" s="359"/>
      <c r="M1111" s="360"/>
      <c r="N1111" s="360"/>
      <c r="O1111" s="371">
        <v>191</v>
      </c>
      <c r="P1111" s="364">
        <v>0</v>
      </c>
    </row>
    <row r="1112" spans="2:16" ht="29">
      <c r="B1112" s="354"/>
      <c r="C1112" s="361" t="s">
        <v>2925</v>
      </c>
      <c r="E1112"/>
      <c r="F1112" s="356">
        <v>16.63</v>
      </c>
      <c r="G1112" s="356">
        <v>13.12</v>
      </c>
      <c r="H1112" s="356">
        <v>11.03</v>
      </c>
      <c r="I1112" s="357"/>
      <c r="J1112" s="357"/>
      <c r="K1112" s="359"/>
      <c r="L1112" s="359"/>
      <c r="M1112" s="360"/>
      <c r="N1112" s="360"/>
      <c r="O1112" s="371">
        <v>495</v>
      </c>
      <c r="P1112" s="364">
        <v>0</v>
      </c>
    </row>
    <row r="1113" spans="2:16">
      <c r="B1113" s="354"/>
      <c r="C1113" s="361" t="s">
        <v>2801</v>
      </c>
      <c r="E1113"/>
      <c r="F1113" s="356">
        <v>5.37</v>
      </c>
      <c r="G1113" s="356">
        <v>4.24</v>
      </c>
      <c r="H1113" s="356">
        <v>3.56</v>
      </c>
      <c r="I1113" s="357"/>
      <c r="J1113" s="357"/>
      <c r="K1113" s="359"/>
      <c r="L1113" s="359"/>
      <c r="M1113" s="360"/>
      <c r="N1113" s="360"/>
      <c r="O1113" s="371">
        <v>160</v>
      </c>
      <c r="P1113" s="364">
        <v>0</v>
      </c>
    </row>
    <row r="1114" spans="2:16">
      <c r="B1114" s="354"/>
      <c r="C1114" s="361" t="s">
        <v>2802</v>
      </c>
      <c r="E1114"/>
      <c r="F1114" s="356">
        <v>17.16</v>
      </c>
      <c r="G1114" s="356">
        <v>13.54</v>
      </c>
      <c r="H1114" s="356">
        <v>11.38</v>
      </c>
      <c r="I1114" s="357"/>
      <c r="J1114" s="357"/>
      <c r="K1114" s="359"/>
      <c r="L1114" s="359"/>
      <c r="M1114" s="360"/>
      <c r="N1114" s="360"/>
      <c r="O1114" s="371">
        <v>511</v>
      </c>
      <c r="P1114" s="364">
        <v>0</v>
      </c>
    </row>
    <row r="1115" spans="2:16">
      <c r="B1115" s="354"/>
      <c r="C1115" s="361" t="s">
        <v>2803</v>
      </c>
      <c r="E1115"/>
      <c r="F1115" s="356">
        <v>17.21</v>
      </c>
      <c r="G1115" s="356">
        <v>13.57</v>
      </c>
      <c r="H1115" s="356">
        <v>11.4</v>
      </c>
      <c r="I1115" s="357"/>
      <c r="J1115" s="357"/>
      <c r="K1115" s="359"/>
      <c r="L1115" s="359"/>
      <c r="M1115" s="360"/>
      <c r="N1115" s="360"/>
      <c r="O1115" s="371">
        <v>512</v>
      </c>
      <c r="P1115" s="364">
        <v>0</v>
      </c>
    </row>
    <row r="1116" spans="2:16">
      <c r="B1116" s="354"/>
      <c r="C1116" s="361" t="s">
        <v>2764</v>
      </c>
      <c r="E1116"/>
      <c r="F1116" s="356">
        <v>15.41</v>
      </c>
      <c r="G1116" s="356">
        <v>12.57</v>
      </c>
      <c r="H1116" s="356">
        <v>10.88</v>
      </c>
      <c r="I1116" s="357"/>
      <c r="J1116" s="357"/>
      <c r="K1116" s="359"/>
      <c r="L1116" s="359"/>
      <c r="M1116" s="360"/>
      <c r="N1116" s="360"/>
      <c r="O1116" s="371">
        <v>399</v>
      </c>
      <c r="P1116" s="364">
        <v>2</v>
      </c>
    </row>
    <row r="1117" spans="2:16" ht="29">
      <c r="B1117" s="354"/>
      <c r="C1117" s="361" t="s">
        <v>2834</v>
      </c>
      <c r="E1117"/>
      <c r="F1117" s="356">
        <v>10.72</v>
      </c>
      <c r="G1117" s="356">
        <v>8.4499999999999993</v>
      </c>
      <c r="H1117" s="356">
        <v>7.1</v>
      </c>
      <c r="I1117" s="357"/>
      <c r="J1117" s="357"/>
      <c r="K1117" s="359"/>
      <c r="L1117" s="359"/>
      <c r="M1117" s="360"/>
      <c r="N1117" s="360"/>
      <c r="O1117" s="371">
        <v>319</v>
      </c>
      <c r="P1117" s="364">
        <v>0</v>
      </c>
    </row>
    <row r="1118" spans="2:16">
      <c r="B1118" s="354"/>
      <c r="C1118" s="361" t="s">
        <v>2926</v>
      </c>
      <c r="E1118"/>
      <c r="F1118" s="356">
        <v>10.36</v>
      </c>
      <c r="G1118" s="356">
        <v>8.8000000000000007</v>
      </c>
      <c r="H1118" s="356">
        <v>7.88</v>
      </c>
      <c r="I1118" s="357"/>
      <c r="J1118" s="357"/>
      <c r="K1118" s="359"/>
      <c r="L1118" s="359"/>
      <c r="M1118" s="360"/>
      <c r="N1118" s="360"/>
      <c r="O1118" s="371">
        <v>219</v>
      </c>
      <c r="P1118" s="364">
        <v>3</v>
      </c>
    </row>
    <row r="1119" spans="2:16">
      <c r="B1119" s="354"/>
      <c r="C1119" s="361" t="s">
        <v>2796</v>
      </c>
      <c r="E1119"/>
      <c r="F1119" s="356">
        <v>8.94</v>
      </c>
      <c r="G1119" s="356">
        <v>7.05</v>
      </c>
      <c r="H1119" s="356">
        <v>5.93</v>
      </c>
      <c r="I1119" s="357"/>
      <c r="J1119" s="357"/>
      <c r="K1119" s="359"/>
      <c r="L1119" s="359"/>
      <c r="M1119" s="360"/>
      <c r="N1119" s="360"/>
      <c r="O1119" s="371">
        <v>266</v>
      </c>
      <c r="P1119" s="364">
        <v>0</v>
      </c>
    </row>
    <row r="1120" spans="2:16">
      <c r="B1120" s="354"/>
      <c r="C1120" s="361" t="s">
        <v>2766</v>
      </c>
      <c r="E1120"/>
      <c r="F1120" s="356">
        <v>8.94</v>
      </c>
      <c r="G1120" s="356">
        <v>7.05</v>
      </c>
      <c r="H1120" s="356">
        <v>5.93</v>
      </c>
      <c r="I1120" s="357"/>
      <c r="J1120" s="357"/>
      <c r="K1120" s="359"/>
      <c r="L1120" s="359"/>
      <c r="M1120" s="360"/>
      <c r="N1120" s="360"/>
      <c r="O1120" s="371">
        <v>266</v>
      </c>
      <c r="P1120" s="364">
        <v>0</v>
      </c>
    </row>
    <row r="1121" spans="2:18">
      <c r="B1121" s="354"/>
      <c r="C1121" s="361" t="s">
        <v>2797</v>
      </c>
      <c r="E1121"/>
      <c r="F1121" s="356">
        <v>45.43</v>
      </c>
      <c r="G1121" s="356">
        <v>35.82</v>
      </c>
      <c r="H1121" s="356">
        <v>30.1</v>
      </c>
      <c r="I1121" s="357"/>
      <c r="J1121" s="357"/>
      <c r="K1121" s="359"/>
      <c r="L1121" s="359"/>
      <c r="M1121" s="360"/>
      <c r="N1121" s="360"/>
      <c r="O1121" s="371">
        <v>1352</v>
      </c>
      <c r="P1121" s="364">
        <v>0</v>
      </c>
    </row>
    <row r="1122" spans="2:18">
      <c r="B1122" s="354"/>
      <c r="C1122" s="361" t="s">
        <v>2767</v>
      </c>
      <c r="E1122"/>
      <c r="F1122" s="356">
        <v>29.86</v>
      </c>
      <c r="G1122" s="356">
        <v>23.55</v>
      </c>
      <c r="H1122" s="356">
        <v>19.79</v>
      </c>
      <c r="I1122" s="357"/>
      <c r="J1122" s="357"/>
      <c r="K1122" s="359"/>
      <c r="L1122" s="359"/>
      <c r="M1122" s="360"/>
      <c r="N1122" s="360"/>
      <c r="O1122" s="371">
        <v>889</v>
      </c>
      <c r="P1122" s="364">
        <v>0</v>
      </c>
    </row>
    <row r="1123" spans="2:18" ht="29">
      <c r="B1123" s="354"/>
      <c r="C1123" s="361" t="s">
        <v>2927</v>
      </c>
      <c r="E1123"/>
      <c r="F1123" s="356">
        <v>8.0299999999999994</v>
      </c>
      <c r="G1123" s="356">
        <v>6.33</v>
      </c>
      <c r="H1123" s="356">
        <v>5.32</v>
      </c>
      <c r="I1123" s="357"/>
      <c r="J1123" s="357"/>
      <c r="K1123" s="359"/>
      <c r="L1123" s="359"/>
      <c r="M1123" s="360"/>
      <c r="N1123" s="360"/>
      <c r="O1123" s="371">
        <v>239</v>
      </c>
      <c r="P1123" s="364">
        <v>0</v>
      </c>
    </row>
    <row r="1124" spans="2:18">
      <c r="B1124" s="354"/>
      <c r="C1124" s="361" t="s">
        <v>2768</v>
      </c>
      <c r="E1124"/>
      <c r="F1124" s="356">
        <v>6.42</v>
      </c>
      <c r="G1124" s="356">
        <v>5.0599999999999996</v>
      </c>
      <c r="H1124" s="356">
        <v>4.25</v>
      </c>
      <c r="I1124" s="357"/>
      <c r="J1124" s="357"/>
      <c r="K1124" s="359"/>
      <c r="L1124" s="359"/>
      <c r="M1124" s="360"/>
      <c r="N1124" s="360"/>
      <c r="O1124" s="371">
        <v>191</v>
      </c>
      <c r="P1124" s="364">
        <v>0</v>
      </c>
    </row>
    <row r="1125" spans="2:18">
      <c r="B1125" s="354"/>
      <c r="C1125" s="361" t="s">
        <v>2837</v>
      </c>
      <c r="E1125"/>
      <c r="F1125" s="356">
        <v>2.0099999999999998</v>
      </c>
      <c r="G1125" s="356">
        <v>1.59</v>
      </c>
      <c r="H1125" s="356">
        <v>1.33</v>
      </c>
      <c r="I1125" s="357"/>
      <c r="J1125" s="357"/>
      <c r="K1125" s="359"/>
      <c r="L1125" s="359"/>
      <c r="M1125" s="360"/>
      <c r="N1125" s="360"/>
      <c r="O1125" s="371">
        <v>60</v>
      </c>
      <c r="P1125" s="364">
        <v>0</v>
      </c>
    </row>
    <row r="1126" spans="2:18">
      <c r="B1126" s="354"/>
      <c r="C1126" s="361" t="s">
        <v>2838</v>
      </c>
      <c r="E1126"/>
      <c r="F1126" s="356">
        <v>8.0299999999999994</v>
      </c>
      <c r="G1126" s="356">
        <v>6.33</v>
      </c>
      <c r="H1126" s="356">
        <v>5.32</v>
      </c>
      <c r="I1126" s="357"/>
      <c r="J1126" s="357"/>
      <c r="K1126" s="359"/>
      <c r="L1126" s="359"/>
      <c r="M1126" s="360"/>
      <c r="N1126" s="360"/>
      <c r="O1126" s="371">
        <v>239</v>
      </c>
      <c r="P1126" s="364">
        <v>0</v>
      </c>
    </row>
    <row r="1127" spans="2:18">
      <c r="B1127" s="354"/>
      <c r="C1127" s="361" t="s">
        <v>2928</v>
      </c>
      <c r="E1127"/>
      <c r="F1127" s="356">
        <v>3.76</v>
      </c>
      <c r="G1127" s="356">
        <v>2.97</v>
      </c>
      <c r="H1127" s="356">
        <v>2.5</v>
      </c>
      <c r="I1127" s="357"/>
      <c r="J1127" s="357"/>
      <c r="K1127" s="359"/>
      <c r="L1127" s="359"/>
      <c r="M1127" s="360"/>
      <c r="N1127" s="360"/>
      <c r="O1127" s="371">
        <v>112</v>
      </c>
      <c r="P1127" s="364">
        <v>0</v>
      </c>
    </row>
    <row r="1128" spans="2:18">
      <c r="B1128" s="354"/>
      <c r="C1128" s="361"/>
      <c r="E1128"/>
      <c r="F1128" s="356"/>
      <c r="G1128" s="356"/>
      <c r="H1128" s="356"/>
      <c r="I1128" s="357"/>
      <c r="J1128" s="357"/>
      <c r="K1128" s="359"/>
      <c r="L1128" s="359"/>
      <c r="M1128" s="360"/>
      <c r="N1128" s="360"/>
    </row>
    <row r="1129" spans="2:18" s="343" customFormat="1" ht="137.5">
      <c r="B1129" s="363" t="s">
        <v>2947</v>
      </c>
      <c r="C1129" s="344" t="s">
        <v>2948</v>
      </c>
      <c r="D1129" s="345">
        <v>55</v>
      </c>
      <c r="E1129" s="343">
        <v>36</v>
      </c>
      <c r="F1129" s="346">
        <v>81.7</v>
      </c>
      <c r="G1129" s="346">
        <v>64.42</v>
      </c>
      <c r="H1129" s="346">
        <v>54.13</v>
      </c>
      <c r="I1129" s="347">
        <v>0</v>
      </c>
      <c r="J1129" s="347">
        <v>0</v>
      </c>
      <c r="K1129" s="348">
        <v>5.4999999999999997E-3</v>
      </c>
      <c r="L1129" s="348">
        <v>3.9E-2</v>
      </c>
      <c r="M1129" s="350" t="s">
        <v>2721</v>
      </c>
      <c r="N1129" s="350" t="s">
        <v>2743</v>
      </c>
      <c r="O1129" s="370">
        <v>2423</v>
      </c>
      <c r="P1129" s="351">
        <v>0</v>
      </c>
      <c r="Q1129" s="353">
        <v>5.4999999999999997E-3</v>
      </c>
      <c r="R1129" s="353">
        <v>3.9E-2</v>
      </c>
    </row>
    <row r="1130" spans="2:18">
      <c r="B1130" s="354"/>
      <c r="C1130" s="355" t="s">
        <v>2744</v>
      </c>
      <c r="E1130"/>
      <c r="F1130" s="356" t="s">
        <v>2745</v>
      </c>
      <c r="G1130" s="356" t="s">
        <v>2745</v>
      </c>
      <c r="H1130" s="356" t="s">
        <v>2745</v>
      </c>
      <c r="I1130" s="357"/>
      <c r="J1130" s="357"/>
      <c r="K1130" s="359"/>
      <c r="L1130" s="359"/>
      <c r="M1130" s="360"/>
      <c r="N1130" s="360"/>
      <c r="O1130" s="371">
        <v>0</v>
      </c>
      <c r="P1130" s="364">
        <v>0</v>
      </c>
    </row>
    <row r="1131" spans="2:18">
      <c r="B1131" s="354"/>
      <c r="C1131" s="361" t="s">
        <v>2949</v>
      </c>
      <c r="E1131"/>
      <c r="F1131" s="356">
        <v>12.87</v>
      </c>
      <c r="G1131" s="356">
        <v>10.15</v>
      </c>
      <c r="H1131" s="356">
        <v>8.52</v>
      </c>
      <c r="I1131" s="357"/>
      <c r="J1131" s="357"/>
      <c r="K1131" s="359"/>
      <c r="L1131" s="359"/>
      <c r="M1131" s="360"/>
      <c r="N1131" s="360"/>
      <c r="O1131" s="371">
        <v>383</v>
      </c>
      <c r="P1131" s="364">
        <v>0</v>
      </c>
    </row>
    <row r="1132" spans="2:18">
      <c r="B1132" s="354"/>
      <c r="C1132" s="361" t="s">
        <v>2950</v>
      </c>
      <c r="E1132"/>
      <c r="F1132" s="356">
        <v>30.07</v>
      </c>
      <c r="G1132" s="356">
        <v>23.72</v>
      </c>
      <c r="H1132" s="356">
        <v>19.93</v>
      </c>
      <c r="I1132" s="357"/>
      <c r="J1132" s="357"/>
      <c r="K1132" s="359"/>
      <c r="L1132" s="359"/>
      <c r="M1132" s="360"/>
      <c r="N1132" s="360"/>
      <c r="O1132" s="371">
        <v>895</v>
      </c>
      <c r="P1132" s="364">
        <v>0</v>
      </c>
    </row>
    <row r="1133" spans="2:18">
      <c r="B1133" s="354"/>
      <c r="C1133" s="361" t="s">
        <v>2759</v>
      </c>
      <c r="E1133"/>
      <c r="F1133" s="356" t="s">
        <v>2745</v>
      </c>
      <c r="G1133" s="356" t="s">
        <v>2745</v>
      </c>
      <c r="H1133" s="356" t="s">
        <v>2745</v>
      </c>
      <c r="I1133" s="357"/>
      <c r="J1133" s="357"/>
      <c r="K1133" s="359"/>
      <c r="L1133" s="359"/>
      <c r="M1133" s="360"/>
      <c r="N1133" s="360"/>
      <c r="O1133" s="371">
        <v>0</v>
      </c>
      <c r="P1133" s="364">
        <v>0</v>
      </c>
    </row>
    <row r="1134" spans="2:18">
      <c r="B1134" s="354"/>
      <c r="C1134" s="361" t="s">
        <v>2801</v>
      </c>
      <c r="E1134"/>
      <c r="F1134" s="356">
        <v>5.37</v>
      </c>
      <c r="G1134" s="356">
        <v>4.24</v>
      </c>
      <c r="H1134" s="356">
        <v>3.56</v>
      </c>
      <c r="I1134" s="357"/>
      <c r="J1134" s="357"/>
      <c r="K1134" s="359"/>
      <c r="L1134" s="359"/>
      <c r="M1134" s="360"/>
      <c r="N1134" s="360"/>
      <c r="O1134" s="371">
        <v>160</v>
      </c>
      <c r="P1134" s="364">
        <v>0</v>
      </c>
    </row>
    <row r="1135" spans="2:18">
      <c r="B1135" s="354"/>
      <c r="C1135" s="361" t="s">
        <v>2802</v>
      </c>
      <c r="E1135"/>
      <c r="F1135" s="356">
        <v>17.16</v>
      </c>
      <c r="G1135" s="356">
        <v>13.54</v>
      </c>
      <c r="H1135" s="356">
        <v>11.38</v>
      </c>
      <c r="I1135" s="357"/>
      <c r="J1135" s="357"/>
      <c r="K1135" s="359"/>
      <c r="L1135" s="359"/>
      <c r="M1135" s="360"/>
      <c r="N1135" s="360"/>
      <c r="O1135" s="371">
        <v>511</v>
      </c>
      <c r="P1135" s="364">
        <v>0</v>
      </c>
    </row>
    <row r="1136" spans="2:18">
      <c r="B1136" s="354"/>
      <c r="C1136" s="361" t="s">
        <v>2803</v>
      </c>
      <c r="E1136"/>
      <c r="F1136" s="356">
        <v>17.21</v>
      </c>
      <c r="G1136" s="356">
        <v>13.57</v>
      </c>
      <c r="H1136" s="356">
        <v>11.4</v>
      </c>
      <c r="I1136" s="357"/>
      <c r="J1136" s="357"/>
      <c r="K1136" s="359"/>
      <c r="L1136" s="359"/>
      <c r="M1136" s="360"/>
      <c r="N1136" s="360"/>
      <c r="O1136" s="371">
        <v>512</v>
      </c>
      <c r="P1136" s="364">
        <v>0</v>
      </c>
    </row>
    <row r="1137" spans="2:18" ht="29">
      <c r="B1137" s="354"/>
      <c r="C1137" s="361" t="s">
        <v>2834</v>
      </c>
      <c r="E1137"/>
      <c r="F1137" s="356">
        <v>10.72</v>
      </c>
      <c r="G1137" s="356">
        <v>8.4499999999999993</v>
      </c>
      <c r="H1137" s="356">
        <v>7.1</v>
      </c>
      <c r="I1137" s="357"/>
      <c r="J1137" s="357"/>
      <c r="K1137" s="359"/>
      <c r="L1137" s="359"/>
      <c r="M1137" s="360"/>
      <c r="N1137" s="360"/>
      <c r="O1137" s="371">
        <v>319</v>
      </c>
      <c r="P1137" s="364">
        <v>0</v>
      </c>
    </row>
    <row r="1138" spans="2:18">
      <c r="B1138" s="354"/>
      <c r="C1138" s="361" t="s">
        <v>2938</v>
      </c>
      <c r="E1138"/>
      <c r="F1138" s="356">
        <v>20.43</v>
      </c>
      <c r="G1138" s="356">
        <v>16.11</v>
      </c>
      <c r="H1138" s="356">
        <v>13.54</v>
      </c>
      <c r="I1138" s="357"/>
      <c r="J1138" s="357"/>
      <c r="K1138" s="359"/>
      <c r="L1138" s="359"/>
      <c r="M1138" s="360"/>
      <c r="N1138" s="360"/>
      <c r="O1138" s="371">
        <v>608</v>
      </c>
      <c r="P1138" s="364">
        <v>0</v>
      </c>
    </row>
    <row r="1139" spans="2:18" ht="29">
      <c r="B1139" s="354"/>
      <c r="C1139" s="361" t="s">
        <v>2951</v>
      </c>
      <c r="E1139"/>
      <c r="F1139" s="356">
        <v>13.05</v>
      </c>
      <c r="G1139" s="356">
        <v>10.93</v>
      </c>
      <c r="H1139" s="356">
        <v>9.66</v>
      </c>
      <c r="I1139" s="357"/>
      <c r="J1139" s="357"/>
      <c r="K1139" s="359"/>
      <c r="L1139" s="359"/>
      <c r="M1139" s="360"/>
      <c r="N1139" s="360"/>
      <c r="O1139" s="371">
        <v>299</v>
      </c>
      <c r="P1139" s="364">
        <v>3</v>
      </c>
    </row>
    <row r="1140" spans="2:18">
      <c r="B1140" s="354"/>
      <c r="C1140" s="361" t="s">
        <v>2944</v>
      </c>
      <c r="E1140"/>
      <c r="F1140" s="356">
        <v>8.27</v>
      </c>
      <c r="G1140" s="356">
        <v>7.36</v>
      </c>
      <c r="H1140" s="356">
        <v>6.83</v>
      </c>
      <c r="I1140" s="357"/>
      <c r="J1140" s="357"/>
      <c r="K1140" s="359"/>
      <c r="L1140" s="359"/>
      <c r="M1140" s="360"/>
      <c r="N1140" s="360"/>
      <c r="O1140" s="371">
        <v>127</v>
      </c>
      <c r="P1140" s="364">
        <v>4</v>
      </c>
    </row>
    <row r="1141" spans="2:18" ht="29">
      <c r="B1141" s="354"/>
      <c r="C1141" s="361" t="s">
        <v>2927</v>
      </c>
      <c r="E1141"/>
      <c r="F1141" s="356">
        <v>8.0299999999999994</v>
      </c>
      <c r="G1141" s="356">
        <v>6.33</v>
      </c>
      <c r="H1141" s="356">
        <v>5.32</v>
      </c>
      <c r="I1141" s="357"/>
      <c r="J1141" s="357"/>
      <c r="K1141" s="359"/>
      <c r="L1141" s="359"/>
      <c r="M1141" s="360"/>
      <c r="N1141" s="360"/>
      <c r="O1141" s="371">
        <v>239</v>
      </c>
      <c r="P1141" s="364">
        <v>0</v>
      </c>
    </row>
    <row r="1142" spans="2:18">
      <c r="B1142" s="354"/>
      <c r="C1142" s="361" t="s">
        <v>2768</v>
      </c>
      <c r="E1142"/>
      <c r="F1142" s="356">
        <v>6.42</v>
      </c>
      <c r="G1142" s="356">
        <v>5.0599999999999996</v>
      </c>
      <c r="H1142" s="356">
        <v>4.25</v>
      </c>
      <c r="I1142" s="357"/>
      <c r="J1142" s="357"/>
      <c r="K1142" s="359"/>
      <c r="L1142" s="359"/>
      <c r="M1142" s="360"/>
      <c r="N1142" s="360"/>
      <c r="O1142" s="371">
        <v>191</v>
      </c>
      <c r="P1142" s="364">
        <v>0</v>
      </c>
    </row>
    <row r="1143" spans="2:18">
      <c r="B1143" s="354"/>
      <c r="C1143" s="361" t="s">
        <v>2837</v>
      </c>
      <c r="E1143"/>
      <c r="F1143" s="356">
        <v>2.0099999999999998</v>
      </c>
      <c r="G1143" s="356">
        <v>1.59</v>
      </c>
      <c r="H1143" s="356">
        <v>1.33</v>
      </c>
      <c r="I1143" s="357"/>
      <c r="J1143" s="357"/>
      <c r="K1143" s="359"/>
      <c r="L1143" s="359"/>
      <c r="M1143" s="360"/>
      <c r="N1143" s="360"/>
      <c r="O1143" s="371">
        <v>60</v>
      </c>
      <c r="P1143" s="364">
        <v>0</v>
      </c>
    </row>
    <row r="1144" spans="2:18">
      <c r="B1144" s="354"/>
      <c r="C1144" s="361" t="s">
        <v>2838</v>
      </c>
      <c r="E1144"/>
      <c r="F1144" s="356">
        <v>8.0299999999999994</v>
      </c>
      <c r="G1144" s="356">
        <v>6.33</v>
      </c>
      <c r="H1144" s="356">
        <v>5.32</v>
      </c>
      <c r="I1144" s="357"/>
      <c r="J1144" s="357"/>
      <c r="K1144" s="359"/>
      <c r="L1144" s="359"/>
      <c r="M1144" s="360"/>
      <c r="N1144" s="360"/>
      <c r="O1144" s="371">
        <v>239</v>
      </c>
      <c r="P1144" s="364">
        <v>0</v>
      </c>
    </row>
    <row r="1145" spans="2:18">
      <c r="B1145" s="354"/>
      <c r="C1145" s="361" t="s">
        <v>2928</v>
      </c>
      <c r="E1145"/>
      <c r="F1145" s="356">
        <v>3.76</v>
      </c>
      <c r="G1145" s="356">
        <v>2.97</v>
      </c>
      <c r="H1145" s="356">
        <v>2.5</v>
      </c>
      <c r="I1145" s="357"/>
      <c r="J1145" s="357"/>
      <c r="K1145" s="359"/>
      <c r="L1145" s="359"/>
      <c r="M1145" s="360"/>
      <c r="N1145" s="360"/>
      <c r="O1145" s="371">
        <v>112</v>
      </c>
      <c r="P1145" s="364">
        <v>0</v>
      </c>
    </row>
    <row r="1146" spans="2:18">
      <c r="B1146" s="354"/>
      <c r="C1146" s="361"/>
      <c r="E1146"/>
      <c r="F1146" s="356"/>
      <c r="G1146" s="356"/>
      <c r="H1146" s="356"/>
      <c r="I1146" s="357"/>
      <c r="J1146" s="357"/>
      <c r="K1146" s="359"/>
      <c r="L1146" s="359"/>
      <c r="M1146" s="360"/>
      <c r="N1146" s="360"/>
    </row>
    <row r="1147" spans="2:18" s="343" customFormat="1" ht="112.5">
      <c r="B1147" s="321" t="s">
        <v>2952</v>
      </c>
      <c r="C1147" s="344" t="s">
        <v>2953</v>
      </c>
      <c r="D1147" s="345">
        <v>55</v>
      </c>
      <c r="E1147" s="343">
        <v>36</v>
      </c>
      <c r="F1147" s="346">
        <v>137.9</v>
      </c>
      <c r="G1147" s="346">
        <v>108.74</v>
      </c>
      <c r="H1147" s="346">
        <v>91.39</v>
      </c>
      <c r="I1147" s="347">
        <v>0</v>
      </c>
      <c r="J1147" s="347">
        <v>0</v>
      </c>
      <c r="K1147" s="348">
        <v>4.0000000000000001E-3</v>
      </c>
      <c r="L1147" s="348">
        <v>3.9E-2</v>
      </c>
      <c r="M1147" s="350" t="s">
        <v>2721</v>
      </c>
      <c r="N1147" s="350" t="s">
        <v>2743</v>
      </c>
      <c r="O1147" s="370">
        <v>4230</v>
      </c>
      <c r="P1147" s="351">
        <v>0</v>
      </c>
      <c r="Q1147" s="353">
        <v>4.0000000000000001E-3</v>
      </c>
      <c r="R1147" s="353">
        <v>3.9E-2</v>
      </c>
    </row>
    <row r="1148" spans="2:18">
      <c r="B1148" s="354"/>
      <c r="C1148" s="355" t="s">
        <v>2744</v>
      </c>
      <c r="E1148"/>
      <c r="F1148" s="356" t="s">
        <v>2745</v>
      </c>
      <c r="G1148" s="356" t="s">
        <v>2745</v>
      </c>
      <c r="H1148" s="356" t="s">
        <v>2745</v>
      </c>
      <c r="I1148" s="357"/>
      <c r="J1148" s="357"/>
      <c r="K1148" s="359"/>
      <c r="L1148" s="359"/>
      <c r="M1148" s="360"/>
      <c r="N1148" s="360"/>
      <c r="O1148" s="371">
        <v>0</v>
      </c>
      <c r="P1148" s="364">
        <v>0</v>
      </c>
    </row>
    <row r="1149" spans="2:18">
      <c r="B1149" s="354"/>
      <c r="C1149" s="361" t="s">
        <v>2915</v>
      </c>
      <c r="E1149"/>
      <c r="F1149" s="356">
        <v>64.47</v>
      </c>
      <c r="G1149" s="356">
        <v>50.85</v>
      </c>
      <c r="H1149" s="356">
        <v>42.73</v>
      </c>
      <c r="I1149" s="357"/>
      <c r="J1149" s="357"/>
      <c r="K1149" s="359"/>
      <c r="L1149" s="359"/>
      <c r="M1149" s="360"/>
      <c r="N1149" s="360"/>
      <c r="O1149" s="371">
        <v>1919</v>
      </c>
      <c r="P1149" s="364">
        <v>0</v>
      </c>
    </row>
    <row r="1150" spans="2:18">
      <c r="B1150" s="354"/>
      <c r="C1150" s="361" t="s">
        <v>2916</v>
      </c>
      <c r="E1150"/>
      <c r="F1150" s="356">
        <v>39.520000000000003</v>
      </c>
      <c r="G1150" s="356">
        <v>31.16</v>
      </c>
      <c r="H1150" s="356">
        <v>26.19</v>
      </c>
      <c r="I1150" s="357"/>
      <c r="J1150" s="357"/>
      <c r="K1150" s="359"/>
      <c r="L1150" s="359"/>
      <c r="M1150" s="360"/>
      <c r="N1150" s="360"/>
      <c r="O1150" s="371">
        <v>1176</v>
      </c>
      <c r="P1150" s="364">
        <v>0</v>
      </c>
    </row>
    <row r="1151" spans="2:18">
      <c r="B1151" s="354"/>
      <c r="C1151" s="361" t="s">
        <v>2917</v>
      </c>
      <c r="E1151"/>
      <c r="F1151" s="356">
        <v>20.43</v>
      </c>
      <c r="G1151" s="356">
        <v>16.11</v>
      </c>
      <c r="H1151" s="356">
        <v>13.54</v>
      </c>
      <c r="I1151" s="357"/>
      <c r="J1151" s="357"/>
      <c r="K1151" s="359"/>
      <c r="L1151" s="359"/>
      <c r="M1151" s="360"/>
      <c r="N1151" s="360"/>
      <c r="O1151" s="371">
        <v>608</v>
      </c>
      <c r="P1151" s="364">
        <v>0</v>
      </c>
    </row>
    <row r="1152" spans="2:18">
      <c r="B1152" s="354"/>
      <c r="C1152" s="361" t="s">
        <v>2759</v>
      </c>
      <c r="E1152"/>
      <c r="F1152" s="356" t="s">
        <v>2745</v>
      </c>
      <c r="G1152" s="356" t="s">
        <v>2745</v>
      </c>
      <c r="H1152" s="356" t="s">
        <v>2745</v>
      </c>
      <c r="I1152" s="357"/>
      <c r="J1152" s="357"/>
      <c r="K1152" s="359"/>
      <c r="L1152" s="359"/>
      <c r="M1152" s="360"/>
      <c r="N1152" s="360"/>
      <c r="O1152" s="371">
        <v>0</v>
      </c>
      <c r="P1152" s="364">
        <v>0</v>
      </c>
    </row>
    <row r="1153" spans="2:16">
      <c r="B1153" s="354"/>
      <c r="C1153" s="355" t="s">
        <v>2744</v>
      </c>
      <c r="E1153"/>
      <c r="F1153" s="356" t="s">
        <v>2745</v>
      </c>
      <c r="G1153" s="356" t="s">
        <v>2745</v>
      </c>
      <c r="H1153" s="356" t="s">
        <v>2745</v>
      </c>
      <c r="I1153" s="357"/>
      <c r="J1153" s="357"/>
      <c r="K1153" s="359"/>
      <c r="L1153" s="359"/>
      <c r="M1153" s="360"/>
      <c r="N1153" s="360"/>
      <c r="O1153" s="371">
        <v>0</v>
      </c>
      <c r="P1153" s="364">
        <v>0</v>
      </c>
    </row>
    <row r="1154" spans="2:16">
      <c r="B1154" s="354"/>
      <c r="C1154" s="361" t="s">
        <v>2823</v>
      </c>
      <c r="E1154"/>
      <c r="F1154" s="356">
        <v>12.87</v>
      </c>
      <c r="G1154" s="356">
        <v>10.15</v>
      </c>
      <c r="H1154" s="356">
        <v>8.52</v>
      </c>
      <c r="I1154" s="357"/>
      <c r="J1154" s="357"/>
      <c r="K1154" s="359"/>
      <c r="L1154" s="359"/>
      <c r="M1154" s="360"/>
      <c r="N1154" s="360"/>
      <c r="O1154" s="371">
        <v>383</v>
      </c>
      <c r="P1154" s="364">
        <v>0</v>
      </c>
    </row>
    <row r="1155" spans="2:16">
      <c r="B1155" s="354"/>
      <c r="C1155" s="361" t="s">
        <v>2824</v>
      </c>
      <c r="E1155"/>
      <c r="F1155" s="356">
        <v>30.07</v>
      </c>
      <c r="G1155" s="356">
        <v>23.72</v>
      </c>
      <c r="H1155" s="356">
        <v>19.93</v>
      </c>
      <c r="I1155" s="357"/>
      <c r="J1155" s="357"/>
      <c r="K1155" s="359"/>
      <c r="L1155" s="359"/>
      <c r="M1155" s="360"/>
      <c r="N1155" s="360"/>
      <c r="O1155" s="371">
        <v>895</v>
      </c>
      <c r="P1155" s="364">
        <v>0</v>
      </c>
    </row>
    <row r="1156" spans="2:16">
      <c r="B1156" s="354"/>
      <c r="C1156" s="361" t="s">
        <v>2790</v>
      </c>
      <c r="E1156"/>
      <c r="F1156" s="356" t="s">
        <v>2745</v>
      </c>
      <c r="G1156" s="356" t="s">
        <v>2745</v>
      </c>
      <c r="H1156" s="356" t="s">
        <v>2745</v>
      </c>
      <c r="I1156" s="357"/>
      <c r="J1156" s="357"/>
      <c r="K1156" s="359"/>
      <c r="L1156" s="359"/>
      <c r="M1156" s="360"/>
      <c r="N1156" s="360"/>
      <c r="O1156" s="371">
        <v>0</v>
      </c>
      <c r="P1156" s="364">
        <v>0</v>
      </c>
    </row>
    <row r="1157" spans="2:16">
      <c r="B1157" s="354"/>
      <c r="C1157" s="355" t="s">
        <v>2825</v>
      </c>
      <c r="E1157"/>
      <c r="F1157" s="356" t="s">
        <v>2745</v>
      </c>
      <c r="G1157" s="356" t="s">
        <v>2745</v>
      </c>
      <c r="H1157" s="356" t="s">
        <v>2745</v>
      </c>
      <c r="I1157" s="357"/>
      <c r="J1157" s="357"/>
      <c r="K1157" s="359"/>
      <c r="L1157" s="359"/>
      <c r="M1157" s="360"/>
      <c r="N1157" s="360"/>
      <c r="O1157" s="371">
        <v>0</v>
      </c>
      <c r="P1157" s="364">
        <v>0</v>
      </c>
    </row>
    <row r="1158" spans="2:16" ht="29">
      <c r="B1158" s="354"/>
      <c r="C1158" s="361" t="s">
        <v>2826</v>
      </c>
      <c r="E1158"/>
      <c r="F1158" s="356">
        <v>14.05</v>
      </c>
      <c r="G1158" s="356">
        <v>11.93</v>
      </c>
      <c r="H1158" s="356">
        <v>10.66</v>
      </c>
      <c r="I1158" s="357"/>
      <c r="J1158" s="357"/>
      <c r="K1158" s="359"/>
      <c r="L1158" s="359"/>
      <c r="M1158" s="360"/>
      <c r="N1158" s="360"/>
      <c r="O1158" s="371">
        <v>299</v>
      </c>
      <c r="P1158" s="364">
        <v>4</v>
      </c>
    </row>
    <row r="1159" spans="2:16">
      <c r="B1159" s="354"/>
      <c r="C1159" s="361" t="s">
        <v>2827</v>
      </c>
      <c r="E1159"/>
      <c r="F1159" s="356">
        <v>8.27</v>
      </c>
      <c r="G1159" s="356">
        <v>7.36</v>
      </c>
      <c r="H1159" s="356">
        <v>6.83</v>
      </c>
      <c r="I1159" s="357"/>
      <c r="J1159" s="357"/>
      <c r="K1159" s="359"/>
      <c r="L1159" s="359"/>
      <c r="M1159" s="360"/>
      <c r="N1159" s="360"/>
      <c r="O1159" s="371">
        <v>127</v>
      </c>
      <c r="P1159" s="364">
        <v>4</v>
      </c>
    </row>
    <row r="1160" spans="2:16">
      <c r="B1160" s="354"/>
      <c r="C1160" s="361" t="s">
        <v>2828</v>
      </c>
      <c r="E1160"/>
      <c r="F1160" s="356" t="s">
        <v>2745</v>
      </c>
      <c r="G1160" s="356" t="s">
        <v>2745</v>
      </c>
      <c r="H1160" s="356" t="s">
        <v>2745</v>
      </c>
      <c r="I1160" s="357"/>
      <c r="J1160" s="357"/>
      <c r="K1160" s="359"/>
      <c r="L1160" s="359"/>
      <c r="M1160" s="360"/>
      <c r="N1160" s="360"/>
      <c r="O1160" s="371">
        <v>0</v>
      </c>
      <c r="P1160" s="364">
        <v>0</v>
      </c>
    </row>
    <row r="1161" spans="2:16" ht="29">
      <c r="B1161" s="354"/>
      <c r="C1161" s="361" t="s">
        <v>2918</v>
      </c>
      <c r="E1161"/>
      <c r="F1161" s="356">
        <v>87.36</v>
      </c>
      <c r="G1161" s="356">
        <v>68.89</v>
      </c>
      <c r="H1161" s="356">
        <v>57.89</v>
      </c>
      <c r="I1161" s="357"/>
      <c r="J1161" s="357"/>
      <c r="K1161" s="359"/>
      <c r="L1161" s="359"/>
      <c r="M1161" s="360"/>
      <c r="N1161" s="360"/>
      <c r="O1161" s="371">
        <v>2600</v>
      </c>
      <c r="P1161" s="364">
        <v>0</v>
      </c>
    </row>
    <row r="1162" spans="2:16" ht="29">
      <c r="B1162" s="354"/>
      <c r="C1162" s="361" t="s">
        <v>2919</v>
      </c>
      <c r="E1162"/>
      <c r="F1162" s="356">
        <v>55.87</v>
      </c>
      <c r="G1162" s="356">
        <v>44.06</v>
      </c>
      <c r="H1162" s="356">
        <v>37.03</v>
      </c>
      <c r="I1162" s="357"/>
      <c r="J1162" s="357"/>
      <c r="K1162" s="359"/>
      <c r="L1162" s="359"/>
      <c r="M1162" s="360"/>
      <c r="N1162" s="360"/>
      <c r="O1162" s="371">
        <v>1663</v>
      </c>
      <c r="P1162" s="364">
        <v>0</v>
      </c>
    </row>
    <row r="1163" spans="2:16">
      <c r="B1163" s="354"/>
      <c r="C1163" s="361" t="s">
        <v>2920</v>
      </c>
      <c r="E1163"/>
      <c r="F1163" s="356">
        <v>33.43</v>
      </c>
      <c r="G1163" s="356">
        <v>26.36</v>
      </c>
      <c r="H1163" s="356">
        <v>22.15</v>
      </c>
      <c r="I1163" s="357"/>
      <c r="J1163" s="357"/>
      <c r="K1163" s="359"/>
      <c r="L1163" s="359"/>
      <c r="M1163" s="360"/>
      <c r="N1163" s="360"/>
      <c r="O1163" s="371">
        <v>995</v>
      </c>
      <c r="P1163" s="364">
        <v>0</v>
      </c>
    </row>
    <row r="1164" spans="2:16">
      <c r="B1164" s="354"/>
      <c r="C1164" s="361" t="s">
        <v>2921</v>
      </c>
      <c r="E1164"/>
      <c r="F1164" s="356">
        <v>73.92</v>
      </c>
      <c r="G1164" s="356">
        <v>58.29</v>
      </c>
      <c r="H1164" s="356">
        <v>48.98</v>
      </c>
      <c r="I1164" s="357"/>
      <c r="J1164" s="357"/>
      <c r="K1164" s="359"/>
      <c r="L1164" s="359"/>
      <c r="M1164" s="360"/>
      <c r="N1164" s="360"/>
      <c r="O1164" s="371">
        <v>2200</v>
      </c>
      <c r="P1164" s="364">
        <v>0</v>
      </c>
    </row>
    <row r="1165" spans="2:16">
      <c r="B1165" s="354"/>
      <c r="C1165" s="361" t="s">
        <v>2922</v>
      </c>
      <c r="E1165"/>
      <c r="F1165" s="356">
        <v>100.63</v>
      </c>
      <c r="G1165" s="356">
        <v>79.36</v>
      </c>
      <c r="H1165" s="356">
        <v>66.69</v>
      </c>
      <c r="I1165" s="357"/>
      <c r="J1165" s="357"/>
      <c r="K1165" s="359"/>
      <c r="L1165" s="359"/>
      <c r="M1165" s="360"/>
      <c r="N1165" s="360"/>
      <c r="O1165" s="371">
        <v>2995</v>
      </c>
      <c r="P1165" s="364">
        <v>0</v>
      </c>
    </row>
    <row r="1166" spans="2:16">
      <c r="B1166" s="354"/>
      <c r="C1166" s="361" t="s">
        <v>2923</v>
      </c>
      <c r="E1166"/>
      <c r="F1166" s="356">
        <v>27.72</v>
      </c>
      <c r="G1166" s="356">
        <v>21.86</v>
      </c>
      <c r="H1166" s="356">
        <v>18.37</v>
      </c>
      <c r="I1166" s="357"/>
      <c r="J1166" s="357"/>
      <c r="K1166" s="359"/>
      <c r="L1166" s="359"/>
      <c r="M1166" s="360"/>
      <c r="N1166" s="360"/>
      <c r="O1166" s="371">
        <v>825</v>
      </c>
      <c r="P1166" s="364">
        <v>0</v>
      </c>
    </row>
    <row r="1167" spans="2:16">
      <c r="B1167" s="354"/>
      <c r="C1167" s="361" t="s">
        <v>2924</v>
      </c>
      <c r="E1167"/>
      <c r="F1167" s="356">
        <v>6.42</v>
      </c>
      <c r="G1167" s="356">
        <v>5.0599999999999996</v>
      </c>
      <c r="H1167" s="356">
        <v>4.25</v>
      </c>
      <c r="I1167" s="357"/>
      <c r="J1167" s="357"/>
      <c r="K1167" s="359"/>
      <c r="L1167" s="359"/>
      <c r="M1167" s="360"/>
      <c r="N1167" s="360"/>
      <c r="O1167" s="371">
        <v>191</v>
      </c>
      <c r="P1167" s="364">
        <v>0</v>
      </c>
    </row>
    <row r="1168" spans="2:16" ht="29">
      <c r="B1168" s="354"/>
      <c r="C1168" s="361" t="s">
        <v>2925</v>
      </c>
      <c r="E1168"/>
      <c r="F1168" s="356">
        <v>16.63</v>
      </c>
      <c r="G1168" s="356">
        <v>13.12</v>
      </c>
      <c r="H1168" s="356">
        <v>11.03</v>
      </c>
      <c r="I1168" s="357"/>
      <c r="J1168" s="357"/>
      <c r="K1168" s="359"/>
      <c r="L1168" s="359"/>
      <c r="M1168" s="360"/>
      <c r="N1168" s="360"/>
      <c r="O1168" s="371">
        <v>495</v>
      </c>
      <c r="P1168" s="364">
        <v>0</v>
      </c>
    </row>
    <row r="1169" spans="2:16">
      <c r="B1169" s="354"/>
      <c r="C1169" s="361" t="s">
        <v>2801</v>
      </c>
      <c r="E1169"/>
      <c r="F1169" s="356">
        <v>5.37</v>
      </c>
      <c r="G1169" s="356">
        <v>4.24</v>
      </c>
      <c r="H1169" s="356">
        <v>3.56</v>
      </c>
      <c r="I1169" s="357"/>
      <c r="J1169" s="357"/>
      <c r="K1169" s="359"/>
      <c r="L1169" s="359"/>
      <c r="M1169" s="360"/>
      <c r="N1169" s="360"/>
      <c r="O1169" s="371">
        <v>160</v>
      </c>
      <c r="P1169" s="364">
        <v>0</v>
      </c>
    </row>
    <row r="1170" spans="2:16">
      <c r="B1170" s="354"/>
      <c r="C1170" s="361" t="s">
        <v>2802</v>
      </c>
      <c r="E1170"/>
      <c r="F1170" s="356">
        <v>17.16</v>
      </c>
      <c r="G1170" s="356">
        <v>13.54</v>
      </c>
      <c r="H1170" s="356">
        <v>11.38</v>
      </c>
      <c r="I1170" s="357"/>
      <c r="J1170" s="357"/>
      <c r="K1170" s="359"/>
      <c r="L1170" s="359"/>
      <c r="M1170" s="360"/>
      <c r="N1170" s="360"/>
      <c r="O1170" s="371">
        <v>511</v>
      </c>
      <c r="P1170" s="364">
        <v>0</v>
      </c>
    </row>
    <row r="1171" spans="2:16">
      <c r="B1171" s="354"/>
      <c r="C1171" s="361" t="s">
        <v>2803</v>
      </c>
      <c r="E1171"/>
      <c r="F1171" s="356">
        <v>17.21</v>
      </c>
      <c r="G1171" s="356">
        <v>13.57</v>
      </c>
      <c r="H1171" s="356">
        <v>11.4</v>
      </c>
      <c r="I1171" s="357"/>
      <c r="J1171" s="357"/>
      <c r="K1171" s="359"/>
      <c r="L1171" s="359"/>
      <c r="M1171" s="360"/>
      <c r="N1171" s="360"/>
      <c r="O1171" s="371">
        <v>512</v>
      </c>
      <c r="P1171" s="364">
        <v>0</v>
      </c>
    </row>
    <row r="1172" spans="2:16">
      <c r="B1172" s="354"/>
      <c r="C1172" s="361" t="s">
        <v>2764</v>
      </c>
      <c r="E1172"/>
      <c r="F1172" s="356">
        <v>15.41</v>
      </c>
      <c r="G1172" s="356">
        <v>12.57</v>
      </c>
      <c r="H1172" s="356">
        <v>10.88</v>
      </c>
      <c r="I1172" s="357"/>
      <c r="J1172" s="357"/>
      <c r="K1172" s="359"/>
      <c r="L1172" s="359"/>
      <c r="M1172" s="360"/>
      <c r="N1172" s="360"/>
      <c r="O1172" s="371">
        <v>399</v>
      </c>
      <c r="P1172" s="364">
        <v>2</v>
      </c>
    </row>
    <row r="1173" spans="2:16" ht="29">
      <c r="B1173" s="354"/>
      <c r="C1173" s="361" t="s">
        <v>2834</v>
      </c>
      <c r="E1173"/>
      <c r="F1173" s="356">
        <v>10.72</v>
      </c>
      <c r="G1173" s="356">
        <v>8.4499999999999993</v>
      </c>
      <c r="H1173" s="356">
        <v>7.1</v>
      </c>
      <c r="I1173" s="357"/>
      <c r="J1173" s="357"/>
      <c r="K1173" s="359"/>
      <c r="L1173" s="359"/>
      <c r="M1173" s="360"/>
      <c r="N1173" s="360"/>
      <c r="O1173" s="371">
        <v>319</v>
      </c>
      <c r="P1173" s="364">
        <v>0</v>
      </c>
    </row>
    <row r="1174" spans="2:16">
      <c r="B1174" s="354"/>
      <c r="C1174" s="361" t="s">
        <v>2926</v>
      </c>
      <c r="E1174"/>
      <c r="F1174" s="356">
        <v>10.36</v>
      </c>
      <c r="G1174" s="356">
        <v>8.8000000000000007</v>
      </c>
      <c r="H1174" s="356">
        <v>7.88</v>
      </c>
      <c r="I1174" s="357"/>
      <c r="J1174" s="357"/>
      <c r="K1174" s="359"/>
      <c r="L1174" s="359"/>
      <c r="M1174" s="360"/>
      <c r="N1174" s="360"/>
      <c r="O1174" s="371">
        <v>219</v>
      </c>
      <c r="P1174" s="364">
        <v>3</v>
      </c>
    </row>
    <row r="1175" spans="2:16">
      <c r="B1175" s="354"/>
      <c r="C1175" s="361" t="s">
        <v>2796</v>
      </c>
      <c r="E1175"/>
      <c r="F1175" s="356">
        <v>8.94</v>
      </c>
      <c r="G1175" s="356">
        <v>7.05</v>
      </c>
      <c r="H1175" s="356">
        <v>5.93</v>
      </c>
      <c r="I1175" s="357"/>
      <c r="J1175" s="357"/>
      <c r="K1175" s="359"/>
      <c r="L1175" s="359"/>
      <c r="M1175" s="360"/>
      <c r="N1175" s="360"/>
      <c r="O1175" s="371">
        <v>266</v>
      </c>
      <c r="P1175" s="364">
        <v>0</v>
      </c>
    </row>
    <row r="1176" spans="2:16">
      <c r="B1176" s="354"/>
      <c r="C1176" s="361" t="s">
        <v>2766</v>
      </c>
      <c r="E1176"/>
      <c r="F1176" s="356">
        <v>8.94</v>
      </c>
      <c r="G1176" s="356">
        <v>7.05</v>
      </c>
      <c r="H1176" s="356">
        <v>5.93</v>
      </c>
      <c r="I1176" s="357"/>
      <c r="J1176" s="357"/>
      <c r="K1176" s="359"/>
      <c r="L1176" s="359"/>
      <c r="M1176" s="360"/>
      <c r="N1176" s="360"/>
      <c r="O1176" s="371">
        <v>266</v>
      </c>
      <c r="P1176" s="364">
        <v>0</v>
      </c>
    </row>
    <row r="1177" spans="2:16">
      <c r="B1177" s="354"/>
      <c r="C1177" s="361" t="s">
        <v>2797</v>
      </c>
      <c r="E1177"/>
      <c r="F1177" s="356">
        <v>45.43</v>
      </c>
      <c r="G1177" s="356">
        <v>35.82</v>
      </c>
      <c r="H1177" s="356">
        <v>30.1</v>
      </c>
      <c r="I1177" s="357"/>
      <c r="J1177" s="357"/>
      <c r="K1177" s="359"/>
      <c r="L1177" s="359"/>
      <c r="M1177" s="360"/>
      <c r="N1177" s="360"/>
      <c r="O1177" s="371">
        <v>1352</v>
      </c>
      <c r="P1177" s="364">
        <v>0</v>
      </c>
    </row>
    <row r="1178" spans="2:16">
      <c r="B1178" s="354"/>
      <c r="C1178" s="361" t="s">
        <v>2767</v>
      </c>
      <c r="E1178"/>
      <c r="F1178" s="356">
        <v>29.86</v>
      </c>
      <c r="G1178" s="356">
        <v>23.55</v>
      </c>
      <c r="H1178" s="356">
        <v>19.79</v>
      </c>
      <c r="I1178" s="357"/>
      <c r="J1178" s="357"/>
      <c r="K1178" s="359"/>
      <c r="L1178" s="359"/>
      <c r="M1178" s="360"/>
      <c r="N1178" s="360"/>
      <c r="O1178" s="371">
        <v>889</v>
      </c>
      <c r="P1178" s="364">
        <v>0</v>
      </c>
    </row>
    <row r="1179" spans="2:16" ht="29">
      <c r="B1179" s="354"/>
      <c r="C1179" s="361" t="s">
        <v>2927</v>
      </c>
      <c r="E1179"/>
      <c r="F1179" s="356">
        <v>8.0299999999999994</v>
      </c>
      <c r="G1179" s="356">
        <v>6.33</v>
      </c>
      <c r="H1179" s="356">
        <v>5.32</v>
      </c>
      <c r="I1179" s="357"/>
      <c r="J1179" s="357"/>
      <c r="K1179" s="359"/>
      <c r="L1179" s="359"/>
      <c r="M1179" s="360"/>
      <c r="N1179" s="360"/>
      <c r="O1179" s="371">
        <v>239</v>
      </c>
      <c r="P1179" s="364">
        <v>0</v>
      </c>
    </row>
    <row r="1180" spans="2:16">
      <c r="B1180" s="354"/>
      <c r="C1180" s="361" t="s">
        <v>2768</v>
      </c>
      <c r="E1180"/>
      <c r="F1180" s="356">
        <v>6.42</v>
      </c>
      <c r="G1180" s="356">
        <v>5.0599999999999996</v>
      </c>
      <c r="H1180" s="356">
        <v>4.25</v>
      </c>
      <c r="I1180" s="357"/>
      <c r="J1180" s="357"/>
      <c r="K1180" s="359"/>
      <c r="L1180" s="359"/>
      <c r="M1180" s="360"/>
      <c r="N1180" s="360"/>
      <c r="O1180" s="371">
        <v>191</v>
      </c>
      <c r="P1180" s="364">
        <v>0</v>
      </c>
    </row>
    <row r="1181" spans="2:16">
      <c r="B1181" s="354"/>
      <c r="C1181" s="361" t="s">
        <v>2837</v>
      </c>
      <c r="E1181"/>
      <c r="F1181" s="356">
        <v>2.0099999999999998</v>
      </c>
      <c r="G1181" s="356">
        <v>1.59</v>
      </c>
      <c r="H1181" s="356">
        <v>1.33</v>
      </c>
      <c r="I1181" s="357"/>
      <c r="J1181" s="357"/>
      <c r="K1181" s="359"/>
      <c r="L1181" s="359"/>
      <c r="M1181" s="360"/>
      <c r="N1181" s="360"/>
      <c r="O1181" s="371">
        <v>60</v>
      </c>
      <c r="P1181" s="364">
        <v>0</v>
      </c>
    </row>
    <row r="1182" spans="2:16">
      <c r="B1182" s="354"/>
      <c r="C1182" s="361" t="s">
        <v>2838</v>
      </c>
      <c r="E1182"/>
      <c r="F1182" s="356">
        <v>8.0299999999999994</v>
      </c>
      <c r="G1182" s="356">
        <v>6.33</v>
      </c>
      <c r="H1182" s="356">
        <v>5.32</v>
      </c>
      <c r="I1182" s="357"/>
      <c r="J1182" s="357"/>
      <c r="K1182" s="359"/>
      <c r="L1182" s="359"/>
      <c r="M1182" s="360"/>
      <c r="N1182" s="360"/>
      <c r="O1182" s="371">
        <v>239</v>
      </c>
      <c r="P1182" s="364">
        <v>0</v>
      </c>
    </row>
    <row r="1183" spans="2:16">
      <c r="B1183" s="354"/>
      <c r="C1183" s="361" t="s">
        <v>2928</v>
      </c>
      <c r="E1183"/>
      <c r="F1183" s="356">
        <v>3.76</v>
      </c>
      <c r="G1183" s="356">
        <v>2.97</v>
      </c>
      <c r="H1183" s="356">
        <v>2.5</v>
      </c>
      <c r="I1183" s="357"/>
      <c r="J1183" s="357"/>
      <c r="K1183" s="359"/>
      <c r="L1183" s="359"/>
      <c r="M1183" s="360"/>
      <c r="N1183" s="360"/>
      <c r="O1183" s="371">
        <v>112</v>
      </c>
      <c r="P1183" s="364">
        <v>0</v>
      </c>
    </row>
    <row r="1184" spans="2:16">
      <c r="B1184" s="354"/>
      <c r="C1184" s="361"/>
      <c r="E1184"/>
      <c r="F1184" s="356"/>
      <c r="G1184" s="356"/>
      <c r="H1184" s="356"/>
      <c r="I1184" s="357"/>
      <c r="J1184" s="357"/>
      <c r="K1184" s="359"/>
      <c r="L1184" s="359"/>
      <c r="M1184" s="360"/>
      <c r="N1184" s="360"/>
    </row>
    <row r="1185" spans="2:18" s="343" customFormat="1" ht="112.5">
      <c r="B1185" s="363" t="s">
        <v>2954</v>
      </c>
      <c r="C1185" s="344" t="s">
        <v>2955</v>
      </c>
      <c r="D1185" s="345">
        <v>70</v>
      </c>
      <c r="E1185" s="343">
        <v>36</v>
      </c>
      <c r="F1185" s="346">
        <v>151.34</v>
      </c>
      <c r="G1185" s="346">
        <v>119.34</v>
      </c>
      <c r="H1185" s="346">
        <v>100.3</v>
      </c>
      <c r="I1185" s="347">
        <v>0</v>
      </c>
      <c r="J1185" s="347">
        <v>0</v>
      </c>
      <c r="K1185" s="348">
        <v>4.0000000000000001E-3</v>
      </c>
      <c r="L1185" s="348">
        <v>3.9E-2</v>
      </c>
      <c r="M1185" s="350" t="s">
        <v>2721</v>
      </c>
      <c r="N1185" s="350" t="s">
        <v>2743</v>
      </c>
      <c r="O1185" s="370">
        <v>4807</v>
      </c>
      <c r="P1185" s="351">
        <v>0</v>
      </c>
      <c r="Q1185" s="353">
        <v>4.0000000000000001E-3</v>
      </c>
      <c r="R1185" s="353">
        <v>3.9E-2</v>
      </c>
    </row>
    <row r="1186" spans="2:18">
      <c r="B1186" s="354"/>
      <c r="C1186" s="355" t="s">
        <v>2744</v>
      </c>
      <c r="E1186"/>
      <c r="F1186" s="356" t="s">
        <v>2745</v>
      </c>
      <c r="G1186" s="356" t="s">
        <v>2745</v>
      </c>
      <c r="H1186" s="356" t="s">
        <v>2745</v>
      </c>
      <c r="I1186" s="357"/>
      <c r="J1186" s="357"/>
      <c r="K1186" s="359"/>
      <c r="L1186" s="359"/>
      <c r="M1186" s="360"/>
      <c r="N1186" s="360"/>
      <c r="O1186" s="371">
        <v>0</v>
      </c>
      <c r="P1186" s="364">
        <v>0</v>
      </c>
    </row>
    <row r="1187" spans="2:18">
      <c r="B1187" s="354"/>
      <c r="C1187" s="361" t="s">
        <v>2915</v>
      </c>
      <c r="E1187"/>
      <c r="F1187" s="356">
        <v>64.47</v>
      </c>
      <c r="G1187" s="356">
        <v>50.85</v>
      </c>
      <c r="H1187" s="356">
        <v>42.73</v>
      </c>
      <c r="I1187" s="357"/>
      <c r="J1187" s="357"/>
      <c r="K1187" s="359"/>
      <c r="L1187" s="359"/>
      <c r="M1187" s="360"/>
      <c r="N1187" s="360"/>
      <c r="O1187" s="371">
        <v>1919</v>
      </c>
      <c r="P1187" s="364">
        <v>0</v>
      </c>
    </row>
    <row r="1188" spans="2:18">
      <c r="B1188" s="354"/>
      <c r="C1188" s="361" t="s">
        <v>2916</v>
      </c>
      <c r="E1188"/>
      <c r="F1188" s="356">
        <v>39.520000000000003</v>
      </c>
      <c r="G1188" s="356">
        <v>31.16</v>
      </c>
      <c r="H1188" s="356">
        <v>26.19</v>
      </c>
      <c r="I1188" s="357"/>
      <c r="J1188" s="357"/>
      <c r="K1188" s="359"/>
      <c r="L1188" s="359"/>
      <c r="M1188" s="360"/>
      <c r="N1188" s="360"/>
      <c r="O1188" s="371">
        <v>1176</v>
      </c>
      <c r="P1188" s="364">
        <v>0</v>
      </c>
    </row>
    <row r="1189" spans="2:18">
      <c r="B1189" s="354"/>
      <c r="C1189" s="361" t="s">
        <v>2759</v>
      </c>
      <c r="E1189"/>
      <c r="F1189" s="356" t="s">
        <v>2745</v>
      </c>
      <c r="G1189" s="356" t="s">
        <v>2745</v>
      </c>
      <c r="H1189" s="356" t="s">
        <v>2745</v>
      </c>
      <c r="I1189" s="357"/>
      <c r="J1189" s="357"/>
      <c r="K1189" s="359"/>
      <c r="L1189" s="359"/>
      <c r="M1189" s="360"/>
      <c r="N1189" s="360"/>
      <c r="O1189" s="371">
        <v>0</v>
      </c>
      <c r="P1189" s="364">
        <v>0</v>
      </c>
    </row>
    <row r="1190" spans="2:18">
      <c r="B1190" s="354"/>
      <c r="C1190" s="355" t="s">
        <v>2744</v>
      </c>
      <c r="E1190"/>
      <c r="F1190" s="356" t="s">
        <v>2745</v>
      </c>
      <c r="G1190" s="356" t="s">
        <v>2745</v>
      </c>
      <c r="H1190" s="356" t="s">
        <v>2745</v>
      </c>
      <c r="I1190" s="357"/>
      <c r="J1190" s="357"/>
      <c r="K1190" s="359"/>
      <c r="L1190" s="359"/>
      <c r="M1190" s="360"/>
      <c r="N1190" s="360"/>
      <c r="O1190" s="371">
        <v>0</v>
      </c>
      <c r="P1190" s="364">
        <v>0</v>
      </c>
    </row>
    <row r="1191" spans="2:18">
      <c r="B1191" s="354"/>
      <c r="C1191" s="361" t="s">
        <v>2823</v>
      </c>
      <c r="E1191"/>
      <c r="F1191" s="356">
        <v>12.87</v>
      </c>
      <c r="G1191" s="356">
        <v>10.15</v>
      </c>
      <c r="H1191" s="356">
        <v>8.52</v>
      </c>
      <c r="I1191" s="357"/>
      <c r="J1191" s="357"/>
      <c r="K1191" s="359"/>
      <c r="L1191" s="359"/>
      <c r="M1191" s="360"/>
      <c r="N1191" s="360"/>
      <c r="O1191" s="371">
        <v>383</v>
      </c>
      <c r="P1191" s="364">
        <v>0</v>
      </c>
    </row>
    <row r="1192" spans="2:18">
      <c r="B1192" s="354"/>
      <c r="C1192" s="361" t="s">
        <v>2824</v>
      </c>
      <c r="E1192"/>
      <c r="F1192" s="356">
        <v>30.07</v>
      </c>
      <c r="G1192" s="356">
        <v>23.72</v>
      </c>
      <c r="H1192" s="356">
        <v>19.93</v>
      </c>
      <c r="I1192" s="357"/>
      <c r="J1192" s="357"/>
      <c r="K1192" s="359"/>
      <c r="L1192" s="359"/>
      <c r="M1192" s="360"/>
      <c r="N1192" s="360"/>
      <c r="O1192" s="371">
        <v>895</v>
      </c>
      <c r="P1192" s="364">
        <v>0</v>
      </c>
    </row>
    <row r="1193" spans="2:18">
      <c r="B1193" s="354"/>
      <c r="C1193" s="361" t="s">
        <v>2790</v>
      </c>
      <c r="E1193"/>
      <c r="F1193" s="356" t="s">
        <v>2745</v>
      </c>
      <c r="G1193" s="356" t="s">
        <v>2745</v>
      </c>
      <c r="H1193" s="356" t="s">
        <v>2745</v>
      </c>
      <c r="I1193" s="357"/>
      <c r="J1193" s="357"/>
      <c r="K1193" s="359"/>
      <c r="L1193" s="359"/>
      <c r="M1193" s="360"/>
      <c r="N1193" s="360"/>
      <c r="O1193" s="371">
        <v>0</v>
      </c>
      <c r="P1193" s="364">
        <v>0</v>
      </c>
    </row>
    <row r="1194" spans="2:18">
      <c r="B1194" s="354"/>
      <c r="C1194" s="355" t="s">
        <v>2825</v>
      </c>
      <c r="E1194"/>
      <c r="F1194" s="356" t="s">
        <v>2745</v>
      </c>
      <c r="G1194" s="356" t="s">
        <v>2745</v>
      </c>
      <c r="H1194" s="356" t="s">
        <v>2745</v>
      </c>
      <c r="I1194" s="357"/>
      <c r="J1194" s="357"/>
      <c r="K1194" s="359"/>
      <c r="L1194" s="359"/>
      <c r="M1194" s="360"/>
      <c r="N1194" s="360"/>
      <c r="O1194" s="371">
        <v>0</v>
      </c>
      <c r="P1194" s="364">
        <v>0</v>
      </c>
    </row>
    <row r="1195" spans="2:18" ht="29">
      <c r="B1195" s="354"/>
      <c r="C1195" s="361" t="s">
        <v>2826</v>
      </c>
      <c r="E1195"/>
      <c r="F1195" s="356">
        <v>14.05</v>
      </c>
      <c r="G1195" s="356">
        <v>11.93</v>
      </c>
      <c r="H1195" s="356">
        <v>10.66</v>
      </c>
      <c r="I1195" s="357"/>
      <c r="J1195" s="357"/>
      <c r="K1195" s="359"/>
      <c r="L1195" s="359"/>
      <c r="M1195" s="360"/>
      <c r="N1195" s="360"/>
      <c r="O1195" s="371">
        <v>299</v>
      </c>
      <c r="P1195" s="364">
        <v>4</v>
      </c>
    </row>
    <row r="1196" spans="2:18">
      <c r="B1196" s="354"/>
      <c r="C1196" s="361" t="s">
        <v>2827</v>
      </c>
      <c r="E1196"/>
      <c r="F1196" s="356">
        <v>8.27</v>
      </c>
      <c r="G1196" s="356">
        <v>7.36</v>
      </c>
      <c r="H1196" s="356">
        <v>6.83</v>
      </c>
      <c r="I1196" s="357"/>
      <c r="J1196" s="357"/>
      <c r="K1196" s="359"/>
      <c r="L1196" s="359"/>
      <c r="M1196" s="360"/>
      <c r="N1196" s="360"/>
      <c r="O1196" s="371">
        <v>127</v>
      </c>
      <c r="P1196" s="364">
        <v>4</v>
      </c>
    </row>
    <row r="1197" spans="2:18">
      <c r="B1197" s="354"/>
      <c r="C1197" s="361" t="s">
        <v>2828</v>
      </c>
      <c r="E1197"/>
      <c r="F1197" s="356" t="s">
        <v>2745</v>
      </c>
      <c r="G1197" s="356" t="s">
        <v>2745</v>
      </c>
      <c r="H1197" s="356" t="s">
        <v>2745</v>
      </c>
      <c r="I1197" s="357"/>
      <c r="J1197" s="357"/>
      <c r="K1197" s="359"/>
      <c r="L1197" s="359"/>
      <c r="M1197" s="360"/>
      <c r="N1197" s="360"/>
      <c r="O1197" s="371">
        <v>0</v>
      </c>
      <c r="P1197" s="364">
        <v>0</v>
      </c>
    </row>
    <row r="1198" spans="2:18" ht="29">
      <c r="B1198" s="354"/>
      <c r="C1198" s="361" t="s">
        <v>2918</v>
      </c>
      <c r="E1198"/>
      <c r="F1198" s="356">
        <v>87.36</v>
      </c>
      <c r="G1198" s="356">
        <v>68.89</v>
      </c>
      <c r="H1198" s="356">
        <v>57.89</v>
      </c>
      <c r="I1198" s="357"/>
      <c r="J1198" s="357"/>
      <c r="K1198" s="359"/>
      <c r="L1198" s="359"/>
      <c r="M1198" s="360"/>
      <c r="N1198" s="360"/>
      <c r="O1198" s="371">
        <v>2600</v>
      </c>
      <c r="P1198" s="364">
        <v>0</v>
      </c>
    </row>
    <row r="1199" spans="2:18" ht="29">
      <c r="B1199" s="354"/>
      <c r="C1199" s="361" t="s">
        <v>2919</v>
      </c>
      <c r="E1199"/>
      <c r="F1199" s="356">
        <v>55.87</v>
      </c>
      <c r="G1199" s="356">
        <v>44.06</v>
      </c>
      <c r="H1199" s="356">
        <v>37.03</v>
      </c>
      <c r="I1199" s="357"/>
      <c r="J1199" s="357"/>
      <c r="K1199" s="359"/>
      <c r="L1199" s="359"/>
      <c r="M1199" s="360"/>
      <c r="N1199" s="360"/>
      <c r="O1199" s="371">
        <v>1663</v>
      </c>
      <c r="P1199" s="364">
        <v>0</v>
      </c>
    </row>
    <row r="1200" spans="2:18">
      <c r="B1200" s="354"/>
      <c r="C1200" s="361" t="s">
        <v>2920</v>
      </c>
      <c r="E1200"/>
      <c r="F1200" s="356">
        <v>33.43</v>
      </c>
      <c r="G1200" s="356">
        <v>26.36</v>
      </c>
      <c r="H1200" s="356">
        <v>22.15</v>
      </c>
      <c r="I1200" s="357"/>
      <c r="J1200" s="357"/>
      <c r="K1200" s="359"/>
      <c r="L1200" s="359"/>
      <c r="M1200" s="360"/>
      <c r="N1200" s="360"/>
      <c r="O1200" s="371">
        <v>995</v>
      </c>
      <c r="P1200" s="364">
        <v>0</v>
      </c>
    </row>
    <row r="1201" spans="2:16">
      <c r="B1201" s="354"/>
      <c r="C1201" s="361" t="s">
        <v>2921</v>
      </c>
      <c r="E1201"/>
      <c r="F1201" s="356">
        <v>73.92</v>
      </c>
      <c r="G1201" s="356">
        <v>58.29</v>
      </c>
      <c r="H1201" s="356">
        <v>48.98</v>
      </c>
      <c r="I1201" s="357"/>
      <c r="J1201" s="357"/>
      <c r="K1201" s="359"/>
      <c r="L1201" s="359"/>
      <c r="M1201" s="360"/>
      <c r="N1201" s="360"/>
      <c r="O1201" s="371">
        <v>2200</v>
      </c>
      <c r="P1201" s="364">
        <v>0</v>
      </c>
    </row>
    <row r="1202" spans="2:16">
      <c r="B1202" s="354"/>
      <c r="C1202" s="361" t="s">
        <v>2922</v>
      </c>
      <c r="E1202"/>
      <c r="F1202" s="356">
        <v>100.63</v>
      </c>
      <c r="G1202" s="356">
        <v>79.36</v>
      </c>
      <c r="H1202" s="356">
        <v>66.69</v>
      </c>
      <c r="I1202" s="357"/>
      <c r="J1202" s="357"/>
      <c r="K1202" s="359"/>
      <c r="L1202" s="359"/>
      <c r="M1202" s="360"/>
      <c r="N1202" s="360"/>
      <c r="O1202" s="371">
        <v>2995</v>
      </c>
      <c r="P1202" s="364">
        <v>0</v>
      </c>
    </row>
    <row r="1203" spans="2:16">
      <c r="B1203" s="354"/>
      <c r="C1203" s="361" t="s">
        <v>2923</v>
      </c>
      <c r="E1203"/>
      <c r="F1203" s="356">
        <v>27.72</v>
      </c>
      <c r="G1203" s="356">
        <v>21.86</v>
      </c>
      <c r="H1203" s="356">
        <v>18.37</v>
      </c>
      <c r="I1203" s="357"/>
      <c r="J1203" s="357"/>
      <c r="K1203" s="359"/>
      <c r="L1203" s="359"/>
      <c r="M1203" s="360"/>
      <c r="N1203" s="360"/>
      <c r="O1203" s="371">
        <v>825</v>
      </c>
      <c r="P1203" s="364">
        <v>0</v>
      </c>
    </row>
    <row r="1204" spans="2:16">
      <c r="B1204" s="354"/>
      <c r="C1204" s="361" t="s">
        <v>2924</v>
      </c>
      <c r="E1204"/>
      <c r="F1204" s="356">
        <v>6.42</v>
      </c>
      <c r="G1204" s="356">
        <v>5.0599999999999996</v>
      </c>
      <c r="H1204" s="356">
        <v>4.25</v>
      </c>
      <c r="I1204" s="357"/>
      <c r="J1204" s="357"/>
      <c r="K1204" s="359"/>
      <c r="L1204" s="359"/>
      <c r="M1204" s="360"/>
      <c r="N1204" s="360"/>
      <c r="O1204" s="371">
        <v>191</v>
      </c>
      <c r="P1204" s="364">
        <v>0</v>
      </c>
    </row>
    <row r="1205" spans="2:16" ht="29">
      <c r="B1205" s="354"/>
      <c r="C1205" s="361" t="s">
        <v>2925</v>
      </c>
      <c r="E1205"/>
      <c r="F1205" s="356">
        <v>16.63</v>
      </c>
      <c r="G1205" s="356">
        <v>13.12</v>
      </c>
      <c r="H1205" s="356">
        <v>11.03</v>
      </c>
      <c r="I1205" s="357"/>
      <c r="J1205" s="357"/>
      <c r="K1205" s="359"/>
      <c r="L1205" s="359"/>
      <c r="M1205" s="360"/>
      <c r="N1205" s="360"/>
      <c r="O1205" s="371">
        <v>495</v>
      </c>
      <c r="P1205" s="364">
        <v>0</v>
      </c>
    </row>
    <row r="1206" spans="2:16">
      <c r="B1206" s="354"/>
      <c r="C1206" s="361" t="s">
        <v>2803</v>
      </c>
      <c r="E1206"/>
      <c r="F1206" s="356">
        <v>17.21</v>
      </c>
      <c r="G1206" s="356">
        <v>13.57</v>
      </c>
      <c r="H1206" s="356">
        <v>11.4</v>
      </c>
      <c r="I1206" s="357"/>
      <c r="J1206" s="357"/>
      <c r="K1206" s="359"/>
      <c r="L1206" s="359"/>
      <c r="M1206" s="360"/>
      <c r="N1206" s="360"/>
      <c r="O1206" s="371">
        <v>512</v>
      </c>
      <c r="P1206" s="364">
        <v>0</v>
      </c>
    </row>
    <row r="1207" spans="2:16">
      <c r="B1207" s="354"/>
      <c r="C1207" s="361" t="s">
        <v>2764</v>
      </c>
      <c r="E1207"/>
      <c r="F1207" s="356">
        <v>15.41</v>
      </c>
      <c r="G1207" s="356">
        <v>12.57</v>
      </c>
      <c r="H1207" s="356">
        <v>10.88</v>
      </c>
      <c r="I1207" s="357"/>
      <c r="J1207" s="357"/>
      <c r="K1207" s="359"/>
      <c r="L1207" s="359"/>
      <c r="M1207" s="360"/>
      <c r="N1207" s="360"/>
      <c r="O1207" s="371">
        <v>399</v>
      </c>
      <c r="P1207" s="364">
        <v>2</v>
      </c>
    </row>
    <row r="1208" spans="2:16" ht="29">
      <c r="B1208" s="354"/>
      <c r="C1208" s="361" t="s">
        <v>2834</v>
      </c>
      <c r="E1208"/>
      <c r="F1208" s="356">
        <v>10.72</v>
      </c>
      <c r="G1208" s="356">
        <v>8.4499999999999993</v>
      </c>
      <c r="H1208" s="356">
        <v>7.1</v>
      </c>
      <c r="I1208" s="357"/>
      <c r="J1208" s="357"/>
      <c r="K1208" s="359"/>
      <c r="L1208" s="359"/>
      <c r="M1208" s="360"/>
      <c r="N1208" s="360"/>
      <c r="O1208" s="371">
        <v>319</v>
      </c>
      <c r="P1208" s="364">
        <v>0</v>
      </c>
    </row>
    <row r="1209" spans="2:16">
      <c r="B1209" s="354"/>
      <c r="C1209" s="361" t="s">
        <v>2926</v>
      </c>
      <c r="E1209"/>
      <c r="F1209" s="356">
        <v>10.36</v>
      </c>
      <c r="G1209" s="356">
        <v>8.8000000000000007</v>
      </c>
      <c r="H1209" s="356">
        <v>7.88</v>
      </c>
      <c r="I1209" s="357"/>
      <c r="J1209" s="357"/>
      <c r="K1209" s="359"/>
      <c r="L1209" s="359"/>
      <c r="M1209" s="360"/>
      <c r="N1209" s="360"/>
      <c r="O1209" s="371">
        <v>219</v>
      </c>
      <c r="P1209" s="364">
        <v>3</v>
      </c>
    </row>
    <row r="1210" spans="2:16">
      <c r="B1210" s="354"/>
      <c r="C1210" s="361" t="s">
        <v>2796</v>
      </c>
      <c r="E1210"/>
      <c r="F1210" s="356">
        <v>8.94</v>
      </c>
      <c r="G1210" s="356">
        <v>7.05</v>
      </c>
      <c r="H1210" s="356">
        <v>5.93</v>
      </c>
      <c r="I1210" s="357"/>
      <c r="J1210" s="357"/>
      <c r="K1210" s="359"/>
      <c r="L1210" s="359"/>
      <c r="M1210" s="360"/>
      <c r="N1210" s="360"/>
      <c r="O1210" s="371">
        <v>266</v>
      </c>
      <c r="P1210" s="364">
        <v>0</v>
      </c>
    </row>
    <row r="1211" spans="2:16">
      <c r="B1211" s="354"/>
      <c r="C1211" s="361" t="s">
        <v>2766</v>
      </c>
      <c r="E1211"/>
      <c r="F1211" s="356">
        <v>8.94</v>
      </c>
      <c r="G1211" s="356">
        <v>7.05</v>
      </c>
      <c r="H1211" s="356">
        <v>5.93</v>
      </c>
      <c r="I1211" s="357"/>
      <c r="J1211" s="357"/>
      <c r="K1211" s="359"/>
      <c r="L1211" s="359"/>
      <c r="M1211" s="360"/>
      <c r="N1211" s="360"/>
      <c r="O1211" s="371">
        <v>266</v>
      </c>
      <c r="P1211" s="364">
        <v>0</v>
      </c>
    </row>
    <row r="1212" spans="2:16">
      <c r="B1212" s="354"/>
      <c r="C1212" s="361" t="s">
        <v>2797</v>
      </c>
      <c r="E1212"/>
      <c r="F1212" s="356">
        <v>45.43</v>
      </c>
      <c r="G1212" s="356">
        <v>35.82</v>
      </c>
      <c r="H1212" s="356">
        <v>30.1</v>
      </c>
      <c r="I1212" s="357"/>
      <c r="J1212" s="357"/>
      <c r="K1212" s="359"/>
      <c r="L1212" s="359"/>
      <c r="M1212" s="360"/>
      <c r="N1212" s="360"/>
      <c r="O1212" s="371">
        <v>1352</v>
      </c>
      <c r="P1212" s="364">
        <v>0</v>
      </c>
    </row>
    <row r="1213" spans="2:16">
      <c r="B1213" s="354"/>
      <c r="C1213" s="361" t="s">
        <v>2767</v>
      </c>
      <c r="E1213"/>
      <c r="F1213" s="356">
        <v>29.86</v>
      </c>
      <c r="G1213" s="356">
        <v>23.55</v>
      </c>
      <c r="H1213" s="356">
        <v>19.79</v>
      </c>
      <c r="I1213" s="357"/>
      <c r="J1213" s="357"/>
      <c r="K1213" s="359"/>
      <c r="L1213" s="359"/>
      <c r="M1213" s="360"/>
      <c r="N1213" s="360"/>
      <c r="O1213" s="371">
        <v>889</v>
      </c>
      <c r="P1213" s="364">
        <v>0</v>
      </c>
    </row>
    <row r="1214" spans="2:16" ht="29">
      <c r="B1214" s="354"/>
      <c r="C1214" s="361" t="s">
        <v>2927</v>
      </c>
      <c r="E1214"/>
      <c r="F1214" s="356">
        <v>8.0299999999999994</v>
      </c>
      <c r="G1214" s="356">
        <v>6.33</v>
      </c>
      <c r="H1214" s="356">
        <v>5.32</v>
      </c>
      <c r="I1214" s="357"/>
      <c r="J1214" s="357"/>
      <c r="K1214" s="359"/>
      <c r="L1214" s="359"/>
      <c r="M1214" s="360"/>
      <c r="N1214" s="360"/>
      <c r="O1214" s="371">
        <v>239</v>
      </c>
      <c r="P1214" s="364">
        <v>0</v>
      </c>
    </row>
    <row r="1215" spans="2:16">
      <c r="B1215" s="354"/>
      <c r="C1215" s="361" t="s">
        <v>2768</v>
      </c>
      <c r="E1215"/>
      <c r="F1215" s="356">
        <v>6.42</v>
      </c>
      <c r="G1215" s="356">
        <v>5.0599999999999996</v>
      </c>
      <c r="H1215" s="356">
        <v>4.25</v>
      </c>
      <c r="I1215" s="357"/>
      <c r="J1215" s="357"/>
      <c r="K1215" s="359"/>
      <c r="L1215" s="359"/>
      <c r="M1215" s="360"/>
      <c r="N1215" s="360"/>
      <c r="O1215" s="371">
        <v>191</v>
      </c>
      <c r="P1215" s="364">
        <v>0</v>
      </c>
    </row>
    <row r="1216" spans="2:16">
      <c r="B1216" s="354"/>
      <c r="C1216" s="361" t="s">
        <v>2837</v>
      </c>
      <c r="E1216"/>
      <c r="F1216" s="356">
        <v>2.0099999999999998</v>
      </c>
      <c r="G1216" s="356">
        <v>1.59</v>
      </c>
      <c r="H1216" s="356">
        <v>1.33</v>
      </c>
      <c r="I1216" s="357"/>
      <c r="J1216" s="357"/>
      <c r="K1216" s="359"/>
      <c r="L1216" s="359"/>
      <c r="M1216" s="360"/>
      <c r="N1216" s="360"/>
      <c r="O1216" s="371">
        <v>60</v>
      </c>
      <c r="P1216" s="364">
        <v>0</v>
      </c>
    </row>
    <row r="1217" spans="2:18">
      <c r="B1217" s="354"/>
      <c r="C1217" s="361" t="s">
        <v>2838</v>
      </c>
      <c r="E1217"/>
      <c r="F1217" s="356">
        <v>8.0299999999999994</v>
      </c>
      <c r="G1217" s="356">
        <v>6.33</v>
      </c>
      <c r="H1217" s="356">
        <v>5.32</v>
      </c>
      <c r="I1217" s="357"/>
      <c r="J1217" s="357"/>
      <c r="K1217" s="359"/>
      <c r="L1217" s="359"/>
      <c r="M1217" s="360"/>
      <c r="N1217" s="360"/>
      <c r="O1217" s="371">
        <v>239</v>
      </c>
      <c r="P1217" s="364">
        <v>0</v>
      </c>
    </row>
    <row r="1218" spans="2:18">
      <c r="B1218" s="354"/>
      <c r="C1218" s="361" t="s">
        <v>2928</v>
      </c>
      <c r="E1218"/>
      <c r="F1218" s="356">
        <v>3.76</v>
      </c>
      <c r="G1218" s="356">
        <v>2.97</v>
      </c>
      <c r="H1218" s="356">
        <v>2.5</v>
      </c>
      <c r="I1218" s="357"/>
      <c r="J1218" s="357"/>
      <c r="K1218" s="359"/>
      <c r="L1218" s="359"/>
      <c r="M1218" s="360"/>
      <c r="N1218" s="360"/>
      <c r="O1218" s="371">
        <v>112</v>
      </c>
      <c r="P1218" s="364">
        <v>0</v>
      </c>
    </row>
    <row r="1219" spans="2:18">
      <c r="O1219" s="371"/>
    </row>
    <row r="1220" spans="2:18" ht="72.5">
      <c r="B1220" s="321" t="s">
        <v>2995</v>
      </c>
      <c r="C1220" s="322" t="s">
        <v>2996</v>
      </c>
      <c r="D1220" s="323">
        <v>95</v>
      </c>
      <c r="E1220" s="324">
        <v>36</v>
      </c>
      <c r="F1220" s="325">
        <v>248.45</v>
      </c>
      <c r="G1220" s="325">
        <v>195.93</v>
      </c>
      <c r="H1220" s="325">
        <v>164.65</v>
      </c>
      <c r="I1220" s="332">
        <v>0</v>
      </c>
      <c r="J1220" s="333">
        <v>0</v>
      </c>
      <c r="K1220" s="328">
        <v>3.5000000000000001E-3</v>
      </c>
      <c r="L1220" s="328">
        <v>0</v>
      </c>
      <c r="M1220" s="324" t="s">
        <v>2721</v>
      </c>
      <c r="N1220" s="324" t="s">
        <v>2743</v>
      </c>
      <c r="O1220" s="377">
        <v>8135</v>
      </c>
      <c r="P1220" s="327">
        <v>0</v>
      </c>
      <c r="Q1220" s="327">
        <v>3.5000000000000001E-3</v>
      </c>
      <c r="R1220" s="327">
        <v>0</v>
      </c>
    </row>
    <row r="1221" spans="2:18">
      <c r="C1221" s="322" t="s">
        <v>2781</v>
      </c>
      <c r="E1221" s="324">
        <v>36</v>
      </c>
      <c r="F1221" s="325">
        <v>0</v>
      </c>
      <c r="G1221" s="325">
        <v>0</v>
      </c>
      <c r="H1221" s="325">
        <v>0</v>
      </c>
    </row>
    <row r="1222" spans="2:18">
      <c r="C1222" s="322" t="s">
        <v>2997</v>
      </c>
      <c r="E1222" s="324">
        <v>36</v>
      </c>
      <c r="F1222" s="325">
        <v>0</v>
      </c>
      <c r="G1222" s="325">
        <v>0</v>
      </c>
      <c r="H1222" s="325">
        <v>0</v>
      </c>
    </row>
    <row r="1223" spans="2:18">
      <c r="C1223" s="322" t="s">
        <v>2784</v>
      </c>
      <c r="E1223" s="324">
        <v>36</v>
      </c>
      <c r="F1223" s="325">
        <v>0</v>
      </c>
      <c r="G1223" s="325">
        <v>0</v>
      </c>
      <c r="H1223" s="325">
        <v>0</v>
      </c>
    </row>
    <row r="1224" spans="2:18">
      <c r="C1224" s="322" t="s">
        <v>2781</v>
      </c>
      <c r="E1224" s="324">
        <v>36</v>
      </c>
      <c r="F1224" s="325">
        <v>0</v>
      </c>
      <c r="G1224" s="325">
        <v>0</v>
      </c>
      <c r="H1224" s="325">
        <v>0</v>
      </c>
    </row>
    <row r="1225" spans="2:18">
      <c r="C1225" s="322" t="s">
        <v>2998</v>
      </c>
      <c r="E1225" s="324">
        <v>36</v>
      </c>
      <c r="F1225" s="325">
        <v>2.89</v>
      </c>
      <c r="G1225" s="325">
        <v>2.2799999999999998</v>
      </c>
      <c r="H1225" s="325">
        <v>1.91</v>
      </c>
      <c r="O1225" s="367">
        <v>86</v>
      </c>
    </row>
    <row r="1226" spans="2:18">
      <c r="C1226" s="322" t="s">
        <v>2999</v>
      </c>
      <c r="E1226" s="324">
        <v>36</v>
      </c>
      <c r="F1226" s="325">
        <v>0</v>
      </c>
      <c r="G1226" s="325">
        <v>0</v>
      </c>
      <c r="H1226" s="325">
        <v>0</v>
      </c>
    </row>
    <row r="1227" spans="2:18">
      <c r="C1227" s="322" t="s">
        <v>2759</v>
      </c>
      <c r="E1227" s="324">
        <v>36</v>
      </c>
      <c r="F1227" s="325">
        <v>0</v>
      </c>
      <c r="G1227" s="325">
        <v>0</v>
      </c>
      <c r="H1227" s="325">
        <v>0</v>
      </c>
    </row>
    <row r="1228" spans="2:18">
      <c r="C1228" s="322" t="s">
        <v>2781</v>
      </c>
      <c r="E1228" s="324">
        <v>36</v>
      </c>
      <c r="F1228" s="325">
        <v>0</v>
      </c>
      <c r="G1228" s="325">
        <v>0</v>
      </c>
      <c r="H1228" s="325">
        <v>0</v>
      </c>
    </row>
    <row r="1229" spans="2:18">
      <c r="C1229" s="322" t="s">
        <v>3000</v>
      </c>
      <c r="E1229" s="324">
        <v>36</v>
      </c>
      <c r="F1229" s="325">
        <v>119.74</v>
      </c>
      <c r="G1229" s="325">
        <v>94.44</v>
      </c>
      <c r="H1229" s="325">
        <v>79.36</v>
      </c>
      <c r="O1229" s="367">
        <v>3564</v>
      </c>
    </row>
    <row r="1230" spans="2:18">
      <c r="C1230" s="322" t="s">
        <v>3001</v>
      </c>
      <c r="E1230" s="324">
        <v>36</v>
      </c>
      <c r="F1230" s="325">
        <v>215.31</v>
      </c>
      <c r="G1230" s="325">
        <v>169.79</v>
      </c>
      <c r="H1230" s="325">
        <v>142.68</v>
      </c>
      <c r="O1230" s="367">
        <v>6408</v>
      </c>
    </row>
    <row r="1231" spans="2:18">
      <c r="C1231" s="322" t="s">
        <v>2790</v>
      </c>
      <c r="E1231" s="324">
        <v>36</v>
      </c>
      <c r="F1231" s="325">
        <v>0</v>
      </c>
      <c r="G1231" s="325">
        <v>0</v>
      </c>
      <c r="H1231" s="325">
        <v>0</v>
      </c>
    </row>
    <row r="1232" spans="2:18">
      <c r="C1232" s="322" t="s">
        <v>2771</v>
      </c>
      <c r="E1232" s="324">
        <v>36</v>
      </c>
      <c r="F1232" s="325">
        <v>0</v>
      </c>
      <c r="G1232" s="325">
        <v>0</v>
      </c>
      <c r="H1232" s="325">
        <v>0</v>
      </c>
    </row>
    <row r="1233" spans="2:18">
      <c r="C1233" s="322" t="s">
        <v>3002</v>
      </c>
      <c r="E1233" s="324">
        <v>36</v>
      </c>
      <c r="F1233" s="325">
        <v>8.4700000000000006</v>
      </c>
      <c r="G1233" s="325">
        <v>6.68</v>
      </c>
      <c r="H1233" s="325">
        <v>5.61</v>
      </c>
      <c r="O1233" s="367">
        <v>252</v>
      </c>
    </row>
    <row r="1234" spans="2:18">
      <c r="C1234" s="322" t="s">
        <v>3003</v>
      </c>
      <c r="E1234" s="324">
        <v>36</v>
      </c>
      <c r="F1234" s="325">
        <v>60.48</v>
      </c>
      <c r="G1234" s="325">
        <v>47.69</v>
      </c>
      <c r="H1234" s="325">
        <v>40.08</v>
      </c>
      <c r="O1234" s="367">
        <v>1800</v>
      </c>
    </row>
    <row r="1235" spans="2:18">
      <c r="C1235" s="322" t="s">
        <v>3004</v>
      </c>
      <c r="E1235" s="324">
        <v>36</v>
      </c>
      <c r="F1235" s="325">
        <v>156.76</v>
      </c>
      <c r="G1235" s="325">
        <v>136.31</v>
      </c>
      <c r="H1235" s="325">
        <v>124.12</v>
      </c>
      <c r="O1235" s="367">
        <v>2880</v>
      </c>
    </row>
    <row r="1236" spans="2:18">
      <c r="C1236" s="322" t="s">
        <v>2748</v>
      </c>
      <c r="E1236" s="324">
        <v>36</v>
      </c>
      <c r="F1236" s="325">
        <v>0</v>
      </c>
      <c r="G1236" s="325">
        <v>0</v>
      </c>
      <c r="H1236" s="325">
        <v>0</v>
      </c>
    </row>
    <row r="1237" spans="2:18">
      <c r="C1237" s="322" t="s">
        <v>3005</v>
      </c>
      <c r="E1237" s="324">
        <v>36</v>
      </c>
      <c r="F1237" s="325">
        <v>4.8</v>
      </c>
      <c r="G1237" s="325">
        <v>3.79</v>
      </c>
      <c r="H1237" s="325">
        <v>3.19</v>
      </c>
      <c r="O1237" s="367">
        <v>143</v>
      </c>
    </row>
    <row r="1238" spans="2:18">
      <c r="C1238" s="322" t="s">
        <v>3006</v>
      </c>
      <c r="E1238" s="324">
        <v>36</v>
      </c>
      <c r="F1238" s="325">
        <v>9.68</v>
      </c>
      <c r="G1238" s="325">
        <v>7.63</v>
      </c>
      <c r="H1238" s="325">
        <v>6.41</v>
      </c>
      <c r="O1238" s="367">
        <v>288</v>
      </c>
    </row>
    <row r="1239" spans="2:18">
      <c r="C1239" s="322" t="s">
        <v>3007</v>
      </c>
      <c r="E1239" s="324">
        <v>36</v>
      </c>
      <c r="F1239" s="325">
        <v>0</v>
      </c>
      <c r="G1239" s="325">
        <v>0</v>
      </c>
      <c r="H1239" s="325">
        <v>0</v>
      </c>
    </row>
    <row r="1240" spans="2:18">
      <c r="C1240" s="322" t="s">
        <v>3008</v>
      </c>
      <c r="E1240" s="324">
        <v>36</v>
      </c>
      <c r="F1240" s="325">
        <v>304.01</v>
      </c>
      <c r="G1240" s="325">
        <v>250.31</v>
      </c>
      <c r="H1240" s="325">
        <v>218.34</v>
      </c>
      <c r="O1240" s="367">
        <v>7560</v>
      </c>
    </row>
    <row r="1241" spans="2:18">
      <c r="C1241" s="322" t="s">
        <v>3009</v>
      </c>
      <c r="E1241" s="324">
        <v>36</v>
      </c>
      <c r="F1241" s="325">
        <v>2.86</v>
      </c>
      <c r="G1241" s="325">
        <v>2.25</v>
      </c>
      <c r="H1241" s="325">
        <v>1.89</v>
      </c>
      <c r="O1241" s="367">
        <v>85</v>
      </c>
    </row>
    <row r="1242" spans="2:18">
      <c r="C1242" s="322" t="s">
        <v>3010</v>
      </c>
      <c r="E1242" s="324">
        <v>36</v>
      </c>
      <c r="F1242" s="325">
        <v>82.65</v>
      </c>
      <c r="G1242" s="325">
        <v>65.180000000000007</v>
      </c>
      <c r="H1242" s="325">
        <v>54.78</v>
      </c>
      <c r="O1242" s="367">
        <v>2460</v>
      </c>
    </row>
    <row r="1243" spans="2:18">
      <c r="C1243" s="322" t="s">
        <v>3011</v>
      </c>
      <c r="E1243" s="324">
        <v>36</v>
      </c>
      <c r="F1243" s="325">
        <v>68.94</v>
      </c>
      <c r="G1243" s="325">
        <v>54.37</v>
      </c>
      <c r="H1243" s="325">
        <v>45.7</v>
      </c>
      <c r="O1243" s="367">
        <v>2052</v>
      </c>
    </row>
    <row r="1244" spans="2:18">
      <c r="C1244" s="322" t="s">
        <v>3012</v>
      </c>
      <c r="E1244" s="324">
        <v>36</v>
      </c>
      <c r="F1244" s="325">
        <v>24.06</v>
      </c>
      <c r="G1244" s="325">
        <v>18.97</v>
      </c>
      <c r="H1244" s="325">
        <v>15.94</v>
      </c>
      <c r="O1244" s="367">
        <v>716</v>
      </c>
    </row>
    <row r="1245" spans="2:18">
      <c r="C1245" s="322" t="s">
        <v>3013</v>
      </c>
      <c r="E1245" s="324">
        <v>36</v>
      </c>
      <c r="F1245" s="325">
        <v>7.23</v>
      </c>
      <c r="G1245" s="325">
        <v>5.7</v>
      </c>
      <c r="H1245" s="325">
        <v>4.78</v>
      </c>
      <c r="O1245" s="367">
        <v>215</v>
      </c>
    </row>
    <row r="1246" spans="2:18">
      <c r="C1246" s="322" t="s">
        <v>3014</v>
      </c>
      <c r="E1246" s="324">
        <v>36</v>
      </c>
      <c r="F1246" s="325">
        <v>3.63</v>
      </c>
      <c r="G1246" s="325">
        <v>2.86</v>
      </c>
      <c r="H1246" s="325">
        <v>2.4</v>
      </c>
      <c r="O1246" s="367">
        <v>108</v>
      </c>
    </row>
    <row r="1247" spans="2:18" ht="87">
      <c r="B1247" s="321" t="s">
        <v>3015</v>
      </c>
      <c r="C1247" s="322" t="s">
        <v>3016</v>
      </c>
      <c r="D1247" s="323">
        <v>110</v>
      </c>
      <c r="E1247" s="324">
        <v>36</v>
      </c>
      <c r="F1247" s="325">
        <v>301</v>
      </c>
      <c r="G1247" s="325">
        <v>237.37</v>
      </c>
      <c r="H1247" s="325">
        <v>199.48</v>
      </c>
      <c r="I1247" s="332">
        <v>0</v>
      </c>
      <c r="J1247" s="333">
        <v>0</v>
      </c>
      <c r="K1247" s="328">
        <v>3.5000000000000001E-3</v>
      </c>
      <c r="L1247" s="328">
        <v>0</v>
      </c>
      <c r="M1247" s="324" t="s">
        <v>2721</v>
      </c>
      <c r="N1247" s="324" t="s">
        <v>2743</v>
      </c>
      <c r="O1247" s="367">
        <v>9854</v>
      </c>
      <c r="P1247" s="327">
        <v>0</v>
      </c>
      <c r="Q1247" s="327">
        <v>3.5000000000000001E-3</v>
      </c>
      <c r="R1247" s="327">
        <v>0</v>
      </c>
    </row>
    <row r="1248" spans="2:18">
      <c r="C1248" s="322" t="s">
        <v>2781</v>
      </c>
      <c r="E1248" s="324">
        <v>36</v>
      </c>
      <c r="F1248" s="325">
        <v>0</v>
      </c>
      <c r="G1248" s="325">
        <v>0</v>
      </c>
      <c r="H1248" s="325">
        <v>0</v>
      </c>
    </row>
    <row r="1249" spans="3:15">
      <c r="C1249" s="322" t="s">
        <v>2998</v>
      </c>
      <c r="E1249" s="324">
        <v>36</v>
      </c>
      <c r="F1249" s="325">
        <v>2.89</v>
      </c>
      <c r="G1249" s="325">
        <v>2.2799999999999998</v>
      </c>
      <c r="H1249" s="325">
        <v>1.91</v>
      </c>
      <c r="O1249" s="367">
        <v>86</v>
      </c>
    </row>
    <row r="1250" spans="3:15">
      <c r="C1250" s="322" t="s">
        <v>2999</v>
      </c>
      <c r="E1250" s="324">
        <v>36</v>
      </c>
      <c r="F1250" s="325">
        <v>0</v>
      </c>
      <c r="G1250" s="325">
        <v>0</v>
      </c>
      <c r="H1250" s="325">
        <v>0</v>
      </c>
    </row>
    <row r="1251" spans="3:15">
      <c r="C1251" s="322" t="s">
        <v>2759</v>
      </c>
      <c r="E1251" s="324">
        <v>36</v>
      </c>
      <c r="F1251" s="325">
        <v>0</v>
      </c>
      <c r="G1251" s="325">
        <v>0</v>
      </c>
      <c r="H1251" s="325">
        <v>0</v>
      </c>
    </row>
    <row r="1252" spans="3:15">
      <c r="C1252" s="322" t="s">
        <v>3017</v>
      </c>
      <c r="E1252" s="324">
        <v>36</v>
      </c>
      <c r="F1252" s="325">
        <v>0</v>
      </c>
      <c r="G1252" s="325">
        <v>0</v>
      </c>
      <c r="H1252" s="325">
        <v>0</v>
      </c>
    </row>
    <row r="1253" spans="3:15">
      <c r="C1253" s="322" t="s">
        <v>3018</v>
      </c>
      <c r="E1253" s="324">
        <v>36</v>
      </c>
      <c r="F1253" s="325">
        <v>56.64</v>
      </c>
      <c r="G1253" s="325">
        <v>44.68</v>
      </c>
      <c r="H1253" s="325">
        <v>37.54</v>
      </c>
      <c r="O1253" s="367">
        <v>1686</v>
      </c>
    </row>
    <row r="1254" spans="3:15">
      <c r="C1254" s="322" t="s">
        <v>3000</v>
      </c>
      <c r="E1254" s="324">
        <v>36</v>
      </c>
      <c r="F1254" s="325">
        <v>119.74</v>
      </c>
      <c r="G1254" s="325">
        <v>94.44</v>
      </c>
      <c r="H1254" s="325">
        <v>79.36</v>
      </c>
      <c r="O1254" s="367">
        <v>3564</v>
      </c>
    </row>
    <row r="1255" spans="3:15">
      <c r="C1255" s="322" t="s">
        <v>3019</v>
      </c>
      <c r="E1255" s="324">
        <v>36</v>
      </c>
      <c r="F1255" s="325">
        <v>315.83</v>
      </c>
      <c r="G1255" s="325">
        <v>249.06</v>
      </c>
      <c r="H1255" s="325">
        <v>209.3</v>
      </c>
      <c r="O1255" s="367">
        <v>9400</v>
      </c>
    </row>
    <row r="1256" spans="3:15">
      <c r="C1256" s="322" t="s">
        <v>3020</v>
      </c>
      <c r="E1256" s="324">
        <v>36</v>
      </c>
      <c r="F1256" s="325">
        <v>319.54000000000002</v>
      </c>
      <c r="G1256" s="325">
        <v>262.56</v>
      </c>
      <c r="H1256" s="325">
        <v>228.62</v>
      </c>
      <c r="O1256" s="367">
        <v>8022</v>
      </c>
    </row>
    <row r="1257" spans="3:15">
      <c r="C1257" s="322" t="s">
        <v>3021</v>
      </c>
      <c r="E1257" s="324">
        <v>36</v>
      </c>
      <c r="F1257" s="325">
        <v>481.92</v>
      </c>
      <c r="G1257" s="325">
        <v>406.46</v>
      </c>
      <c r="H1257" s="325">
        <v>361.53</v>
      </c>
      <c r="O1257" s="367">
        <v>10623</v>
      </c>
    </row>
    <row r="1258" spans="3:15">
      <c r="C1258" s="322" t="s">
        <v>3001</v>
      </c>
      <c r="E1258" s="324">
        <v>36</v>
      </c>
      <c r="F1258" s="325">
        <v>215.31</v>
      </c>
      <c r="G1258" s="325">
        <v>169.79</v>
      </c>
      <c r="H1258" s="325">
        <v>142.68</v>
      </c>
      <c r="O1258" s="367">
        <v>6408</v>
      </c>
    </row>
    <row r="1259" spans="3:15">
      <c r="C1259" s="322" t="s">
        <v>2790</v>
      </c>
      <c r="E1259" s="324">
        <v>36</v>
      </c>
      <c r="F1259" s="325">
        <v>0</v>
      </c>
      <c r="G1259" s="325">
        <v>0</v>
      </c>
      <c r="H1259" s="325">
        <v>0</v>
      </c>
    </row>
    <row r="1260" spans="3:15">
      <c r="C1260" s="322" t="s">
        <v>2771</v>
      </c>
      <c r="E1260" s="324">
        <v>36</v>
      </c>
      <c r="F1260" s="325">
        <v>0</v>
      </c>
      <c r="G1260" s="325">
        <v>0</v>
      </c>
      <c r="H1260" s="325">
        <v>0</v>
      </c>
    </row>
    <row r="1261" spans="3:15">
      <c r="C1261" s="322" t="s">
        <v>3002</v>
      </c>
      <c r="E1261" s="324">
        <v>36</v>
      </c>
      <c r="F1261" s="325">
        <v>8.4700000000000006</v>
      </c>
      <c r="G1261" s="325">
        <v>6.68</v>
      </c>
      <c r="H1261" s="325">
        <v>5.61</v>
      </c>
      <c r="O1261" s="367">
        <v>252</v>
      </c>
    </row>
    <row r="1262" spans="3:15">
      <c r="C1262" s="322" t="s">
        <v>3003</v>
      </c>
      <c r="E1262" s="324">
        <v>36</v>
      </c>
      <c r="F1262" s="325">
        <v>60.48</v>
      </c>
      <c r="G1262" s="325">
        <v>47.69</v>
      </c>
      <c r="H1262" s="325">
        <v>40.08</v>
      </c>
      <c r="O1262" s="367">
        <v>1800</v>
      </c>
    </row>
    <row r="1263" spans="3:15">
      <c r="C1263" s="322" t="s">
        <v>3004</v>
      </c>
      <c r="E1263" s="324">
        <v>36</v>
      </c>
      <c r="F1263" s="325">
        <v>156.76</v>
      </c>
      <c r="G1263" s="325">
        <v>136.31</v>
      </c>
      <c r="H1263" s="325">
        <v>124.12</v>
      </c>
      <c r="O1263" s="367">
        <v>2880</v>
      </c>
    </row>
    <row r="1264" spans="3:15">
      <c r="C1264" s="322" t="s">
        <v>3022</v>
      </c>
      <c r="E1264" s="324">
        <v>36</v>
      </c>
      <c r="F1264" s="325">
        <v>232.24</v>
      </c>
      <c r="G1264" s="325">
        <v>199</v>
      </c>
      <c r="H1264" s="325">
        <v>179.21</v>
      </c>
      <c r="O1264" s="367">
        <v>4680</v>
      </c>
    </row>
    <row r="1265" spans="3:15">
      <c r="C1265" s="322" t="s">
        <v>2748</v>
      </c>
      <c r="E1265" s="324">
        <v>36</v>
      </c>
      <c r="F1265" s="325">
        <v>0</v>
      </c>
      <c r="G1265" s="325">
        <v>0</v>
      </c>
      <c r="H1265" s="325">
        <v>0</v>
      </c>
    </row>
    <row r="1266" spans="3:15">
      <c r="C1266" s="322" t="s">
        <v>3023</v>
      </c>
      <c r="E1266" s="324">
        <v>36</v>
      </c>
      <c r="F1266" s="325">
        <v>293.47000000000003</v>
      </c>
      <c r="G1266" s="325">
        <v>245.17</v>
      </c>
      <c r="H1266" s="325">
        <v>216.41</v>
      </c>
      <c r="O1266" s="367">
        <v>6800</v>
      </c>
    </row>
    <row r="1267" spans="3:15">
      <c r="C1267" s="322" t="s">
        <v>3005</v>
      </c>
      <c r="E1267" s="324">
        <v>36</v>
      </c>
      <c r="F1267" s="325">
        <v>4.8</v>
      </c>
      <c r="G1267" s="325">
        <v>3.79</v>
      </c>
      <c r="H1267" s="325">
        <v>3.19</v>
      </c>
      <c r="O1267" s="367">
        <v>143</v>
      </c>
    </row>
    <row r="1268" spans="3:15">
      <c r="C1268" s="322" t="s">
        <v>3024</v>
      </c>
      <c r="E1268" s="324">
        <v>36</v>
      </c>
      <c r="F1268" s="325">
        <v>4.03</v>
      </c>
      <c r="G1268" s="325">
        <v>3.18</v>
      </c>
      <c r="H1268" s="325">
        <v>2.67</v>
      </c>
      <c r="O1268" s="367">
        <v>120</v>
      </c>
    </row>
    <row r="1269" spans="3:15">
      <c r="C1269" s="322" t="s">
        <v>3006</v>
      </c>
      <c r="E1269" s="324">
        <v>36</v>
      </c>
      <c r="F1269" s="325">
        <v>9.68</v>
      </c>
      <c r="G1269" s="325">
        <v>7.63</v>
      </c>
      <c r="H1269" s="325">
        <v>6.41</v>
      </c>
      <c r="O1269" s="367">
        <v>288</v>
      </c>
    </row>
    <row r="1270" spans="3:15">
      <c r="C1270" s="322" t="s">
        <v>3007</v>
      </c>
      <c r="E1270" s="324">
        <v>36</v>
      </c>
      <c r="F1270" s="325">
        <v>0</v>
      </c>
      <c r="G1270" s="325">
        <v>0</v>
      </c>
      <c r="H1270" s="325">
        <v>0</v>
      </c>
    </row>
    <row r="1271" spans="3:15">
      <c r="C1271" s="322" t="s">
        <v>3025</v>
      </c>
      <c r="E1271" s="324">
        <v>36</v>
      </c>
      <c r="F1271" s="325">
        <v>0</v>
      </c>
      <c r="G1271" s="325">
        <v>0</v>
      </c>
      <c r="H1271" s="325">
        <v>0</v>
      </c>
    </row>
    <row r="1272" spans="3:15">
      <c r="C1272" s="322" t="s">
        <v>3008</v>
      </c>
      <c r="E1272" s="324">
        <v>36</v>
      </c>
      <c r="F1272" s="325">
        <v>304.01</v>
      </c>
      <c r="G1272" s="325">
        <v>250.31</v>
      </c>
      <c r="H1272" s="325">
        <v>218.34</v>
      </c>
      <c r="O1272" s="367">
        <v>7560</v>
      </c>
    </row>
    <row r="1273" spans="3:15">
      <c r="C1273" s="322" t="s">
        <v>3009</v>
      </c>
      <c r="E1273" s="324">
        <v>36</v>
      </c>
      <c r="F1273" s="325">
        <v>2.86</v>
      </c>
      <c r="G1273" s="325">
        <v>2.25</v>
      </c>
      <c r="H1273" s="325">
        <v>1.89</v>
      </c>
      <c r="O1273" s="367">
        <v>85</v>
      </c>
    </row>
    <row r="1274" spans="3:15">
      <c r="C1274" s="322" t="s">
        <v>3026</v>
      </c>
      <c r="E1274" s="324">
        <v>36</v>
      </c>
      <c r="F1274" s="325">
        <v>0</v>
      </c>
      <c r="G1274" s="325">
        <v>0</v>
      </c>
      <c r="H1274" s="325">
        <v>0</v>
      </c>
    </row>
    <row r="1275" spans="3:15">
      <c r="C1275" s="322" t="s">
        <v>3010</v>
      </c>
      <c r="E1275" s="324">
        <v>36</v>
      </c>
      <c r="F1275" s="325">
        <v>82.65</v>
      </c>
      <c r="G1275" s="325">
        <v>65.180000000000007</v>
      </c>
      <c r="H1275" s="325">
        <v>54.78</v>
      </c>
      <c r="O1275" s="367">
        <v>2460</v>
      </c>
    </row>
    <row r="1276" spans="3:15">
      <c r="C1276" s="322" t="s">
        <v>3027</v>
      </c>
      <c r="E1276" s="324">
        <v>36</v>
      </c>
      <c r="F1276" s="325">
        <v>33.43</v>
      </c>
      <c r="G1276" s="325">
        <v>26.36</v>
      </c>
      <c r="H1276" s="325">
        <v>22.15</v>
      </c>
      <c r="O1276" s="367">
        <v>995</v>
      </c>
    </row>
    <row r="1277" spans="3:15">
      <c r="C1277" s="322" t="s">
        <v>3011</v>
      </c>
      <c r="E1277" s="324">
        <v>36</v>
      </c>
      <c r="F1277" s="325">
        <v>68.94</v>
      </c>
      <c r="G1277" s="325">
        <v>54.37</v>
      </c>
      <c r="H1277" s="325">
        <v>45.7</v>
      </c>
      <c r="O1277" s="367">
        <v>2052</v>
      </c>
    </row>
    <row r="1278" spans="3:15">
      <c r="C1278" s="322" t="s">
        <v>3012</v>
      </c>
      <c r="E1278" s="324">
        <v>36</v>
      </c>
      <c r="F1278" s="325">
        <v>24.06</v>
      </c>
      <c r="G1278" s="325">
        <v>18.97</v>
      </c>
      <c r="H1278" s="325">
        <v>15.94</v>
      </c>
      <c r="O1278" s="367">
        <v>716</v>
      </c>
    </row>
    <row r="1279" spans="3:15">
      <c r="C1279" s="322" t="s">
        <v>3013</v>
      </c>
      <c r="E1279" s="324">
        <v>36</v>
      </c>
      <c r="F1279" s="325">
        <v>7.23</v>
      </c>
      <c r="G1279" s="325">
        <v>5.7</v>
      </c>
      <c r="H1279" s="325">
        <v>4.78</v>
      </c>
      <c r="O1279" s="367">
        <v>215</v>
      </c>
    </row>
    <row r="1280" spans="3:15">
      <c r="C1280" s="322" t="s">
        <v>3014</v>
      </c>
      <c r="E1280" s="324">
        <v>36</v>
      </c>
      <c r="F1280" s="325">
        <v>3.63</v>
      </c>
      <c r="G1280" s="325">
        <v>2.86</v>
      </c>
      <c r="H1280" s="325">
        <v>2.4</v>
      </c>
      <c r="O1280" s="367">
        <v>108</v>
      </c>
    </row>
    <row r="1281" spans="2:18" ht="101.5">
      <c r="B1281" s="321" t="s">
        <v>3028</v>
      </c>
      <c r="C1281" s="322" t="s">
        <v>3029</v>
      </c>
      <c r="D1281" s="323">
        <v>125</v>
      </c>
      <c r="E1281" s="324">
        <v>36</v>
      </c>
      <c r="F1281" s="325">
        <v>340.92</v>
      </c>
      <c r="G1281" s="325">
        <v>268.85000000000002</v>
      </c>
      <c r="H1281" s="325">
        <v>225.93</v>
      </c>
      <c r="I1281" s="332">
        <v>0</v>
      </c>
      <c r="J1281" s="333">
        <v>0</v>
      </c>
      <c r="K1281" s="328">
        <v>3.5000000000000001E-3</v>
      </c>
      <c r="L1281" s="328">
        <v>0</v>
      </c>
      <c r="M1281" s="324" t="s">
        <v>2721</v>
      </c>
      <c r="N1281" s="324" t="s">
        <v>2743</v>
      </c>
      <c r="O1281" s="367">
        <v>11161</v>
      </c>
      <c r="P1281" s="327">
        <v>0</v>
      </c>
      <c r="Q1281" s="327">
        <v>3.5000000000000001E-3</v>
      </c>
      <c r="R1281" s="327">
        <v>0</v>
      </c>
    </row>
    <row r="1282" spans="2:18">
      <c r="C1282" s="322" t="s">
        <v>2781</v>
      </c>
      <c r="E1282" s="324">
        <v>36</v>
      </c>
      <c r="F1282" s="325">
        <v>0</v>
      </c>
      <c r="G1282" s="325">
        <v>0</v>
      </c>
      <c r="H1282" s="325">
        <v>0</v>
      </c>
    </row>
    <row r="1283" spans="2:18">
      <c r="C1283" s="322" t="s">
        <v>2998</v>
      </c>
      <c r="E1283" s="324">
        <v>36</v>
      </c>
      <c r="F1283" s="325">
        <v>2.89</v>
      </c>
      <c r="G1283" s="325">
        <v>2.2799999999999998</v>
      </c>
      <c r="H1283" s="325">
        <v>1.91</v>
      </c>
      <c r="O1283" s="367">
        <v>86</v>
      </c>
    </row>
    <row r="1284" spans="2:18">
      <c r="C1284" s="322" t="s">
        <v>2999</v>
      </c>
      <c r="E1284" s="324">
        <v>36</v>
      </c>
      <c r="F1284" s="325">
        <v>0</v>
      </c>
      <c r="G1284" s="325">
        <v>0</v>
      </c>
      <c r="H1284" s="325">
        <v>0</v>
      </c>
    </row>
    <row r="1285" spans="2:18">
      <c r="C1285" s="322" t="s">
        <v>2759</v>
      </c>
      <c r="E1285" s="324">
        <v>36</v>
      </c>
      <c r="F1285" s="325">
        <v>0</v>
      </c>
      <c r="G1285" s="325">
        <v>0</v>
      </c>
      <c r="H1285" s="325">
        <v>0</v>
      </c>
    </row>
    <row r="1286" spans="2:18">
      <c r="C1286" s="322" t="s">
        <v>3017</v>
      </c>
      <c r="E1286" s="324">
        <v>36</v>
      </c>
      <c r="F1286" s="325">
        <v>0</v>
      </c>
      <c r="G1286" s="325">
        <v>0</v>
      </c>
      <c r="H1286" s="325">
        <v>0</v>
      </c>
    </row>
    <row r="1287" spans="2:18">
      <c r="C1287" s="322" t="s">
        <v>3018</v>
      </c>
      <c r="E1287" s="324">
        <v>36</v>
      </c>
      <c r="F1287" s="325">
        <v>56.64</v>
      </c>
      <c r="G1287" s="325">
        <v>44.68</v>
      </c>
      <c r="H1287" s="325">
        <v>37.54</v>
      </c>
      <c r="O1287" s="367">
        <v>1686</v>
      </c>
    </row>
    <row r="1288" spans="2:18">
      <c r="C1288" s="322" t="s">
        <v>3000</v>
      </c>
      <c r="E1288" s="324">
        <v>36</v>
      </c>
      <c r="F1288" s="325">
        <v>119.74</v>
      </c>
      <c r="G1288" s="325">
        <v>94.44</v>
      </c>
      <c r="H1288" s="325">
        <v>79.36</v>
      </c>
      <c r="O1288" s="367">
        <v>3564</v>
      </c>
    </row>
    <row r="1289" spans="2:18">
      <c r="C1289" s="322" t="s">
        <v>3019</v>
      </c>
      <c r="E1289" s="324">
        <v>36</v>
      </c>
      <c r="F1289" s="325">
        <v>315.83</v>
      </c>
      <c r="G1289" s="325">
        <v>249.06</v>
      </c>
      <c r="H1289" s="325">
        <v>209.3</v>
      </c>
      <c r="O1289" s="367">
        <v>9400</v>
      </c>
    </row>
    <row r="1290" spans="2:18">
      <c r="C1290" s="322" t="s">
        <v>3020</v>
      </c>
      <c r="E1290" s="324">
        <v>36</v>
      </c>
      <c r="F1290" s="325">
        <v>319.54000000000002</v>
      </c>
      <c r="G1290" s="325">
        <v>262.56</v>
      </c>
      <c r="H1290" s="325">
        <v>228.62</v>
      </c>
      <c r="O1290" s="367">
        <v>8022</v>
      </c>
    </row>
    <row r="1291" spans="2:18">
      <c r="C1291" s="322" t="s">
        <v>3021</v>
      </c>
      <c r="E1291" s="324">
        <v>36</v>
      </c>
      <c r="F1291" s="325">
        <v>481.92</v>
      </c>
      <c r="G1291" s="325">
        <v>406.46</v>
      </c>
      <c r="H1291" s="325">
        <v>361.53</v>
      </c>
      <c r="O1291" s="367">
        <v>10623</v>
      </c>
    </row>
    <row r="1292" spans="2:18">
      <c r="C1292" s="322" t="s">
        <v>3001</v>
      </c>
      <c r="E1292" s="324">
        <v>36</v>
      </c>
      <c r="F1292" s="325">
        <v>215.31</v>
      </c>
      <c r="G1292" s="325">
        <v>169.79</v>
      </c>
      <c r="H1292" s="325">
        <v>142.68</v>
      </c>
      <c r="O1292" s="367">
        <v>6408</v>
      </c>
    </row>
    <row r="1293" spans="2:18">
      <c r="C1293" s="322" t="s">
        <v>2790</v>
      </c>
      <c r="E1293" s="324">
        <v>36</v>
      </c>
      <c r="F1293" s="325">
        <v>0</v>
      </c>
      <c r="G1293" s="325">
        <v>0</v>
      </c>
      <c r="H1293" s="325">
        <v>0</v>
      </c>
    </row>
    <row r="1294" spans="2:18">
      <c r="C1294" s="322" t="s">
        <v>2771</v>
      </c>
      <c r="E1294" s="324">
        <v>36</v>
      </c>
      <c r="F1294" s="325">
        <v>0</v>
      </c>
      <c r="G1294" s="325">
        <v>0</v>
      </c>
      <c r="H1294" s="325">
        <v>0</v>
      </c>
    </row>
    <row r="1295" spans="2:18">
      <c r="C1295" s="322" t="s">
        <v>3002</v>
      </c>
      <c r="E1295" s="324">
        <v>36</v>
      </c>
      <c r="F1295" s="325">
        <v>8.4700000000000006</v>
      </c>
      <c r="G1295" s="325">
        <v>6.68</v>
      </c>
      <c r="H1295" s="325">
        <v>5.61</v>
      </c>
      <c r="O1295" s="367">
        <v>252</v>
      </c>
    </row>
    <row r="1296" spans="2:18">
      <c r="C1296" s="322" t="s">
        <v>3003</v>
      </c>
      <c r="E1296" s="324">
        <v>36</v>
      </c>
      <c r="F1296" s="325">
        <v>60.48</v>
      </c>
      <c r="G1296" s="325">
        <v>47.69</v>
      </c>
      <c r="H1296" s="325">
        <v>40.08</v>
      </c>
      <c r="O1296" s="367">
        <v>1800</v>
      </c>
    </row>
    <row r="1297" spans="3:15">
      <c r="C1297" s="322" t="s">
        <v>3004</v>
      </c>
      <c r="E1297" s="324">
        <v>36</v>
      </c>
      <c r="F1297" s="325">
        <v>156.76</v>
      </c>
      <c r="G1297" s="325">
        <v>136.31</v>
      </c>
      <c r="H1297" s="325">
        <v>124.12</v>
      </c>
      <c r="O1297" s="367">
        <v>2880</v>
      </c>
    </row>
    <row r="1298" spans="3:15">
      <c r="C1298" s="322" t="s">
        <v>3022</v>
      </c>
      <c r="E1298" s="324">
        <v>36</v>
      </c>
      <c r="F1298" s="325">
        <v>232.24</v>
      </c>
      <c r="G1298" s="325">
        <v>199</v>
      </c>
      <c r="H1298" s="325">
        <v>179.21</v>
      </c>
      <c r="O1298" s="367">
        <v>4680</v>
      </c>
    </row>
    <row r="1299" spans="3:15">
      <c r="C1299" s="322" t="s">
        <v>2748</v>
      </c>
      <c r="E1299" s="324">
        <v>36</v>
      </c>
      <c r="F1299" s="325">
        <v>0</v>
      </c>
      <c r="G1299" s="325">
        <v>0</v>
      </c>
      <c r="H1299" s="325">
        <v>0</v>
      </c>
    </row>
    <row r="1300" spans="3:15">
      <c r="C1300" s="322" t="s">
        <v>3023</v>
      </c>
      <c r="E1300" s="324">
        <v>36</v>
      </c>
      <c r="F1300" s="325">
        <v>293.47000000000003</v>
      </c>
      <c r="G1300" s="325">
        <v>245.17</v>
      </c>
      <c r="H1300" s="325">
        <v>216.41</v>
      </c>
      <c r="O1300" s="367">
        <v>6800</v>
      </c>
    </row>
    <row r="1301" spans="3:15">
      <c r="C1301" s="322" t="s">
        <v>3005</v>
      </c>
      <c r="E1301" s="324">
        <v>36</v>
      </c>
      <c r="F1301" s="325">
        <v>4.8</v>
      </c>
      <c r="G1301" s="325">
        <v>3.79</v>
      </c>
      <c r="H1301" s="325">
        <v>3.19</v>
      </c>
      <c r="O1301" s="367">
        <v>143</v>
      </c>
    </row>
    <row r="1302" spans="3:15">
      <c r="C1302" s="322" t="s">
        <v>3024</v>
      </c>
      <c r="E1302" s="324">
        <v>36</v>
      </c>
      <c r="F1302" s="325">
        <v>4.03</v>
      </c>
      <c r="G1302" s="325">
        <v>3.18</v>
      </c>
      <c r="H1302" s="325">
        <v>2.67</v>
      </c>
      <c r="O1302" s="367">
        <v>120</v>
      </c>
    </row>
    <row r="1303" spans="3:15">
      <c r="C1303" s="322" t="s">
        <v>3006</v>
      </c>
      <c r="E1303" s="324">
        <v>36</v>
      </c>
      <c r="F1303" s="325">
        <v>9.68</v>
      </c>
      <c r="G1303" s="325">
        <v>7.63</v>
      </c>
      <c r="H1303" s="325">
        <v>6.41</v>
      </c>
      <c r="O1303" s="367">
        <v>288</v>
      </c>
    </row>
    <row r="1304" spans="3:15">
      <c r="C1304" s="322" t="s">
        <v>3007</v>
      </c>
      <c r="E1304" s="324">
        <v>36</v>
      </c>
      <c r="F1304" s="325">
        <v>0</v>
      </c>
      <c r="G1304" s="325">
        <v>0</v>
      </c>
      <c r="H1304" s="325">
        <v>0</v>
      </c>
    </row>
    <row r="1305" spans="3:15">
      <c r="C1305" s="322" t="s">
        <v>3025</v>
      </c>
      <c r="E1305" s="324">
        <v>36</v>
      </c>
      <c r="F1305" s="325">
        <v>0</v>
      </c>
      <c r="G1305" s="325">
        <v>0</v>
      </c>
      <c r="H1305" s="325">
        <v>0</v>
      </c>
    </row>
    <row r="1306" spans="3:15">
      <c r="C1306" s="322" t="s">
        <v>3008</v>
      </c>
      <c r="E1306" s="324">
        <v>36</v>
      </c>
      <c r="F1306" s="325">
        <v>304.01</v>
      </c>
      <c r="G1306" s="325">
        <v>250.31</v>
      </c>
      <c r="H1306" s="325">
        <v>218.34</v>
      </c>
      <c r="O1306" s="367">
        <v>7560</v>
      </c>
    </row>
    <row r="1307" spans="3:15">
      <c r="C1307" s="322" t="s">
        <v>3009</v>
      </c>
      <c r="E1307" s="324">
        <v>36</v>
      </c>
      <c r="F1307" s="325">
        <v>2.86</v>
      </c>
      <c r="G1307" s="325">
        <v>2.25</v>
      </c>
      <c r="H1307" s="325">
        <v>1.89</v>
      </c>
      <c r="O1307" s="367">
        <v>85</v>
      </c>
    </row>
    <row r="1308" spans="3:15">
      <c r="C1308" s="322" t="s">
        <v>3026</v>
      </c>
      <c r="E1308" s="324">
        <v>36</v>
      </c>
      <c r="F1308" s="325">
        <v>0</v>
      </c>
      <c r="G1308" s="325">
        <v>0</v>
      </c>
      <c r="H1308" s="325">
        <v>0</v>
      </c>
    </row>
    <row r="1309" spans="3:15">
      <c r="C1309" s="322" t="s">
        <v>3010</v>
      </c>
      <c r="E1309" s="324">
        <v>36</v>
      </c>
      <c r="F1309" s="325">
        <v>82.65</v>
      </c>
      <c r="G1309" s="325">
        <v>65.180000000000007</v>
      </c>
      <c r="H1309" s="325">
        <v>54.78</v>
      </c>
      <c r="O1309" s="367">
        <v>2460</v>
      </c>
    </row>
    <row r="1310" spans="3:15">
      <c r="C1310" s="322" t="s">
        <v>3027</v>
      </c>
      <c r="E1310" s="324">
        <v>36</v>
      </c>
      <c r="F1310" s="325">
        <v>33.43</v>
      </c>
      <c r="G1310" s="325">
        <v>26.36</v>
      </c>
      <c r="H1310" s="325">
        <v>22.15</v>
      </c>
      <c r="O1310" s="367">
        <v>995</v>
      </c>
    </row>
    <row r="1311" spans="3:15">
      <c r="C1311" s="322" t="s">
        <v>3011</v>
      </c>
      <c r="E1311" s="324">
        <v>36</v>
      </c>
      <c r="F1311" s="325">
        <v>68.94</v>
      </c>
      <c r="G1311" s="325">
        <v>54.37</v>
      </c>
      <c r="H1311" s="325">
        <v>45.7</v>
      </c>
      <c r="O1311" s="367">
        <v>2052</v>
      </c>
    </row>
    <row r="1312" spans="3:15">
      <c r="C1312" s="322" t="s">
        <v>3012</v>
      </c>
      <c r="E1312" s="324">
        <v>36</v>
      </c>
      <c r="F1312" s="325">
        <v>24.06</v>
      </c>
      <c r="G1312" s="325">
        <v>18.97</v>
      </c>
      <c r="H1312" s="325">
        <v>15.94</v>
      </c>
      <c r="O1312" s="367">
        <v>716</v>
      </c>
    </row>
    <row r="1313" spans="2:17">
      <c r="C1313" s="322" t="s">
        <v>3013</v>
      </c>
      <c r="E1313" s="324">
        <v>36</v>
      </c>
      <c r="F1313" s="325">
        <v>7.23</v>
      </c>
      <c r="G1313" s="325">
        <v>5.7</v>
      </c>
      <c r="H1313" s="325">
        <v>4.78</v>
      </c>
      <c r="O1313" s="367">
        <v>215</v>
      </c>
    </row>
    <row r="1314" spans="2:17">
      <c r="C1314" s="322" t="s">
        <v>3014</v>
      </c>
      <c r="E1314" s="324">
        <v>36</v>
      </c>
      <c r="F1314" s="325">
        <v>3.63</v>
      </c>
      <c r="G1314" s="325">
        <v>2.86</v>
      </c>
      <c r="H1314" s="325">
        <v>2.4</v>
      </c>
      <c r="O1314" s="367">
        <v>108</v>
      </c>
    </row>
    <row r="1316" spans="2:17" ht="43.5">
      <c r="B1316" s="321" t="s">
        <v>3030</v>
      </c>
      <c r="C1316" s="322" t="s">
        <v>3031</v>
      </c>
      <c r="D1316" s="323">
        <v>60</v>
      </c>
      <c r="E1316" s="324">
        <v>36</v>
      </c>
      <c r="F1316" s="325">
        <v>273.75</v>
      </c>
      <c r="G1316" s="325">
        <v>217.98</v>
      </c>
      <c r="H1316" s="325">
        <v>184.79</v>
      </c>
      <c r="I1316" s="332">
        <v>0</v>
      </c>
      <c r="J1316" s="333">
        <v>0</v>
      </c>
      <c r="K1316" s="328">
        <v>5.0000000000000001E-3</v>
      </c>
      <c r="L1316" s="328">
        <v>3.9E-2</v>
      </c>
      <c r="M1316" s="324" t="s">
        <v>2721</v>
      </c>
      <c r="N1316" s="324" t="s">
        <v>2743</v>
      </c>
      <c r="O1316" s="367">
        <v>8635</v>
      </c>
      <c r="P1316" s="327">
        <v>5.0000000000000001E-3</v>
      </c>
      <c r="Q1316" s="327">
        <v>3.9E-2</v>
      </c>
    </row>
    <row r="1317" spans="2:17">
      <c r="C1317" s="322" t="s">
        <v>2771</v>
      </c>
      <c r="E1317" s="324">
        <v>36</v>
      </c>
      <c r="F1317" s="325">
        <v>0</v>
      </c>
      <c r="G1317" s="325">
        <v>0</v>
      </c>
      <c r="H1317" s="325">
        <v>0</v>
      </c>
    </row>
    <row r="1318" spans="2:17" ht="29">
      <c r="C1318" s="322" t="s">
        <v>3032</v>
      </c>
      <c r="E1318" s="324">
        <v>36</v>
      </c>
      <c r="F1318" s="325">
        <v>159.26</v>
      </c>
      <c r="G1318" s="325">
        <v>125.59</v>
      </c>
      <c r="H1318" s="325">
        <v>105.54</v>
      </c>
      <c r="O1318" s="367">
        <v>4740</v>
      </c>
    </row>
    <row r="1319" spans="2:17" ht="29">
      <c r="C1319" s="322" t="s">
        <v>3033</v>
      </c>
      <c r="E1319" s="324">
        <v>36</v>
      </c>
      <c r="F1319" s="325">
        <v>76.61</v>
      </c>
      <c r="G1319" s="325">
        <v>60.41</v>
      </c>
      <c r="H1319" s="325">
        <v>50.76</v>
      </c>
      <c r="O1319" s="367">
        <v>2280</v>
      </c>
    </row>
    <row r="1320" spans="2:17" ht="29">
      <c r="C1320" s="322" t="s">
        <v>3034</v>
      </c>
      <c r="E1320" s="324">
        <v>36</v>
      </c>
      <c r="F1320" s="325">
        <v>44.35</v>
      </c>
      <c r="G1320" s="325">
        <v>34.97</v>
      </c>
      <c r="H1320" s="325">
        <v>29.39</v>
      </c>
      <c r="O1320" s="367">
        <v>1320</v>
      </c>
    </row>
    <row r="1321" spans="2:17">
      <c r="C1321" s="322" t="s">
        <v>3035</v>
      </c>
      <c r="E1321" s="324">
        <v>36</v>
      </c>
      <c r="F1321" s="325">
        <v>13.44</v>
      </c>
      <c r="G1321" s="325">
        <v>10.59</v>
      </c>
      <c r="H1321" s="325">
        <v>8.9</v>
      </c>
      <c r="O1321" s="367">
        <v>400</v>
      </c>
    </row>
    <row r="1322" spans="2:17" ht="29">
      <c r="C1322" s="322" t="s">
        <v>3036</v>
      </c>
      <c r="E1322" s="324">
        <v>36</v>
      </c>
      <c r="F1322" s="325">
        <v>99.76</v>
      </c>
      <c r="G1322" s="325">
        <v>78.67</v>
      </c>
      <c r="H1322" s="325">
        <v>66.11</v>
      </c>
      <c r="O1322" s="367">
        <v>2969</v>
      </c>
    </row>
    <row r="1323" spans="2:17">
      <c r="C1323" s="322" t="s">
        <v>2828</v>
      </c>
      <c r="E1323" s="324">
        <v>36</v>
      </c>
      <c r="F1323" s="325">
        <v>0</v>
      </c>
      <c r="G1323" s="325">
        <v>0</v>
      </c>
      <c r="H1323" s="325">
        <v>0</v>
      </c>
    </row>
    <row r="1324" spans="2:17">
      <c r="C1324" s="322" t="s">
        <v>3037</v>
      </c>
      <c r="E1324" s="324">
        <v>36</v>
      </c>
      <c r="F1324" s="325">
        <v>43.01</v>
      </c>
      <c r="G1324" s="325">
        <v>33.909999999999997</v>
      </c>
      <c r="H1324" s="325">
        <v>28.51</v>
      </c>
      <c r="O1324" s="367">
        <v>1280</v>
      </c>
    </row>
    <row r="1325" spans="2:17" ht="29">
      <c r="C1325" s="322" t="s">
        <v>3038</v>
      </c>
      <c r="E1325" s="324">
        <v>36</v>
      </c>
      <c r="F1325" s="325">
        <v>80.81</v>
      </c>
      <c r="G1325" s="325">
        <v>63.72</v>
      </c>
      <c r="H1325" s="325">
        <v>53.55</v>
      </c>
      <c r="O1325" s="367">
        <v>2405</v>
      </c>
    </row>
    <row r="1326" spans="2:17">
      <c r="C1326" s="322" t="s">
        <v>3039</v>
      </c>
      <c r="E1326" s="324">
        <v>36</v>
      </c>
      <c r="F1326" s="325">
        <v>20.12</v>
      </c>
      <c r="G1326" s="325">
        <v>15.87</v>
      </c>
      <c r="H1326" s="325">
        <v>13.33</v>
      </c>
      <c r="O1326" s="367">
        <v>599</v>
      </c>
    </row>
    <row r="1327" spans="2:17">
      <c r="C1327" s="322" t="s">
        <v>3040</v>
      </c>
      <c r="E1327" s="324">
        <v>36</v>
      </c>
      <c r="F1327" s="325">
        <v>19.96</v>
      </c>
      <c r="G1327" s="325">
        <v>15.74</v>
      </c>
      <c r="H1327" s="325">
        <v>13.23</v>
      </c>
      <c r="O1327" s="367">
        <v>594</v>
      </c>
    </row>
    <row r="1328" spans="2:17">
      <c r="C1328" s="322" t="s">
        <v>3041</v>
      </c>
      <c r="E1328" s="324">
        <v>36</v>
      </c>
      <c r="F1328" s="325">
        <v>18.04</v>
      </c>
      <c r="G1328" s="325">
        <v>14.23</v>
      </c>
      <c r="H1328" s="325">
        <v>11.95</v>
      </c>
      <c r="O1328" s="367">
        <v>537</v>
      </c>
    </row>
    <row r="1329" spans="3:15" ht="29">
      <c r="C1329" s="322" t="s">
        <v>3042</v>
      </c>
      <c r="E1329" s="324">
        <v>36</v>
      </c>
      <c r="F1329" s="325">
        <v>50.4</v>
      </c>
      <c r="G1329" s="325">
        <v>39.74</v>
      </c>
      <c r="H1329" s="325">
        <v>33.4</v>
      </c>
      <c r="O1329" s="367">
        <v>1500</v>
      </c>
    </row>
    <row r="1330" spans="3:15">
      <c r="C1330" s="322" t="s">
        <v>3043</v>
      </c>
      <c r="E1330" s="324">
        <v>36</v>
      </c>
      <c r="F1330" s="325">
        <v>140.72</v>
      </c>
      <c r="G1330" s="325">
        <v>121.54</v>
      </c>
      <c r="H1330" s="325">
        <v>110.12</v>
      </c>
      <c r="O1330" s="367">
        <v>2700</v>
      </c>
    </row>
    <row r="1331" spans="3:15">
      <c r="C1331" s="322" t="s">
        <v>3044</v>
      </c>
      <c r="E1331" s="324">
        <v>36</v>
      </c>
      <c r="F1331" s="325">
        <v>246.25</v>
      </c>
      <c r="G1331" s="325">
        <v>210.05</v>
      </c>
      <c r="H1331" s="325">
        <v>188.49</v>
      </c>
      <c r="O1331" s="367">
        <v>5097</v>
      </c>
    </row>
    <row r="1332" spans="3:15">
      <c r="C1332" s="322" t="s">
        <v>3045</v>
      </c>
      <c r="E1332" s="324">
        <v>36</v>
      </c>
      <c r="F1332" s="325">
        <v>6.69</v>
      </c>
      <c r="G1332" s="325">
        <v>5.27</v>
      </c>
      <c r="H1332" s="325">
        <v>4.43</v>
      </c>
      <c r="O1332" s="367">
        <v>199</v>
      </c>
    </row>
    <row r="1333" spans="3:15">
      <c r="C1333" s="322" t="s">
        <v>3024</v>
      </c>
      <c r="E1333" s="324">
        <v>36</v>
      </c>
      <c r="F1333" s="325">
        <v>4.03</v>
      </c>
      <c r="G1333" s="325">
        <v>3.18</v>
      </c>
      <c r="H1333" s="325">
        <v>2.67</v>
      </c>
      <c r="O1333" s="367">
        <v>120</v>
      </c>
    </row>
    <row r="1334" spans="3:15">
      <c r="C1334" s="322" t="s">
        <v>3010</v>
      </c>
      <c r="E1334" s="324">
        <v>36</v>
      </c>
      <c r="F1334" s="325">
        <v>82.65</v>
      </c>
      <c r="G1334" s="325">
        <v>65.180000000000007</v>
      </c>
      <c r="H1334" s="325">
        <v>54.78</v>
      </c>
      <c r="O1334" s="367">
        <v>2460</v>
      </c>
    </row>
    <row r="1335" spans="3:15">
      <c r="C1335" s="322" t="s">
        <v>3046</v>
      </c>
      <c r="E1335" s="324">
        <v>36</v>
      </c>
      <c r="F1335" s="325">
        <v>128.06</v>
      </c>
      <c r="G1335" s="325">
        <v>109.45</v>
      </c>
      <c r="H1335" s="325">
        <v>98.36</v>
      </c>
      <c r="O1335" s="367">
        <v>2621</v>
      </c>
    </row>
    <row r="1336" spans="3:15" ht="29">
      <c r="C1336" s="322" t="s">
        <v>3047</v>
      </c>
      <c r="E1336" s="324">
        <v>36</v>
      </c>
      <c r="F1336" s="325">
        <v>11.96</v>
      </c>
      <c r="G1336" s="325">
        <v>9.43</v>
      </c>
      <c r="H1336" s="325">
        <v>7.93</v>
      </c>
      <c r="O1336" s="367">
        <v>356</v>
      </c>
    </row>
    <row r="1337" spans="3:15">
      <c r="C1337" s="322" t="s">
        <v>3048</v>
      </c>
      <c r="E1337" s="324">
        <v>36</v>
      </c>
      <c r="F1337" s="325">
        <v>13.44</v>
      </c>
      <c r="G1337" s="325">
        <v>10.59</v>
      </c>
      <c r="H1337" s="325">
        <v>8.9</v>
      </c>
      <c r="O1337" s="367">
        <v>400</v>
      </c>
    </row>
    <row r="1338" spans="3:15">
      <c r="C1338" s="322" t="s">
        <v>2796</v>
      </c>
      <c r="E1338" s="324">
        <v>36</v>
      </c>
      <c r="F1338" s="325">
        <v>8.94</v>
      </c>
      <c r="G1338" s="325">
        <v>7.05</v>
      </c>
      <c r="H1338" s="325">
        <v>5.93</v>
      </c>
      <c r="O1338" s="367">
        <v>266</v>
      </c>
    </row>
    <row r="1339" spans="3:15">
      <c r="C1339" s="322" t="s">
        <v>2797</v>
      </c>
      <c r="E1339" s="324">
        <v>36</v>
      </c>
      <c r="F1339" s="325">
        <v>45.43</v>
      </c>
      <c r="G1339" s="325">
        <v>35.82</v>
      </c>
      <c r="H1339" s="325">
        <v>30.1</v>
      </c>
      <c r="O1339" s="367">
        <v>1352</v>
      </c>
    </row>
    <row r="1340" spans="3:15">
      <c r="C1340" s="322" t="s">
        <v>3049</v>
      </c>
      <c r="E1340" s="324">
        <v>36</v>
      </c>
      <c r="F1340" s="325">
        <v>3.02</v>
      </c>
      <c r="G1340" s="325">
        <v>2.38</v>
      </c>
      <c r="H1340" s="325">
        <v>2</v>
      </c>
      <c r="O1340" s="367">
        <v>90</v>
      </c>
    </row>
    <row r="1341" spans="3:15" ht="29">
      <c r="C1341" s="322" t="s">
        <v>3050</v>
      </c>
      <c r="E1341" s="324">
        <v>36</v>
      </c>
      <c r="F1341" s="325">
        <v>127.2</v>
      </c>
      <c r="G1341" s="325">
        <v>112.99</v>
      </c>
      <c r="H1341" s="325">
        <v>104.53</v>
      </c>
      <c r="O1341" s="367">
        <v>2000</v>
      </c>
    </row>
    <row r="1342" spans="3:15">
      <c r="C1342" s="322" t="s">
        <v>3051</v>
      </c>
      <c r="E1342" s="324">
        <v>36</v>
      </c>
      <c r="F1342" s="325">
        <v>6.05</v>
      </c>
      <c r="G1342" s="325">
        <v>4.7699999999999996</v>
      </c>
      <c r="H1342" s="325">
        <v>4.01</v>
      </c>
      <c r="O1342" s="367">
        <v>180</v>
      </c>
    </row>
    <row r="1343" spans="3:15">
      <c r="C1343" s="322" t="s">
        <v>3052</v>
      </c>
      <c r="E1343" s="324">
        <v>36</v>
      </c>
      <c r="F1343" s="325">
        <v>283.47000000000003</v>
      </c>
      <c r="G1343" s="325">
        <v>235.17</v>
      </c>
      <c r="H1343" s="325">
        <v>206.41</v>
      </c>
      <c r="O1343" s="367">
        <v>6800</v>
      </c>
    </row>
    <row r="1344" spans="3:15">
      <c r="C1344" s="322" t="s">
        <v>3053</v>
      </c>
      <c r="E1344" s="324">
        <v>36</v>
      </c>
      <c r="F1344" s="325">
        <v>332.24</v>
      </c>
      <c r="G1344" s="325">
        <v>272.57</v>
      </c>
      <c r="H1344" s="325">
        <v>237.04</v>
      </c>
      <c r="O1344" s="367">
        <v>8400</v>
      </c>
    </row>
    <row r="1345" spans="2:17" ht="43.5">
      <c r="B1345" s="321" t="s">
        <v>3054</v>
      </c>
      <c r="C1345" s="322" t="s">
        <v>3055</v>
      </c>
      <c r="D1345" s="323">
        <v>70</v>
      </c>
      <c r="E1345" s="324">
        <v>36</v>
      </c>
      <c r="F1345" s="325">
        <v>295.58</v>
      </c>
      <c r="G1345" s="325">
        <v>235.21</v>
      </c>
      <c r="H1345" s="325">
        <v>199.26</v>
      </c>
      <c r="I1345" s="332">
        <v>0</v>
      </c>
      <c r="J1345" s="333">
        <v>0</v>
      </c>
      <c r="K1345" s="328">
        <v>5.0000000000000001E-3</v>
      </c>
      <c r="L1345" s="328">
        <v>3.9E-2</v>
      </c>
      <c r="M1345" s="324" t="s">
        <v>2721</v>
      </c>
      <c r="N1345" s="324" t="s">
        <v>2743</v>
      </c>
      <c r="O1345" s="367">
        <v>9350</v>
      </c>
      <c r="P1345" s="327">
        <v>5.0000000000000001E-3</v>
      </c>
      <c r="Q1345" s="327">
        <v>3.9E-2</v>
      </c>
    </row>
    <row r="1346" spans="2:17">
      <c r="C1346" s="322" t="s">
        <v>2771</v>
      </c>
      <c r="E1346" s="324">
        <v>36</v>
      </c>
      <c r="F1346" s="325">
        <v>0</v>
      </c>
      <c r="G1346" s="325">
        <v>0</v>
      </c>
      <c r="H1346" s="325">
        <v>0</v>
      </c>
    </row>
    <row r="1347" spans="2:17" ht="29">
      <c r="C1347" s="322" t="s">
        <v>3032</v>
      </c>
      <c r="E1347" s="324">
        <v>36</v>
      </c>
      <c r="F1347" s="325">
        <v>159.26</v>
      </c>
      <c r="G1347" s="325">
        <v>125.59</v>
      </c>
      <c r="H1347" s="325">
        <v>105.54</v>
      </c>
      <c r="O1347" s="367">
        <v>4740</v>
      </c>
    </row>
    <row r="1348" spans="2:17" ht="29">
      <c r="C1348" s="322" t="s">
        <v>3033</v>
      </c>
      <c r="E1348" s="324">
        <v>36</v>
      </c>
      <c r="F1348" s="325">
        <v>76.61</v>
      </c>
      <c r="G1348" s="325">
        <v>60.41</v>
      </c>
      <c r="H1348" s="325">
        <v>50.76</v>
      </c>
      <c r="O1348" s="367">
        <v>2280</v>
      </c>
    </row>
    <row r="1349" spans="2:17" ht="29">
      <c r="C1349" s="322" t="s">
        <v>3034</v>
      </c>
      <c r="E1349" s="324">
        <v>36</v>
      </c>
      <c r="F1349" s="325">
        <v>44.35</v>
      </c>
      <c r="G1349" s="325">
        <v>34.97</v>
      </c>
      <c r="H1349" s="325">
        <v>29.39</v>
      </c>
      <c r="O1349" s="367">
        <v>1320</v>
      </c>
    </row>
    <row r="1350" spans="2:17">
      <c r="C1350" s="322" t="s">
        <v>3035</v>
      </c>
      <c r="E1350" s="324">
        <v>36</v>
      </c>
      <c r="F1350" s="325">
        <v>13.44</v>
      </c>
      <c r="G1350" s="325">
        <v>10.59</v>
      </c>
      <c r="H1350" s="325">
        <v>8.9</v>
      </c>
      <c r="O1350" s="367">
        <v>400</v>
      </c>
    </row>
    <row r="1351" spans="2:17" ht="29">
      <c r="C1351" s="322" t="s">
        <v>3036</v>
      </c>
      <c r="E1351" s="324">
        <v>36</v>
      </c>
      <c r="F1351" s="325">
        <v>99.76</v>
      </c>
      <c r="G1351" s="325">
        <v>78.67</v>
      </c>
      <c r="H1351" s="325">
        <v>66.11</v>
      </c>
      <c r="O1351" s="367">
        <v>2969</v>
      </c>
    </row>
    <row r="1352" spans="2:17">
      <c r="C1352" s="322" t="s">
        <v>2828</v>
      </c>
      <c r="E1352" s="324">
        <v>36</v>
      </c>
      <c r="F1352" s="325">
        <v>0</v>
      </c>
      <c r="G1352" s="325">
        <v>0</v>
      </c>
      <c r="H1352" s="325">
        <v>0</v>
      </c>
    </row>
    <row r="1353" spans="2:17">
      <c r="C1353" s="322" t="s">
        <v>3037</v>
      </c>
      <c r="E1353" s="324">
        <v>36</v>
      </c>
      <c r="F1353" s="325">
        <v>43.01</v>
      </c>
      <c r="G1353" s="325">
        <v>33.909999999999997</v>
      </c>
      <c r="H1353" s="325">
        <v>28.51</v>
      </c>
      <c r="O1353" s="367">
        <v>1280</v>
      </c>
    </row>
    <row r="1354" spans="2:17" ht="29">
      <c r="C1354" s="322" t="s">
        <v>3038</v>
      </c>
      <c r="E1354" s="324">
        <v>36</v>
      </c>
      <c r="F1354" s="325">
        <v>80.81</v>
      </c>
      <c r="G1354" s="325">
        <v>63.72</v>
      </c>
      <c r="H1354" s="325">
        <v>53.55</v>
      </c>
      <c r="O1354" s="367">
        <v>2405</v>
      </c>
    </row>
    <row r="1355" spans="2:17">
      <c r="C1355" s="322" t="s">
        <v>3039</v>
      </c>
      <c r="E1355" s="324">
        <v>36</v>
      </c>
      <c r="F1355" s="325">
        <v>20.12</v>
      </c>
      <c r="G1355" s="325">
        <v>15.87</v>
      </c>
      <c r="H1355" s="325">
        <v>13.33</v>
      </c>
      <c r="O1355" s="367">
        <v>599</v>
      </c>
    </row>
    <row r="1356" spans="2:17">
      <c r="C1356" s="322" t="s">
        <v>3040</v>
      </c>
      <c r="E1356" s="324">
        <v>36</v>
      </c>
      <c r="F1356" s="325">
        <v>19.96</v>
      </c>
      <c r="G1356" s="325">
        <v>15.74</v>
      </c>
      <c r="H1356" s="325">
        <v>13.23</v>
      </c>
      <c r="O1356" s="367">
        <v>594</v>
      </c>
    </row>
    <row r="1357" spans="2:17">
      <c r="C1357" s="322" t="s">
        <v>3041</v>
      </c>
      <c r="E1357" s="324">
        <v>36</v>
      </c>
      <c r="F1357" s="325">
        <v>18.04</v>
      </c>
      <c r="G1357" s="325">
        <v>14.23</v>
      </c>
      <c r="H1357" s="325">
        <v>11.95</v>
      </c>
      <c r="O1357" s="367">
        <v>537</v>
      </c>
    </row>
    <row r="1358" spans="2:17" ht="29">
      <c r="C1358" s="322" t="s">
        <v>3042</v>
      </c>
      <c r="E1358" s="324">
        <v>36</v>
      </c>
      <c r="F1358" s="325">
        <v>50.4</v>
      </c>
      <c r="G1358" s="325">
        <v>39.74</v>
      </c>
      <c r="H1358" s="325">
        <v>33.4</v>
      </c>
      <c r="O1358" s="367">
        <v>1500</v>
      </c>
    </row>
    <row r="1359" spans="2:17">
      <c r="C1359" s="322" t="s">
        <v>3043</v>
      </c>
      <c r="E1359" s="324">
        <v>36</v>
      </c>
      <c r="F1359" s="325">
        <v>140.72</v>
      </c>
      <c r="G1359" s="325">
        <v>121.54</v>
      </c>
      <c r="H1359" s="325">
        <v>110.12</v>
      </c>
      <c r="O1359" s="367">
        <v>2700</v>
      </c>
    </row>
    <row r="1360" spans="2:17">
      <c r="C1360" s="322" t="s">
        <v>3044</v>
      </c>
      <c r="E1360" s="324">
        <v>36</v>
      </c>
      <c r="F1360" s="325">
        <v>246.25</v>
      </c>
      <c r="G1360" s="325">
        <v>210.05</v>
      </c>
      <c r="H1360" s="325">
        <v>188.49</v>
      </c>
      <c r="O1360" s="367">
        <v>5097</v>
      </c>
    </row>
    <row r="1361" spans="2:15">
      <c r="C1361" s="322" t="s">
        <v>3045</v>
      </c>
      <c r="E1361" s="324">
        <v>36</v>
      </c>
      <c r="F1361" s="325">
        <v>6.69</v>
      </c>
      <c r="G1361" s="325">
        <v>5.27</v>
      </c>
      <c r="H1361" s="325">
        <v>4.43</v>
      </c>
      <c r="O1361" s="367">
        <v>199</v>
      </c>
    </row>
    <row r="1362" spans="2:15">
      <c r="C1362" s="322" t="s">
        <v>3024</v>
      </c>
      <c r="E1362" s="324">
        <v>36</v>
      </c>
      <c r="F1362" s="325">
        <v>4.03</v>
      </c>
      <c r="G1362" s="325">
        <v>3.18</v>
      </c>
      <c r="H1362" s="325">
        <v>2.67</v>
      </c>
      <c r="O1362" s="367">
        <v>120</v>
      </c>
    </row>
    <row r="1363" spans="2:15">
      <c r="C1363" s="322" t="s">
        <v>3010</v>
      </c>
      <c r="E1363" s="324">
        <v>36</v>
      </c>
      <c r="F1363" s="325">
        <v>82.65</v>
      </c>
      <c r="G1363" s="325">
        <v>65.180000000000007</v>
      </c>
      <c r="H1363" s="325">
        <v>54.78</v>
      </c>
      <c r="O1363" s="367">
        <v>2460</v>
      </c>
    </row>
    <row r="1364" spans="2:15">
      <c r="C1364" s="322" t="s">
        <v>3046</v>
      </c>
      <c r="E1364" s="324">
        <v>36</v>
      </c>
      <c r="F1364" s="325">
        <v>128.06</v>
      </c>
      <c r="G1364" s="325">
        <v>109.45</v>
      </c>
      <c r="H1364" s="325">
        <v>98.36</v>
      </c>
      <c r="O1364" s="367">
        <v>2621</v>
      </c>
    </row>
    <row r="1365" spans="2:15" ht="29">
      <c r="C1365" s="322" t="s">
        <v>3047</v>
      </c>
      <c r="E1365" s="324">
        <v>36</v>
      </c>
      <c r="F1365" s="325">
        <v>11.96</v>
      </c>
      <c r="G1365" s="325">
        <v>9.43</v>
      </c>
      <c r="H1365" s="325">
        <v>7.93</v>
      </c>
      <c r="O1365" s="367">
        <v>356</v>
      </c>
    </row>
    <row r="1366" spans="2:15">
      <c r="C1366" s="322" t="s">
        <v>3048</v>
      </c>
      <c r="E1366" s="324">
        <v>36</v>
      </c>
      <c r="F1366" s="325">
        <v>13.44</v>
      </c>
      <c r="G1366" s="325">
        <v>10.59</v>
      </c>
      <c r="H1366" s="325">
        <v>8.9</v>
      </c>
      <c r="O1366" s="367">
        <v>400</v>
      </c>
    </row>
    <row r="1367" spans="2:15">
      <c r="C1367" s="322" t="s">
        <v>2796</v>
      </c>
      <c r="E1367" s="324">
        <v>36</v>
      </c>
      <c r="F1367" s="325">
        <v>8.94</v>
      </c>
      <c r="G1367" s="325">
        <v>7.05</v>
      </c>
      <c r="H1367" s="325">
        <v>5.93</v>
      </c>
      <c r="O1367" s="367">
        <v>266</v>
      </c>
    </row>
    <row r="1368" spans="2:15">
      <c r="C1368" s="322" t="s">
        <v>2797</v>
      </c>
      <c r="E1368" s="324">
        <v>36</v>
      </c>
      <c r="F1368" s="325">
        <v>45.43</v>
      </c>
      <c r="G1368" s="325">
        <v>35.82</v>
      </c>
      <c r="H1368" s="325">
        <v>30.1</v>
      </c>
      <c r="O1368" s="367">
        <v>1352</v>
      </c>
    </row>
    <row r="1369" spans="2:15">
      <c r="C1369" s="322" t="s">
        <v>3049</v>
      </c>
      <c r="E1369" s="324">
        <v>36</v>
      </c>
      <c r="F1369" s="325">
        <v>3.02</v>
      </c>
      <c r="G1369" s="325">
        <v>2.38</v>
      </c>
      <c r="H1369" s="325">
        <v>2</v>
      </c>
      <c r="O1369" s="367">
        <v>90</v>
      </c>
    </row>
    <row r="1370" spans="2:15" ht="29">
      <c r="C1370" s="322" t="s">
        <v>3050</v>
      </c>
      <c r="E1370" s="324">
        <v>36</v>
      </c>
      <c r="F1370" s="325">
        <v>127.2</v>
      </c>
      <c r="G1370" s="325">
        <v>112.99</v>
      </c>
      <c r="H1370" s="325">
        <v>104.53</v>
      </c>
      <c r="O1370" s="367">
        <v>2000</v>
      </c>
    </row>
    <row r="1371" spans="2:15">
      <c r="C1371" s="322" t="s">
        <v>3051</v>
      </c>
      <c r="E1371" s="324">
        <v>36</v>
      </c>
      <c r="F1371" s="325">
        <v>6.05</v>
      </c>
      <c r="G1371" s="325">
        <v>4.7699999999999996</v>
      </c>
      <c r="H1371" s="325">
        <v>4.01</v>
      </c>
      <c r="O1371" s="367">
        <v>180</v>
      </c>
    </row>
    <row r="1372" spans="2:15">
      <c r="C1372" s="322" t="s">
        <v>3052</v>
      </c>
      <c r="E1372" s="324">
        <v>36</v>
      </c>
      <c r="F1372" s="325">
        <v>283.47000000000003</v>
      </c>
      <c r="G1372" s="325">
        <v>235.17</v>
      </c>
      <c r="H1372" s="325">
        <v>206.41</v>
      </c>
      <c r="O1372" s="367">
        <v>6800</v>
      </c>
    </row>
    <row r="1373" spans="2:15">
      <c r="C1373" s="322" t="s">
        <v>3053</v>
      </c>
      <c r="E1373" s="324">
        <v>36</v>
      </c>
      <c r="F1373" s="325">
        <v>332.24</v>
      </c>
      <c r="G1373" s="325">
        <v>272.57</v>
      </c>
      <c r="H1373" s="325">
        <v>237.04</v>
      </c>
      <c r="O1373" s="367">
        <v>8400</v>
      </c>
    </row>
    <row r="1374" spans="2:15" ht="29">
      <c r="B1374" s="321" t="s">
        <v>3056</v>
      </c>
      <c r="C1374" s="322" t="s">
        <v>3057</v>
      </c>
      <c r="D1374" s="323" t="s">
        <v>3058</v>
      </c>
      <c r="E1374" s="324">
        <v>36</v>
      </c>
      <c r="F1374" s="325">
        <v>181.27</v>
      </c>
      <c r="G1374" s="325">
        <v>143.16</v>
      </c>
      <c r="H1374" s="325">
        <v>120.47</v>
      </c>
      <c r="I1374" s="332">
        <v>0</v>
      </c>
      <c r="J1374" s="333">
        <v>0</v>
      </c>
      <c r="K1374" s="328">
        <v>0</v>
      </c>
      <c r="L1374" s="328">
        <v>0</v>
      </c>
      <c r="M1374" s="324" t="s">
        <v>2721</v>
      </c>
      <c r="N1374" s="324" t="s">
        <v>2743</v>
      </c>
      <c r="O1374" s="367">
        <v>3938</v>
      </c>
    </row>
    <row r="1375" spans="2:15">
      <c r="C1375" s="322" t="s">
        <v>3059</v>
      </c>
      <c r="E1375" s="324">
        <v>36</v>
      </c>
      <c r="F1375" s="325">
        <v>201.6</v>
      </c>
      <c r="G1375" s="325">
        <v>158.97999999999999</v>
      </c>
      <c r="H1375" s="325">
        <v>133.6</v>
      </c>
      <c r="O1375" s="367">
        <v>6000</v>
      </c>
    </row>
    <row r="1376" spans="2:15">
      <c r="C1376" s="322" t="s">
        <v>3060</v>
      </c>
      <c r="E1376" s="324">
        <v>36</v>
      </c>
      <c r="F1376" s="325">
        <v>85.68</v>
      </c>
      <c r="G1376" s="325">
        <v>67.56</v>
      </c>
      <c r="H1376" s="325">
        <v>56.78</v>
      </c>
      <c r="O1376" s="367">
        <v>2550</v>
      </c>
    </row>
    <row r="1377" spans="2:15">
      <c r="C1377" s="322" t="s">
        <v>3061</v>
      </c>
      <c r="E1377" s="324">
        <v>36</v>
      </c>
      <c r="F1377" s="325">
        <v>13.3</v>
      </c>
      <c r="G1377" s="325">
        <v>10.49</v>
      </c>
      <c r="H1377" s="325">
        <v>8.82</v>
      </c>
      <c r="O1377" s="367">
        <v>396</v>
      </c>
    </row>
    <row r="1378" spans="2:15">
      <c r="C1378" s="322" t="s">
        <v>3062</v>
      </c>
      <c r="E1378" s="324">
        <v>36</v>
      </c>
      <c r="F1378" s="325">
        <v>72.58</v>
      </c>
      <c r="G1378" s="325">
        <v>57.23</v>
      </c>
      <c r="H1378" s="325">
        <v>48.1</v>
      </c>
      <c r="O1378" s="367">
        <v>2160</v>
      </c>
    </row>
    <row r="1379" spans="2:15">
      <c r="C1379" s="322" t="s">
        <v>3063</v>
      </c>
      <c r="E1379" s="324">
        <v>36</v>
      </c>
      <c r="F1379" s="325">
        <v>26.74</v>
      </c>
      <c r="G1379" s="325">
        <v>21.09</v>
      </c>
      <c r="H1379" s="325">
        <v>17.72</v>
      </c>
      <c r="O1379" s="367">
        <v>796</v>
      </c>
    </row>
    <row r="1380" spans="2:15" ht="29">
      <c r="B1380" s="321" t="s">
        <v>3064</v>
      </c>
      <c r="C1380" s="322" t="s">
        <v>3065</v>
      </c>
      <c r="D1380" s="323" t="s">
        <v>3058</v>
      </c>
      <c r="E1380" s="324">
        <v>36</v>
      </c>
      <c r="F1380" s="325">
        <v>355.35</v>
      </c>
      <c r="G1380" s="325">
        <v>280.44</v>
      </c>
      <c r="H1380" s="325">
        <v>235.83</v>
      </c>
      <c r="I1380" s="332">
        <v>0</v>
      </c>
      <c r="J1380" s="333">
        <v>0</v>
      </c>
      <c r="K1380" s="328">
        <v>0</v>
      </c>
      <c r="L1380" s="328">
        <v>0</v>
      </c>
      <c r="M1380" s="324" t="s">
        <v>2721</v>
      </c>
      <c r="N1380" s="324" t="s">
        <v>2743</v>
      </c>
      <c r="O1380" s="367">
        <v>8833</v>
      </c>
    </row>
    <row r="1381" spans="2:15">
      <c r="C1381" s="322" t="s">
        <v>3066</v>
      </c>
      <c r="E1381" s="324">
        <v>36</v>
      </c>
      <c r="F1381" s="325">
        <v>50.4</v>
      </c>
      <c r="G1381" s="325">
        <v>39.74</v>
      </c>
      <c r="H1381" s="325">
        <v>33.4</v>
      </c>
      <c r="O1381" s="367">
        <v>1500</v>
      </c>
    </row>
    <row r="1382" spans="2:15">
      <c r="C1382" s="322" t="s">
        <v>3067</v>
      </c>
      <c r="E1382" s="324">
        <v>36</v>
      </c>
      <c r="F1382" s="325">
        <v>134.4</v>
      </c>
      <c r="G1382" s="325">
        <v>105.98</v>
      </c>
      <c r="H1382" s="325">
        <v>89.07</v>
      </c>
      <c r="O1382" s="367">
        <v>4000</v>
      </c>
    </row>
    <row r="1383" spans="2:15">
      <c r="C1383" s="322" t="s">
        <v>3068</v>
      </c>
      <c r="E1383" s="324">
        <v>36</v>
      </c>
      <c r="F1383" s="325">
        <v>33.43</v>
      </c>
      <c r="G1383" s="325">
        <v>26.36</v>
      </c>
      <c r="H1383" s="325">
        <v>22.15</v>
      </c>
      <c r="O1383" s="367">
        <v>995</v>
      </c>
    </row>
    <row r="1384" spans="2:15">
      <c r="C1384" s="322" t="s">
        <v>3060</v>
      </c>
      <c r="E1384" s="324">
        <v>36</v>
      </c>
      <c r="F1384" s="325">
        <v>85.68</v>
      </c>
      <c r="G1384" s="325">
        <v>67.56</v>
      </c>
      <c r="H1384" s="325">
        <v>56.78</v>
      </c>
      <c r="O1384" s="367">
        <v>2550</v>
      </c>
    </row>
    <row r="1385" spans="2:15">
      <c r="C1385" s="322" t="s">
        <v>3069</v>
      </c>
      <c r="E1385" s="324">
        <v>36</v>
      </c>
      <c r="F1385" s="325">
        <v>166.65</v>
      </c>
      <c r="G1385" s="325">
        <v>131.41999999999999</v>
      </c>
      <c r="H1385" s="325">
        <v>110.44</v>
      </c>
      <c r="O1385" s="367">
        <v>4960</v>
      </c>
    </row>
    <row r="1386" spans="2:15">
      <c r="C1386" s="322" t="s">
        <v>3061</v>
      </c>
      <c r="E1386" s="324">
        <v>36</v>
      </c>
      <c r="F1386" s="325">
        <v>13.3</v>
      </c>
      <c r="G1386" s="325">
        <v>10.49</v>
      </c>
      <c r="H1386" s="325">
        <v>8.82</v>
      </c>
      <c r="O1386" s="367">
        <v>396</v>
      </c>
    </row>
    <row r="1387" spans="2:15">
      <c r="C1387" s="322" t="s">
        <v>3062</v>
      </c>
      <c r="E1387" s="324">
        <v>36</v>
      </c>
      <c r="F1387" s="325">
        <v>72.58</v>
      </c>
      <c r="G1387" s="325">
        <v>57.23</v>
      </c>
      <c r="H1387" s="325">
        <v>48.1</v>
      </c>
      <c r="O1387" s="367">
        <v>2160</v>
      </c>
    </row>
    <row r="1388" spans="2:15" ht="29">
      <c r="B1388" s="321" t="s">
        <v>3070</v>
      </c>
      <c r="C1388" s="322" t="s">
        <v>3071</v>
      </c>
      <c r="D1388" s="323" t="s">
        <v>3058</v>
      </c>
      <c r="E1388" s="324">
        <v>36</v>
      </c>
      <c r="F1388" s="325">
        <v>157.22</v>
      </c>
      <c r="G1388" s="325">
        <v>124.18</v>
      </c>
      <c r="H1388" s="325">
        <v>104.52</v>
      </c>
      <c r="I1388" s="332">
        <v>0</v>
      </c>
      <c r="J1388" s="333">
        <v>0</v>
      </c>
      <c r="K1388" s="328">
        <v>0</v>
      </c>
      <c r="L1388" s="328">
        <v>0</v>
      </c>
      <c r="M1388" s="324" t="s">
        <v>2721</v>
      </c>
      <c r="N1388" s="324" t="s">
        <v>2743</v>
      </c>
      <c r="O1388" s="367">
        <v>2936</v>
      </c>
    </row>
  </sheetData>
  <mergeCells count="3">
    <mergeCell ref="F1:K1"/>
    <mergeCell ref="F2:K2"/>
    <mergeCell ref="F4:H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7"/>
  <sheetViews>
    <sheetView workbookViewId="0">
      <selection activeCell="B6" sqref="B6"/>
    </sheetView>
  </sheetViews>
  <sheetFormatPr defaultColWidth="8.81640625" defaultRowHeight="12.5"/>
  <cols>
    <col min="1" max="1" width="45.7265625" style="158" customWidth="1"/>
    <col min="2" max="4" width="17.7265625" style="137" customWidth="1"/>
    <col min="5" max="5" width="17.7265625" style="25" customWidth="1"/>
    <col min="6" max="6" width="45.7265625" style="138" customWidth="1"/>
    <col min="7" max="7" width="8.81640625" style="194"/>
    <col min="8" max="8" width="12.7265625" style="18" customWidth="1"/>
    <col min="9" max="16384" width="8.81640625" style="18"/>
  </cols>
  <sheetData>
    <row r="1" spans="1:8" ht="26">
      <c r="A1" s="11" t="s">
        <v>2359</v>
      </c>
      <c r="B1" s="11" t="s">
        <v>738</v>
      </c>
      <c r="C1" s="11" t="s">
        <v>854</v>
      </c>
      <c r="D1" s="11" t="s">
        <v>1472</v>
      </c>
      <c r="E1" s="11" t="s">
        <v>865</v>
      </c>
      <c r="F1" s="11" t="s">
        <v>67</v>
      </c>
      <c r="G1" s="190" t="s">
        <v>2520</v>
      </c>
      <c r="H1" s="12" t="s">
        <v>2521</v>
      </c>
    </row>
    <row r="2" spans="1:8" ht="33.75" customHeight="1">
      <c r="A2" s="118" t="s">
        <v>2543</v>
      </c>
      <c r="B2" s="466" t="s">
        <v>2542</v>
      </c>
      <c r="C2" s="466"/>
      <c r="D2" s="466"/>
      <c r="E2" s="466"/>
      <c r="F2" s="466"/>
      <c r="G2" s="211"/>
      <c r="H2" s="53"/>
    </row>
    <row r="3" spans="1:8" ht="13">
      <c r="A3" s="136" t="s">
        <v>774</v>
      </c>
      <c r="G3" s="217"/>
      <c r="H3" s="138"/>
    </row>
    <row r="4" spans="1:8" ht="112.5">
      <c r="A4" s="139" t="s">
        <v>68</v>
      </c>
      <c r="B4" s="140" t="s">
        <v>1573</v>
      </c>
      <c r="C4" s="141">
        <v>8000</v>
      </c>
      <c r="D4" s="58">
        <f>Summary!B67</f>
        <v>10</v>
      </c>
      <c r="E4" s="58">
        <f t="shared" ref="E4:E38" si="0">SUM(C4-(C4*(D4/100)))</f>
        <v>7200</v>
      </c>
      <c r="F4" s="142" t="s">
        <v>69</v>
      </c>
      <c r="G4" s="206"/>
      <c r="H4" s="180">
        <f t="shared" ref="H4:H6" si="1">E4*G4</f>
        <v>0</v>
      </c>
    </row>
    <row r="5" spans="1:8" ht="150">
      <c r="A5" s="139" t="s">
        <v>70</v>
      </c>
      <c r="B5" s="140" t="s">
        <v>1574</v>
      </c>
      <c r="C5" s="141">
        <v>1000</v>
      </c>
      <c r="D5" s="58">
        <f>Summary!B67</f>
        <v>10</v>
      </c>
      <c r="E5" s="58">
        <f t="shared" si="0"/>
        <v>900</v>
      </c>
      <c r="F5" s="142" t="s">
        <v>71</v>
      </c>
      <c r="G5" s="206"/>
      <c r="H5" s="180">
        <f t="shared" si="1"/>
        <v>0</v>
      </c>
    </row>
    <row r="6" spans="1:8" ht="87.5">
      <c r="A6" s="139" t="s">
        <v>72</v>
      </c>
      <c r="B6" s="140" t="s">
        <v>1540</v>
      </c>
      <c r="C6" s="141">
        <v>1400</v>
      </c>
      <c r="D6" s="58">
        <f>Summary!B67</f>
        <v>10</v>
      </c>
      <c r="E6" s="58">
        <f t="shared" si="0"/>
        <v>1260</v>
      </c>
      <c r="F6" s="142" t="s">
        <v>2388</v>
      </c>
      <c r="G6" s="206"/>
      <c r="H6" s="180">
        <f t="shared" si="1"/>
        <v>0</v>
      </c>
    </row>
    <row r="7" spans="1:8">
      <c r="A7" s="139" t="s">
        <v>72</v>
      </c>
      <c r="B7" s="140" t="s">
        <v>1541</v>
      </c>
      <c r="C7" s="141">
        <v>1200</v>
      </c>
      <c r="D7" s="58">
        <f>Summary!B67</f>
        <v>10</v>
      </c>
      <c r="E7" s="58">
        <f t="shared" si="0"/>
        <v>1080</v>
      </c>
      <c r="F7" s="142"/>
      <c r="G7" s="206"/>
      <c r="H7" s="180">
        <f t="shared" ref="H7:H70" si="2">E7*G7</f>
        <v>0</v>
      </c>
    </row>
    <row r="8" spans="1:8">
      <c r="A8" s="139" t="s">
        <v>72</v>
      </c>
      <c r="B8" s="140" t="s">
        <v>1542</v>
      </c>
      <c r="C8" s="141">
        <v>1000</v>
      </c>
      <c r="D8" s="58">
        <f>Summary!B67</f>
        <v>10</v>
      </c>
      <c r="E8" s="58">
        <f t="shared" si="0"/>
        <v>900</v>
      </c>
      <c r="F8" s="142"/>
      <c r="G8" s="206"/>
      <c r="H8" s="180">
        <f t="shared" si="2"/>
        <v>0</v>
      </c>
    </row>
    <row r="9" spans="1:8" ht="62.5">
      <c r="A9" s="139" t="s">
        <v>73</v>
      </c>
      <c r="B9" s="140" t="s">
        <v>1543</v>
      </c>
      <c r="C9" s="141">
        <v>700</v>
      </c>
      <c r="D9" s="58">
        <f>Summary!B67</f>
        <v>10</v>
      </c>
      <c r="E9" s="58">
        <f t="shared" si="0"/>
        <v>630</v>
      </c>
      <c r="F9" s="142" t="s">
        <v>2389</v>
      </c>
      <c r="G9" s="206"/>
      <c r="H9" s="180">
        <f t="shared" si="2"/>
        <v>0</v>
      </c>
    </row>
    <row r="10" spans="1:8">
      <c r="A10" s="139" t="s">
        <v>73</v>
      </c>
      <c r="B10" s="140" t="s">
        <v>1544</v>
      </c>
      <c r="C10" s="141">
        <v>600</v>
      </c>
      <c r="D10" s="58">
        <f>Summary!B67</f>
        <v>10</v>
      </c>
      <c r="E10" s="58">
        <f t="shared" si="0"/>
        <v>540</v>
      </c>
      <c r="F10" s="142"/>
      <c r="G10" s="206"/>
      <c r="H10" s="180">
        <f t="shared" si="2"/>
        <v>0</v>
      </c>
    </row>
    <row r="11" spans="1:8">
      <c r="A11" s="139" t="s">
        <v>73</v>
      </c>
      <c r="B11" s="140" t="s">
        <v>1545</v>
      </c>
      <c r="C11" s="141">
        <v>500</v>
      </c>
      <c r="D11" s="58">
        <f>Summary!B67</f>
        <v>10</v>
      </c>
      <c r="E11" s="58">
        <f t="shared" si="0"/>
        <v>450</v>
      </c>
      <c r="F11" s="142"/>
      <c r="G11" s="206"/>
      <c r="H11" s="180">
        <f t="shared" si="2"/>
        <v>0</v>
      </c>
    </row>
    <row r="12" spans="1:8" ht="62.5">
      <c r="A12" s="139" t="s">
        <v>74</v>
      </c>
      <c r="B12" s="140" t="s">
        <v>1546</v>
      </c>
      <c r="C12" s="141">
        <v>700</v>
      </c>
      <c r="D12" s="58">
        <f>Summary!B67</f>
        <v>10</v>
      </c>
      <c r="E12" s="58">
        <f t="shared" si="0"/>
        <v>630</v>
      </c>
      <c r="F12" s="142" t="s">
        <v>75</v>
      </c>
      <c r="G12" s="206"/>
      <c r="H12" s="180">
        <f t="shared" si="2"/>
        <v>0</v>
      </c>
    </row>
    <row r="13" spans="1:8">
      <c r="A13" s="139" t="s">
        <v>74</v>
      </c>
      <c r="B13" s="140" t="s">
        <v>1547</v>
      </c>
      <c r="C13" s="141">
        <v>600</v>
      </c>
      <c r="D13" s="58">
        <f>Summary!B67</f>
        <v>10</v>
      </c>
      <c r="E13" s="58">
        <f t="shared" si="0"/>
        <v>540</v>
      </c>
      <c r="F13" s="142"/>
      <c r="G13" s="206"/>
      <c r="H13" s="180">
        <f t="shared" si="2"/>
        <v>0</v>
      </c>
    </row>
    <row r="14" spans="1:8">
      <c r="A14" s="139" t="s">
        <v>74</v>
      </c>
      <c r="B14" s="140" t="s">
        <v>1548</v>
      </c>
      <c r="C14" s="141">
        <v>500</v>
      </c>
      <c r="D14" s="58">
        <f>Summary!B67</f>
        <v>10</v>
      </c>
      <c r="E14" s="58">
        <f t="shared" si="0"/>
        <v>450</v>
      </c>
      <c r="F14" s="142"/>
      <c r="G14" s="206"/>
      <c r="H14" s="180">
        <f t="shared" si="2"/>
        <v>0</v>
      </c>
    </row>
    <row r="15" spans="1:8" ht="25">
      <c r="A15" s="139" t="s">
        <v>76</v>
      </c>
      <c r="B15" s="140" t="s">
        <v>1549</v>
      </c>
      <c r="C15" s="141">
        <v>10000</v>
      </c>
      <c r="D15" s="58">
        <f>Summary!B67</f>
        <v>10</v>
      </c>
      <c r="E15" s="58">
        <f t="shared" si="0"/>
        <v>9000</v>
      </c>
      <c r="F15" s="142" t="s">
        <v>77</v>
      </c>
      <c r="G15" s="206"/>
      <c r="H15" s="180">
        <f t="shared" si="2"/>
        <v>0</v>
      </c>
    </row>
    <row r="16" spans="1:8" ht="25">
      <c r="A16" s="139" t="s">
        <v>78</v>
      </c>
      <c r="B16" s="140" t="s">
        <v>1550</v>
      </c>
      <c r="C16" s="141">
        <v>400</v>
      </c>
      <c r="D16" s="58">
        <f>Summary!B67</f>
        <v>10</v>
      </c>
      <c r="E16" s="58">
        <f t="shared" si="0"/>
        <v>360</v>
      </c>
      <c r="F16" s="142" t="s">
        <v>79</v>
      </c>
      <c r="G16" s="206"/>
      <c r="H16" s="180">
        <f t="shared" si="2"/>
        <v>0</v>
      </c>
    </row>
    <row r="17" spans="1:8">
      <c r="A17" s="139" t="s">
        <v>78</v>
      </c>
      <c r="B17" s="140" t="s">
        <v>1551</v>
      </c>
      <c r="C17" s="141">
        <v>350</v>
      </c>
      <c r="D17" s="58">
        <f>Summary!B67</f>
        <v>10</v>
      </c>
      <c r="E17" s="58">
        <f t="shared" si="0"/>
        <v>315</v>
      </c>
      <c r="F17" s="142"/>
      <c r="G17" s="206"/>
      <c r="H17" s="180">
        <f t="shared" si="2"/>
        <v>0</v>
      </c>
    </row>
    <row r="18" spans="1:8">
      <c r="A18" s="139" t="s">
        <v>78</v>
      </c>
      <c r="B18" s="140" t="s">
        <v>1552</v>
      </c>
      <c r="C18" s="141">
        <v>300</v>
      </c>
      <c r="D18" s="58">
        <f>Summary!B67</f>
        <v>10</v>
      </c>
      <c r="E18" s="58">
        <f t="shared" si="0"/>
        <v>270</v>
      </c>
      <c r="F18" s="142"/>
      <c r="G18" s="206"/>
      <c r="H18" s="180">
        <f t="shared" si="2"/>
        <v>0</v>
      </c>
    </row>
    <row r="19" spans="1:8" ht="137.5">
      <c r="A19" s="139" t="s">
        <v>80</v>
      </c>
      <c r="B19" s="140" t="s">
        <v>1553</v>
      </c>
      <c r="C19" s="141">
        <v>10000</v>
      </c>
      <c r="D19" s="58">
        <f>Summary!B67</f>
        <v>10</v>
      </c>
      <c r="E19" s="58">
        <f t="shared" si="0"/>
        <v>9000</v>
      </c>
      <c r="F19" s="142" t="s">
        <v>2390</v>
      </c>
      <c r="G19" s="206"/>
      <c r="H19" s="180">
        <f t="shared" si="2"/>
        <v>0</v>
      </c>
    </row>
    <row r="20" spans="1:8" ht="287.5">
      <c r="A20" s="139" t="s">
        <v>81</v>
      </c>
      <c r="B20" s="140" t="s">
        <v>1554</v>
      </c>
      <c r="C20" s="141">
        <v>2000</v>
      </c>
      <c r="D20" s="58">
        <f>Summary!B67</f>
        <v>10</v>
      </c>
      <c r="E20" s="58">
        <f t="shared" si="0"/>
        <v>1800</v>
      </c>
      <c r="F20" s="142" t="s">
        <v>82</v>
      </c>
      <c r="G20" s="206"/>
      <c r="H20" s="180">
        <f t="shared" si="2"/>
        <v>0</v>
      </c>
    </row>
    <row r="21" spans="1:8" ht="50">
      <c r="A21" s="143" t="s">
        <v>83</v>
      </c>
      <c r="B21" s="144" t="s">
        <v>1555</v>
      </c>
      <c r="C21" s="145">
        <v>5000</v>
      </c>
      <c r="D21" s="22">
        <f>Summary!B67</f>
        <v>10</v>
      </c>
      <c r="E21" s="58">
        <f t="shared" si="0"/>
        <v>4500</v>
      </c>
      <c r="F21" s="146" t="s">
        <v>84</v>
      </c>
      <c r="G21" s="206"/>
      <c r="H21" s="180">
        <f t="shared" si="2"/>
        <v>0</v>
      </c>
    </row>
    <row r="22" spans="1:8" ht="50">
      <c r="A22" s="139" t="s">
        <v>85</v>
      </c>
      <c r="B22" s="140" t="s">
        <v>1556</v>
      </c>
      <c r="C22" s="141">
        <v>5000</v>
      </c>
      <c r="D22" s="58">
        <f>Summary!B67</f>
        <v>10</v>
      </c>
      <c r="E22" s="58">
        <f t="shared" si="0"/>
        <v>4500</v>
      </c>
      <c r="F22" s="142" t="s">
        <v>86</v>
      </c>
      <c r="G22" s="206"/>
      <c r="H22" s="180">
        <f t="shared" si="2"/>
        <v>0</v>
      </c>
    </row>
    <row r="23" spans="1:8" ht="50">
      <c r="A23" s="139" t="s">
        <v>87</v>
      </c>
      <c r="B23" s="140" t="s">
        <v>1557</v>
      </c>
      <c r="C23" s="141">
        <v>5000</v>
      </c>
      <c r="D23" s="58">
        <f>Summary!B67</f>
        <v>10</v>
      </c>
      <c r="E23" s="58">
        <f t="shared" si="0"/>
        <v>4500</v>
      </c>
      <c r="F23" s="142" t="s">
        <v>88</v>
      </c>
      <c r="G23" s="206"/>
      <c r="H23" s="180">
        <f t="shared" si="2"/>
        <v>0</v>
      </c>
    </row>
    <row r="24" spans="1:8" ht="50">
      <c r="A24" s="139" t="s">
        <v>89</v>
      </c>
      <c r="B24" s="140" t="s">
        <v>1558</v>
      </c>
      <c r="C24" s="141">
        <v>5000</v>
      </c>
      <c r="D24" s="58">
        <f>Summary!B67</f>
        <v>10</v>
      </c>
      <c r="E24" s="58">
        <f t="shared" si="0"/>
        <v>4500</v>
      </c>
      <c r="F24" s="142" t="s">
        <v>90</v>
      </c>
      <c r="G24" s="206"/>
      <c r="H24" s="180">
        <f t="shared" si="2"/>
        <v>0</v>
      </c>
    </row>
    <row r="25" spans="1:8" ht="50">
      <c r="A25" s="139" t="s">
        <v>91</v>
      </c>
      <c r="B25" s="140" t="s">
        <v>1559</v>
      </c>
      <c r="C25" s="141">
        <v>5000</v>
      </c>
      <c r="D25" s="58">
        <f>Summary!B67</f>
        <v>10</v>
      </c>
      <c r="E25" s="58">
        <f t="shared" si="0"/>
        <v>4500</v>
      </c>
      <c r="F25" s="142" t="s">
        <v>92</v>
      </c>
      <c r="G25" s="206"/>
      <c r="H25" s="180">
        <f t="shared" si="2"/>
        <v>0</v>
      </c>
    </row>
    <row r="26" spans="1:8" ht="75">
      <c r="A26" s="139" t="s">
        <v>93</v>
      </c>
      <c r="B26" s="140" t="s">
        <v>1560</v>
      </c>
      <c r="C26" s="141">
        <v>5000</v>
      </c>
      <c r="D26" s="58">
        <f>Summary!B67</f>
        <v>10</v>
      </c>
      <c r="E26" s="58">
        <f t="shared" si="0"/>
        <v>4500</v>
      </c>
      <c r="F26" s="142" t="s">
        <v>94</v>
      </c>
      <c r="G26" s="206"/>
      <c r="H26" s="180">
        <f t="shared" si="2"/>
        <v>0</v>
      </c>
    </row>
    <row r="27" spans="1:8" ht="75">
      <c r="A27" s="139" t="s">
        <v>95</v>
      </c>
      <c r="B27" s="140" t="s">
        <v>1561</v>
      </c>
      <c r="C27" s="141">
        <v>5000</v>
      </c>
      <c r="D27" s="58">
        <f>Summary!B67</f>
        <v>10</v>
      </c>
      <c r="E27" s="58">
        <f t="shared" si="0"/>
        <v>4500</v>
      </c>
      <c r="F27" s="142" t="s">
        <v>94</v>
      </c>
      <c r="G27" s="206"/>
      <c r="H27" s="180">
        <f t="shared" si="2"/>
        <v>0</v>
      </c>
    </row>
    <row r="28" spans="1:8" ht="75">
      <c r="A28" s="139" t="s">
        <v>96</v>
      </c>
      <c r="B28" s="140" t="s">
        <v>1562</v>
      </c>
      <c r="C28" s="141">
        <v>5000</v>
      </c>
      <c r="D28" s="58">
        <f>Summary!B67</f>
        <v>10</v>
      </c>
      <c r="E28" s="58">
        <f t="shared" si="0"/>
        <v>4500</v>
      </c>
      <c r="F28" s="142" t="s">
        <v>94</v>
      </c>
      <c r="G28" s="206"/>
      <c r="H28" s="180">
        <f t="shared" si="2"/>
        <v>0</v>
      </c>
    </row>
    <row r="29" spans="1:8" ht="75">
      <c r="A29" s="139" t="s">
        <v>97</v>
      </c>
      <c r="B29" s="140" t="s">
        <v>1563</v>
      </c>
      <c r="C29" s="141">
        <v>5000</v>
      </c>
      <c r="D29" s="58">
        <f>Summary!B67</f>
        <v>10</v>
      </c>
      <c r="E29" s="58">
        <f t="shared" si="0"/>
        <v>4500</v>
      </c>
      <c r="F29" s="142" t="s">
        <v>94</v>
      </c>
      <c r="G29" s="206"/>
      <c r="H29" s="180">
        <f t="shared" si="2"/>
        <v>0</v>
      </c>
    </row>
    <row r="30" spans="1:8" ht="62.5">
      <c r="A30" s="139" t="s">
        <v>98</v>
      </c>
      <c r="B30" s="140" t="s">
        <v>1564</v>
      </c>
      <c r="C30" s="141">
        <v>5000</v>
      </c>
      <c r="D30" s="58">
        <f>Summary!B67</f>
        <v>10</v>
      </c>
      <c r="E30" s="58">
        <f t="shared" si="0"/>
        <v>4500</v>
      </c>
      <c r="F30" s="142" t="s">
        <v>2391</v>
      </c>
      <c r="G30" s="206"/>
      <c r="H30" s="180">
        <f t="shared" si="2"/>
        <v>0</v>
      </c>
    </row>
    <row r="31" spans="1:8" ht="75">
      <c r="A31" s="139" t="s">
        <v>99</v>
      </c>
      <c r="B31" s="140" t="s">
        <v>1565</v>
      </c>
      <c r="C31" s="141">
        <v>5000</v>
      </c>
      <c r="D31" s="58">
        <f>Summary!B67</f>
        <v>10</v>
      </c>
      <c r="E31" s="58">
        <f t="shared" si="0"/>
        <v>4500</v>
      </c>
      <c r="F31" s="142" t="s">
        <v>100</v>
      </c>
      <c r="G31" s="206"/>
      <c r="H31" s="180">
        <f t="shared" si="2"/>
        <v>0</v>
      </c>
    </row>
    <row r="32" spans="1:8" ht="50">
      <c r="A32" s="139" t="s">
        <v>101</v>
      </c>
      <c r="B32" s="140" t="s">
        <v>1566</v>
      </c>
      <c r="C32" s="141">
        <v>5000</v>
      </c>
      <c r="D32" s="58">
        <f>Summary!B67</f>
        <v>10</v>
      </c>
      <c r="E32" s="58">
        <f t="shared" si="0"/>
        <v>4500</v>
      </c>
      <c r="F32" s="142" t="s">
        <v>102</v>
      </c>
      <c r="G32" s="206"/>
      <c r="H32" s="180">
        <f t="shared" si="2"/>
        <v>0</v>
      </c>
    </row>
    <row r="33" spans="1:8" ht="25">
      <c r="A33" s="139" t="s">
        <v>103</v>
      </c>
      <c r="B33" s="140" t="s">
        <v>1567</v>
      </c>
      <c r="C33" s="141">
        <v>15000</v>
      </c>
      <c r="D33" s="58">
        <f>Summary!B67</f>
        <v>10</v>
      </c>
      <c r="E33" s="58">
        <f t="shared" si="0"/>
        <v>13500</v>
      </c>
      <c r="F33" s="142" t="s">
        <v>104</v>
      </c>
      <c r="G33" s="206"/>
      <c r="H33" s="180">
        <f t="shared" si="2"/>
        <v>0</v>
      </c>
    </row>
    <row r="34" spans="1:8" ht="175">
      <c r="A34" s="139" t="s">
        <v>105</v>
      </c>
      <c r="B34" s="140" t="s">
        <v>1568</v>
      </c>
      <c r="C34" s="141">
        <v>5</v>
      </c>
      <c r="D34" s="58">
        <f>Summary!B67</f>
        <v>10</v>
      </c>
      <c r="E34" s="58">
        <f t="shared" si="0"/>
        <v>4.5</v>
      </c>
      <c r="F34" s="142" t="s">
        <v>2392</v>
      </c>
      <c r="G34" s="206"/>
      <c r="H34" s="180">
        <f t="shared" si="2"/>
        <v>0</v>
      </c>
    </row>
    <row r="35" spans="1:8" ht="50">
      <c r="A35" s="139" t="s">
        <v>106</v>
      </c>
      <c r="B35" s="140" t="s">
        <v>1569</v>
      </c>
      <c r="C35" s="141">
        <v>2000</v>
      </c>
      <c r="D35" s="58">
        <f>Summary!B67</f>
        <v>10</v>
      </c>
      <c r="E35" s="58">
        <f t="shared" si="0"/>
        <v>1800</v>
      </c>
      <c r="F35" s="142" t="s">
        <v>107</v>
      </c>
      <c r="G35" s="206"/>
      <c r="H35" s="180">
        <f t="shared" si="2"/>
        <v>0</v>
      </c>
    </row>
    <row r="36" spans="1:8" ht="75">
      <c r="A36" s="139" t="s">
        <v>108</v>
      </c>
      <c r="B36" s="140" t="s">
        <v>1570</v>
      </c>
      <c r="C36" s="141">
        <v>600</v>
      </c>
      <c r="D36" s="58">
        <f>Summary!B67</f>
        <v>10</v>
      </c>
      <c r="E36" s="58">
        <f t="shared" si="0"/>
        <v>540</v>
      </c>
      <c r="F36" s="142" t="s">
        <v>2393</v>
      </c>
      <c r="G36" s="206"/>
      <c r="H36" s="180">
        <f t="shared" si="2"/>
        <v>0</v>
      </c>
    </row>
    <row r="37" spans="1:8" ht="62.5">
      <c r="A37" s="139" t="s">
        <v>109</v>
      </c>
      <c r="B37" s="140" t="s">
        <v>1571</v>
      </c>
      <c r="C37" s="141">
        <v>300</v>
      </c>
      <c r="D37" s="58">
        <f>Summary!B67</f>
        <v>10</v>
      </c>
      <c r="E37" s="58">
        <f t="shared" si="0"/>
        <v>270</v>
      </c>
      <c r="F37" s="142" t="s">
        <v>2394</v>
      </c>
      <c r="G37" s="206"/>
      <c r="H37" s="180">
        <f t="shared" si="2"/>
        <v>0</v>
      </c>
    </row>
    <row r="38" spans="1:8" ht="75">
      <c r="A38" s="139" t="s">
        <v>110</v>
      </c>
      <c r="B38" s="140" t="s">
        <v>1572</v>
      </c>
      <c r="C38" s="141">
        <v>300</v>
      </c>
      <c r="D38" s="58">
        <f>Summary!B67</f>
        <v>10</v>
      </c>
      <c r="E38" s="58">
        <f t="shared" si="0"/>
        <v>270</v>
      </c>
      <c r="F38" s="142" t="s">
        <v>111</v>
      </c>
      <c r="G38" s="206"/>
      <c r="H38" s="180">
        <f t="shared" si="2"/>
        <v>0</v>
      </c>
    </row>
    <row r="39" spans="1:8" ht="13">
      <c r="A39" s="147" t="s">
        <v>112</v>
      </c>
      <c r="B39" s="148"/>
      <c r="C39" s="148"/>
      <c r="D39" s="148"/>
      <c r="E39" s="148"/>
      <c r="F39" s="148"/>
      <c r="G39" s="218"/>
      <c r="H39" s="148"/>
    </row>
    <row r="40" spans="1:8" ht="75">
      <c r="A40" s="139" t="s">
        <v>114</v>
      </c>
      <c r="B40" s="140" t="s">
        <v>2066</v>
      </c>
      <c r="C40" s="141">
        <v>30000</v>
      </c>
      <c r="D40" s="58">
        <f>Summary!B68</f>
        <v>10</v>
      </c>
      <c r="E40" s="58">
        <f t="shared" ref="E40:E51" si="3">SUM(C40-(C40*(D40/100)))</f>
        <v>27000</v>
      </c>
      <c r="F40" s="142" t="s">
        <v>115</v>
      </c>
      <c r="G40" s="206"/>
      <c r="H40" s="180">
        <f t="shared" si="2"/>
        <v>0</v>
      </c>
    </row>
    <row r="41" spans="1:8" ht="75">
      <c r="A41" s="139" t="s">
        <v>114</v>
      </c>
      <c r="B41" s="140" t="s">
        <v>2067</v>
      </c>
      <c r="C41" s="141">
        <v>50000</v>
      </c>
      <c r="D41" s="58">
        <f>Summary!B68</f>
        <v>10</v>
      </c>
      <c r="E41" s="58">
        <f t="shared" si="3"/>
        <v>45000</v>
      </c>
      <c r="F41" s="142" t="s">
        <v>115</v>
      </c>
      <c r="G41" s="206"/>
      <c r="H41" s="180">
        <f t="shared" si="2"/>
        <v>0</v>
      </c>
    </row>
    <row r="42" spans="1:8" ht="75">
      <c r="A42" s="139" t="s">
        <v>114</v>
      </c>
      <c r="B42" s="140" t="s">
        <v>2068</v>
      </c>
      <c r="C42" s="141">
        <v>75000</v>
      </c>
      <c r="D42" s="58">
        <f>Summary!B68</f>
        <v>10</v>
      </c>
      <c r="E42" s="58">
        <f t="shared" si="3"/>
        <v>67500</v>
      </c>
      <c r="F42" s="142" t="s">
        <v>115</v>
      </c>
      <c r="G42" s="206"/>
      <c r="H42" s="180">
        <f t="shared" si="2"/>
        <v>0</v>
      </c>
    </row>
    <row r="43" spans="1:8" ht="75">
      <c r="A43" s="139" t="s">
        <v>114</v>
      </c>
      <c r="B43" s="140" t="s">
        <v>2069</v>
      </c>
      <c r="C43" s="141">
        <v>3000</v>
      </c>
      <c r="D43" s="58">
        <f>Summary!B68</f>
        <v>10</v>
      </c>
      <c r="E43" s="58">
        <f t="shared" si="3"/>
        <v>2700</v>
      </c>
      <c r="F43" s="142" t="s">
        <v>115</v>
      </c>
      <c r="G43" s="206"/>
      <c r="H43" s="180">
        <f t="shared" si="2"/>
        <v>0</v>
      </c>
    </row>
    <row r="44" spans="1:8" ht="75">
      <c r="A44" s="139" t="s">
        <v>114</v>
      </c>
      <c r="B44" s="140" t="s">
        <v>2070</v>
      </c>
      <c r="C44" s="141">
        <v>1400</v>
      </c>
      <c r="D44" s="58">
        <f>Summary!B68</f>
        <v>10</v>
      </c>
      <c r="E44" s="58">
        <f t="shared" si="3"/>
        <v>1260</v>
      </c>
      <c r="F44" s="142" t="s">
        <v>115</v>
      </c>
      <c r="G44" s="206"/>
      <c r="H44" s="180">
        <f t="shared" si="2"/>
        <v>0</v>
      </c>
    </row>
    <row r="45" spans="1:8" ht="75">
      <c r="A45" s="139" t="s">
        <v>114</v>
      </c>
      <c r="B45" s="140" t="s">
        <v>2071</v>
      </c>
      <c r="C45" s="141">
        <v>2400</v>
      </c>
      <c r="D45" s="58">
        <f>Summary!B68</f>
        <v>10</v>
      </c>
      <c r="E45" s="58">
        <f t="shared" si="3"/>
        <v>2160</v>
      </c>
      <c r="F45" s="142" t="s">
        <v>115</v>
      </c>
      <c r="G45" s="206"/>
      <c r="H45" s="180">
        <f t="shared" si="2"/>
        <v>0</v>
      </c>
    </row>
    <row r="46" spans="1:8" ht="75">
      <c r="A46" s="139" t="s">
        <v>114</v>
      </c>
      <c r="B46" s="140" t="s">
        <v>2072</v>
      </c>
      <c r="C46" s="141">
        <v>3600</v>
      </c>
      <c r="D46" s="58">
        <f>Summary!B68</f>
        <v>10</v>
      </c>
      <c r="E46" s="58">
        <f t="shared" si="3"/>
        <v>3240</v>
      </c>
      <c r="F46" s="142" t="s">
        <v>115</v>
      </c>
      <c r="G46" s="206"/>
      <c r="H46" s="180">
        <f t="shared" si="2"/>
        <v>0</v>
      </c>
    </row>
    <row r="47" spans="1:8" ht="75">
      <c r="A47" s="139" t="s">
        <v>114</v>
      </c>
      <c r="B47" s="140" t="s">
        <v>2073</v>
      </c>
      <c r="C47" s="141">
        <v>300</v>
      </c>
      <c r="D47" s="58">
        <f>Summary!B68</f>
        <v>10</v>
      </c>
      <c r="E47" s="58">
        <f t="shared" si="3"/>
        <v>270</v>
      </c>
      <c r="F47" s="142" t="s">
        <v>115</v>
      </c>
      <c r="G47" s="206"/>
      <c r="H47" s="180">
        <f t="shared" si="2"/>
        <v>0</v>
      </c>
    </row>
    <row r="48" spans="1:8" ht="50">
      <c r="A48" s="139" t="s">
        <v>116</v>
      </c>
      <c r="B48" s="140" t="s">
        <v>2074</v>
      </c>
      <c r="C48" s="141">
        <v>5000</v>
      </c>
      <c r="D48" s="58">
        <f>Summary!B68</f>
        <v>10</v>
      </c>
      <c r="E48" s="58">
        <f t="shared" si="3"/>
        <v>4500</v>
      </c>
      <c r="F48" s="142" t="s">
        <v>117</v>
      </c>
      <c r="G48" s="206"/>
      <c r="H48" s="180">
        <f t="shared" si="2"/>
        <v>0</v>
      </c>
    </row>
    <row r="49" spans="1:8" ht="50">
      <c r="A49" s="139" t="s">
        <v>118</v>
      </c>
      <c r="B49" s="140" t="s">
        <v>2075</v>
      </c>
      <c r="C49" s="141">
        <v>236</v>
      </c>
      <c r="D49" s="58">
        <f>Summary!B68</f>
        <v>10</v>
      </c>
      <c r="E49" s="58">
        <f t="shared" si="3"/>
        <v>212.4</v>
      </c>
      <c r="F49" s="142" t="s">
        <v>117</v>
      </c>
      <c r="G49" s="206"/>
      <c r="H49" s="180">
        <f t="shared" si="2"/>
        <v>0</v>
      </c>
    </row>
    <row r="50" spans="1:8" ht="50">
      <c r="A50" s="139" t="s">
        <v>119</v>
      </c>
      <c r="B50" s="140" t="s">
        <v>2076</v>
      </c>
      <c r="C50" s="141">
        <v>5000</v>
      </c>
      <c r="D50" s="58">
        <f>Summary!B68</f>
        <v>10</v>
      </c>
      <c r="E50" s="58">
        <f t="shared" si="3"/>
        <v>4500</v>
      </c>
      <c r="F50" s="142" t="s">
        <v>117</v>
      </c>
      <c r="G50" s="206"/>
      <c r="H50" s="180">
        <f t="shared" si="2"/>
        <v>0</v>
      </c>
    </row>
    <row r="51" spans="1:8" ht="50">
      <c r="A51" s="139" t="s">
        <v>120</v>
      </c>
      <c r="B51" s="140" t="s">
        <v>2077</v>
      </c>
      <c r="C51" s="141">
        <v>236</v>
      </c>
      <c r="D51" s="58">
        <f>Summary!B68</f>
        <v>10</v>
      </c>
      <c r="E51" s="58">
        <f t="shared" si="3"/>
        <v>212.4</v>
      </c>
      <c r="F51" s="142" t="s">
        <v>117</v>
      </c>
      <c r="G51" s="206"/>
      <c r="H51" s="180">
        <f t="shared" si="2"/>
        <v>0</v>
      </c>
    </row>
    <row r="52" spans="1:8" ht="13">
      <c r="A52" s="147" t="s">
        <v>121</v>
      </c>
      <c r="B52" s="148"/>
      <c r="C52" s="148"/>
      <c r="D52" s="148"/>
      <c r="E52" s="148"/>
      <c r="F52" s="148"/>
      <c r="G52" s="218"/>
      <c r="H52" s="148"/>
    </row>
    <row r="53" spans="1:8" ht="87.5">
      <c r="A53" s="139" t="s">
        <v>122</v>
      </c>
      <c r="B53" s="134" t="s">
        <v>1906</v>
      </c>
      <c r="C53" s="149">
        <v>5000</v>
      </c>
      <c r="D53" s="58">
        <f>Summary!B69</f>
        <v>10</v>
      </c>
      <c r="E53" s="58">
        <f t="shared" ref="E53:E71" si="4">SUM(C53-(C53*(D53/100)))</f>
        <v>4500</v>
      </c>
      <c r="F53" s="142" t="s">
        <v>2395</v>
      </c>
      <c r="G53" s="206"/>
      <c r="H53" s="180">
        <f t="shared" si="2"/>
        <v>0</v>
      </c>
    </row>
    <row r="54" spans="1:8" ht="75">
      <c r="A54" s="139" t="s">
        <v>123</v>
      </c>
      <c r="B54" s="134" t="s">
        <v>1907</v>
      </c>
      <c r="C54" s="149">
        <v>10000</v>
      </c>
      <c r="D54" s="58">
        <f>Summary!B69</f>
        <v>10</v>
      </c>
      <c r="E54" s="58">
        <f t="shared" si="4"/>
        <v>9000</v>
      </c>
      <c r="F54" s="142" t="s">
        <v>2396</v>
      </c>
      <c r="G54" s="206"/>
      <c r="H54" s="180">
        <f t="shared" si="2"/>
        <v>0</v>
      </c>
    </row>
    <row r="55" spans="1:8" ht="75">
      <c r="A55" s="139" t="s">
        <v>124</v>
      </c>
      <c r="B55" s="134" t="s">
        <v>1908</v>
      </c>
      <c r="C55" s="149">
        <v>10000</v>
      </c>
      <c r="D55" s="58">
        <f>Summary!B69</f>
        <v>10</v>
      </c>
      <c r="E55" s="58">
        <f t="shared" si="4"/>
        <v>9000</v>
      </c>
      <c r="F55" s="142" t="s">
        <v>2397</v>
      </c>
      <c r="G55" s="206"/>
      <c r="H55" s="180">
        <f t="shared" si="2"/>
        <v>0</v>
      </c>
    </row>
    <row r="56" spans="1:8" ht="50">
      <c r="A56" s="139" t="s">
        <v>125</v>
      </c>
      <c r="B56" s="134" t="s">
        <v>1909</v>
      </c>
      <c r="C56" s="149">
        <v>5000</v>
      </c>
      <c r="D56" s="58">
        <f>Summary!B69</f>
        <v>10</v>
      </c>
      <c r="E56" s="58">
        <f t="shared" si="4"/>
        <v>4500</v>
      </c>
      <c r="F56" s="142" t="s">
        <v>126</v>
      </c>
      <c r="G56" s="206"/>
      <c r="H56" s="180">
        <f t="shared" si="2"/>
        <v>0</v>
      </c>
    </row>
    <row r="57" spans="1:8" ht="100">
      <c r="A57" s="139" t="s">
        <v>127</v>
      </c>
      <c r="B57" s="134" t="s">
        <v>1910</v>
      </c>
      <c r="C57" s="149">
        <v>5000</v>
      </c>
      <c r="D57" s="58">
        <f>Summary!B69</f>
        <v>10</v>
      </c>
      <c r="E57" s="58">
        <f t="shared" si="4"/>
        <v>4500</v>
      </c>
      <c r="F57" s="142" t="s">
        <v>2398</v>
      </c>
      <c r="G57" s="206"/>
      <c r="H57" s="180">
        <f t="shared" si="2"/>
        <v>0</v>
      </c>
    </row>
    <row r="58" spans="1:8" ht="37.5">
      <c r="A58" s="139" t="s">
        <v>128</v>
      </c>
      <c r="B58" s="134" t="s">
        <v>1911</v>
      </c>
      <c r="C58" s="149">
        <v>3000</v>
      </c>
      <c r="D58" s="58">
        <f>Summary!B69</f>
        <v>10</v>
      </c>
      <c r="E58" s="58">
        <f t="shared" si="4"/>
        <v>2700</v>
      </c>
      <c r="F58" s="142" t="s">
        <v>129</v>
      </c>
      <c r="G58" s="206"/>
      <c r="H58" s="180">
        <f t="shared" si="2"/>
        <v>0</v>
      </c>
    </row>
    <row r="59" spans="1:8">
      <c r="A59" s="139" t="s">
        <v>128</v>
      </c>
      <c r="B59" s="134" t="s">
        <v>1912</v>
      </c>
      <c r="C59" s="149">
        <v>1500</v>
      </c>
      <c r="D59" s="58">
        <f>Summary!B69</f>
        <v>10</v>
      </c>
      <c r="E59" s="58">
        <f t="shared" si="4"/>
        <v>1350</v>
      </c>
      <c r="F59" s="142"/>
      <c r="G59" s="206"/>
      <c r="H59" s="180">
        <f t="shared" si="2"/>
        <v>0</v>
      </c>
    </row>
    <row r="60" spans="1:8" ht="37.5">
      <c r="A60" s="139" t="s">
        <v>130</v>
      </c>
      <c r="B60" s="134" t="s">
        <v>1913</v>
      </c>
      <c r="C60" s="149">
        <v>5000</v>
      </c>
      <c r="D60" s="58">
        <f>Summary!B69</f>
        <v>10</v>
      </c>
      <c r="E60" s="58">
        <f t="shared" si="4"/>
        <v>4500</v>
      </c>
      <c r="F60" s="142" t="s">
        <v>131</v>
      </c>
      <c r="G60" s="206"/>
      <c r="H60" s="180">
        <f t="shared" si="2"/>
        <v>0</v>
      </c>
    </row>
    <row r="61" spans="1:8" ht="37.5">
      <c r="A61" s="139" t="s">
        <v>132</v>
      </c>
      <c r="B61" s="134" t="s">
        <v>1914</v>
      </c>
      <c r="C61" s="149">
        <v>200</v>
      </c>
      <c r="D61" s="58">
        <f>Summary!B69</f>
        <v>10</v>
      </c>
      <c r="E61" s="58">
        <f t="shared" si="4"/>
        <v>180</v>
      </c>
      <c r="F61" s="142" t="s">
        <v>133</v>
      </c>
      <c r="G61" s="206"/>
      <c r="H61" s="180">
        <f t="shared" si="2"/>
        <v>0</v>
      </c>
    </row>
    <row r="62" spans="1:8" ht="75">
      <c r="A62" s="139" t="s">
        <v>134</v>
      </c>
      <c r="B62" s="134" t="s">
        <v>1915</v>
      </c>
      <c r="C62" s="149">
        <v>1600</v>
      </c>
      <c r="D62" s="58">
        <f>Summary!B69</f>
        <v>10</v>
      </c>
      <c r="E62" s="58">
        <f t="shared" si="4"/>
        <v>1440</v>
      </c>
      <c r="F62" s="142" t="s">
        <v>135</v>
      </c>
      <c r="G62" s="206"/>
      <c r="H62" s="180">
        <f t="shared" si="2"/>
        <v>0</v>
      </c>
    </row>
    <row r="63" spans="1:8">
      <c r="A63" s="139" t="s">
        <v>134</v>
      </c>
      <c r="B63" s="134" t="s">
        <v>1916</v>
      </c>
      <c r="C63" s="149">
        <v>1400</v>
      </c>
      <c r="D63" s="58">
        <f>Summary!B69</f>
        <v>10</v>
      </c>
      <c r="E63" s="58">
        <f t="shared" si="4"/>
        <v>1260</v>
      </c>
      <c r="F63" s="142"/>
      <c r="G63" s="206"/>
      <c r="H63" s="180">
        <f t="shared" si="2"/>
        <v>0</v>
      </c>
    </row>
    <row r="64" spans="1:8">
      <c r="A64" s="139" t="s">
        <v>134</v>
      </c>
      <c r="B64" s="134" t="s">
        <v>1917</v>
      </c>
      <c r="C64" s="149">
        <v>1200</v>
      </c>
      <c r="D64" s="58">
        <f>Summary!B69</f>
        <v>10</v>
      </c>
      <c r="E64" s="58">
        <f t="shared" si="4"/>
        <v>1080</v>
      </c>
      <c r="F64" s="142"/>
      <c r="G64" s="206"/>
      <c r="H64" s="180">
        <f t="shared" si="2"/>
        <v>0</v>
      </c>
    </row>
    <row r="65" spans="1:8">
      <c r="A65" s="139" t="s">
        <v>134</v>
      </c>
      <c r="B65" s="134" t="s">
        <v>1918</v>
      </c>
      <c r="C65" s="149">
        <v>1000</v>
      </c>
      <c r="D65" s="58">
        <f>Summary!B69</f>
        <v>10</v>
      </c>
      <c r="E65" s="58">
        <f t="shared" si="4"/>
        <v>900</v>
      </c>
      <c r="F65" s="142"/>
      <c r="G65" s="206"/>
      <c r="H65" s="180">
        <f t="shared" si="2"/>
        <v>0</v>
      </c>
    </row>
    <row r="66" spans="1:8">
      <c r="A66" s="139" t="s">
        <v>134</v>
      </c>
      <c r="B66" s="134" t="s">
        <v>1919</v>
      </c>
      <c r="C66" s="149">
        <v>800</v>
      </c>
      <c r="D66" s="58">
        <f>Summary!B69</f>
        <v>10</v>
      </c>
      <c r="E66" s="58">
        <f t="shared" si="4"/>
        <v>720</v>
      </c>
      <c r="F66" s="142"/>
      <c r="G66" s="206"/>
      <c r="H66" s="180">
        <f t="shared" si="2"/>
        <v>0</v>
      </c>
    </row>
    <row r="67" spans="1:8" ht="25">
      <c r="A67" s="139" t="s">
        <v>136</v>
      </c>
      <c r="B67" s="134" t="s">
        <v>1920</v>
      </c>
      <c r="C67" s="149">
        <v>2000</v>
      </c>
      <c r="D67" s="58">
        <f>Summary!B69</f>
        <v>10</v>
      </c>
      <c r="E67" s="58">
        <f t="shared" si="4"/>
        <v>1800</v>
      </c>
      <c r="F67" s="142" t="s">
        <v>137</v>
      </c>
      <c r="G67" s="206"/>
      <c r="H67" s="180">
        <f t="shared" si="2"/>
        <v>0</v>
      </c>
    </row>
    <row r="68" spans="1:8" ht="25">
      <c r="A68" s="139" t="s">
        <v>138</v>
      </c>
      <c r="B68" s="134" t="s">
        <v>1921</v>
      </c>
      <c r="C68" s="149">
        <v>5000</v>
      </c>
      <c r="D68" s="58">
        <f>Summary!B69</f>
        <v>10</v>
      </c>
      <c r="E68" s="58">
        <f t="shared" si="4"/>
        <v>4500</v>
      </c>
      <c r="F68" s="142" t="s">
        <v>139</v>
      </c>
      <c r="G68" s="206"/>
      <c r="H68" s="180">
        <f t="shared" si="2"/>
        <v>0</v>
      </c>
    </row>
    <row r="69" spans="1:8" ht="37.5">
      <c r="A69" s="139" t="s">
        <v>140</v>
      </c>
      <c r="B69" s="134" t="s">
        <v>1922</v>
      </c>
      <c r="C69" s="149">
        <v>10000</v>
      </c>
      <c r="D69" s="58">
        <f>Summary!B69</f>
        <v>10</v>
      </c>
      <c r="E69" s="58">
        <f t="shared" si="4"/>
        <v>9000</v>
      </c>
      <c r="F69" s="142" t="s">
        <v>141</v>
      </c>
      <c r="G69" s="206"/>
      <c r="H69" s="180">
        <f t="shared" si="2"/>
        <v>0</v>
      </c>
    </row>
    <row r="70" spans="1:8" ht="37.5">
      <c r="A70" s="139" t="s">
        <v>142</v>
      </c>
      <c r="B70" s="134" t="s">
        <v>1923</v>
      </c>
      <c r="C70" s="149">
        <v>10000</v>
      </c>
      <c r="D70" s="58">
        <f>Summary!B69</f>
        <v>10</v>
      </c>
      <c r="E70" s="58">
        <f t="shared" si="4"/>
        <v>9000</v>
      </c>
      <c r="F70" s="142" t="s">
        <v>143</v>
      </c>
      <c r="G70" s="206"/>
      <c r="H70" s="180">
        <f t="shared" si="2"/>
        <v>0</v>
      </c>
    </row>
    <row r="71" spans="1:8" ht="75">
      <c r="A71" s="139" t="s">
        <v>144</v>
      </c>
      <c r="B71" s="134" t="s">
        <v>1924</v>
      </c>
      <c r="C71" s="149">
        <v>10000</v>
      </c>
      <c r="D71" s="58">
        <f>Summary!B69</f>
        <v>10</v>
      </c>
      <c r="E71" s="58">
        <f t="shared" si="4"/>
        <v>9000</v>
      </c>
      <c r="F71" s="142" t="s">
        <v>145</v>
      </c>
      <c r="G71" s="206"/>
      <c r="H71" s="180">
        <f t="shared" ref="H71:H134" si="5">E71*G71</f>
        <v>0</v>
      </c>
    </row>
    <row r="72" spans="1:8" ht="13">
      <c r="A72" s="147" t="s">
        <v>146</v>
      </c>
      <c r="B72" s="148"/>
      <c r="C72" s="148"/>
      <c r="D72" s="148"/>
      <c r="E72" s="148"/>
      <c r="F72" s="148"/>
      <c r="G72" s="218"/>
      <c r="H72" s="148"/>
    </row>
    <row r="73" spans="1:8" ht="50">
      <c r="A73" s="139" t="s">
        <v>147</v>
      </c>
      <c r="B73" s="134" t="s">
        <v>2081</v>
      </c>
      <c r="C73" s="149">
        <v>54000</v>
      </c>
      <c r="D73" s="58">
        <f>Summary!B70</f>
        <v>10</v>
      </c>
      <c r="E73" s="58">
        <f t="shared" ref="E73:E83" si="6">SUM(C73-(C73*(D73/100)))</f>
        <v>48600</v>
      </c>
      <c r="F73" s="142" t="s">
        <v>148</v>
      </c>
      <c r="G73" s="206"/>
      <c r="H73" s="180">
        <f t="shared" si="5"/>
        <v>0</v>
      </c>
    </row>
    <row r="74" spans="1:8" ht="50">
      <c r="A74" s="139" t="s">
        <v>149</v>
      </c>
      <c r="B74" s="134" t="s">
        <v>2082</v>
      </c>
      <c r="C74" s="149">
        <v>45000</v>
      </c>
      <c r="D74" s="58">
        <f>Summary!B70</f>
        <v>10</v>
      </c>
      <c r="E74" s="58">
        <f t="shared" si="6"/>
        <v>40500</v>
      </c>
      <c r="F74" s="142" t="s">
        <v>150</v>
      </c>
      <c r="G74" s="206"/>
      <c r="H74" s="180">
        <f t="shared" si="5"/>
        <v>0</v>
      </c>
    </row>
    <row r="75" spans="1:8" ht="62.5">
      <c r="A75" s="139" t="s">
        <v>151</v>
      </c>
      <c r="B75" s="134" t="s">
        <v>2083</v>
      </c>
      <c r="C75" s="149">
        <v>54000</v>
      </c>
      <c r="D75" s="58">
        <f>Summary!B70</f>
        <v>10</v>
      </c>
      <c r="E75" s="58">
        <f t="shared" si="6"/>
        <v>48600</v>
      </c>
      <c r="F75" s="142" t="s">
        <v>152</v>
      </c>
      <c r="G75" s="206"/>
      <c r="H75" s="180">
        <f t="shared" si="5"/>
        <v>0</v>
      </c>
    </row>
    <row r="76" spans="1:8" ht="50">
      <c r="A76" s="139" t="s">
        <v>153</v>
      </c>
      <c r="B76" s="134" t="s">
        <v>2084</v>
      </c>
      <c r="C76" s="149">
        <v>48000</v>
      </c>
      <c r="D76" s="58">
        <f>Summary!B70</f>
        <v>10</v>
      </c>
      <c r="E76" s="58">
        <f t="shared" si="6"/>
        <v>43200</v>
      </c>
      <c r="F76" s="142" t="s">
        <v>154</v>
      </c>
      <c r="G76" s="206"/>
      <c r="H76" s="180">
        <f t="shared" si="5"/>
        <v>0</v>
      </c>
    </row>
    <row r="77" spans="1:8" ht="50">
      <c r="A77" s="139" t="s">
        <v>155</v>
      </c>
      <c r="B77" s="134" t="s">
        <v>2085</v>
      </c>
      <c r="C77" s="149">
        <v>42000</v>
      </c>
      <c r="D77" s="58">
        <f>Summary!B70</f>
        <v>10</v>
      </c>
      <c r="E77" s="58">
        <f t="shared" si="6"/>
        <v>37800</v>
      </c>
      <c r="F77" s="142" t="s">
        <v>156</v>
      </c>
      <c r="G77" s="206"/>
      <c r="H77" s="180">
        <f t="shared" si="5"/>
        <v>0</v>
      </c>
    </row>
    <row r="78" spans="1:8" ht="50">
      <c r="A78" s="139" t="s">
        <v>157</v>
      </c>
      <c r="B78" s="134" t="s">
        <v>2086</v>
      </c>
      <c r="C78" s="149">
        <v>48000</v>
      </c>
      <c r="D78" s="58">
        <f>Summary!B70</f>
        <v>10</v>
      </c>
      <c r="E78" s="58">
        <f t="shared" si="6"/>
        <v>43200</v>
      </c>
      <c r="F78" s="142" t="s">
        <v>158</v>
      </c>
      <c r="G78" s="206"/>
      <c r="H78" s="180">
        <f t="shared" si="5"/>
        <v>0</v>
      </c>
    </row>
    <row r="79" spans="1:8" ht="50">
      <c r="A79" s="139" t="s">
        <v>159</v>
      </c>
      <c r="B79" s="134" t="s">
        <v>2087</v>
      </c>
      <c r="C79" s="149">
        <v>45000</v>
      </c>
      <c r="D79" s="58">
        <f>Summary!B70</f>
        <v>10</v>
      </c>
      <c r="E79" s="58">
        <f t="shared" si="6"/>
        <v>40500</v>
      </c>
      <c r="F79" s="142" t="s">
        <v>160</v>
      </c>
      <c r="G79" s="206"/>
      <c r="H79" s="180">
        <f t="shared" si="5"/>
        <v>0</v>
      </c>
    </row>
    <row r="80" spans="1:8" ht="50">
      <c r="A80" s="139" t="s">
        <v>161</v>
      </c>
      <c r="B80" s="134" t="s">
        <v>2088</v>
      </c>
      <c r="C80" s="149">
        <v>36000</v>
      </c>
      <c r="D80" s="58">
        <f>Summary!B70</f>
        <v>10</v>
      </c>
      <c r="E80" s="58">
        <f t="shared" si="6"/>
        <v>32400</v>
      </c>
      <c r="F80" s="142" t="s">
        <v>162</v>
      </c>
      <c r="G80" s="206"/>
      <c r="H80" s="180">
        <f t="shared" si="5"/>
        <v>0</v>
      </c>
    </row>
    <row r="81" spans="1:8" ht="50">
      <c r="A81" s="139" t="s">
        <v>163</v>
      </c>
      <c r="B81" s="134" t="s">
        <v>2089</v>
      </c>
      <c r="C81" s="149">
        <v>45000</v>
      </c>
      <c r="D81" s="58">
        <f>Summary!B70</f>
        <v>10</v>
      </c>
      <c r="E81" s="58">
        <f t="shared" si="6"/>
        <v>40500</v>
      </c>
      <c r="F81" s="142" t="s">
        <v>164</v>
      </c>
      <c r="G81" s="206"/>
      <c r="H81" s="180">
        <f t="shared" si="5"/>
        <v>0</v>
      </c>
    </row>
    <row r="82" spans="1:8" ht="87.5">
      <c r="A82" s="139" t="s">
        <v>165</v>
      </c>
      <c r="B82" s="134" t="s">
        <v>2090</v>
      </c>
      <c r="C82" s="149">
        <v>40000</v>
      </c>
      <c r="D82" s="58">
        <f>Summary!B70</f>
        <v>10</v>
      </c>
      <c r="E82" s="58">
        <f t="shared" si="6"/>
        <v>36000</v>
      </c>
      <c r="F82" s="142" t="s">
        <v>166</v>
      </c>
      <c r="G82" s="206"/>
      <c r="H82" s="180">
        <f t="shared" si="5"/>
        <v>0</v>
      </c>
    </row>
    <row r="83" spans="1:8" ht="87.5">
      <c r="A83" s="139" t="s">
        <v>167</v>
      </c>
      <c r="B83" s="134" t="s">
        <v>2091</v>
      </c>
      <c r="C83" s="149">
        <v>4000</v>
      </c>
      <c r="D83" s="58">
        <f>Summary!B70</f>
        <v>10</v>
      </c>
      <c r="E83" s="58">
        <f t="shared" si="6"/>
        <v>3600</v>
      </c>
      <c r="F83" s="142" t="s">
        <v>168</v>
      </c>
      <c r="G83" s="206"/>
      <c r="H83" s="180">
        <f t="shared" si="5"/>
        <v>0</v>
      </c>
    </row>
    <row r="84" spans="1:8" ht="13">
      <c r="A84" s="147" t="s">
        <v>169</v>
      </c>
      <c r="B84" s="148"/>
      <c r="C84" s="148"/>
      <c r="D84" s="148"/>
      <c r="E84" s="148"/>
      <c r="F84" s="148"/>
      <c r="G84" s="218"/>
      <c r="H84" s="148"/>
    </row>
    <row r="85" spans="1:8" ht="50">
      <c r="A85" s="139" t="s">
        <v>170</v>
      </c>
      <c r="B85" s="150" t="s">
        <v>1575</v>
      </c>
      <c r="C85" s="141">
        <v>5000</v>
      </c>
      <c r="D85" s="58">
        <f>Summary!B71</f>
        <v>10</v>
      </c>
      <c r="E85" s="58">
        <f t="shared" ref="E85:E116" si="7">SUM(C85-(C85*(D85/100)))</f>
        <v>4500</v>
      </c>
      <c r="F85" s="142" t="s">
        <v>2399</v>
      </c>
      <c r="G85" s="206"/>
      <c r="H85" s="180">
        <f t="shared" si="5"/>
        <v>0</v>
      </c>
    </row>
    <row r="86" spans="1:8">
      <c r="A86" s="139" t="s">
        <v>170</v>
      </c>
      <c r="B86" s="140" t="s">
        <v>1576</v>
      </c>
      <c r="C86" s="141">
        <v>3000</v>
      </c>
      <c r="D86" s="58">
        <f>Summary!B71</f>
        <v>10</v>
      </c>
      <c r="E86" s="58">
        <f t="shared" si="7"/>
        <v>2700</v>
      </c>
      <c r="F86" s="142"/>
      <c r="G86" s="206"/>
      <c r="H86" s="180">
        <f t="shared" si="5"/>
        <v>0</v>
      </c>
    </row>
    <row r="87" spans="1:8" ht="62.5">
      <c r="A87" s="139" t="s">
        <v>171</v>
      </c>
      <c r="B87" s="140" t="s">
        <v>1577</v>
      </c>
      <c r="C87" s="141">
        <v>5000</v>
      </c>
      <c r="D87" s="58">
        <f>Summary!B71</f>
        <v>10</v>
      </c>
      <c r="E87" s="58">
        <f t="shared" si="7"/>
        <v>4500</v>
      </c>
      <c r="F87" s="142" t="s">
        <v>2400</v>
      </c>
      <c r="G87" s="206"/>
      <c r="H87" s="180">
        <f t="shared" si="5"/>
        <v>0</v>
      </c>
    </row>
    <row r="88" spans="1:8">
      <c r="A88" s="139" t="s">
        <v>171</v>
      </c>
      <c r="B88" s="140" t="s">
        <v>1578</v>
      </c>
      <c r="C88" s="141">
        <v>3000</v>
      </c>
      <c r="D88" s="58">
        <f>Summary!B71</f>
        <v>10</v>
      </c>
      <c r="E88" s="58">
        <f t="shared" si="7"/>
        <v>2700</v>
      </c>
      <c r="F88" s="142"/>
      <c r="G88" s="206"/>
      <c r="H88" s="180">
        <f t="shared" si="5"/>
        <v>0</v>
      </c>
    </row>
    <row r="89" spans="1:8" ht="50">
      <c r="A89" s="139" t="s">
        <v>172</v>
      </c>
      <c r="B89" s="140" t="s">
        <v>1579</v>
      </c>
      <c r="C89" s="141">
        <v>5000</v>
      </c>
      <c r="D89" s="58">
        <f>Summary!B71</f>
        <v>10</v>
      </c>
      <c r="E89" s="58">
        <f t="shared" si="7"/>
        <v>4500</v>
      </c>
      <c r="F89" s="142" t="s">
        <v>173</v>
      </c>
      <c r="G89" s="206"/>
      <c r="H89" s="180">
        <f t="shared" si="5"/>
        <v>0</v>
      </c>
    </row>
    <row r="90" spans="1:8">
      <c r="A90" s="139" t="s">
        <v>172</v>
      </c>
      <c r="B90" s="140" t="s">
        <v>1580</v>
      </c>
      <c r="C90" s="141">
        <v>3000</v>
      </c>
      <c r="D90" s="58">
        <f>Summary!B71</f>
        <v>10</v>
      </c>
      <c r="E90" s="58">
        <f t="shared" si="7"/>
        <v>2700</v>
      </c>
      <c r="F90" s="142"/>
      <c r="G90" s="206"/>
      <c r="H90" s="180">
        <f t="shared" si="5"/>
        <v>0</v>
      </c>
    </row>
    <row r="91" spans="1:8" ht="37.5">
      <c r="A91" s="139" t="s">
        <v>174</v>
      </c>
      <c r="B91" s="140" t="s">
        <v>1581</v>
      </c>
      <c r="C91" s="141">
        <v>5000</v>
      </c>
      <c r="D91" s="58">
        <f>Summary!B71</f>
        <v>10</v>
      </c>
      <c r="E91" s="58">
        <f t="shared" si="7"/>
        <v>4500</v>
      </c>
      <c r="F91" s="142" t="s">
        <v>175</v>
      </c>
      <c r="G91" s="206"/>
      <c r="H91" s="180">
        <f t="shared" si="5"/>
        <v>0</v>
      </c>
    </row>
    <row r="92" spans="1:8">
      <c r="A92" s="139" t="s">
        <v>174</v>
      </c>
      <c r="B92" s="140" t="s">
        <v>1582</v>
      </c>
      <c r="C92" s="141">
        <v>3000</v>
      </c>
      <c r="D92" s="58">
        <f>Summary!B71</f>
        <v>10</v>
      </c>
      <c r="E92" s="58">
        <f t="shared" si="7"/>
        <v>2700</v>
      </c>
      <c r="F92" s="142"/>
      <c r="G92" s="206"/>
      <c r="H92" s="180">
        <f t="shared" si="5"/>
        <v>0</v>
      </c>
    </row>
    <row r="93" spans="1:8" ht="25">
      <c r="A93" s="139" t="s">
        <v>176</v>
      </c>
      <c r="B93" s="140" t="s">
        <v>1583</v>
      </c>
      <c r="C93" s="141">
        <v>500</v>
      </c>
      <c r="D93" s="58">
        <f>Summary!B71</f>
        <v>10</v>
      </c>
      <c r="E93" s="58">
        <f t="shared" si="7"/>
        <v>450</v>
      </c>
      <c r="F93" s="142" t="s">
        <v>177</v>
      </c>
      <c r="G93" s="206"/>
      <c r="H93" s="180">
        <f t="shared" si="5"/>
        <v>0</v>
      </c>
    </row>
    <row r="94" spans="1:8">
      <c r="A94" s="139" t="s">
        <v>176</v>
      </c>
      <c r="B94" s="150" t="s">
        <v>1584</v>
      </c>
      <c r="C94" s="151">
        <v>1000</v>
      </c>
      <c r="D94" s="58">
        <f>Summary!B71</f>
        <v>10</v>
      </c>
      <c r="E94" s="58">
        <f t="shared" si="7"/>
        <v>900</v>
      </c>
      <c r="F94" s="142"/>
      <c r="G94" s="206"/>
      <c r="H94" s="180">
        <f t="shared" si="5"/>
        <v>0</v>
      </c>
    </row>
    <row r="95" spans="1:8">
      <c r="A95" s="139" t="s">
        <v>176</v>
      </c>
      <c r="B95" s="150" t="s">
        <v>1585</v>
      </c>
      <c r="C95" s="151">
        <v>1500</v>
      </c>
      <c r="D95" s="58">
        <f>Summary!B71</f>
        <v>10</v>
      </c>
      <c r="E95" s="58">
        <f t="shared" si="7"/>
        <v>1350</v>
      </c>
      <c r="F95" s="142"/>
      <c r="G95" s="206"/>
      <c r="H95" s="180">
        <f t="shared" si="5"/>
        <v>0</v>
      </c>
    </row>
    <row r="96" spans="1:8" ht="37.5">
      <c r="A96" s="139" t="s">
        <v>1587</v>
      </c>
      <c r="B96" s="150" t="s">
        <v>1586</v>
      </c>
      <c r="C96" s="151">
        <v>1500</v>
      </c>
      <c r="D96" s="58">
        <f>Summary!B71</f>
        <v>10</v>
      </c>
      <c r="E96" s="58">
        <f t="shared" si="7"/>
        <v>1350</v>
      </c>
      <c r="F96" s="142" t="s">
        <v>2401</v>
      </c>
      <c r="G96" s="206"/>
      <c r="H96" s="180">
        <f t="shared" si="5"/>
        <v>0</v>
      </c>
    </row>
    <row r="97" spans="1:8" ht="125">
      <c r="A97" s="139" t="s">
        <v>178</v>
      </c>
      <c r="B97" s="150" t="s">
        <v>1588</v>
      </c>
      <c r="C97" s="151">
        <v>1000</v>
      </c>
      <c r="D97" s="58">
        <f>Summary!B71</f>
        <v>10</v>
      </c>
      <c r="E97" s="58">
        <f t="shared" si="7"/>
        <v>900</v>
      </c>
      <c r="F97" s="142" t="s">
        <v>2402</v>
      </c>
      <c r="G97" s="206"/>
      <c r="H97" s="180">
        <f t="shared" si="5"/>
        <v>0</v>
      </c>
    </row>
    <row r="98" spans="1:8" ht="75">
      <c r="A98" s="139" t="s">
        <v>179</v>
      </c>
      <c r="B98" s="150" t="s">
        <v>1589</v>
      </c>
      <c r="C98" s="151">
        <v>1000</v>
      </c>
      <c r="D98" s="58">
        <f>Summary!B71</f>
        <v>10</v>
      </c>
      <c r="E98" s="58">
        <f t="shared" si="7"/>
        <v>900</v>
      </c>
      <c r="F98" s="142" t="s">
        <v>2403</v>
      </c>
      <c r="G98" s="206"/>
      <c r="H98" s="180">
        <f t="shared" si="5"/>
        <v>0</v>
      </c>
    </row>
    <row r="99" spans="1:8" ht="25">
      <c r="A99" s="139" t="s">
        <v>180</v>
      </c>
      <c r="B99" s="150" t="s">
        <v>1590</v>
      </c>
      <c r="C99" s="151">
        <v>500</v>
      </c>
      <c r="D99" s="58">
        <f>Summary!B71</f>
        <v>10</v>
      </c>
      <c r="E99" s="58">
        <f t="shared" si="7"/>
        <v>450</v>
      </c>
      <c r="F99" s="142" t="s">
        <v>181</v>
      </c>
      <c r="G99" s="206"/>
      <c r="H99" s="180">
        <f t="shared" si="5"/>
        <v>0</v>
      </c>
    </row>
    <row r="100" spans="1:8" ht="62.5">
      <c r="A100" s="139" t="s">
        <v>182</v>
      </c>
      <c r="B100" s="140" t="s">
        <v>1591</v>
      </c>
      <c r="C100" s="141">
        <v>25000</v>
      </c>
      <c r="D100" s="58">
        <f>Summary!B71</f>
        <v>10</v>
      </c>
      <c r="E100" s="58">
        <f t="shared" si="7"/>
        <v>22500</v>
      </c>
      <c r="F100" s="142" t="s">
        <v>183</v>
      </c>
      <c r="G100" s="206"/>
      <c r="H100" s="180">
        <f t="shared" si="5"/>
        <v>0</v>
      </c>
    </row>
    <row r="101" spans="1:8" ht="50">
      <c r="A101" s="139" t="s">
        <v>184</v>
      </c>
      <c r="B101" s="140" t="s">
        <v>1592</v>
      </c>
      <c r="C101" s="141">
        <v>5000</v>
      </c>
      <c r="D101" s="58">
        <f>Summary!B71</f>
        <v>10</v>
      </c>
      <c r="E101" s="58">
        <f t="shared" si="7"/>
        <v>4500</v>
      </c>
      <c r="F101" s="142" t="s">
        <v>2404</v>
      </c>
      <c r="G101" s="206"/>
      <c r="H101" s="180">
        <f t="shared" si="5"/>
        <v>0</v>
      </c>
    </row>
    <row r="102" spans="1:8" ht="50">
      <c r="A102" s="139" t="s">
        <v>185</v>
      </c>
      <c r="B102" s="140" t="s">
        <v>1593</v>
      </c>
      <c r="C102" s="141">
        <v>10000</v>
      </c>
      <c r="D102" s="58">
        <f>Summary!B71</f>
        <v>10</v>
      </c>
      <c r="E102" s="58">
        <f t="shared" si="7"/>
        <v>9000</v>
      </c>
      <c r="F102" s="142" t="s">
        <v>186</v>
      </c>
      <c r="G102" s="206"/>
      <c r="H102" s="180">
        <f t="shared" si="5"/>
        <v>0</v>
      </c>
    </row>
    <row r="103" spans="1:8" ht="37.5">
      <c r="A103" s="139" t="s">
        <v>187</v>
      </c>
      <c r="B103" s="140" t="s">
        <v>1594</v>
      </c>
      <c r="C103" s="141">
        <v>7500</v>
      </c>
      <c r="D103" s="58">
        <f>Summary!B71</f>
        <v>10</v>
      </c>
      <c r="E103" s="58">
        <f t="shared" si="7"/>
        <v>6750</v>
      </c>
      <c r="F103" s="142" t="s">
        <v>188</v>
      </c>
      <c r="G103" s="206"/>
      <c r="H103" s="180">
        <f t="shared" si="5"/>
        <v>0</v>
      </c>
    </row>
    <row r="104" spans="1:8" ht="37.5">
      <c r="A104" s="139" t="s">
        <v>189</v>
      </c>
      <c r="B104" s="152" t="s">
        <v>1595</v>
      </c>
      <c r="C104" s="41">
        <v>0.2</v>
      </c>
      <c r="D104" s="58">
        <f>Summary!B71</f>
        <v>10</v>
      </c>
      <c r="E104" s="58">
        <f t="shared" si="7"/>
        <v>0.18</v>
      </c>
      <c r="F104" s="142" t="s">
        <v>190</v>
      </c>
      <c r="G104" s="206"/>
      <c r="H104" s="180">
        <f t="shared" si="5"/>
        <v>0</v>
      </c>
    </row>
    <row r="105" spans="1:8" ht="37.5">
      <c r="A105" s="139" t="s">
        <v>189</v>
      </c>
      <c r="B105" s="152" t="s">
        <v>1596</v>
      </c>
      <c r="C105" s="41">
        <v>0.19</v>
      </c>
      <c r="D105" s="58">
        <f>Summary!B71</f>
        <v>10</v>
      </c>
      <c r="E105" s="58">
        <f t="shared" si="7"/>
        <v>0.17099999999999999</v>
      </c>
      <c r="F105" s="142" t="s">
        <v>190</v>
      </c>
      <c r="G105" s="206"/>
      <c r="H105" s="180">
        <f t="shared" si="5"/>
        <v>0</v>
      </c>
    </row>
    <row r="106" spans="1:8" ht="37.5">
      <c r="A106" s="139" t="s">
        <v>189</v>
      </c>
      <c r="B106" s="152" t="s">
        <v>1597</v>
      </c>
      <c r="C106" s="41">
        <v>0.15</v>
      </c>
      <c r="D106" s="58">
        <f>Summary!B71</f>
        <v>10</v>
      </c>
      <c r="E106" s="58">
        <f t="shared" si="7"/>
        <v>0.13500000000000001</v>
      </c>
      <c r="F106" s="142" t="s">
        <v>190</v>
      </c>
      <c r="G106" s="206"/>
      <c r="H106" s="180">
        <f t="shared" si="5"/>
        <v>0</v>
      </c>
    </row>
    <row r="107" spans="1:8" ht="37.5">
      <c r="A107" s="139" t="s">
        <v>189</v>
      </c>
      <c r="B107" s="152" t="s">
        <v>1598</v>
      </c>
      <c r="C107" s="41">
        <v>0.11</v>
      </c>
      <c r="D107" s="58">
        <f>Summary!B71</f>
        <v>10</v>
      </c>
      <c r="E107" s="58">
        <f t="shared" si="7"/>
        <v>9.9000000000000005E-2</v>
      </c>
      <c r="F107" s="142" t="s">
        <v>190</v>
      </c>
      <c r="G107" s="206"/>
      <c r="H107" s="180">
        <f t="shared" si="5"/>
        <v>0</v>
      </c>
    </row>
    <row r="108" spans="1:8" ht="37.5">
      <c r="A108" s="139" t="s">
        <v>189</v>
      </c>
      <c r="B108" s="152" t="s">
        <v>1599</v>
      </c>
      <c r="C108" s="41">
        <v>9.0800000000000006E-2</v>
      </c>
      <c r="D108" s="58">
        <f>Summary!B71</f>
        <v>10</v>
      </c>
      <c r="E108" s="58">
        <f t="shared" si="7"/>
        <v>8.1720000000000001E-2</v>
      </c>
      <c r="F108" s="142" t="s">
        <v>190</v>
      </c>
      <c r="G108" s="206"/>
      <c r="H108" s="180">
        <f t="shared" si="5"/>
        <v>0</v>
      </c>
    </row>
    <row r="109" spans="1:8" ht="37.5">
      <c r="A109" s="139" t="s">
        <v>189</v>
      </c>
      <c r="B109" s="152" t="s">
        <v>1600</v>
      </c>
      <c r="C109" s="41">
        <v>8.1699999999999995E-2</v>
      </c>
      <c r="D109" s="58">
        <f>Summary!B71</f>
        <v>10</v>
      </c>
      <c r="E109" s="58">
        <f t="shared" si="7"/>
        <v>7.3529999999999998E-2</v>
      </c>
      <c r="F109" s="142" t="s">
        <v>190</v>
      </c>
      <c r="G109" s="206"/>
      <c r="H109" s="180">
        <f t="shared" si="5"/>
        <v>0</v>
      </c>
    </row>
    <row r="110" spans="1:8" ht="37.5">
      <c r="A110" s="139" t="s">
        <v>189</v>
      </c>
      <c r="B110" s="152" t="s">
        <v>1601</v>
      </c>
      <c r="C110" s="41">
        <v>7.8299999999999995E-2</v>
      </c>
      <c r="D110" s="58">
        <f>Summary!B71</f>
        <v>10</v>
      </c>
      <c r="E110" s="58">
        <f t="shared" si="7"/>
        <v>7.0469999999999991E-2</v>
      </c>
      <c r="F110" s="142" t="s">
        <v>190</v>
      </c>
      <c r="G110" s="206"/>
      <c r="H110" s="180">
        <f t="shared" si="5"/>
        <v>0</v>
      </c>
    </row>
    <row r="111" spans="1:8" ht="37.5">
      <c r="A111" s="139" t="s">
        <v>189</v>
      </c>
      <c r="B111" s="152" t="s">
        <v>1602</v>
      </c>
      <c r="C111" s="41">
        <v>7.5499999999999998E-2</v>
      </c>
      <c r="D111" s="58">
        <f>Summary!B71</f>
        <v>10</v>
      </c>
      <c r="E111" s="58">
        <f t="shared" si="7"/>
        <v>6.7949999999999997E-2</v>
      </c>
      <c r="F111" s="142" t="s">
        <v>190</v>
      </c>
      <c r="G111" s="206"/>
      <c r="H111" s="180">
        <f t="shared" si="5"/>
        <v>0</v>
      </c>
    </row>
    <row r="112" spans="1:8" ht="37.5">
      <c r="A112" s="139" t="s">
        <v>189</v>
      </c>
      <c r="B112" s="152" t="s">
        <v>1603</v>
      </c>
      <c r="C112" s="41">
        <v>7.3099999999999998E-2</v>
      </c>
      <c r="D112" s="58">
        <f>Summary!B71</f>
        <v>10</v>
      </c>
      <c r="E112" s="58">
        <f t="shared" si="7"/>
        <v>6.5790000000000001E-2</v>
      </c>
      <c r="F112" s="142" t="s">
        <v>190</v>
      </c>
      <c r="G112" s="206"/>
      <c r="H112" s="180">
        <f t="shared" si="5"/>
        <v>0</v>
      </c>
    </row>
    <row r="113" spans="1:8" ht="37.5">
      <c r="A113" s="139" t="s">
        <v>189</v>
      </c>
      <c r="B113" s="152" t="s">
        <v>1604</v>
      </c>
      <c r="C113" s="41">
        <v>7.1099999999999997E-2</v>
      </c>
      <c r="D113" s="58">
        <f>Summary!B71</f>
        <v>10</v>
      </c>
      <c r="E113" s="58">
        <f t="shared" si="7"/>
        <v>6.3989999999999991E-2</v>
      </c>
      <c r="F113" s="142" t="s">
        <v>190</v>
      </c>
      <c r="G113" s="206"/>
      <c r="H113" s="180">
        <f t="shared" si="5"/>
        <v>0</v>
      </c>
    </row>
    <row r="114" spans="1:8" ht="37.5">
      <c r="A114" s="139" t="s">
        <v>189</v>
      </c>
      <c r="B114" s="152" t="s">
        <v>1605</v>
      </c>
      <c r="C114" s="41">
        <v>6.93E-2</v>
      </c>
      <c r="D114" s="58">
        <f>Summary!B71</f>
        <v>10</v>
      </c>
      <c r="E114" s="58">
        <f t="shared" si="7"/>
        <v>6.2370000000000002E-2</v>
      </c>
      <c r="F114" s="142" t="s">
        <v>190</v>
      </c>
      <c r="G114" s="206"/>
      <c r="H114" s="180">
        <f t="shared" si="5"/>
        <v>0</v>
      </c>
    </row>
    <row r="115" spans="1:8" ht="37.5">
      <c r="A115" s="139" t="s">
        <v>189</v>
      </c>
      <c r="B115" s="152" t="s">
        <v>1606</v>
      </c>
      <c r="C115" s="41">
        <v>6.0600000000000001E-2</v>
      </c>
      <c r="D115" s="58">
        <f>Summary!B71</f>
        <v>10</v>
      </c>
      <c r="E115" s="58">
        <f t="shared" si="7"/>
        <v>5.4539999999999998E-2</v>
      </c>
      <c r="F115" s="142" t="s">
        <v>190</v>
      </c>
      <c r="G115" s="206"/>
      <c r="H115" s="180">
        <f t="shared" si="5"/>
        <v>0</v>
      </c>
    </row>
    <row r="116" spans="1:8" ht="37.5">
      <c r="A116" s="139" t="s">
        <v>189</v>
      </c>
      <c r="B116" s="152" t="s">
        <v>1607</v>
      </c>
      <c r="C116" s="41">
        <v>5.5599999999999997E-2</v>
      </c>
      <c r="D116" s="58">
        <f>Summary!B71</f>
        <v>10</v>
      </c>
      <c r="E116" s="58">
        <f t="shared" si="7"/>
        <v>5.0039999999999994E-2</v>
      </c>
      <c r="F116" s="142" t="s">
        <v>190</v>
      </c>
      <c r="G116" s="206"/>
      <c r="H116" s="180">
        <f t="shared" si="5"/>
        <v>0</v>
      </c>
    </row>
    <row r="117" spans="1:8" ht="37.5">
      <c r="A117" s="139" t="s">
        <v>189</v>
      </c>
      <c r="B117" s="152" t="s">
        <v>1608</v>
      </c>
      <c r="C117" s="41">
        <v>5.3100000000000001E-2</v>
      </c>
      <c r="D117" s="58">
        <f>Summary!B71</f>
        <v>10</v>
      </c>
      <c r="E117" s="58">
        <f t="shared" ref="E117:E148" si="8">SUM(C117-(C117*(D117/100)))</f>
        <v>4.7789999999999999E-2</v>
      </c>
      <c r="F117" s="142" t="s">
        <v>190</v>
      </c>
      <c r="G117" s="206"/>
      <c r="H117" s="180">
        <f t="shared" si="5"/>
        <v>0</v>
      </c>
    </row>
    <row r="118" spans="1:8" ht="37.5">
      <c r="A118" s="139" t="s">
        <v>189</v>
      </c>
      <c r="B118" s="152" t="s">
        <v>1609</v>
      </c>
      <c r="C118" s="41">
        <v>4.9000000000000002E-2</v>
      </c>
      <c r="D118" s="58">
        <f>Summary!B71</f>
        <v>10</v>
      </c>
      <c r="E118" s="58">
        <f t="shared" si="8"/>
        <v>4.41E-2</v>
      </c>
      <c r="F118" s="142" t="s">
        <v>190</v>
      </c>
      <c r="G118" s="206"/>
      <c r="H118" s="180">
        <f t="shared" si="5"/>
        <v>0</v>
      </c>
    </row>
    <row r="119" spans="1:8" ht="37.5">
      <c r="A119" s="139" t="s">
        <v>189</v>
      </c>
      <c r="B119" s="152" t="s">
        <v>1610</v>
      </c>
      <c r="C119" s="41">
        <v>4.65E-2</v>
      </c>
      <c r="D119" s="58">
        <f>Summary!B71</f>
        <v>10</v>
      </c>
      <c r="E119" s="58">
        <f t="shared" si="8"/>
        <v>4.1849999999999998E-2</v>
      </c>
      <c r="F119" s="142" t="s">
        <v>190</v>
      </c>
      <c r="G119" s="206"/>
      <c r="H119" s="180">
        <f t="shared" si="5"/>
        <v>0</v>
      </c>
    </row>
    <row r="120" spans="1:8" ht="37.5">
      <c r="A120" s="139" t="s">
        <v>189</v>
      </c>
      <c r="B120" s="152" t="s">
        <v>1611</v>
      </c>
      <c r="C120" s="41">
        <v>4.4499999999999998E-2</v>
      </c>
      <c r="D120" s="58">
        <f>Summary!B71</f>
        <v>10</v>
      </c>
      <c r="E120" s="58">
        <f t="shared" si="8"/>
        <v>4.0049999999999995E-2</v>
      </c>
      <c r="F120" s="142" t="s">
        <v>190</v>
      </c>
      <c r="G120" s="206"/>
      <c r="H120" s="180">
        <f t="shared" si="5"/>
        <v>0</v>
      </c>
    </row>
    <row r="121" spans="1:8" ht="37.5">
      <c r="A121" s="139" t="s">
        <v>189</v>
      </c>
      <c r="B121" s="152" t="s">
        <v>1612</v>
      </c>
      <c r="C121" s="41">
        <v>4.2900000000000001E-2</v>
      </c>
      <c r="D121" s="58">
        <f>Summary!B71</f>
        <v>10</v>
      </c>
      <c r="E121" s="58">
        <f t="shared" si="8"/>
        <v>3.8609999999999998E-2</v>
      </c>
      <c r="F121" s="142" t="s">
        <v>190</v>
      </c>
      <c r="G121" s="206"/>
      <c r="H121" s="180">
        <f t="shared" si="5"/>
        <v>0</v>
      </c>
    </row>
    <row r="122" spans="1:8" ht="37.5">
      <c r="A122" s="139" t="s">
        <v>189</v>
      </c>
      <c r="B122" s="152" t="s">
        <v>1613</v>
      </c>
      <c r="C122" s="41">
        <v>4.1399999999999999E-2</v>
      </c>
      <c r="D122" s="58">
        <f>Summary!B71</f>
        <v>10</v>
      </c>
      <c r="E122" s="58">
        <f t="shared" si="8"/>
        <v>3.7260000000000001E-2</v>
      </c>
      <c r="F122" s="142" t="s">
        <v>190</v>
      </c>
      <c r="G122" s="206"/>
      <c r="H122" s="180">
        <f t="shared" si="5"/>
        <v>0</v>
      </c>
    </row>
    <row r="123" spans="1:8" ht="37.5">
      <c r="A123" s="139" t="s">
        <v>189</v>
      </c>
      <c r="B123" s="152" t="s">
        <v>1614</v>
      </c>
      <c r="C123" s="41">
        <v>4.02E-2</v>
      </c>
      <c r="D123" s="58">
        <f>Summary!B71</f>
        <v>10</v>
      </c>
      <c r="E123" s="58">
        <f t="shared" si="8"/>
        <v>3.6179999999999997E-2</v>
      </c>
      <c r="F123" s="142" t="s">
        <v>190</v>
      </c>
      <c r="G123" s="206"/>
      <c r="H123" s="180">
        <f t="shared" si="5"/>
        <v>0</v>
      </c>
    </row>
    <row r="124" spans="1:8" ht="37.5">
      <c r="A124" s="139" t="s">
        <v>189</v>
      </c>
      <c r="B124" s="152" t="s">
        <v>1615</v>
      </c>
      <c r="C124" s="41">
        <v>3.4799999999999998E-2</v>
      </c>
      <c r="D124" s="58">
        <f>Summary!B71</f>
        <v>10</v>
      </c>
      <c r="E124" s="58">
        <f t="shared" si="8"/>
        <v>3.1320000000000001E-2</v>
      </c>
      <c r="F124" s="142" t="s">
        <v>190</v>
      </c>
      <c r="G124" s="206"/>
      <c r="H124" s="180">
        <f t="shared" si="5"/>
        <v>0</v>
      </c>
    </row>
    <row r="125" spans="1:8" ht="37.5">
      <c r="A125" s="139" t="s">
        <v>189</v>
      </c>
      <c r="B125" s="152" t="s">
        <v>1616</v>
      </c>
      <c r="C125" s="41">
        <v>3.1399999999999997E-2</v>
      </c>
      <c r="D125" s="58">
        <f>Summary!B71</f>
        <v>10</v>
      </c>
      <c r="E125" s="58">
        <f t="shared" si="8"/>
        <v>2.8259999999999997E-2</v>
      </c>
      <c r="F125" s="142" t="s">
        <v>190</v>
      </c>
      <c r="G125" s="206"/>
      <c r="H125" s="180">
        <f t="shared" si="5"/>
        <v>0</v>
      </c>
    </row>
    <row r="126" spans="1:8" ht="37.5">
      <c r="A126" s="139" t="s">
        <v>189</v>
      </c>
      <c r="B126" s="152" t="s">
        <v>1617</v>
      </c>
      <c r="C126" s="41">
        <v>3.0599999999999999E-2</v>
      </c>
      <c r="D126" s="58">
        <f>Summary!B71</f>
        <v>10</v>
      </c>
      <c r="E126" s="58">
        <f t="shared" si="8"/>
        <v>2.7539999999999999E-2</v>
      </c>
      <c r="F126" s="142" t="s">
        <v>190</v>
      </c>
      <c r="G126" s="206"/>
      <c r="H126" s="180">
        <f t="shared" si="5"/>
        <v>0</v>
      </c>
    </row>
    <row r="127" spans="1:8" ht="87.5">
      <c r="A127" s="139" t="s">
        <v>191</v>
      </c>
      <c r="B127" s="150" t="s">
        <v>1618</v>
      </c>
      <c r="C127" s="151">
        <v>20000</v>
      </c>
      <c r="D127" s="58">
        <f>Summary!B71</f>
        <v>10</v>
      </c>
      <c r="E127" s="58">
        <f t="shared" si="8"/>
        <v>18000</v>
      </c>
      <c r="F127" s="142" t="s">
        <v>2405</v>
      </c>
      <c r="G127" s="206"/>
      <c r="H127" s="180">
        <f t="shared" si="5"/>
        <v>0</v>
      </c>
    </row>
    <row r="128" spans="1:8" ht="50">
      <c r="A128" s="139" t="s">
        <v>192</v>
      </c>
      <c r="B128" s="150" t="s">
        <v>1619</v>
      </c>
      <c r="C128" s="151">
        <v>5000</v>
      </c>
      <c r="D128" s="58">
        <f>Summary!B71</f>
        <v>10</v>
      </c>
      <c r="E128" s="58">
        <f t="shared" si="8"/>
        <v>4500</v>
      </c>
      <c r="F128" s="142" t="s">
        <v>193</v>
      </c>
      <c r="G128" s="206"/>
      <c r="H128" s="180">
        <f t="shared" si="5"/>
        <v>0</v>
      </c>
    </row>
    <row r="129" spans="1:8" ht="137.5">
      <c r="A129" s="139" t="s">
        <v>194</v>
      </c>
      <c r="B129" s="150" t="s">
        <v>1620</v>
      </c>
      <c r="C129" s="151">
        <v>2000</v>
      </c>
      <c r="D129" s="58">
        <f>Summary!B71</f>
        <v>10</v>
      </c>
      <c r="E129" s="58">
        <f t="shared" si="8"/>
        <v>1800</v>
      </c>
      <c r="F129" s="142" t="s">
        <v>2406</v>
      </c>
      <c r="G129" s="206"/>
      <c r="H129" s="180">
        <f t="shared" si="5"/>
        <v>0</v>
      </c>
    </row>
    <row r="130" spans="1:8" ht="62.5">
      <c r="A130" s="139" t="s">
        <v>195</v>
      </c>
      <c r="B130" s="150" t="s">
        <v>1621</v>
      </c>
      <c r="C130" s="151">
        <v>10000</v>
      </c>
      <c r="D130" s="58">
        <f>Summary!B71</f>
        <v>10</v>
      </c>
      <c r="E130" s="58">
        <f t="shared" si="8"/>
        <v>9000</v>
      </c>
      <c r="F130" s="142" t="s">
        <v>196</v>
      </c>
      <c r="G130" s="206"/>
      <c r="H130" s="180">
        <f t="shared" si="5"/>
        <v>0</v>
      </c>
    </row>
    <row r="131" spans="1:8" ht="50">
      <c r="A131" s="139" t="s">
        <v>197</v>
      </c>
      <c r="B131" s="150" t="s">
        <v>1622</v>
      </c>
      <c r="C131" s="151">
        <v>4000</v>
      </c>
      <c r="D131" s="58">
        <f>Summary!B71</f>
        <v>10</v>
      </c>
      <c r="E131" s="58">
        <f t="shared" si="8"/>
        <v>3600</v>
      </c>
      <c r="F131" s="142" t="s">
        <v>198</v>
      </c>
      <c r="G131" s="206"/>
      <c r="H131" s="180">
        <f t="shared" si="5"/>
        <v>0</v>
      </c>
    </row>
    <row r="132" spans="1:8" ht="50">
      <c r="A132" s="139" t="s">
        <v>199</v>
      </c>
      <c r="B132" s="150" t="s">
        <v>1623</v>
      </c>
      <c r="C132" s="151">
        <v>5000</v>
      </c>
      <c r="D132" s="58">
        <f>Summary!B71</f>
        <v>10</v>
      </c>
      <c r="E132" s="58">
        <f t="shared" si="8"/>
        <v>4500</v>
      </c>
      <c r="F132" s="142" t="s">
        <v>2407</v>
      </c>
      <c r="G132" s="206"/>
      <c r="H132" s="180">
        <f t="shared" si="5"/>
        <v>0</v>
      </c>
    </row>
    <row r="133" spans="1:8" ht="37.5">
      <c r="A133" s="139" t="s">
        <v>200</v>
      </c>
      <c r="B133" s="150" t="s">
        <v>1624</v>
      </c>
      <c r="C133" s="141">
        <v>10000</v>
      </c>
      <c r="D133" s="58">
        <f>Summary!B71</f>
        <v>10</v>
      </c>
      <c r="E133" s="58">
        <f t="shared" si="8"/>
        <v>9000</v>
      </c>
      <c r="F133" s="142" t="s">
        <v>2408</v>
      </c>
      <c r="G133" s="206"/>
      <c r="H133" s="180">
        <f t="shared" si="5"/>
        <v>0</v>
      </c>
    </row>
    <row r="134" spans="1:8" ht="62.5">
      <c r="A134" s="139" t="s">
        <v>201</v>
      </c>
      <c r="B134" s="150" t="s">
        <v>1625</v>
      </c>
      <c r="C134" s="151">
        <v>35000</v>
      </c>
      <c r="D134" s="58">
        <f>Summary!B71</f>
        <v>10</v>
      </c>
      <c r="E134" s="58">
        <f t="shared" si="8"/>
        <v>31500</v>
      </c>
      <c r="F134" s="142" t="s">
        <v>2409</v>
      </c>
      <c r="G134" s="206"/>
      <c r="H134" s="180">
        <f t="shared" si="5"/>
        <v>0</v>
      </c>
    </row>
    <row r="135" spans="1:8" ht="50">
      <c r="A135" s="139" t="s">
        <v>202</v>
      </c>
      <c r="B135" s="150" t="s">
        <v>1626</v>
      </c>
      <c r="C135" s="151">
        <v>5000</v>
      </c>
      <c r="D135" s="58">
        <f>Summary!B71</f>
        <v>10</v>
      </c>
      <c r="E135" s="58">
        <f t="shared" si="8"/>
        <v>4500</v>
      </c>
      <c r="F135" s="142" t="s">
        <v>2410</v>
      </c>
      <c r="G135" s="206"/>
      <c r="H135" s="180">
        <f t="shared" ref="H135:H198" si="9">E135*G135</f>
        <v>0</v>
      </c>
    </row>
    <row r="136" spans="1:8" ht="75">
      <c r="A136" s="139" t="s">
        <v>203</v>
      </c>
      <c r="B136" s="150" t="s">
        <v>1627</v>
      </c>
      <c r="C136" s="151">
        <v>20000</v>
      </c>
      <c r="D136" s="58">
        <f>Summary!B71</f>
        <v>10</v>
      </c>
      <c r="E136" s="58">
        <f t="shared" si="8"/>
        <v>18000</v>
      </c>
      <c r="F136" s="142" t="s">
        <v>2411</v>
      </c>
      <c r="G136" s="206"/>
      <c r="H136" s="180">
        <f t="shared" si="9"/>
        <v>0</v>
      </c>
    </row>
    <row r="137" spans="1:8" ht="75">
      <c r="A137" s="139" t="s">
        <v>204</v>
      </c>
      <c r="B137" s="150" t="s">
        <v>1628</v>
      </c>
      <c r="C137" s="151">
        <v>5000</v>
      </c>
      <c r="D137" s="58">
        <f>Summary!B71</f>
        <v>10</v>
      </c>
      <c r="E137" s="58">
        <f t="shared" si="8"/>
        <v>4500</v>
      </c>
      <c r="F137" s="142" t="s">
        <v>2412</v>
      </c>
      <c r="G137" s="206"/>
      <c r="H137" s="180">
        <f t="shared" si="9"/>
        <v>0</v>
      </c>
    </row>
    <row r="138" spans="1:8" ht="25">
      <c r="A138" s="139" t="s">
        <v>205</v>
      </c>
      <c r="B138" s="140" t="s">
        <v>1629</v>
      </c>
      <c r="C138" s="141">
        <v>5000</v>
      </c>
      <c r="D138" s="58">
        <f>Summary!B71</f>
        <v>10</v>
      </c>
      <c r="E138" s="58">
        <f t="shared" si="8"/>
        <v>4500</v>
      </c>
      <c r="F138" s="142" t="s">
        <v>206</v>
      </c>
      <c r="G138" s="206"/>
      <c r="H138" s="180">
        <f t="shared" si="9"/>
        <v>0</v>
      </c>
    </row>
    <row r="139" spans="1:8">
      <c r="A139" s="139" t="s">
        <v>207</v>
      </c>
      <c r="B139" s="150" t="s">
        <v>1630</v>
      </c>
      <c r="C139" s="151">
        <v>7000</v>
      </c>
      <c r="D139" s="58">
        <f>Summary!B71</f>
        <v>10</v>
      </c>
      <c r="E139" s="58">
        <f t="shared" si="8"/>
        <v>6300</v>
      </c>
      <c r="F139" s="142" t="s">
        <v>208</v>
      </c>
      <c r="G139" s="206"/>
      <c r="H139" s="180">
        <f t="shared" si="9"/>
        <v>0</v>
      </c>
    </row>
    <row r="140" spans="1:8" ht="50">
      <c r="A140" s="139" t="s">
        <v>209</v>
      </c>
      <c r="B140" s="150" t="s">
        <v>1631</v>
      </c>
      <c r="C140" s="151">
        <v>20000</v>
      </c>
      <c r="D140" s="58">
        <f>Summary!B71</f>
        <v>10</v>
      </c>
      <c r="E140" s="58">
        <f t="shared" si="8"/>
        <v>18000</v>
      </c>
      <c r="F140" s="142" t="s">
        <v>210</v>
      </c>
      <c r="G140" s="206"/>
      <c r="H140" s="180">
        <f t="shared" si="9"/>
        <v>0</v>
      </c>
    </row>
    <row r="141" spans="1:8" ht="75">
      <c r="A141" s="139" t="s">
        <v>211</v>
      </c>
      <c r="B141" s="150" t="s">
        <v>1632</v>
      </c>
      <c r="C141" s="151">
        <v>40000</v>
      </c>
      <c r="D141" s="58">
        <f>Summary!B71</f>
        <v>10</v>
      </c>
      <c r="E141" s="58">
        <f t="shared" si="8"/>
        <v>36000</v>
      </c>
      <c r="F141" s="142" t="s">
        <v>2413</v>
      </c>
      <c r="G141" s="206"/>
      <c r="H141" s="180">
        <f t="shared" si="9"/>
        <v>0</v>
      </c>
    </row>
    <row r="142" spans="1:8" ht="37.5">
      <c r="A142" s="139" t="s">
        <v>212</v>
      </c>
      <c r="B142" s="150" t="s">
        <v>1633</v>
      </c>
      <c r="C142" s="151">
        <v>3000</v>
      </c>
      <c r="D142" s="58">
        <f>Summary!B71</f>
        <v>10</v>
      </c>
      <c r="E142" s="58">
        <f t="shared" si="8"/>
        <v>2700</v>
      </c>
      <c r="F142" s="142" t="s">
        <v>213</v>
      </c>
      <c r="G142" s="206"/>
      <c r="H142" s="180">
        <f t="shared" si="9"/>
        <v>0</v>
      </c>
    </row>
    <row r="143" spans="1:8" ht="37.5">
      <c r="A143" s="139" t="s">
        <v>214</v>
      </c>
      <c r="B143" s="150" t="s">
        <v>1634</v>
      </c>
      <c r="C143" s="151">
        <v>10000</v>
      </c>
      <c r="D143" s="58">
        <f>Summary!B71</f>
        <v>10</v>
      </c>
      <c r="E143" s="58">
        <f t="shared" si="8"/>
        <v>9000</v>
      </c>
      <c r="F143" s="142" t="s">
        <v>215</v>
      </c>
      <c r="G143" s="206"/>
      <c r="H143" s="180">
        <f t="shared" si="9"/>
        <v>0</v>
      </c>
    </row>
    <row r="144" spans="1:8" ht="37.5">
      <c r="A144" s="139" t="s">
        <v>216</v>
      </c>
      <c r="B144" s="150" t="s">
        <v>1635</v>
      </c>
      <c r="C144" s="151">
        <v>5000</v>
      </c>
      <c r="D144" s="58">
        <f>Summary!B71</f>
        <v>10</v>
      </c>
      <c r="E144" s="58">
        <f t="shared" si="8"/>
        <v>4500</v>
      </c>
      <c r="F144" s="142" t="s">
        <v>217</v>
      </c>
      <c r="G144" s="206"/>
      <c r="H144" s="180">
        <f t="shared" si="9"/>
        <v>0</v>
      </c>
    </row>
    <row r="145" spans="1:8" ht="87.5">
      <c r="A145" s="139" t="s">
        <v>218</v>
      </c>
      <c r="B145" s="150" t="s">
        <v>1636</v>
      </c>
      <c r="C145" s="151">
        <v>7500</v>
      </c>
      <c r="D145" s="58">
        <f>Summary!B71</f>
        <v>10</v>
      </c>
      <c r="E145" s="58">
        <f t="shared" si="8"/>
        <v>6750</v>
      </c>
      <c r="F145" s="142" t="s">
        <v>219</v>
      </c>
      <c r="G145" s="206"/>
      <c r="H145" s="180">
        <f t="shared" si="9"/>
        <v>0</v>
      </c>
    </row>
    <row r="146" spans="1:8" ht="75">
      <c r="A146" s="139" t="s">
        <v>220</v>
      </c>
      <c r="B146" s="153" t="s">
        <v>1637</v>
      </c>
      <c r="C146" s="58">
        <v>25</v>
      </c>
      <c r="D146" s="58">
        <f>Summary!B71</f>
        <v>10</v>
      </c>
      <c r="E146" s="58">
        <f t="shared" si="8"/>
        <v>22.5</v>
      </c>
      <c r="F146" s="142" t="s">
        <v>2414</v>
      </c>
      <c r="G146" s="206"/>
      <c r="H146" s="180">
        <f t="shared" si="9"/>
        <v>0</v>
      </c>
    </row>
    <row r="147" spans="1:8" ht="75">
      <c r="A147" s="139" t="s">
        <v>221</v>
      </c>
      <c r="B147" s="153" t="s">
        <v>1638</v>
      </c>
      <c r="C147" s="58">
        <v>10000</v>
      </c>
      <c r="D147" s="58">
        <f>Summary!B71</f>
        <v>10</v>
      </c>
      <c r="E147" s="58">
        <f t="shared" si="8"/>
        <v>9000</v>
      </c>
      <c r="F147" s="142" t="s">
        <v>222</v>
      </c>
      <c r="G147" s="206"/>
      <c r="H147" s="180">
        <f t="shared" si="9"/>
        <v>0</v>
      </c>
    </row>
    <row r="148" spans="1:8" ht="37.5">
      <c r="A148" s="139" t="s">
        <v>223</v>
      </c>
      <c r="B148" s="150" t="s">
        <v>1639</v>
      </c>
      <c r="C148" s="151">
        <v>5000</v>
      </c>
      <c r="D148" s="58">
        <f>Summary!B71</f>
        <v>10</v>
      </c>
      <c r="E148" s="58">
        <f t="shared" si="8"/>
        <v>4500</v>
      </c>
      <c r="F148" s="142" t="s">
        <v>2415</v>
      </c>
      <c r="G148" s="206"/>
      <c r="H148" s="180">
        <f t="shared" si="9"/>
        <v>0</v>
      </c>
    </row>
    <row r="149" spans="1:8" ht="50">
      <c r="A149" s="139" t="s">
        <v>224</v>
      </c>
      <c r="B149" s="134" t="s">
        <v>1640</v>
      </c>
      <c r="C149" s="151">
        <v>2000</v>
      </c>
      <c r="D149" s="58">
        <f>Summary!B71</f>
        <v>10</v>
      </c>
      <c r="E149" s="58">
        <f t="shared" ref="E149:E177" si="10">SUM(C149-(C149*(D149/100)))</f>
        <v>1800</v>
      </c>
      <c r="F149" s="142" t="s">
        <v>225</v>
      </c>
      <c r="G149" s="206"/>
      <c r="H149" s="180">
        <f t="shared" si="9"/>
        <v>0</v>
      </c>
    </row>
    <row r="150" spans="1:8">
      <c r="A150" s="139" t="s">
        <v>1641</v>
      </c>
      <c r="B150" s="134" t="s">
        <v>1642</v>
      </c>
      <c r="C150" s="149">
        <v>5000</v>
      </c>
      <c r="D150" s="149">
        <f>Summary!B71</f>
        <v>10</v>
      </c>
      <c r="E150" s="58">
        <f t="shared" si="10"/>
        <v>4500</v>
      </c>
      <c r="F150" s="142"/>
      <c r="G150" s="206"/>
      <c r="H150" s="180">
        <f t="shared" si="9"/>
        <v>0</v>
      </c>
    </row>
    <row r="151" spans="1:8" ht="37.5">
      <c r="A151" s="139" t="s">
        <v>226</v>
      </c>
      <c r="B151" s="134" t="s">
        <v>1643</v>
      </c>
      <c r="C151" s="149">
        <v>6000</v>
      </c>
      <c r="D151" s="58">
        <f>Summary!B71</f>
        <v>10</v>
      </c>
      <c r="E151" s="58">
        <f t="shared" si="10"/>
        <v>5400</v>
      </c>
      <c r="F151" s="142" t="s">
        <v>227</v>
      </c>
      <c r="G151" s="206"/>
      <c r="H151" s="180">
        <f t="shared" si="9"/>
        <v>0</v>
      </c>
    </row>
    <row r="152" spans="1:8" ht="37.5">
      <c r="A152" s="139" t="s">
        <v>228</v>
      </c>
      <c r="B152" s="134" t="s">
        <v>1644</v>
      </c>
      <c r="C152" s="149">
        <v>6000</v>
      </c>
      <c r="D152" s="58">
        <f>Summary!B71</f>
        <v>10</v>
      </c>
      <c r="E152" s="58">
        <f t="shared" si="10"/>
        <v>5400</v>
      </c>
      <c r="F152" s="142" t="s">
        <v>229</v>
      </c>
      <c r="G152" s="206"/>
      <c r="H152" s="180">
        <f t="shared" si="9"/>
        <v>0</v>
      </c>
    </row>
    <row r="153" spans="1:8" ht="37.5">
      <c r="A153" s="139" t="s">
        <v>230</v>
      </c>
      <c r="B153" s="134" t="s">
        <v>1645</v>
      </c>
      <c r="C153" s="58">
        <v>6000</v>
      </c>
      <c r="D153" s="58">
        <f>Summary!B71</f>
        <v>10</v>
      </c>
      <c r="E153" s="58">
        <f t="shared" si="10"/>
        <v>5400</v>
      </c>
      <c r="F153" s="142" t="s">
        <v>231</v>
      </c>
      <c r="G153" s="206"/>
      <c r="H153" s="180">
        <f t="shared" si="9"/>
        <v>0</v>
      </c>
    </row>
    <row r="154" spans="1:8" ht="75">
      <c r="A154" s="139" t="s">
        <v>232</v>
      </c>
      <c r="B154" s="134" t="s">
        <v>1646</v>
      </c>
      <c r="C154" s="58">
        <v>1200</v>
      </c>
      <c r="D154" s="58">
        <f>Summary!$B$71</f>
        <v>10</v>
      </c>
      <c r="E154" s="58">
        <f t="shared" si="10"/>
        <v>1080</v>
      </c>
      <c r="F154" s="142" t="s">
        <v>2416</v>
      </c>
      <c r="G154" s="206"/>
      <c r="H154" s="180">
        <f t="shared" si="9"/>
        <v>0</v>
      </c>
    </row>
    <row r="155" spans="1:8">
      <c r="A155" s="139" t="s">
        <v>233</v>
      </c>
      <c r="B155" s="134" t="s">
        <v>1647</v>
      </c>
      <c r="C155" s="58">
        <v>50000</v>
      </c>
      <c r="D155" s="58">
        <f>Summary!$B$71</f>
        <v>10</v>
      </c>
      <c r="E155" s="58">
        <f t="shared" si="10"/>
        <v>45000</v>
      </c>
      <c r="F155" s="142" t="s">
        <v>234</v>
      </c>
      <c r="G155" s="206"/>
      <c r="H155" s="180">
        <f t="shared" si="9"/>
        <v>0</v>
      </c>
    </row>
    <row r="156" spans="1:8" ht="50">
      <c r="A156" s="139" t="s">
        <v>235</v>
      </c>
      <c r="B156" s="134" t="s">
        <v>1648</v>
      </c>
      <c r="C156" s="58">
        <v>400</v>
      </c>
      <c r="D156" s="58">
        <f>Summary!$B$71</f>
        <v>10</v>
      </c>
      <c r="E156" s="58">
        <f t="shared" si="10"/>
        <v>360</v>
      </c>
      <c r="F156" s="142" t="s">
        <v>236</v>
      </c>
      <c r="G156" s="206"/>
      <c r="H156" s="180">
        <f t="shared" si="9"/>
        <v>0</v>
      </c>
    </row>
    <row r="157" spans="1:8">
      <c r="A157" s="139" t="s">
        <v>235</v>
      </c>
      <c r="B157" s="134" t="s">
        <v>1649</v>
      </c>
      <c r="C157" s="58">
        <v>350</v>
      </c>
      <c r="D157" s="58">
        <f>Summary!$B$71</f>
        <v>10</v>
      </c>
      <c r="E157" s="58">
        <f t="shared" si="10"/>
        <v>315</v>
      </c>
      <c r="F157" s="142"/>
      <c r="G157" s="206"/>
      <c r="H157" s="180">
        <f t="shared" si="9"/>
        <v>0</v>
      </c>
    </row>
    <row r="158" spans="1:8">
      <c r="A158" s="139" t="s">
        <v>235</v>
      </c>
      <c r="B158" s="134" t="s">
        <v>1650</v>
      </c>
      <c r="C158" s="58">
        <v>300</v>
      </c>
      <c r="D158" s="58">
        <f>Summary!$B$71</f>
        <v>10</v>
      </c>
      <c r="E158" s="58">
        <f t="shared" si="10"/>
        <v>270</v>
      </c>
      <c r="F158" s="142"/>
      <c r="G158" s="206"/>
      <c r="H158" s="180">
        <f t="shared" si="9"/>
        <v>0</v>
      </c>
    </row>
    <row r="159" spans="1:8">
      <c r="A159" s="139" t="s">
        <v>235</v>
      </c>
      <c r="B159" s="134" t="s">
        <v>1651</v>
      </c>
      <c r="C159" s="58">
        <v>250</v>
      </c>
      <c r="D159" s="58">
        <f>Summary!$B$71</f>
        <v>10</v>
      </c>
      <c r="E159" s="58">
        <f t="shared" si="10"/>
        <v>225</v>
      </c>
      <c r="F159" s="142"/>
      <c r="G159" s="206"/>
      <c r="H159" s="180">
        <f t="shared" si="9"/>
        <v>0</v>
      </c>
    </row>
    <row r="160" spans="1:8">
      <c r="A160" s="139" t="s">
        <v>1652</v>
      </c>
      <c r="B160" s="134" t="s">
        <v>1653</v>
      </c>
      <c r="C160" s="58">
        <v>50000</v>
      </c>
      <c r="D160" s="58">
        <f>Summary!$B$71</f>
        <v>10</v>
      </c>
      <c r="E160" s="58">
        <f t="shared" si="10"/>
        <v>45000</v>
      </c>
      <c r="F160" s="142"/>
      <c r="G160" s="206"/>
      <c r="H160" s="180">
        <f t="shared" si="9"/>
        <v>0</v>
      </c>
    </row>
    <row r="161" spans="1:8" ht="62.5">
      <c r="A161" s="139" t="s">
        <v>237</v>
      </c>
      <c r="B161" s="134" t="s">
        <v>1654</v>
      </c>
      <c r="C161" s="58">
        <v>200</v>
      </c>
      <c r="D161" s="58">
        <f>Summary!$B$71</f>
        <v>10</v>
      </c>
      <c r="E161" s="58">
        <f t="shared" si="10"/>
        <v>180</v>
      </c>
      <c r="F161" s="142" t="s">
        <v>238</v>
      </c>
      <c r="G161" s="206"/>
      <c r="H161" s="180">
        <f t="shared" si="9"/>
        <v>0</v>
      </c>
    </row>
    <row r="162" spans="1:8" ht="75">
      <c r="A162" s="139" t="s">
        <v>239</v>
      </c>
      <c r="B162" s="134" t="s">
        <v>1655</v>
      </c>
      <c r="C162" s="58">
        <v>750</v>
      </c>
      <c r="D162" s="58">
        <f>Summary!$B$71</f>
        <v>10</v>
      </c>
      <c r="E162" s="58">
        <f t="shared" si="10"/>
        <v>675</v>
      </c>
      <c r="F162" s="142" t="s">
        <v>240</v>
      </c>
      <c r="G162" s="206"/>
      <c r="H162" s="180">
        <f t="shared" si="9"/>
        <v>0</v>
      </c>
    </row>
    <row r="163" spans="1:8" ht="62.5">
      <c r="A163" s="139" t="s">
        <v>241</v>
      </c>
      <c r="B163" s="134" t="s">
        <v>1656</v>
      </c>
      <c r="C163" s="58">
        <v>400</v>
      </c>
      <c r="D163" s="58">
        <f>Summary!$B$71</f>
        <v>10</v>
      </c>
      <c r="E163" s="58">
        <f t="shared" si="10"/>
        <v>360</v>
      </c>
      <c r="F163" s="142" t="s">
        <v>242</v>
      </c>
      <c r="G163" s="206"/>
      <c r="H163" s="180">
        <f t="shared" si="9"/>
        <v>0</v>
      </c>
    </row>
    <row r="164" spans="1:8">
      <c r="A164" s="139" t="s">
        <v>241</v>
      </c>
      <c r="B164" s="134" t="s">
        <v>1657</v>
      </c>
      <c r="C164" s="58">
        <v>300</v>
      </c>
      <c r="D164" s="58">
        <f>Summary!$B$71</f>
        <v>10</v>
      </c>
      <c r="E164" s="58">
        <f t="shared" si="10"/>
        <v>270</v>
      </c>
      <c r="F164" s="142"/>
      <c r="G164" s="206"/>
      <c r="H164" s="180">
        <f t="shared" si="9"/>
        <v>0</v>
      </c>
    </row>
    <row r="165" spans="1:8">
      <c r="A165" s="139" t="s">
        <v>2153</v>
      </c>
      <c r="B165" s="134" t="s">
        <v>1658</v>
      </c>
      <c r="C165" s="58">
        <v>25000</v>
      </c>
      <c r="D165" s="58">
        <f>Summary!$B$71</f>
        <v>10</v>
      </c>
      <c r="E165" s="58">
        <f t="shared" si="10"/>
        <v>22500</v>
      </c>
      <c r="F165" s="142"/>
      <c r="G165" s="206"/>
      <c r="H165" s="180">
        <f t="shared" si="9"/>
        <v>0</v>
      </c>
    </row>
    <row r="166" spans="1:8" ht="50">
      <c r="A166" s="139" t="s">
        <v>1659</v>
      </c>
      <c r="B166" s="134" t="s">
        <v>1660</v>
      </c>
      <c r="C166" s="58">
        <v>400</v>
      </c>
      <c r="D166" s="58">
        <f>Summary!$B$71</f>
        <v>10</v>
      </c>
      <c r="E166" s="58">
        <f t="shared" si="10"/>
        <v>360</v>
      </c>
      <c r="F166" s="142" t="s">
        <v>243</v>
      </c>
      <c r="G166" s="206"/>
      <c r="H166" s="180">
        <f t="shared" si="9"/>
        <v>0</v>
      </c>
    </row>
    <row r="167" spans="1:8">
      <c r="A167" s="139" t="s">
        <v>1661</v>
      </c>
      <c r="B167" s="134" t="s">
        <v>1662</v>
      </c>
      <c r="C167" s="58">
        <v>300</v>
      </c>
      <c r="D167" s="58">
        <f>Summary!$B$71</f>
        <v>10</v>
      </c>
      <c r="E167" s="58">
        <f t="shared" si="10"/>
        <v>270</v>
      </c>
      <c r="F167" s="142"/>
      <c r="G167" s="206"/>
      <c r="H167" s="180">
        <f t="shared" si="9"/>
        <v>0</v>
      </c>
    </row>
    <row r="168" spans="1:8">
      <c r="A168" s="139" t="s">
        <v>1663</v>
      </c>
      <c r="B168" s="134" t="s">
        <v>1664</v>
      </c>
      <c r="C168" s="58">
        <v>25000</v>
      </c>
      <c r="D168" s="58">
        <f>Summary!$B$71</f>
        <v>10</v>
      </c>
      <c r="E168" s="58">
        <f t="shared" si="10"/>
        <v>22500</v>
      </c>
      <c r="F168" s="142"/>
      <c r="G168" s="206"/>
      <c r="H168" s="180">
        <f t="shared" si="9"/>
        <v>0</v>
      </c>
    </row>
    <row r="169" spans="1:8" ht="75">
      <c r="A169" s="139" t="s">
        <v>244</v>
      </c>
      <c r="B169" s="134" t="s">
        <v>1665</v>
      </c>
      <c r="C169" s="58">
        <v>200</v>
      </c>
      <c r="D169" s="58">
        <f>Summary!$B$71</f>
        <v>10</v>
      </c>
      <c r="E169" s="58">
        <f t="shared" si="10"/>
        <v>180</v>
      </c>
      <c r="F169" s="142" t="s">
        <v>245</v>
      </c>
      <c r="G169" s="206"/>
      <c r="H169" s="180">
        <f t="shared" si="9"/>
        <v>0</v>
      </c>
    </row>
    <row r="170" spans="1:8" ht="87.5">
      <c r="A170" s="139" t="s">
        <v>246</v>
      </c>
      <c r="B170" s="134" t="s">
        <v>1666</v>
      </c>
      <c r="C170" s="58">
        <v>2000</v>
      </c>
      <c r="D170" s="58">
        <f>Summary!$B$71</f>
        <v>10</v>
      </c>
      <c r="E170" s="58">
        <f t="shared" si="10"/>
        <v>1800</v>
      </c>
      <c r="F170" s="142" t="s">
        <v>247</v>
      </c>
      <c r="G170" s="206"/>
      <c r="H170" s="180">
        <f t="shared" si="9"/>
        <v>0</v>
      </c>
    </row>
    <row r="171" spans="1:8" ht="50">
      <c r="A171" s="139" t="s">
        <v>248</v>
      </c>
      <c r="B171" s="134" t="s">
        <v>1667</v>
      </c>
      <c r="C171" s="149">
        <v>15000</v>
      </c>
      <c r="D171" s="58">
        <f>Summary!$B$71</f>
        <v>10</v>
      </c>
      <c r="E171" s="58">
        <f t="shared" si="10"/>
        <v>13500</v>
      </c>
      <c r="F171" s="142" t="s">
        <v>249</v>
      </c>
      <c r="G171" s="206"/>
      <c r="H171" s="180">
        <f t="shared" si="9"/>
        <v>0</v>
      </c>
    </row>
    <row r="172" spans="1:8" ht="62.5">
      <c r="A172" s="139" t="s">
        <v>250</v>
      </c>
      <c r="B172" s="134" t="s">
        <v>1668</v>
      </c>
      <c r="C172" s="149">
        <v>2000</v>
      </c>
      <c r="D172" s="58">
        <f>Summary!$B$71</f>
        <v>10</v>
      </c>
      <c r="E172" s="58">
        <f t="shared" si="10"/>
        <v>1800</v>
      </c>
      <c r="F172" s="142" t="s">
        <v>251</v>
      </c>
      <c r="G172" s="206"/>
      <c r="H172" s="180">
        <f t="shared" si="9"/>
        <v>0</v>
      </c>
    </row>
    <row r="173" spans="1:8" ht="112.5">
      <c r="A173" s="139" t="s">
        <v>252</v>
      </c>
      <c r="B173" s="134" t="s">
        <v>1669</v>
      </c>
      <c r="C173" s="149">
        <v>600</v>
      </c>
      <c r="D173" s="58">
        <f>Summary!$B$71</f>
        <v>10</v>
      </c>
      <c r="E173" s="58">
        <f t="shared" si="10"/>
        <v>540</v>
      </c>
      <c r="F173" s="142" t="s">
        <v>2417</v>
      </c>
      <c r="G173" s="206"/>
      <c r="H173" s="180">
        <f t="shared" si="9"/>
        <v>0</v>
      </c>
    </row>
    <row r="174" spans="1:8" ht="62.5">
      <c r="A174" s="139" t="s">
        <v>253</v>
      </c>
      <c r="B174" s="134" t="s">
        <v>1670</v>
      </c>
      <c r="C174" s="149">
        <v>300</v>
      </c>
      <c r="D174" s="58">
        <f>Summary!$B$71</f>
        <v>10</v>
      </c>
      <c r="E174" s="58">
        <f t="shared" si="10"/>
        <v>270</v>
      </c>
      <c r="F174" s="142" t="s">
        <v>2389</v>
      </c>
      <c r="G174" s="206"/>
      <c r="H174" s="180">
        <f t="shared" si="9"/>
        <v>0</v>
      </c>
    </row>
    <row r="175" spans="1:8" ht="75">
      <c r="A175" s="139" t="s">
        <v>254</v>
      </c>
      <c r="B175" s="134" t="s">
        <v>1671</v>
      </c>
      <c r="C175" s="149">
        <v>300</v>
      </c>
      <c r="D175" s="58">
        <f>Summary!$B$71</f>
        <v>10</v>
      </c>
      <c r="E175" s="58">
        <f t="shared" si="10"/>
        <v>270</v>
      </c>
      <c r="F175" s="142" t="s">
        <v>255</v>
      </c>
      <c r="G175" s="206"/>
      <c r="H175" s="180">
        <f t="shared" si="9"/>
        <v>0</v>
      </c>
    </row>
    <row r="176" spans="1:8" ht="62.5">
      <c r="A176" s="139" t="s">
        <v>256</v>
      </c>
      <c r="B176" s="134" t="s">
        <v>1672</v>
      </c>
      <c r="C176" s="149">
        <v>5000</v>
      </c>
      <c r="D176" s="58">
        <f>Summary!$B$71</f>
        <v>10</v>
      </c>
      <c r="E176" s="58">
        <f t="shared" si="10"/>
        <v>4500</v>
      </c>
      <c r="F176" s="142" t="s">
        <v>2418</v>
      </c>
      <c r="G176" s="206"/>
      <c r="H176" s="180">
        <f t="shared" si="9"/>
        <v>0</v>
      </c>
    </row>
    <row r="177" spans="1:8">
      <c r="A177" s="139" t="s">
        <v>256</v>
      </c>
      <c r="B177" s="134" t="s">
        <v>1673</v>
      </c>
      <c r="C177" s="149">
        <v>3000</v>
      </c>
      <c r="D177" s="58">
        <f>Summary!$B$71</f>
        <v>10</v>
      </c>
      <c r="E177" s="58">
        <f t="shared" si="10"/>
        <v>2700</v>
      </c>
      <c r="F177" s="142"/>
      <c r="G177" s="206"/>
      <c r="H177" s="180">
        <f t="shared" si="9"/>
        <v>0</v>
      </c>
    </row>
    <row r="178" spans="1:8" ht="13">
      <c r="A178" s="147" t="s">
        <v>257</v>
      </c>
      <c r="B178" s="148"/>
      <c r="C178" s="154"/>
      <c r="D178" s="148"/>
      <c r="E178" s="154"/>
      <c r="F178" s="148"/>
      <c r="G178" s="219"/>
      <c r="H178" s="148"/>
    </row>
    <row r="179" spans="1:8" ht="100">
      <c r="A179" s="139" t="s">
        <v>258</v>
      </c>
      <c r="B179" s="134" t="s">
        <v>1959</v>
      </c>
      <c r="C179" s="149">
        <v>5000</v>
      </c>
      <c r="D179" s="58">
        <f>Summary!$B$72</f>
        <v>10</v>
      </c>
      <c r="E179" s="58">
        <f t="shared" ref="E179:E187" si="11">SUM(C179-(C179*(D179/100)))</f>
        <v>4500</v>
      </c>
      <c r="F179" s="142" t="s">
        <v>2419</v>
      </c>
      <c r="G179" s="206"/>
      <c r="H179" s="180">
        <f t="shared" si="9"/>
        <v>0</v>
      </c>
    </row>
    <row r="180" spans="1:8" ht="125">
      <c r="A180" s="139" t="s">
        <v>259</v>
      </c>
      <c r="B180" s="134" t="s">
        <v>1960</v>
      </c>
      <c r="C180" s="149">
        <v>2500</v>
      </c>
      <c r="D180" s="58">
        <f>Summary!$B$72</f>
        <v>10</v>
      </c>
      <c r="E180" s="58">
        <f t="shared" si="11"/>
        <v>2250</v>
      </c>
      <c r="F180" s="142" t="s">
        <v>260</v>
      </c>
      <c r="G180" s="206"/>
      <c r="H180" s="180">
        <f t="shared" si="9"/>
        <v>0</v>
      </c>
    </row>
    <row r="181" spans="1:8" ht="112.5">
      <c r="A181" s="139" t="s">
        <v>261</v>
      </c>
      <c r="B181" s="134" t="s">
        <v>1961</v>
      </c>
      <c r="C181" s="149">
        <v>15000</v>
      </c>
      <c r="D181" s="58">
        <f>Summary!$B$72</f>
        <v>10</v>
      </c>
      <c r="E181" s="58">
        <f t="shared" si="11"/>
        <v>13500</v>
      </c>
      <c r="F181" s="142" t="s">
        <v>262</v>
      </c>
      <c r="G181" s="206"/>
      <c r="H181" s="180">
        <f t="shared" si="9"/>
        <v>0</v>
      </c>
    </row>
    <row r="182" spans="1:8" ht="50">
      <c r="A182" s="139" t="s">
        <v>263</v>
      </c>
      <c r="B182" s="134" t="s">
        <v>1962</v>
      </c>
      <c r="C182" s="149">
        <v>15000</v>
      </c>
      <c r="D182" s="58">
        <f>Summary!$B$72</f>
        <v>10</v>
      </c>
      <c r="E182" s="58">
        <f t="shared" si="11"/>
        <v>13500</v>
      </c>
      <c r="F182" s="142" t="s">
        <v>264</v>
      </c>
      <c r="G182" s="206"/>
      <c r="H182" s="180">
        <f t="shared" si="9"/>
        <v>0</v>
      </c>
    </row>
    <row r="183" spans="1:8" ht="75">
      <c r="A183" s="139" t="s">
        <v>265</v>
      </c>
      <c r="B183" s="134" t="s">
        <v>1963</v>
      </c>
      <c r="C183" s="149">
        <v>15000</v>
      </c>
      <c r="D183" s="58">
        <f>Summary!$B$72</f>
        <v>10</v>
      </c>
      <c r="E183" s="58">
        <f t="shared" si="11"/>
        <v>13500</v>
      </c>
      <c r="F183" s="142" t="s">
        <v>266</v>
      </c>
      <c r="G183" s="206"/>
      <c r="H183" s="180">
        <f t="shared" si="9"/>
        <v>0</v>
      </c>
    </row>
    <row r="184" spans="1:8" ht="75">
      <c r="A184" s="139" t="s">
        <v>267</v>
      </c>
      <c r="B184" s="134" t="s">
        <v>1964</v>
      </c>
      <c r="C184" s="149">
        <v>10000</v>
      </c>
      <c r="D184" s="58">
        <f>Summary!$B$72</f>
        <v>10</v>
      </c>
      <c r="E184" s="58">
        <f t="shared" si="11"/>
        <v>9000</v>
      </c>
      <c r="F184" s="142" t="s">
        <v>268</v>
      </c>
      <c r="G184" s="206"/>
      <c r="H184" s="180">
        <f t="shared" si="9"/>
        <v>0</v>
      </c>
    </row>
    <row r="185" spans="1:8" ht="187.5">
      <c r="A185" s="139" t="s">
        <v>269</v>
      </c>
      <c r="B185" s="134" t="s">
        <v>1965</v>
      </c>
      <c r="C185" s="149">
        <v>5</v>
      </c>
      <c r="D185" s="58">
        <f>Summary!$B$72</f>
        <v>10</v>
      </c>
      <c r="E185" s="58">
        <f t="shared" si="11"/>
        <v>4.5</v>
      </c>
      <c r="F185" s="142" t="s">
        <v>2420</v>
      </c>
      <c r="G185" s="206"/>
      <c r="H185" s="180">
        <f t="shared" si="9"/>
        <v>0</v>
      </c>
    </row>
    <row r="186" spans="1:8" ht="25">
      <c r="A186" s="139" t="s">
        <v>270</v>
      </c>
      <c r="B186" s="134" t="s">
        <v>1966</v>
      </c>
      <c r="C186" s="149">
        <v>15000</v>
      </c>
      <c r="D186" s="58">
        <f>Summary!$B$72</f>
        <v>10</v>
      </c>
      <c r="E186" s="58">
        <f t="shared" si="11"/>
        <v>13500</v>
      </c>
      <c r="F186" s="142" t="s">
        <v>271</v>
      </c>
      <c r="G186" s="206"/>
      <c r="H186" s="180">
        <f t="shared" si="9"/>
        <v>0</v>
      </c>
    </row>
    <row r="187" spans="1:8" ht="25">
      <c r="A187" s="139" t="s">
        <v>272</v>
      </c>
      <c r="B187" s="134" t="s">
        <v>1967</v>
      </c>
      <c r="C187" s="149">
        <v>10000</v>
      </c>
      <c r="D187" s="58">
        <f>Summary!$B$72</f>
        <v>10</v>
      </c>
      <c r="E187" s="58">
        <f t="shared" si="11"/>
        <v>9000</v>
      </c>
      <c r="F187" s="142" t="s">
        <v>273</v>
      </c>
      <c r="G187" s="206"/>
      <c r="H187" s="180">
        <f t="shared" si="9"/>
        <v>0</v>
      </c>
    </row>
    <row r="188" spans="1:8" ht="13">
      <c r="A188" s="147" t="s">
        <v>274</v>
      </c>
      <c r="B188" s="155" t="s">
        <v>113</v>
      </c>
      <c r="C188" s="155" t="s">
        <v>113</v>
      </c>
      <c r="D188" s="155" t="s">
        <v>113</v>
      </c>
      <c r="E188" s="155" t="s">
        <v>113</v>
      </c>
      <c r="F188" s="155" t="s">
        <v>113</v>
      </c>
      <c r="G188" s="220" t="s">
        <v>113</v>
      </c>
      <c r="H188" s="155" t="s">
        <v>113</v>
      </c>
    </row>
    <row r="189" spans="1:8" ht="87.5">
      <c r="A189" s="139" t="s">
        <v>275</v>
      </c>
      <c r="B189" s="134" t="s">
        <v>1968</v>
      </c>
      <c r="C189" s="149">
        <v>100000</v>
      </c>
      <c r="D189" s="58">
        <f>Summary!$B$73</f>
        <v>10</v>
      </c>
      <c r="E189" s="58">
        <f t="shared" ref="E189:E220" si="12">SUM(C189-(C189*(D189/100)))</f>
        <v>90000</v>
      </c>
      <c r="F189" s="142" t="s">
        <v>2421</v>
      </c>
      <c r="G189" s="206"/>
      <c r="H189" s="180">
        <f t="shared" si="9"/>
        <v>0</v>
      </c>
    </row>
    <row r="190" spans="1:8" ht="112.5">
      <c r="A190" s="139" t="s">
        <v>276</v>
      </c>
      <c r="B190" s="134" t="s">
        <v>1969</v>
      </c>
      <c r="C190" s="149">
        <v>1500</v>
      </c>
      <c r="D190" s="58">
        <f>Summary!$B$73</f>
        <v>10</v>
      </c>
      <c r="E190" s="58">
        <f t="shared" si="12"/>
        <v>1350</v>
      </c>
      <c r="F190" s="142" t="s">
        <v>2422</v>
      </c>
      <c r="G190" s="206"/>
      <c r="H190" s="180">
        <f t="shared" si="9"/>
        <v>0</v>
      </c>
    </row>
    <row r="191" spans="1:8">
      <c r="A191" s="139" t="s">
        <v>276</v>
      </c>
      <c r="B191" s="134" t="s">
        <v>1970</v>
      </c>
      <c r="C191" s="149">
        <v>1250</v>
      </c>
      <c r="D191" s="58">
        <f>Summary!$B$73</f>
        <v>10</v>
      </c>
      <c r="E191" s="58">
        <f t="shared" si="12"/>
        <v>1125</v>
      </c>
      <c r="F191" s="142"/>
      <c r="G191" s="206"/>
      <c r="H191" s="180">
        <f t="shared" si="9"/>
        <v>0</v>
      </c>
    </row>
    <row r="192" spans="1:8">
      <c r="A192" s="139" t="s">
        <v>276</v>
      </c>
      <c r="B192" s="134" t="s">
        <v>1971</v>
      </c>
      <c r="C192" s="149">
        <v>1000</v>
      </c>
      <c r="D192" s="58">
        <f>Summary!$B$73</f>
        <v>10</v>
      </c>
      <c r="E192" s="58">
        <f t="shared" si="12"/>
        <v>900</v>
      </c>
      <c r="F192" s="142"/>
      <c r="G192" s="206"/>
      <c r="H192" s="180">
        <f t="shared" si="9"/>
        <v>0</v>
      </c>
    </row>
    <row r="193" spans="1:8" ht="62.5">
      <c r="A193" s="139" t="s">
        <v>277</v>
      </c>
      <c r="B193" s="134" t="s">
        <v>1972</v>
      </c>
      <c r="C193" s="149">
        <v>100</v>
      </c>
      <c r="D193" s="58">
        <f>Summary!$B$73</f>
        <v>10</v>
      </c>
      <c r="E193" s="58">
        <f t="shared" si="12"/>
        <v>90</v>
      </c>
      <c r="F193" s="142" t="s">
        <v>278</v>
      </c>
      <c r="G193" s="206"/>
      <c r="H193" s="180">
        <f t="shared" si="9"/>
        <v>0</v>
      </c>
    </row>
    <row r="194" spans="1:8">
      <c r="A194" s="139" t="s">
        <v>277</v>
      </c>
      <c r="B194" s="134" t="s">
        <v>1973</v>
      </c>
      <c r="C194" s="149">
        <v>75</v>
      </c>
      <c r="D194" s="58">
        <f>Summary!$B$73</f>
        <v>10</v>
      </c>
      <c r="E194" s="58">
        <f t="shared" si="12"/>
        <v>67.5</v>
      </c>
      <c r="F194" s="142"/>
      <c r="G194" s="206"/>
      <c r="H194" s="180">
        <f t="shared" si="9"/>
        <v>0</v>
      </c>
    </row>
    <row r="195" spans="1:8">
      <c r="A195" s="139" t="s">
        <v>277</v>
      </c>
      <c r="B195" s="134" t="s">
        <v>1974</v>
      </c>
      <c r="C195" s="149">
        <v>50</v>
      </c>
      <c r="D195" s="58">
        <f>Summary!$B$73</f>
        <v>10</v>
      </c>
      <c r="E195" s="58">
        <f t="shared" si="12"/>
        <v>45</v>
      </c>
      <c r="F195" s="142"/>
      <c r="G195" s="206"/>
      <c r="H195" s="180">
        <f t="shared" si="9"/>
        <v>0</v>
      </c>
    </row>
    <row r="196" spans="1:8" ht="387.5">
      <c r="A196" s="139" t="s">
        <v>279</v>
      </c>
      <c r="B196" s="134" t="s">
        <v>2024</v>
      </c>
      <c r="C196" s="149">
        <v>800</v>
      </c>
      <c r="D196" s="58">
        <f>Summary!$B$73</f>
        <v>10</v>
      </c>
      <c r="E196" s="58">
        <f t="shared" si="12"/>
        <v>720</v>
      </c>
      <c r="F196" s="142" t="s">
        <v>280</v>
      </c>
      <c r="G196" s="206"/>
      <c r="H196" s="180">
        <f t="shared" si="9"/>
        <v>0</v>
      </c>
    </row>
    <row r="197" spans="1:8">
      <c r="A197" s="139" t="s">
        <v>279</v>
      </c>
      <c r="B197" s="134" t="s">
        <v>2025</v>
      </c>
      <c r="C197" s="149">
        <v>1200</v>
      </c>
      <c r="D197" s="58">
        <f>Summary!$B$73</f>
        <v>10</v>
      </c>
      <c r="E197" s="58">
        <f t="shared" si="12"/>
        <v>1080</v>
      </c>
      <c r="F197" s="142"/>
      <c r="G197" s="206"/>
      <c r="H197" s="180">
        <f t="shared" si="9"/>
        <v>0</v>
      </c>
    </row>
    <row r="198" spans="1:8" ht="37.5">
      <c r="A198" s="139" t="s">
        <v>281</v>
      </c>
      <c r="B198" s="134" t="s">
        <v>1975</v>
      </c>
      <c r="C198" s="149">
        <v>10000</v>
      </c>
      <c r="D198" s="58">
        <f>Summary!$B$73</f>
        <v>10</v>
      </c>
      <c r="E198" s="58">
        <f t="shared" si="12"/>
        <v>9000</v>
      </c>
      <c r="F198" s="142" t="s">
        <v>282</v>
      </c>
      <c r="G198" s="206"/>
      <c r="H198" s="180">
        <f t="shared" si="9"/>
        <v>0</v>
      </c>
    </row>
    <row r="199" spans="1:8" ht="25">
      <c r="A199" s="139" t="s">
        <v>283</v>
      </c>
      <c r="B199" s="134" t="s">
        <v>1976</v>
      </c>
      <c r="C199" s="149">
        <v>1200</v>
      </c>
      <c r="D199" s="58">
        <f>Summary!$B$73</f>
        <v>10</v>
      </c>
      <c r="E199" s="58">
        <f t="shared" si="12"/>
        <v>1080</v>
      </c>
      <c r="F199" s="142" t="s">
        <v>284</v>
      </c>
      <c r="G199" s="206"/>
      <c r="H199" s="180">
        <f t="shared" ref="H199:H262" si="13">E199*G199</f>
        <v>0</v>
      </c>
    </row>
    <row r="200" spans="1:8" ht="25">
      <c r="A200" s="139" t="s">
        <v>283</v>
      </c>
      <c r="B200" s="134" t="s">
        <v>1977</v>
      </c>
      <c r="C200" s="149">
        <v>1000</v>
      </c>
      <c r="D200" s="58">
        <f>Summary!$B$73</f>
        <v>10</v>
      </c>
      <c r="E200" s="58">
        <f t="shared" si="12"/>
        <v>900</v>
      </c>
      <c r="F200" s="142"/>
      <c r="G200" s="206"/>
      <c r="H200" s="180">
        <f t="shared" si="13"/>
        <v>0</v>
      </c>
    </row>
    <row r="201" spans="1:8" ht="25">
      <c r="A201" s="139" t="s">
        <v>283</v>
      </c>
      <c r="B201" s="134" t="s">
        <v>1978</v>
      </c>
      <c r="C201" s="149">
        <v>800</v>
      </c>
      <c r="D201" s="58">
        <f>Summary!$B$73</f>
        <v>10</v>
      </c>
      <c r="E201" s="58">
        <f t="shared" si="12"/>
        <v>720</v>
      </c>
      <c r="F201" s="142"/>
      <c r="G201" s="206"/>
      <c r="H201" s="180">
        <f t="shared" si="13"/>
        <v>0</v>
      </c>
    </row>
    <row r="202" spans="1:8" ht="62.5">
      <c r="A202" s="139" t="s">
        <v>285</v>
      </c>
      <c r="B202" s="134" t="s">
        <v>1979</v>
      </c>
      <c r="C202" s="149">
        <v>2000</v>
      </c>
      <c r="D202" s="58">
        <f>Summary!$B$73</f>
        <v>10</v>
      </c>
      <c r="E202" s="58">
        <f t="shared" si="12"/>
        <v>1800</v>
      </c>
      <c r="F202" s="142" t="s">
        <v>286</v>
      </c>
      <c r="G202" s="206"/>
      <c r="H202" s="180">
        <f t="shared" si="13"/>
        <v>0</v>
      </c>
    </row>
    <row r="203" spans="1:8" ht="175">
      <c r="A203" s="139" t="s">
        <v>287</v>
      </c>
      <c r="B203" s="134" t="s">
        <v>1980</v>
      </c>
      <c r="C203" s="149">
        <v>25000</v>
      </c>
      <c r="D203" s="58">
        <f>Summary!$B$73</f>
        <v>10</v>
      </c>
      <c r="E203" s="58">
        <f t="shared" si="12"/>
        <v>22500</v>
      </c>
      <c r="F203" s="142" t="s">
        <v>2423</v>
      </c>
      <c r="G203" s="206"/>
      <c r="H203" s="180">
        <f t="shared" si="13"/>
        <v>0</v>
      </c>
    </row>
    <row r="204" spans="1:8" ht="37.5">
      <c r="A204" s="139" t="s">
        <v>288</v>
      </c>
      <c r="B204" s="134" t="s">
        <v>1981</v>
      </c>
      <c r="C204" s="149">
        <v>20000</v>
      </c>
      <c r="D204" s="58">
        <f>Summary!$B$73</f>
        <v>10</v>
      </c>
      <c r="E204" s="58">
        <f t="shared" si="12"/>
        <v>18000</v>
      </c>
      <c r="F204" s="142" t="s">
        <v>289</v>
      </c>
      <c r="G204" s="206"/>
      <c r="H204" s="180">
        <f t="shared" si="13"/>
        <v>0</v>
      </c>
    </row>
    <row r="205" spans="1:8" ht="62.5">
      <c r="A205" s="139" t="s">
        <v>290</v>
      </c>
      <c r="B205" s="134" t="s">
        <v>1982</v>
      </c>
      <c r="C205" s="149">
        <v>10000</v>
      </c>
      <c r="D205" s="58">
        <f>Summary!$B$73</f>
        <v>10</v>
      </c>
      <c r="E205" s="58">
        <f t="shared" si="12"/>
        <v>9000</v>
      </c>
      <c r="F205" s="142" t="s">
        <v>291</v>
      </c>
      <c r="G205" s="206"/>
      <c r="H205" s="180">
        <f t="shared" si="13"/>
        <v>0</v>
      </c>
    </row>
    <row r="206" spans="1:8" ht="50">
      <c r="A206" s="139" t="s">
        <v>292</v>
      </c>
      <c r="B206" s="134" t="s">
        <v>1983</v>
      </c>
      <c r="C206" s="149">
        <v>3000</v>
      </c>
      <c r="D206" s="58">
        <f>Summary!$B$73</f>
        <v>10</v>
      </c>
      <c r="E206" s="58">
        <f t="shared" si="12"/>
        <v>2700</v>
      </c>
      <c r="F206" s="142" t="s">
        <v>2424</v>
      </c>
      <c r="G206" s="206"/>
      <c r="H206" s="180">
        <f t="shared" si="13"/>
        <v>0</v>
      </c>
    </row>
    <row r="207" spans="1:8" ht="37.5">
      <c r="A207" s="139" t="s">
        <v>293</v>
      </c>
      <c r="B207" s="134" t="s">
        <v>1984</v>
      </c>
      <c r="C207" s="149">
        <v>20000</v>
      </c>
      <c r="D207" s="58">
        <f>Summary!$B$73</f>
        <v>10</v>
      </c>
      <c r="E207" s="58">
        <f t="shared" si="12"/>
        <v>18000</v>
      </c>
      <c r="F207" s="142" t="s">
        <v>294</v>
      </c>
      <c r="G207" s="206"/>
      <c r="H207" s="180">
        <f t="shared" si="13"/>
        <v>0</v>
      </c>
    </row>
    <row r="208" spans="1:8" ht="62.5">
      <c r="A208" s="139" t="s">
        <v>295</v>
      </c>
      <c r="B208" s="134" t="s">
        <v>1985</v>
      </c>
      <c r="C208" s="149">
        <v>95000</v>
      </c>
      <c r="D208" s="58">
        <f>Summary!$B$73</f>
        <v>10</v>
      </c>
      <c r="E208" s="58">
        <f t="shared" si="12"/>
        <v>85500</v>
      </c>
      <c r="F208" s="142" t="s">
        <v>296</v>
      </c>
      <c r="G208" s="206"/>
      <c r="H208" s="180">
        <f t="shared" si="13"/>
        <v>0</v>
      </c>
    </row>
    <row r="209" spans="1:8" ht="50">
      <c r="A209" s="139" t="s">
        <v>297</v>
      </c>
      <c r="B209" s="134" t="s">
        <v>1986</v>
      </c>
      <c r="C209" s="149">
        <v>50</v>
      </c>
      <c r="D209" s="58">
        <f>Summary!$B$73</f>
        <v>10</v>
      </c>
      <c r="E209" s="58">
        <f t="shared" si="12"/>
        <v>45</v>
      </c>
      <c r="F209" s="142" t="s">
        <v>298</v>
      </c>
      <c r="G209" s="206"/>
      <c r="H209" s="180">
        <f t="shared" si="13"/>
        <v>0</v>
      </c>
    </row>
    <row r="210" spans="1:8" ht="100">
      <c r="A210" s="139" t="s">
        <v>299</v>
      </c>
      <c r="B210" s="134" t="s">
        <v>1987</v>
      </c>
      <c r="C210" s="149">
        <v>20000</v>
      </c>
      <c r="D210" s="58">
        <f>Summary!$B$73</f>
        <v>10</v>
      </c>
      <c r="E210" s="58">
        <f t="shared" si="12"/>
        <v>18000</v>
      </c>
      <c r="F210" s="142" t="s">
        <v>300</v>
      </c>
      <c r="G210" s="206"/>
      <c r="H210" s="180">
        <f t="shared" si="13"/>
        <v>0</v>
      </c>
    </row>
    <row r="211" spans="1:8" ht="100">
      <c r="A211" s="139" t="s">
        <v>301</v>
      </c>
      <c r="B211" s="134" t="s">
        <v>1988</v>
      </c>
      <c r="C211" s="149">
        <v>500</v>
      </c>
      <c r="D211" s="58">
        <f>Summary!$B$73</f>
        <v>10</v>
      </c>
      <c r="E211" s="58">
        <f t="shared" si="12"/>
        <v>450</v>
      </c>
      <c r="F211" s="142" t="s">
        <v>302</v>
      </c>
      <c r="G211" s="206"/>
      <c r="H211" s="180">
        <f t="shared" si="13"/>
        <v>0</v>
      </c>
    </row>
    <row r="212" spans="1:8" ht="25">
      <c r="A212" s="139" t="s">
        <v>301</v>
      </c>
      <c r="B212" s="134" t="s">
        <v>1989</v>
      </c>
      <c r="C212" s="149">
        <v>400</v>
      </c>
      <c r="D212" s="58">
        <f>Summary!$B$73</f>
        <v>10</v>
      </c>
      <c r="E212" s="58">
        <f t="shared" si="12"/>
        <v>360</v>
      </c>
      <c r="F212" s="142"/>
      <c r="G212" s="206"/>
      <c r="H212" s="180">
        <f t="shared" si="13"/>
        <v>0</v>
      </c>
    </row>
    <row r="213" spans="1:8" ht="25">
      <c r="A213" s="139" t="s">
        <v>301</v>
      </c>
      <c r="B213" s="134" t="s">
        <v>1990</v>
      </c>
      <c r="C213" s="149">
        <v>300</v>
      </c>
      <c r="D213" s="58">
        <f>Summary!$B$73</f>
        <v>10</v>
      </c>
      <c r="E213" s="58">
        <f t="shared" si="12"/>
        <v>270</v>
      </c>
      <c r="F213" s="142"/>
      <c r="G213" s="206"/>
      <c r="H213" s="180">
        <f t="shared" si="13"/>
        <v>0</v>
      </c>
    </row>
    <row r="214" spans="1:8" ht="100">
      <c r="A214" s="139" t="s">
        <v>303</v>
      </c>
      <c r="B214" s="134" t="s">
        <v>1991</v>
      </c>
      <c r="C214" s="149">
        <v>20000</v>
      </c>
      <c r="D214" s="58">
        <f>Summary!$B$73</f>
        <v>10</v>
      </c>
      <c r="E214" s="58">
        <f t="shared" si="12"/>
        <v>18000</v>
      </c>
      <c r="F214" s="142" t="s">
        <v>300</v>
      </c>
      <c r="G214" s="206"/>
      <c r="H214" s="180">
        <f t="shared" si="13"/>
        <v>0</v>
      </c>
    </row>
    <row r="215" spans="1:8" ht="37.5">
      <c r="A215" s="139" t="s">
        <v>304</v>
      </c>
      <c r="B215" s="134" t="s">
        <v>1992</v>
      </c>
      <c r="C215" s="149">
        <v>30000</v>
      </c>
      <c r="D215" s="58">
        <f>Summary!$B$73</f>
        <v>10</v>
      </c>
      <c r="E215" s="58">
        <f t="shared" si="12"/>
        <v>27000</v>
      </c>
      <c r="F215" s="142" t="s">
        <v>305</v>
      </c>
      <c r="G215" s="206"/>
      <c r="H215" s="180">
        <f t="shared" si="13"/>
        <v>0</v>
      </c>
    </row>
    <row r="216" spans="1:8" ht="37.5">
      <c r="A216" s="139" t="s">
        <v>306</v>
      </c>
      <c r="B216" s="134" t="s">
        <v>1993</v>
      </c>
      <c r="C216" s="149">
        <v>30000</v>
      </c>
      <c r="D216" s="58">
        <f>Summary!$B$73</f>
        <v>10</v>
      </c>
      <c r="E216" s="58">
        <f t="shared" si="12"/>
        <v>27000</v>
      </c>
      <c r="F216" s="142" t="s">
        <v>307</v>
      </c>
      <c r="G216" s="206"/>
      <c r="H216" s="180">
        <f t="shared" si="13"/>
        <v>0</v>
      </c>
    </row>
    <row r="217" spans="1:8" ht="37.5">
      <c r="A217" s="139" t="s">
        <v>308</v>
      </c>
      <c r="B217" s="134" t="s">
        <v>1994</v>
      </c>
      <c r="C217" s="149">
        <v>30000</v>
      </c>
      <c r="D217" s="58">
        <f>Summary!$B$73</f>
        <v>10</v>
      </c>
      <c r="E217" s="58">
        <f t="shared" si="12"/>
        <v>27000</v>
      </c>
      <c r="F217" s="142" t="s">
        <v>305</v>
      </c>
      <c r="G217" s="206"/>
      <c r="H217" s="180">
        <f t="shared" si="13"/>
        <v>0</v>
      </c>
    </row>
    <row r="218" spans="1:8" ht="50">
      <c r="A218" s="139" t="s">
        <v>309</v>
      </c>
      <c r="B218" s="134" t="s">
        <v>1995</v>
      </c>
      <c r="C218" s="149">
        <v>10000</v>
      </c>
      <c r="D218" s="58">
        <f>Summary!$B$73</f>
        <v>10</v>
      </c>
      <c r="E218" s="58">
        <f t="shared" si="12"/>
        <v>9000</v>
      </c>
      <c r="F218" s="142" t="s">
        <v>310</v>
      </c>
      <c r="G218" s="206"/>
      <c r="H218" s="180">
        <f t="shared" si="13"/>
        <v>0</v>
      </c>
    </row>
    <row r="219" spans="1:8" ht="75">
      <c r="A219" s="139" t="s">
        <v>311</v>
      </c>
      <c r="B219" s="134" t="s">
        <v>1996</v>
      </c>
      <c r="C219" s="149">
        <v>15000</v>
      </c>
      <c r="D219" s="58">
        <f>Summary!$B$73</f>
        <v>10</v>
      </c>
      <c r="E219" s="58">
        <f t="shared" si="12"/>
        <v>13500</v>
      </c>
      <c r="F219" s="142" t="s">
        <v>2425</v>
      </c>
      <c r="G219" s="206"/>
      <c r="H219" s="180">
        <f t="shared" si="13"/>
        <v>0</v>
      </c>
    </row>
    <row r="220" spans="1:8" ht="50">
      <c r="A220" s="139" t="s">
        <v>312</v>
      </c>
      <c r="B220" s="134" t="s">
        <v>1997</v>
      </c>
      <c r="C220" s="149">
        <v>15000</v>
      </c>
      <c r="D220" s="58">
        <f>Summary!$B$73</f>
        <v>10</v>
      </c>
      <c r="E220" s="58">
        <f t="shared" si="12"/>
        <v>13500</v>
      </c>
      <c r="F220" s="142" t="s">
        <v>2426</v>
      </c>
      <c r="G220" s="206"/>
      <c r="H220" s="180">
        <f t="shared" si="13"/>
        <v>0</v>
      </c>
    </row>
    <row r="221" spans="1:8" ht="87.5">
      <c r="A221" s="139" t="s">
        <v>313</v>
      </c>
      <c r="B221" s="134" t="s">
        <v>1998</v>
      </c>
      <c r="C221" s="149">
        <v>25000</v>
      </c>
      <c r="D221" s="58">
        <f>Summary!$B$73</f>
        <v>10</v>
      </c>
      <c r="E221" s="58">
        <f t="shared" ref="E221:E247" si="14">SUM(C221-(C221*(D221/100)))</f>
        <v>22500</v>
      </c>
      <c r="F221" s="142" t="s">
        <v>2427</v>
      </c>
      <c r="G221" s="206"/>
      <c r="H221" s="180">
        <f t="shared" si="13"/>
        <v>0</v>
      </c>
    </row>
    <row r="222" spans="1:8" ht="50">
      <c r="A222" s="139" t="s">
        <v>314</v>
      </c>
      <c r="B222" s="134" t="s">
        <v>1999</v>
      </c>
      <c r="C222" s="149">
        <v>1500</v>
      </c>
      <c r="D222" s="58">
        <f>Summary!$B$73</f>
        <v>10</v>
      </c>
      <c r="E222" s="58">
        <f t="shared" si="14"/>
        <v>1350</v>
      </c>
      <c r="F222" s="142" t="s">
        <v>2428</v>
      </c>
      <c r="G222" s="206"/>
      <c r="H222" s="180">
        <f t="shared" si="13"/>
        <v>0</v>
      </c>
    </row>
    <row r="223" spans="1:8" ht="37.5">
      <c r="A223" s="139" t="s">
        <v>315</v>
      </c>
      <c r="B223" s="134" t="s">
        <v>2000</v>
      </c>
      <c r="C223" s="149">
        <v>20000</v>
      </c>
      <c r="D223" s="58">
        <f>Summary!$B$73</f>
        <v>10</v>
      </c>
      <c r="E223" s="58">
        <f t="shared" si="14"/>
        <v>18000</v>
      </c>
      <c r="F223" s="142" t="s">
        <v>316</v>
      </c>
      <c r="G223" s="206"/>
      <c r="H223" s="180">
        <f t="shared" si="13"/>
        <v>0</v>
      </c>
    </row>
    <row r="224" spans="1:8" ht="50">
      <c r="A224" s="139" t="s">
        <v>317</v>
      </c>
      <c r="B224" s="134" t="s">
        <v>2001</v>
      </c>
      <c r="C224" s="149">
        <v>20000</v>
      </c>
      <c r="D224" s="58">
        <f>Summary!$B$73</f>
        <v>10</v>
      </c>
      <c r="E224" s="58">
        <f t="shared" si="14"/>
        <v>18000</v>
      </c>
      <c r="F224" s="142" t="s">
        <v>318</v>
      </c>
      <c r="G224" s="206"/>
      <c r="H224" s="180">
        <f t="shared" si="13"/>
        <v>0</v>
      </c>
    </row>
    <row r="225" spans="1:8" ht="87.5">
      <c r="A225" s="139" t="s">
        <v>319</v>
      </c>
      <c r="B225" s="134" t="s">
        <v>2002</v>
      </c>
      <c r="C225" s="149">
        <v>25000</v>
      </c>
      <c r="D225" s="58">
        <f>Summary!$B$73</f>
        <v>10</v>
      </c>
      <c r="E225" s="58">
        <f t="shared" si="14"/>
        <v>22500</v>
      </c>
      <c r="F225" s="142" t="s">
        <v>2429</v>
      </c>
      <c r="G225" s="206"/>
      <c r="H225" s="180">
        <f t="shared" si="13"/>
        <v>0</v>
      </c>
    </row>
    <row r="226" spans="1:8" ht="87.5">
      <c r="A226" s="139" t="s">
        <v>320</v>
      </c>
      <c r="B226" s="134" t="s">
        <v>2003</v>
      </c>
      <c r="C226" s="149">
        <v>50000</v>
      </c>
      <c r="D226" s="58">
        <f>Summary!$B$73</f>
        <v>10</v>
      </c>
      <c r="E226" s="58">
        <f t="shared" si="14"/>
        <v>45000</v>
      </c>
      <c r="F226" s="142" t="s">
        <v>2430</v>
      </c>
      <c r="G226" s="206"/>
      <c r="H226" s="180">
        <f t="shared" si="13"/>
        <v>0</v>
      </c>
    </row>
    <row r="227" spans="1:8" ht="100">
      <c r="A227" s="139" t="s">
        <v>321</v>
      </c>
      <c r="B227" s="134" t="s">
        <v>2004</v>
      </c>
      <c r="C227" s="149">
        <v>50000</v>
      </c>
      <c r="D227" s="58">
        <f>Summary!$B$73</f>
        <v>10</v>
      </c>
      <c r="E227" s="58">
        <f t="shared" si="14"/>
        <v>45000</v>
      </c>
      <c r="F227" s="142" t="s">
        <v>2431</v>
      </c>
      <c r="G227" s="206"/>
      <c r="H227" s="180">
        <f t="shared" si="13"/>
        <v>0</v>
      </c>
    </row>
    <row r="228" spans="1:8" ht="37.5">
      <c r="A228" s="139" t="s">
        <v>322</v>
      </c>
      <c r="B228" s="134" t="s">
        <v>2005</v>
      </c>
      <c r="C228" s="149">
        <v>15000</v>
      </c>
      <c r="D228" s="58">
        <f>Summary!$B$73</f>
        <v>10</v>
      </c>
      <c r="E228" s="58">
        <f t="shared" si="14"/>
        <v>13500</v>
      </c>
      <c r="F228" s="142" t="s">
        <v>323</v>
      </c>
      <c r="G228" s="206"/>
      <c r="H228" s="180">
        <f t="shared" si="13"/>
        <v>0</v>
      </c>
    </row>
    <row r="229" spans="1:8" ht="62.5">
      <c r="A229" s="139" t="s">
        <v>324</v>
      </c>
      <c r="B229" s="134" t="s">
        <v>2006</v>
      </c>
      <c r="C229" s="149">
        <v>5000</v>
      </c>
      <c r="D229" s="58">
        <f>Summary!$B$73</f>
        <v>10</v>
      </c>
      <c r="E229" s="58">
        <f t="shared" si="14"/>
        <v>4500</v>
      </c>
      <c r="F229" s="142" t="s">
        <v>325</v>
      </c>
      <c r="G229" s="206"/>
      <c r="H229" s="180">
        <f t="shared" si="13"/>
        <v>0</v>
      </c>
    </row>
    <row r="230" spans="1:8" ht="37.5">
      <c r="A230" s="139" t="s">
        <v>326</v>
      </c>
      <c r="B230" s="134" t="s">
        <v>2007</v>
      </c>
      <c r="C230" s="149">
        <v>10000</v>
      </c>
      <c r="D230" s="58">
        <f>Summary!$B$73</f>
        <v>10</v>
      </c>
      <c r="E230" s="58">
        <f t="shared" si="14"/>
        <v>9000</v>
      </c>
      <c r="F230" s="142" t="s">
        <v>327</v>
      </c>
      <c r="G230" s="206"/>
      <c r="H230" s="180">
        <f t="shared" si="13"/>
        <v>0</v>
      </c>
    </row>
    <row r="231" spans="1:8" ht="37.5">
      <c r="A231" s="139" t="s">
        <v>328</v>
      </c>
      <c r="B231" s="134" t="s">
        <v>2008</v>
      </c>
      <c r="C231" s="149">
        <v>5000</v>
      </c>
      <c r="D231" s="58">
        <f>Summary!$B$73</f>
        <v>10</v>
      </c>
      <c r="E231" s="58">
        <f t="shared" si="14"/>
        <v>4500</v>
      </c>
      <c r="F231" s="142" t="s">
        <v>329</v>
      </c>
      <c r="G231" s="206"/>
      <c r="H231" s="180">
        <f t="shared" si="13"/>
        <v>0</v>
      </c>
    </row>
    <row r="232" spans="1:8" ht="37.5">
      <c r="A232" s="139" t="s">
        <v>330</v>
      </c>
      <c r="B232" s="134" t="s">
        <v>2009</v>
      </c>
      <c r="C232" s="149">
        <v>200</v>
      </c>
      <c r="D232" s="58">
        <f>Summary!$B$73</f>
        <v>10</v>
      </c>
      <c r="E232" s="58">
        <f t="shared" si="14"/>
        <v>180</v>
      </c>
      <c r="F232" s="142" t="s">
        <v>329</v>
      </c>
      <c r="G232" s="206"/>
      <c r="H232" s="180">
        <f t="shared" si="13"/>
        <v>0</v>
      </c>
    </row>
    <row r="233" spans="1:8" ht="87.5">
      <c r="A233" s="139" t="s">
        <v>331</v>
      </c>
      <c r="B233" s="134" t="s">
        <v>2010</v>
      </c>
      <c r="C233" s="149">
        <v>15000</v>
      </c>
      <c r="D233" s="58">
        <f>Summary!$B$73</f>
        <v>10</v>
      </c>
      <c r="E233" s="58">
        <f t="shared" si="14"/>
        <v>13500</v>
      </c>
      <c r="F233" s="142" t="s">
        <v>2432</v>
      </c>
      <c r="G233" s="206"/>
      <c r="H233" s="180">
        <f t="shared" si="13"/>
        <v>0</v>
      </c>
    </row>
    <row r="234" spans="1:8" ht="87.5">
      <c r="A234" s="139" t="s">
        <v>332</v>
      </c>
      <c r="B234" s="134" t="s">
        <v>2011</v>
      </c>
      <c r="C234" s="149">
        <v>15000</v>
      </c>
      <c r="D234" s="58">
        <f>Summary!$B$73</f>
        <v>10</v>
      </c>
      <c r="E234" s="58">
        <f t="shared" si="14"/>
        <v>13500</v>
      </c>
      <c r="F234" s="142" t="s">
        <v>2433</v>
      </c>
      <c r="G234" s="206"/>
      <c r="H234" s="180">
        <f t="shared" si="13"/>
        <v>0</v>
      </c>
    </row>
    <row r="235" spans="1:8" ht="75">
      <c r="A235" s="139" t="s">
        <v>333</v>
      </c>
      <c r="B235" s="134" t="s">
        <v>2012</v>
      </c>
      <c r="C235" s="149">
        <v>5500</v>
      </c>
      <c r="D235" s="58">
        <f>Summary!$B$73</f>
        <v>10</v>
      </c>
      <c r="E235" s="58">
        <f t="shared" si="14"/>
        <v>4950</v>
      </c>
      <c r="F235" s="142" t="s">
        <v>334</v>
      </c>
      <c r="G235" s="206"/>
      <c r="H235" s="180">
        <f t="shared" si="13"/>
        <v>0</v>
      </c>
    </row>
    <row r="236" spans="1:8" ht="150">
      <c r="A236" s="139" t="s">
        <v>335</v>
      </c>
      <c r="B236" s="134" t="s">
        <v>2013</v>
      </c>
      <c r="C236" s="149">
        <v>800</v>
      </c>
      <c r="D236" s="58">
        <f>Summary!$B$73</f>
        <v>10</v>
      </c>
      <c r="E236" s="58">
        <f t="shared" si="14"/>
        <v>720</v>
      </c>
      <c r="F236" s="142" t="s">
        <v>2434</v>
      </c>
      <c r="G236" s="206"/>
      <c r="H236" s="180">
        <f t="shared" si="13"/>
        <v>0</v>
      </c>
    </row>
    <row r="237" spans="1:8" ht="37.5">
      <c r="A237" s="139" t="s">
        <v>336</v>
      </c>
      <c r="B237" s="134" t="s">
        <v>2014</v>
      </c>
      <c r="C237" s="149">
        <v>3300</v>
      </c>
      <c r="D237" s="58">
        <f>Summary!$B$73</f>
        <v>10</v>
      </c>
      <c r="E237" s="58">
        <f t="shared" si="14"/>
        <v>2970</v>
      </c>
      <c r="F237" s="142" t="s">
        <v>337</v>
      </c>
      <c r="G237" s="206"/>
      <c r="H237" s="180">
        <f t="shared" si="13"/>
        <v>0</v>
      </c>
    </row>
    <row r="238" spans="1:8" ht="37.5">
      <c r="A238" s="139" t="s">
        <v>338</v>
      </c>
      <c r="B238" s="134" t="s">
        <v>2015</v>
      </c>
      <c r="C238" s="149">
        <v>1000</v>
      </c>
      <c r="D238" s="58">
        <f>Summary!$B$73</f>
        <v>10</v>
      </c>
      <c r="E238" s="58">
        <f t="shared" si="14"/>
        <v>900</v>
      </c>
      <c r="F238" s="142" t="s">
        <v>339</v>
      </c>
      <c r="G238" s="206"/>
      <c r="H238" s="180">
        <f t="shared" si="13"/>
        <v>0</v>
      </c>
    </row>
    <row r="239" spans="1:8" ht="25">
      <c r="A239" s="139" t="s">
        <v>340</v>
      </c>
      <c r="B239" s="134" t="s">
        <v>2016</v>
      </c>
      <c r="C239" s="149">
        <v>500</v>
      </c>
      <c r="D239" s="58">
        <f>Summary!$B$73</f>
        <v>10</v>
      </c>
      <c r="E239" s="58">
        <f t="shared" si="14"/>
        <v>450</v>
      </c>
      <c r="F239" s="142" t="s">
        <v>341</v>
      </c>
      <c r="G239" s="206"/>
      <c r="H239" s="180">
        <f t="shared" si="13"/>
        <v>0</v>
      </c>
    </row>
    <row r="240" spans="1:8" ht="37.5">
      <c r="A240" s="139" t="s">
        <v>342</v>
      </c>
      <c r="B240" s="134" t="s">
        <v>2017</v>
      </c>
      <c r="C240" s="149">
        <v>6000</v>
      </c>
      <c r="D240" s="58">
        <f>Summary!$B$73</f>
        <v>10</v>
      </c>
      <c r="E240" s="58">
        <f t="shared" si="14"/>
        <v>5400</v>
      </c>
      <c r="F240" s="142" t="s">
        <v>175</v>
      </c>
      <c r="G240" s="206"/>
      <c r="H240" s="180">
        <f t="shared" si="13"/>
        <v>0</v>
      </c>
    </row>
    <row r="241" spans="1:8">
      <c r="A241" s="139" t="s">
        <v>342</v>
      </c>
      <c r="B241" s="134" t="s">
        <v>2018</v>
      </c>
      <c r="C241" s="149">
        <v>2400</v>
      </c>
      <c r="D241" s="58">
        <f>Summary!$B$73</f>
        <v>10</v>
      </c>
      <c r="E241" s="58">
        <f t="shared" si="14"/>
        <v>2160</v>
      </c>
      <c r="F241" s="142"/>
      <c r="G241" s="206"/>
      <c r="H241" s="180">
        <f t="shared" si="13"/>
        <v>0</v>
      </c>
    </row>
    <row r="242" spans="1:8">
      <c r="A242" s="139" t="s">
        <v>342</v>
      </c>
      <c r="B242" s="134" t="s">
        <v>2019</v>
      </c>
      <c r="C242" s="149">
        <v>1200</v>
      </c>
      <c r="D242" s="58">
        <f>Summary!$B$73</f>
        <v>10</v>
      </c>
      <c r="E242" s="58">
        <f t="shared" si="14"/>
        <v>1080</v>
      </c>
      <c r="F242" s="142"/>
      <c r="G242" s="206"/>
      <c r="H242" s="180">
        <f t="shared" si="13"/>
        <v>0</v>
      </c>
    </row>
    <row r="243" spans="1:8" ht="75">
      <c r="A243" s="139" t="s">
        <v>343</v>
      </c>
      <c r="B243" s="134" t="s">
        <v>2019</v>
      </c>
      <c r="C243" s="149">
        <v>1200</v>
      </c>
      <c r="D243" s="58">
        <f>Summary!$B$73</f>
        <v>10</v>
      </c>
      <c r="E243" s="58">
        <f t="shared" si="14"/>
        <v>1080</v>
      </c>
      <c r="F243" s="142" t="s">
        <v>2403</v>
      </c>
      <c r="G243" s="206"/>
      <c r="H243" s="180">
        <f t="shared" si="13"/>
        <v>0</v>
      </c>
    </row>
    <row r="244" spans="1:8" ht="87.5">
      <c r="A244" s="139" t="s">
        <v>344</v>
      </c>
      <c r="B244" s="134" t="s">
        <v>2020</v>
      </c>
      <c r="C244" s="149">
        <v>1200</v>
      </c>
      <c r="D244" s="58">
        <f>Summary!$B$73</f>
        <v>10</v>
      </c>
      <c r="E244" s="58">
        <f t="shared" si="14"/>
        <v>1080</v>
      </c>
      <c r="F244" s="142" t="s">
        <v>2435</v>
      </c>
      <c r="G244" s="206"/>
      <c r="H244" s="180">
        <f t="shared" si="13"/>
        <v>0</v>
      </c>
    </row>
    <row r="245" spans="1:8">
      <c r="A245" s="139" t="s">
        <v>345</v>
      </c>
      <c r="B245" s="134" t="s">
        <v>2021</v>
      </c>
      <c r="C245" s="149">
        <v>1000</v>
      </c>
      <c r="D245" s="58">
        <f>Summary!$B$73</f>
        <v>10</v>
      </c>
      <c r="E245" s="58">
        <f t="shared" si="14"/>
        <v>900</v>
      </c>
      <c r="F245" s="142"/>
      <c r="G245" s="206"/>
      <c r="H245" s="180">
        <f t="shared" si="13"/>
        <v>0</v>
      </c>
    </row>
    <row r="246" spans="1:8" ht="25">
      <c r="A246" s="139" t="s">
        <v>346</v>
      </c>
      <c r="B246" s="134" t="s">
        <v>2022</v>
      </c>
      <c r="C246" s="149">
        <v>25000</v>
      </c>
      <c r="D246" s="58">
        <f>Summary!$B$73</f>
        <v>10</v>
      </c>
      <c r="E246" s="58">
        <f t="shared" si="14"/>
        <v>22500</v>
      </c>
      <c r="F246" s="142" t="s">
        <v>347</v>
      </c>
      <c r="G246" s="206"/>
      <c r="H246" s="180">
        <f t="shared" si="13"/>
        <v>0</v>
      </c>
    </row>
    <row r="247" spans="1:8" ht="37.5">
      <c r="A247" s="139" t="s">
        <v>348</v>
      </c>
      <c r="B247" s="134" t="s">
        <v>2023</v>
      </c>
      <c r="C247" s="149">
        <v>15000</v>
      </c>
      <c r="D247" s="58">
        <f>Summary!$B$73</f>
        <v>10</v>
      </c>
      <c r="E247" s="58">
        <f t="shared" si="14"/>
        <v>13500</v>
      </c>
      <c r="F247" s="142" t="s">
        <v>2436</v>
      </c>
      <c r="G247" s="206"/>
      <c r="H247" s="180">
        <f t="shared" si="13"/>
        <v>0</v>
      </c>
    </row>
    <row r="248" spans="1:8" ht="13">
      <c r="A248" s="147" t="s">
        <v>349</v>
      </c>
      <c r="B248" s="148"/>
      <c r="C248" s="148"/>
      <c r="D248" s="148"/>
      <c r="E248" s="148"/>
      <c r="F248" s="148"/>
      <c r="G248" s="218"/>
      <c r="H248" s="148"/>
    </row>
    <row r="249" spans="1:8" ht="25">
      <c r="A249" s="139" t="s">
        <v>350</v>
      </c>
      <c r="B249" s="134" t="s">
        <v>2079</v>
      </c>
      <c r="C249" s="149">
        <v>10000</v>
      </c>
      <c r="D249" s="58">
        <f>Summary!$B$74</f>
        <v>10</v>
      </c>
      <c r="E249" s="58">
        <f>SUM(C249-(C249*(D249/100)))</f>
        <v>9000</v>
      </c>
      <c r="F249" s="142" t="s">
        <v>351</v>
      </c>
      <c r="G249" s="206"/>
      <c r="H249" s="180">
        <f t="shared" si="13"/>
        <v>0</v>
      </c>
    </row>
    <row r="250" spans="1:8" ht="37.5">
      <c r="A250" s="139" t="s">
        <v>352</v>
      </c>
      <c r="B250" s="134" t="s">
        <v>2080</v>
      </c>
      <c r="C250" s="149">
        <v>10000</v>
      </c>
      <c r="D250" s="58">
        <f>Summary!$B$74</f>
        <v>10</v>
      </c>
      <c r="E250" s="58">
        <f>SUM(C250-(C250*(D250/100)))</f>
        <v>9000</v>
      </c>
      <c r="F250" s="142" t="s">
        <v>353</v>
      </c>
      <c r="G250" s="206"/>
      <c r="H250" s="180">
        <f t="shared" si="13"/>
        <v>0</v>
      </c>
    </row>
    <row r="251" spans="1:8" ht="13">
      <c r="A251" s="147" t="s">
        <v>354</v>
      </c>
      <c r="B251" s="148"/>
      <c r="C251" s="148"/>
      <c r="D251" s="148"/>
      <c r="E251" s="148"/>
      <c r="F251" s="148"/>
      <c r="G251" s="218"/>
      <c r="H251" s="148"/>
    </row>
    <row r="252" spans="1:8" ht="37.5">
      <c r="A252" s="139" t="s">
        <v>355</v>
      </c>
      <c r="B252" s="134"/>
      <c r="C252" s="222"/>
      <c r="D252" s="58">
        <f>Summary!$B$75</f>
        <v>10</v>
      </c>
      <c r="E252" s="222"/>
      <c r="F252" s="142" t="s">
        <v>356</v>
      </c>
      <c r="G252" s="206"/>
      <c r="H252" s="180">
        <f t="shared" si="13"/>
        <v>0</v>
      </c>
    </row>
    <row r="253" spans="1:8" ht="25">
      <c r="A253" s="139" t="s">
        <v>357</v>
      </c>
      <c r="B253" s="134" t="s">
        <v>2092</v>
      </c>
      <c r="C253" s="149">
        <v>215</v>
      </c>
      <c r="D253" s="58">
        <f>Summary!$B$75</f>
        <v>10</v>
      </c>
      <c r="E253" s="58">
        <f>SUM(C253-(C253*(D253/100)))</f>
        <v>193.5</v>
      </c>
      <c r="F253" s="142" t="s">
        <v>358</v>
      </c>
      <c r="G253" s="206"/>
      <c r="H253" s="180">
        <f t="shared" si="13"/>
        <v>0</v>
      </c>
    </row>
    <row r="254" spans="1:8" ht="112.5">
      <c r="A254" s="139" t="s">
        <v>359</v>
      </c>
      <c r="B254" s="134"/>
      <c r="C254" s="222"/>
      <c r="D254" s="58">
        <f>Summary!$B$75</f>
        <v>10</v>
      </c>
      <c r="E254" s="222"/>
      <c r="F254" s="142" t="s">
        <v>2437</v>
      </c>
      <c r="G254" s="206"/>
      <c r="H254" s="180">
        <f t="shared" si="13"/>
        <v>0</v>
      </c>
    </row>
    <row r="255" spans="1:8" ht="150">
      <c r="A255" s="139" t="s">
        <v>360</v>
      </c>
      <c r="B255" s="134"/>
      <c r="C255" s="222"/>
      <c r="D255" s="58">
        <f>Summary!$B$75</f>
        <v>10</v>
      </c>
      <c r="E255" s="222"/>
      <c r="F255" s="142" t="s">
        <v>2438</v>
      </c>
      <c r="G255" s="206"/>
      <c r="H255" s="180">
        <f t="shared" si="13"/>
        <v>0</v>
      </c>
    </row>
    <row r="256" spans="1:8" ht="100">
      <c r="A256" s="139" t="s">
        <v>361</v>
      </c>
      <c r="B256" s="134"/>
      <c r="C256" s="222"/>
      <c r="D256" s="58">
        <f>Summary!$B$75</f>
        <v>10</v>
      </c>
      <c r="E256" s="222"/>
      <c r="F256" s="142" t="s">
        <v>2439</v>
      </c>
      <c r="G256" s="206"/>
      <c r="H256" s="180">
        <f t="shared" si="13"/>
        <v>0</v>
      </c>
    </row>
    <row r="257" spans="1:8">
      <c r="A257" s="139" t="s">
        <v>362</v>
      </c>
      <c r="B257" s="134"/>
      <c r="C257" s="222"/>
      <c r="D257" s="58">
        <f>Summary!$B$75</f>
        <v>10</v>
      </c>
      <c r="E257" s="222"/>
      <c r="F257" s="142"/>
      <c r="G257" s="206"/>
      <c r="H257" s="180">
        <f t="shared" si="13"/>
        <v>0</v>
      </c>
    </row>
    <row r="258" spans="1:8" ht="50">
      <c r="A258" s="139" t="s">
        <v>363</v>
      </c>
      <c r="B258" s="134"/>
      <c r="C258" s="222"/>
      <c r="D258" s="58">
        <f>Summary!$B$75</f>
        <v>10</v>
      </c>
      <c r="E258" s="222"/>
      <c r="F258" s="142" t="s">
        <v>364</v>
      </c>
      <c r="G258" s="206"/>
      <c r="H258" s="180">
        <f t="shared" si="13"/>
        <v>0</v>
      </c>
    </row>
    <row r="259" spans="1:8" ht="125">
      <c r="A259" s="139" t="s">
        <v>365</v>
      </c>
      <c r="B259" s="134"/>
      <c r="C259" s="222"/>
      <c r="D259" s="58">
        <f>Summary!$B$75</f>
        <v>10</v>
      </c>
      <c r="E259" s="222"/>
      <c r="F259" s="142" t="s">
        <v>366</v>
      </c>
      <c r="G259" s="206"/>
      <c r="H259" s="180">
        <f t="shared" si="13"/>
        <v>0</v>
      </c>
    </row>
    <row r="260" spans="1:8" ht="62.5">
      <c r="A260" s="139" t="s">
        <v>367</v>
      </c>
      <c r="B260" s="134"/>
      <c r="C260" s="222"/>
      <c r="D260" s="58">
        <f>Summary!$B$75</f>
        <v>10</v>
      </c>
      <c r="E260" s="222"/>
      <c r="F260" s="142" t="s">
        <v>368</v>
      </c>
      <c r="G260" s="206"/>
      <c r="H260" s="180">
        <f t="shared" si="13"/>
        <v>0</v>
      </c>
    </row>
    <row r="261" spans="1:8" ht="13">
      <c r="A261" s="147" t="s">
        <v>369</v>
      </c>
      <c r="B261" s="148"/>
      <c r="C261" s="148"/>
      <c r="D261" s="148"/>
      <c r="E261" s="148"/>
      <c r="F261" s="148"/>
      <c r="G261" s="218"/>
      <c r="H261" s="148"/>
    </row>
    <row r="262" spans="1:8" ht="75">
      <c r="A262" s="139" t="s">
        <v>370</v>
      </c>
      <c r="B262" s="134"/>
      <c r="C262" s="222"/>
      <c r="D262" s="58">
        <f>Summary!$B$76</f>
        <v>10</v>
      </c>
      <c r="E262" s="222"/>
      <c r="F262" s="142" t="s">
        <v>2440</v>
      </c>
      <c r="G262" s="206"/>
      <c r="H262" s="180">
        <f t="shared" si="13"/>
        <v>0</v>
      </c>
    </row>
    <row r="263" spans="1:8" ht="50">
      <c r="A263" s="139" t="s">
        <v>371</v>
      </c>
      <c r="B263" s="134" t="s">
        <v>2078</v>
      </c>
      <c r="C263" s="149">
        <v>15000</v>
      </c>
      <c r="D263" s="58">
        <f>Summary!$B$76</f>
        <v>10</v>
      </c>
      <c r="E263" s="58">
        <f>SUM(C263-(C263*(D263/100)))</f>
        <v>13500</v>
      </c>
      <c r="F263" s="142" t="s">
        <v>372</v>
      </c>
      <c r="G263" s="206"/>
      <c r="H263" s="180">
        <f t="shared" ref="H263:H326" si="15">E263*G263</f>
        <v>0</v>
      </c>
    </row>
    <row r="264" spans="1:8" ht="13">
      <c r="A264" s="147" t="s">
        <v>373</v>
      </c>
      <c r="B264" s="148"/>
      <c r="C264" s="148"/>
      <c r="D264" s="148"/>
      <c r="E264" s="148"/>
      <c r="F264" s="148"/>
      <c r="G264" s="218"/>
      <c r="H264" s="148"/>
    </row>
    <row r="265" spans="1:8" ht="137.5">
      <c r="A265" s="139" t="s">
        <v>374</v>
      </c>
      <c r="B265" s="134" t="s">
        <v>1809</v>
      </c>
      <c r="C265" s="149">
        <v>20000</v>
      </c>
      <c r="D265" s="58">
        <f>Summary!$B$77</f>
        <v>10</v>
      </c>
      <c r="E265" s="58">
        <f t="shared" ref="E265:E296" si="16">SUM(C265-(C265*(D265/100)))</f>
        <v>18000</v>
      </c>
      <c r="F265" s="142" t="s">
        <v>2441</v>
      </c>
      <c r="G265" s="206"/>
      <c r="H265" s="180">
        <f t="shared" si="15"/>
        <v>0</v>
      </c>
    </row>
    <row r="266" spans="1:8" ht="175">
      <c r="A266" s="139" t="s">
        <v>375</v>
      </c>
      <c r="B266" s="134" t="s">
        <v>1810</v>
      </c>
      <c r="C266" s="149">
        <v>50000</v>
      </c>
      <c r="D266" s="58">
        <f>Summary!$B$77</f>
        <v>10</v>
      </c>
      <c r="E266" s="58">
        <f t="shared" si="16"/>
        <v>45000</v>
      </c>
      <c r="F266" s="142" t="s">
        <v>2442</v>
      </c>
      <c r="G266" s="206"/>
      <c r="H266" s="180">
        <f t="shared" si="15"/>
        <v>0</v>
      </c>
    </row>
    <row r="267" spans="1:8">
      <c r="A267" s="139" t="s">
        <v>376</v>
      </c>
      <c r="B267" s="134" t="s">
        <v>1811</v>
      </c>
      <c r="C267" s="149">
        <v>300</v>
      </c>
      <c r="D267" s="58">
        <f>Summary!$B$77</f>
        <v>10</v>
      </c>
      <c r="E267" s="58">
        <f t="shared" si="16"/>
        <v>270</v>
      </c>
      <c r="F267" s="142" t="s">
        <v>377</v>
      </c>
      <c r="G267" s="206"/>
      <c r="H267" s="180">
        <f t="shared" si="15"/>
        <v>0</v>
      </c>
    </row>
    <row r="268" spans="1:8">
      <c r="A268" s="139" t="s">
        <v>378</v>
      </c>
      <c r="B268" s="134" t="s">
        <v>1812</v>
      </c>
      <c r="C268" s="149">
        <v>150</v>
      </c>
      <c r="D268" s="58">
        <f>Summary!$B$77</f>
        <v>10</v>
      </c>
      <c r="E268" s="58">
        <f t="shared" si="16"/>
        <v>135</v>
      </c>
      <c r="F268" s="142" t="s">
        <v>377</v>
      </c>
      <c r="G268" s="206"/>
      <c r="H268" s="180">
        <f t="shared" si="15"/>
        <v>0</v>
      </c>
    </row>
    <row r="269" spans="1:8" ht="75">
      <c r="A269" s="139" t="s">
        <v>379</v>
      </c>
      <c r="B269" s="134" t="s">
        <v>1813</v>
      </c>
      <c r="C269" s="149">
        <v>50</v>
      </c>
      <c r="D269" s="58">
        <f>Summary!$B$77</f>
        <v>10</v>
      </c>
      <c r="E269" s="58">
        <f t="shared" si="16"/>
        <v>45</v>
      </c>
      <c r="F269" s="142" t="s">
        <v>380</v>
      </c>
      <c r="G269" s="206"/>
      <c r="H269" s="180">
        <f t="shared" si="15"/>
        <v>0</v>
      </c>
    </row>
    <row r="270" spans="1:8">
      <c r="A270" s="139" t="s">
        <v>379</v>
      </c>
      <c r="B270" s="134" t="s">
        <v>1814</v>
      </c>
      <c r="C270" s="149">
        <v>40</v>
      </c>
      <c r="D270" s="58">
        <f>Summary!$B$77</f>
        <v>10</v>
      </c>
      <c r="E270" s="58">
        <f t="shared" si="16"/>
        <v>36</v>
      </c>
      <c r="F270" s="142"/>
      <c r="G270" s="206"/>
      <c r="H270" s="180">
        <f t="shared" si="15"/>
        <v>0</v>
      </c>
    </row>
    <row r="271" spans="1:8">
      <c r="A271" s="139" t="s">
        <v>379</v>
      </c>
      <c r="B271" s="134" t="s">
        <v>1815</v>
      </c>
      <c r="C271" s="149">
        <v>30</v>
      </c>
      <c r="D271" s="58">
        <f>Summary!$B$77</f>
        <v>10</v>
      </c>
      <c r="E271" s="58">
        <f t="shared" si="16"/>
        <v>27</v>
      </c>
      <c r="F271" s="142"/>
      <c r="G271" s="206"/>
      <c r="H271" s="180">
        <f t="shared" si="15"/>
        <v>0</v>
      </c>
    </row>
    <row r="272" spans="1:8">
      <c r="A272" s="139" t="s">
        <v>379</v>
      </c>
      <c r="B272" s="134" t="s">
        <v>1816</v>
      </c>
      <c r="C272" s="149">
        <v>15000</v>
      </c>
      <c r="D272" s="58">
        <f>Summary!$B$77</f>
        <v>10</v>
      </c>
      <c r="E272" s="58">
        <f t="shared" si="16"/>
        <v>13500</v>
      </c>
      <c r="F272" s="142"/>
      <c r="G272" s="206"/>
      <c r="H272" s="180">
        <f t="shared" si="15"/>
        <v>0</v>
      </c>
    </row>
    <row r="273" spans="1:8" ht="87.5">
      <c r="A273" s="139" t="s">
        <v>381</v>
      </c>
      <c r="B273" s="134" t="s">
        <v>1817</v>
      </c>
      <c r="C273" s="149">
        <v>100</v>
      </c>
      <c r="D273" s="58">
        <f>Summary!$B$77</f>
        <v>10</v>
      </c>
      <c r="E273" s="58">
        <f t="shared" si="16"/>
        <v>90</v>
      </c>
      <c r="F273" s="142" t="s">
        <v>382</v>
      </c>
      <c r="G273" s="206"/>
      <c r="H273" s="180">
        <f t="shared" si="15"/>
        <v>0</v>
      </c>
    </row>
    <row r="274" spans="1:8">
      <c r="A274" s="139" t="s">
        <v>381</v>
      </c>
      <c r="B274" s="134" t="s">
        <v>1818</v>
      </c>
      <c r="C274" s="149">
        <v>80</v>
      </c>
      <c r="D274" s="58">
        <f>Summary!$B$77</f>
        <v>10</v>
      </c>
      <c r="E274" s="58">
        <f t="shared" si="16"/>
        <v>72</v>
      </c>
      <c r="F274" s="142"/>
      <c r="G274" s="206"/>
      <c r="H274" s="180">
        <f t="shared" si="15"/>
        <v>0</v>
      </c>
    </row>
    <row r="275" spans="1:8">
      <c r="A275" s="139" t="s">
        <v>381</v>
      </c>
      <c r="B275" s="134" t="s">
        <v>1819</v>
      </c>
      <c r="C275" s="149">
        <v>60</v>
      </c>
      <c r="D275" s="58">
        <f>Summary!$B$77</f>
        <v>10</v>
      </c>
      <c r="E275" s="58">
        <f t="shared" si="16"/>
        <v>54</v>
      </c>
      <c r="F275" s="142"/>
      <c r="G275" s="206"/>
      <c r="H275" s="180">
        <f t="shared" si="15"/>
        <v>0</v>
      </c>
    </row>
    <row r="276" spans="1:8" ht="75">
      <c r="A276" s="139" t="s">
        <v>383</v>
      </c>
      <c r="B276" s="134" t="s">
        <v>1820</v>
      </c>
      <c r="C276" s="149">
        <v>50</v>
      </c>
      <c r="D276" s="58">
        <f>Summary!$B$77</f>
        <v>10</v>
      </c>
      <c r="E276" s="58">
        <f t="shared" si="16"/>
        <v>45</v>
      </c>
      <c r="F276" s="142" t="s">
        <v>380</v>
      </c>
      <c r="G276" s="206"/>
      <c r="H276" s="180">
        <f t="shared" si="15"/>
        <v>0</v>
      </c>
    </row>
    <row r="277" spans="1:8">
      <c r="A277" s="139" t="s">
        <v>383</v>
      </c>
      <c r="B277" s="134" t="s">
        <v>1821</v>
      </c>
      <c r="C277" s="149">
        <v>40</v>
      </c>
      <c r="D277" s="58">
        <f>Summary!$B$77</f>
        <v>10</v>
      </c>
      <c r="E277" s="58">
        <f t="shared" si="16"/>
        <v>36</v>
      </c>
      <c r="F277" s="142"/>
      <c r="G277" s="206"/>
      <c r="H277" s="180">
        <f t="shared" si="15"/>
        <v>0</v>
      </c>
    </row>
    <row r="278" spans="1:8">
      <c r="A278" s="139" t="s">
        <v>383</v>
      </c>
      <c r="B278" s="134" t="s">
        <v>1822</v>
      </c>
      <c r="C278" s="149">
        <v>30</v>
      </c>
      <c r="D278" s="58">
        <f>Summary!$B$77</f>
        <v>10</v>
      </c>
      <c r="E278" s="58">
        <f t="shared" si="16"/>
        <v>27</v>
      </c>
      <c r="F278" s="142"/>
      <c r="G278" s="206"/>
      <c r="H278" s="180">
        <f t="shared" si="15"/>
        <v>0</v>
      </c>
    </row>
    <row r="279" spans="1:8">
      <c r="A279" s="139" t="s">
        <v>383</v>
      </c>
      <c r="B279" s="134" t="s">
        <v>1823</v>
      </c>
      <c r="C279" s="149">
        <v>15000</v>
      </c>
      <c r="D279" s="58">
        <f>Summary!$B$77</f>
        <v>10</v>
      </c>
      <c r="E279" s="58">
        <f t="shared" si="16"/>
        <v>13500</v>
      </c>
      <c r="F279" s="142"/>
      <c r="G279" s="206"/>
      <c r="H279" s="180">
        <f t="shared" si="15"/>
        <v>0</v>
      </c>
    </row>
    <row r="280" spans="1:8" ht="87.5">
      <c r="A280" s="139" t="s">
        <v>384</v>
      </c>
      <c r="B280" s="134" t="s">
        <v>1824</v>
      </c>
      <c r="C280" s="149">
        <v>100</v>
      </c>
      <c r="D280" s="58">
        <f>Summary!$B$77</f>
        <v>10</v>
      </c>
      <c r="E280" s="58">
        <f t="shared" si="16"/>
        <v>90</v>
      </c>
      <c r="F280" s="142" t="s">
        <v>382</v>
      </c>
      <c r="G280" s="206"/>
      <c r="H280" s="180">
        <f t="shared" si="15"/>
        <v>0</v>
      </c>
    </row>
    <row r="281" spans="1:8">
      <c r="A281" s="139" t="s">
        <v>384</v>
      </c>
      <c r="B281" s="134" t="s">
        <v>1825</v>
      </c>
      <c r="C281" s="149">
        <v>80</v>
      </c>
      <c r="D281" s="58">
        <f>Summary!$B$77</f>
        <v>10</v>
      </c>
      <c r="E281" s="58">
        <f t="shared" si="16"/>
        <v>72</v>
      </c>
      <c r="F281" s="142"/>
      <c r="G281" s="206"/>
      <c r="H281" s="180">
        <f t="shared" si="15"/>
        <v>0</v>
      </c>
    </row>
    <row r="282" spans="1:8">
      <c r="A282" s="139" t="s">
        <v>384</v>
      </c>
      <c r="B282" s="134" t="s">
        <v>1826</v>
      </c>
      <c r="C282" s="149">
        <v>60</v>
      </c>
      <c r="D282" s="58">
        <f>Summary!$B$77</f>
        <v>10</v>
      </c>
      <c r="E282" s="58">
        <f t="shared" si="16"/>
        <v>54</v>
      </c>
      <c r="F282" s="142"/>
      <c r="G282" s="206"/>
      <c r="H282" s="180">
        <f t="shared" si="15"/>
        <v>0</v>
      </c>
    </row>
    <row r="283" spans="1:8" ht="75">
      <c r="A283" s="139" t="s">
        <v>385</v>
      </c>
      <c r="B283" s="134" t="s">
        <v>1827</v>
      </c>
      <c r="C283" s="149">
        <v>50</v>
      </c>
      <c r="D283" s="58">
        <f>Summary!$B$77</f>
        <v>10</v>
      </c>
      <c r="E283" s="58">
        <f t="shared" si="16"/>
        <v>45</v>
      </c>
      <c r="F283" s="142" t="s">
        <v>380</v>
      </c>
      <c r="G283" s="206"/>
      <c r="H283" s="180">
        <f t="shared" si="15"/>
        <v>0</v>
      </c>
    </row>
    <row r="284" spans="1:8">
      <c r="A284" s="139" t="s">
        <v>385</v>
      </c>
      <c r="B284" s="134" t="s">
        <v>1828</v>
      </c>
      <c r="C284" s="149">
        <v>40</v>
      </c>
      <c r="D284" s="58">
        <f>Summary!$B$77</f>
        <v>10</v>
      </c>
      <c r="E284" s="58">
        <f t="shared" si="16"/>
        <v>36</v>
      </c>
      <c r="F284" s="142"/>
      <c r="G284" s="206"/>
      <c r="H284" s="180">
        <f t="shared" si="15"/>
        <v>0</v>
      </c>
    </row>
    <row r="285" spans="1:8">
      <c r="A285" s="139" t="s">
        <v>385</v>
      </c>
      <c r="B285" s="134" t="s">
        <v>1829</v>
      </c>
      <c r="C285" s="149">
        <v>30</v>
      </c>
      <c r="D285" s="58">
        <f>Summary!$B$77</f>
        <v>10</v>
      </c>
      <c r="E285" s="58">
        <f t="shared" si="16"/>
        <v>27</v>
      </c>
      <c r="F285" s="142"/>
      <c r="G285" s="206"/>
      <c r="H285" s="180">
        <f t="shared" si="15"/>
        <v>0</v>
      </c>
    </row>
    <row r="286" spans="1:8">
      <c r="A286" s="139" t="s">
        <v>385</v>
      </c>
      <c r="B286" s="134" t="s">
        <v>1830</v>
      </c>
      <c r="C286" s="149">
        <v>15000</v>
      </c>
      <c r="D286" s="58">
        <f>Summary!$B$77</f>
        <v>10</v>
      </c>
      <c r="E286" s="58">
        <f t="shared" si="16"/>
        <v>13500</v>
      </c>
      <c r="F286" s="142"/>
      <c r="G286" s="206"/>
      <c r="H286" s="180">
        <f t="shared" si="15"/>
        <v>0</v>
      </c>
    </row>
    <row r="287" spans="1:8" ht="87.5">
      <c r="A287" s="139" t="s">
        <v>386</v>
      </c>
      <c r="B287" s="134" t="s">
        <v>1831</v>
      </c>
      <c r="C287" s="149">
        <v>100</v>
      </c>
      <c r="D287" s="58">
        <f>Summary!$B$77</f>
        <v>10</v>
      </c>
      <c r="E287" s="58">
        <f t="shared" si="16"/>
        <v>90</v>
      </c>
      <c r="F287" s="142" t="s">
        <v>382</v>
      </c>
      <c r="G287" s="206"/>
      <c r="H287" s="180">
        <f t="shared" si="15"/>
        <v>0</v>
      </c>
    </row>
    <row r="288" spans="1:8">
      <c r="A288" s="139" t="s">
        <v>386</v>
      </c>
      <c r="B288" s="134" t="s">
        <v>1832</v>
      </c>
      <c r="C288" s="149">
        <v>80</v>
      </c>
      <c r="D288" s="58">
        <f>Summary!$B$77</f>
        <v>10</v>
      </c>
      <c r="E288" s="58">
        <f t="shared" si="16"/>
        <v>72</v>
      </c>
      <c r="F288" s="142"/>
      <c r="G288" s="206"/>
      <c r="H288" s="180">
        <f t="shared" si="15"/>
        <v>0</v>
      </c>
    </row>
    <row r="289" spans="1:8">
      <c r="A289" s="139" t="s">
        <v>386</v>
      </c>
      <c r="B289" s="134" t="s">
        <v>1833</v>
      </c>
      <c r="C289" s="149">
        <v>60</v>
      </c>
      <c r="D289" s="58">
        <f>Summary!$B$77</f>
        <v>10</v>
      </c>
      <c r="E289" s="58">
        <f t="shared" si="16"/>
        <v>54</v>
      </c>
      <c r="F289" s="142"/>
      <c r="G289" s="206"/>
      <c r="H289" s="180">
        <f t="shared" si="15"/>
        <v>0</v>
      </c>
    </row>
    <row r="290" spans="1:8" ht="75">
      <c r="A290" s="139" t="s">
        <v>387</v>
      </c>
      <c r="B290" s="134" t="s">
        <v>1834</v>
      </c>
      <c r="C290" s="149">
        <v>50</v>
      </c>
      <c r="D290" s="58">
        <f>Summary!$B$77</f>
        <v>10</v>
      </c>
      <c r="E290" s="58">
        <f t="shared" si="16"/>
        <v>45</v>
      </c>
      <c r="F290" s="142" t="s">
        <v>380</v>
      </c>
      <c r="G290" s="206"/>
      <c r="H290" s="180">
        <f t="shared" si="15"/>
        <v>0</v>
      </c>
    </row>
    <row r="291" spans="1:8">
      <c r="A291" s="139"/>
      <c r="B291" s="134" t="s">
        <v>1835</v>
      </c>
      <c r="C291" s="149">
        <v>40</v>
      </c>
      <c r="D291" s="58">
        <f>Summary!$B$77</f>
        <v>10</v>
      </c>
      <c r="E291" s="58">
        <f t="shared" si="16"/>
        <v>36</v>
      </c>
      <c r="F291" s="142"/>
      <c r="G291" s="206"/>
      <c r="H291" s="180">
        <f t="shared" si="15"/>
        <v>0</v>
      </c>
    </row>
    <row r="292" spans="1:8">
      <c r="A292" s="139" t="s">
        <v>387</v>
      </c>
      <c r="B292" s="134" t="s">
        <v>1836</v>
      </c>
      <c r="C292" s="149">
        <v>30</v>
      </c>
      <c r="D292" s="58">
        <f>Summary!$B$77</f>
        <v>10</v>
      </c>
      <c r="E292" s="58">
        <f t="shared" si="16"/>
        <v>27</v>
      </c>
      <c r="F292" s="142"/>
      <c r="G292" s="206"/>
      <c r="H292" s="180">
        <f t="shared" si="15"/>
        <v>0</v>
      </c>
    </row>
    <row r="293" spans="1:8">
      <c r="A293" s="139" t="s">
        <v>387</v>
      </c>
      <c r="B293" s="134" t="s">
        <v>1837</v>
      </c>
      <c r="C293" s="149">
        <v>15000</v>
      </c>
      <c r="D293" s="58">
        <f>Summary!$B$77</f>
        <v>10</v>
      </c>
      <c r="E293" s="58">
        <f t="shared" si="16"/>
        <v>13500</v>
      </c>
      <c r="F293" s="142"/>
      <c r="G293" s="206"/>
      <c r="H293" s="180">
        <f t="shared" si="15"/>
        <v>0</v>
      </c>
    </row>
    <row r="294" spans="1:8" ht="87.5">
      <c r="A294" s="139" t="s">
        <v>388</v>
      </c>
      <c r="B294" s="134" t="s">
        <v>1838</v>
      </c>
      <c r="C294" s="149">
        <v>100</v>
      </c>
      <c r="D294" s="58">
        <f>Summary!$B$77</f>
        <v>10</v>
      </c>
      <c r="E294" s="58">
        <f t="shared" si="16"/>
        <v>90</v>
      </c>
      <c r="F294" s="142" t="s">
        <v>382</v>
      </c>
      <c r="G294" s="206"/>
      <c r="H294" s="180">
        <f t="shared" si="15"/>
        <v>0</v>
      </c>
    </row>
    <row r="295" spans="1:8">
      <c r="A295" s="139" t="s">
        <v>388</v>
      </c>
      <c r="B295" s="134" t="s">
        <v>1839</v>
      </c>
      <c r="C295" s="149">
        <v>80</v>
      </c>
      <c r="D295" s="58">
        <f>Summary!$B$77</f>
        <v>10</v>
      </c>
      <c r="E295" s="58">
        <f t="shared" si="16"/>
        <v>72</v>
      </c>
      <c r="F295" s="142"/>
      <c r="G295" s="206"/>
      <c r="H295" s="180">
        <f t="shared" si="15"/>
        <v>0</v>
      </c>
    </row>
    <row r="296" spans="1:8">
      <c r="A296" s="139" t="s">
        <v>388</v>
      </c>
      <c r="B296" s="134" t="s">
        <v>1840</v>
      </c>
      <c r="C296" s="149">
        <v>60</v>
      </c>
      <c r="D296" s="58">
        <f>Summary!$B$77</f>
        <v>10</v>
      </c>
      <c r="E296" s="58">
        <f t="shared" si="16"/>
        <v>54</v>
      </c>
      <c r="F296" s="142"/>
      <c r="G296" s="206"/>
      <c r="H296" s="180">
        <f t="shared" si="15"/>
        <v>0</v>
      </c>
    </row>
    <row r="297" spans="1:8" ht="112.5">
      <c r="A297" s="139" t="s">
        <v>389</v>
      </c>
      <c r="B297" s="134" t="s">
        <v>1841</v>
      </c>
      <c r="C297" s="149">
        <v>5000</v>
      </c>
      <c r="D297" s="58">
        <f>Summary!$B$77</f>
        <v>10</v>
      </c>
      <c r="E297" s="58">
        <f t="shared" ref="E297:E321" si="17">SUM(C297-(C297*(D297/100)))</f>
        <v>4500</v>
      </c>
      <c r="F297" s="142" t="s">
        <v>390</v>
      </c>
      <c r="G297" s="206"/>
      <c r="H297" s="180">
        <f t="shared" si="15"/>
        <v>0</v>
      </c>
    </row>
    <row r="298" spans="1:8" ht="62.5">
      <c r="A298" s="139" t="s">
        <v>391</v>
      </c>
      <c r="B298" s="134" t="s">
        <v>1842</v>
      </c>
      <c r="C298" s="149">
        <v>0.1</v>
      </c>
      <c r="D298" s="58">
        <f>Summary!$B$77</f>
        <v>10</v>
      </c>
      <c r="E298" s="58">
        <f t="shared" si="17"/>
        <v>0.09</v>
      </c>
      <c r="F298" s="142" t="s">
        <v>392</v>
      </c>
      <c r="G298" s="206"/>
      <c r="H298" s="180">
        <f t="shared" si="15"/>
        <v>0</v>
      </c>
    </row>
    <row r="299" spans="1:8" ht="250">
      <c r="A299" s="139" t="s">
        <v>393</v>
      </c>
      <c r="B299" s="134" t="s">
        <v>1843</v>
      </c>
      <c r="C299" s="149">
        <v>10000</v>
      </c>
      <c r="D299" s="58">
        <f>Summary!$B$77</f>
        <v>10</v>
      </c>
      <c r="E299" s="58">
        <f t="shared" si="17"/>
        <v>9000</v>
      </c>
      <c r="F299" s="142" t="s">
        <v>2443</v>
      </c>
      <c r="G299" s="206"/>
      <c r="H299" s="180">
        <f t="shared" si="15"/>
        <v>0</v>
      </c>
    </row>
    <row r="300" spans="1:8" ht="137.5">
      <c r="A300" s="139" t="s">
        <v>1844</v>
      </c>
      <c r="B300" s="134" t="s">
        <v>1845</v>
      </c>
      <c r="C300" s="149">
        <v>10000</v>
      </c>
      <c r="D300" s="58">
        <f>Summary!$B$77</f>
        <v>10</v>
      </c>
      <c r="E300" s="58">
        <f t="shared" si="17"/>
        <v>9000</v>
      </c>
      <c r="F300" s="142" t="s">
        <v>2444</v>
      </c>
      <c r="G300" s="206"/>
      <c r="H300" s="180">
        <f t="shared" si="15"/>
        <v>0</v>
      </c>
    </row>
    <row r="301" spans="1:8">
      <c r="A301" s="139" t="s">
        <v>1844</v>
      </c>
      <c r="B301" s="134" t="s">
        <v>1846</v>
      </c>
      <c r="C301" s="149">
        <v>8000</v>
      </c>
      <c r="D301" s="58">
        <f>Summary!$B$77</f>
        <v>10</v>
      </c>
      <c r="E301" s="58">
        <f t="shared" si="17"/>
        <v>7200</v>
      </c>
      <c r="F301" s="142"/>
      <c r="G301" s="206"/>
      <c r="H301" s="180">
        <f t="shared" si="15"/>
        <v>0</v>
      </c>
    </row>
    <row r="302" spans="1:8">
      <c r="A302" s="139" t="s">
        <v>1847</v>
      </c>
      <c r="B302" s="134" t="s">
        <v>1848</v>
      </c>
      <c r="C302" s="149">
        <v>10000</v>
      </c>
      <c r="D302" s="58">
        <f>Summary!$B$77</f>
        <v>10</v>
      </c>
      <c r="E302" s="58">
        <f t="shared" si="17"/>
        <v>9000</v>
      </c>
      <c r="F302" s="142"/>
      <c r="G302" s="206"/>
      <c r="H302" s="180">
        <f t="shared" si="15"/>
        <v>0</v>
      </c>
    </row>
    <row r="303" spans="1:8">
      <c r="A303" s="139" t="s">
        <v>1847</v>
      </c>
      <c r="B303" s="134" t="s">
        <v>1849</v>
      </c>
      <c r="C303" s="149">
        <v>8000</v>
      </c>
      <c r="D303" s="58">
        <f>Summary!$B$77</f>
        <v>10</v>
      </c>
      <c r="E303" s="58">
        <f t="shared" si="17"/>
        <v>7200</v>
      </c>
      <c r="F303" s="142"/>
      <c r="G303" s="206"/>
      <c r="H303" s="180">
        <f t="shared" si="15"/>
        <v>0</v>
      </c>
    </row>
    <row r="304" spans="1:8" ht="25">
      <c r="A304" s="139" t="s">
        <v>394</v>
      </c>
      <c r="B304" s="134" t="s">
        <v>1850</v>
      </c>
      <c r="C304" s="149">
        <v>5000</v>
      </c>
      <c r="D304" s="58">
        <f>Summary!$B$77</f>
        <v>10</v>
      </c>
      <c r="E304" s="58">
        <f t="shared" si="17"/>
        <v>4500</v>
      </c>
      <c r="F304" s="142" t="s">
        <v>395</v>
      </c>
      <c r="G304" s="206"/>
      <c r="H304" s="180">
        <f t="shared" si="15"/>
        <v>0</v>
      </c>
    </row>
    <row r="305" spans="1:8" ht="25">
      <c r="A305" s="139" t="s">
        <v>396</v>
      </c>
      <c r="B305" s="134" t="s">
        <v>1851</v>
      </c>
      <c r="C305" s="149">
        <v>5000</v>
      </c>
      <c r="D305" s="58">
        <f>Summary!$B$77</f>
        <v>10</v>
      </c>
      <c r="E305" s="58">
        <f t="shared" si="17"/>
        <v>4500</v>
      </c>
      <c r="F305" s="142" t="s">
        <v>397</v>
      </c>
      <c r="G305" s="206"/>
      <c r="H305" s="180">
        <f t="shared" si="15"/>
        <v>0</v>
      </c>
    </row>
    <row r="306" spans="1:8" ht="25">
      <c r="A306" s="139" t="s">
        <v>398</v>
      </c>
      <c r="B306" s="134" t="s">
        <v>1852</v>
      </c>
      <c r="C306" s="149">
        <v>10000</v>
      </c>
      <c r="D306" s="58">
        <f>Summary!$B$77</f>
        <v>10</v>
      </c>
      <c r="E306" s="58">
        <f t="shared" si="17"/>
        <v>9000</v>
      </c>
      <c r="F306" s="142" t="s">
        <v>399</v>
      </c>
      <c r="G306" s="206"/>
      <c r="H306" s="180">
        <f t="shared" si="15"/>
        <v>0</v>
      </c>
    </row>
    <row r="307" spans="1:8" ht="150">
      <c r="A307" s="139" t="s">
        <v>400</v>
      </c>
      <c r="B307" s="134" t="s">
        <v>1853</v>
      </c>
      <c r="C307" s="149">
        <v>30000</v>
      </c>
      <c r="D307" s="58">
        <f>Summary!$B$77</f>
        <v>10</v>
      </c>
      <c r="E307" s="58">
        <f t="shared" si="17"/>
        <v>27000</v>
      </c>
      <c r="F307" s="142" t="s">
        <v>2445</v>
      </c>
      <c r="G307" s="206"/>
      <c r="H307" s="180">
        <f t="shared" si="15"/>
        <v>0</v>
      </c>
    </row>
    <row r="308" spans="1:8" ht="50">
      <c r="A308" s="139" t="s">
        <v>401</v>
      </c>
      <c r="B308" s="134" t="s">
        <v>1854</v>
      </c>
      <c r="C308" s="149">
        <v>10000</v>
      </c>
      <c r="D308" s="58">
        <f>Summary!$B$77</f>
        <v>10</v>
      </c>
      <c r="E308" s="58">
        <f t="shared" si="17"/>
        <v>9000</v>
      </c>
      <c r="F308" s="142" t="s">
        <v>402</v>
      </c>
      <c r="G308" s="206"/>
      <c r="H308" s="180">
        <f t="shared" si="15"/>
        <v>0</v>
      </c>
    </row>
    <row r="309" spans="1:8" ht="75">
      <c r="A309" s="139" t="s">
        <v>403</v>
      </c>
      <c r="B309" s="134" t="s">
        <v>1855</v>
      </c>
      <c r="C309" s="149">
        <v>10000</v>
      </c>
      <c r="D309" s="58">
        <f>Summary!$B$77</f>
        <v>10</v>
      </c>
      <c r="E309" s="58">
        <f t="shared" si="17"/>
        <v>9000</v>
      </c>
      <c r="F309" s="142" t="s">
        <v>2446</v>
      </c>
      <c r="G309" s="206"/>
      <c r="H309" s="180">
        <f t="shared" si="15"/>
        <v>0</v>
      </c>
    </row>
    <row r="310" spans="1:8" ht="87.5">
      <c r="A310" s="139" t="s">
        <v>404</v>
      </c>
      <c r="B310" s="134" t="s">
        <v>1856</v>
      </c>
      <c r="C310" s="149">
        <v>15000</v>
      </c>
      <c r="D310" s="58">
        <f>Summary!$B$77</f>
        <v>10</v>
      </c>
      <c r="E310" s="58">
        <f t="shared" si="17"/>
        <v>13500</v>
      </c>
      <c r="F310" s="142" t="s">
        <v>2447</v>
      </c>
      <c r="G310" s="206"/>
      <c r="H310" s="180">
        <f t="shared" si="15"/>
        <v>0</v>
      </c>
    </row>
    <row r="311" spans="1:8" ht="75">
      <c r="A311" s="139" t="s">
        <v>405</v>
      </c>
      <c r="B311" s="134" t="s">
        <v>1857</v>
      </c>
      <c r="C311" s="149">
        <v>10000</v>
      </c>
      <c r="D311" s="58">
        <f>Summary!$B$77</f>
        <v>10</v>
      </c>
      <c r="E311" s="58">
        <f t="shared" si="17"/>
        <v>9000</v>
      </c>
      <c r="F311" s="142" t="s">
        <v>406</v>
      </c>
      <c r="G311" s="206"/>
      <c r="H311" s="180">
        <f t="shared" si="15"/>
        <v>0</v>
      </c>
    </row>
    <row r="312" spans="1:8" ht="37.5">
      <c r="A312" s="139" t="s">
        <v>407</v>
      </c>
      <c r="B312" s="134" t="s">
        <v>1858</v>
      </c>
      <c r="C312" s="149">
        <v>5000</v>
      </c>
      <c r="D312" s="58">
        <f>Summary!$B$77</f>
        <v>10</v>
      </c>
      <c r="E312" s="58">
        <f t="shared" si="17"/>
        <v>4500</v>
      </c>
      <c r="F312" s="142" t="s">
        <v>408</v>
      </c>
      <c r="G312" s="206"/>
      <c r="H312" s="180">
        <f t="shared" si="15"/>
        <v>0</v>
      </c>
    </row>
    <row r="313" spans="1:8" ht="37.5">
      <c r="A313" s="139" t="s">
        <v>409</v>
      </c>
      <c r="B313" s="134" t="s">
        <v>1859</v>
      </c>
      <c r="C313" s="149">
        <v>5000</v>
      </c>
      <c r="D313" s="58">
        <f>Summary!$B$77</f>
        <v>10</v>
      </c>
      <c r="E313" s="58">
        <f t="shared" si="17"/>
        <v>4500</v>
      </c>
      <c r="F313" s="142" t="s">
        <v>410</v>
      </c>
      <c r="G313" s="206"/>
      <c r="H313" s="180">
        <f t="shared" si="15"/>
        <v>0</v>
      </c>
    </row>
    <row r="314" spans="1:8" ht="87.5">
      <c r="A314" s="139" t="s">
        <v>411</v>
      </c>
      <c r="B314" s="134" t="s">
        <v>1860</v>
      </c>
      <c r="C314" s="149">
        <v>3000</v>
      </c>
      <c r="D314" s="58">
        <f>Summary!$B$77</f>
        <v>10</v>
      </c>
      <c r="E314" s="58">
        <f t="shared" si="17"/>
        <v>2700</v>
      </c>
      <c r="F314" s="142" t="s">
        <v>412</v>
      </c>
      <c r="G314" s="206"/>
      <c r="H314" s="180">
        <f t="shared" si="15"/>
        <v>0</v>
      </c>
    </row>
    <row r="315" spans="1:8" ht="100">
      <c r="A315" s="139" t="s">
        <v>413</v>
      </c>
      <c r="B315" s="134" t="s">
        <v>1861</v>
      </c>
      <c r="C315" s="149">
        <v>5000</v>
      </c>
      <c r="D315" s="58">
        <f>Summary!$B$77</f>
        <v>10</v>
      </c>
      <c r="E315" s="58">
        <f t="shared" si="17"/>
        <v>4500</v>
      </c>
      <c r="F315" s="142" t="s">
        <v>2448</v>
      </c>
      <c r="G315" s="206"/>
      <c r="H315" s="180">
        <f t="shared" si="15"/>
        <v>0</v>
      </c>
    </row>
    <row r="316" spans="1:8" ht="25">
      <c r="A316" s="139" t="s">
        <v>414</v>
      </c>
      <c r="B316" s="134" t="s">
        <v>1862</v>
      </c>
      <c r="C316" s="149">
        <v>50</v>
      </c>
      <c r="D316" s="58">
        <f>Summary!$B$77</f>
        <v>10</v>
      </c>
      <c r="E316" s="58">
        <f t="shared" si="17"/>
        <v>45</v>
      </c>
      <c r="F316" s="142" t="s">
        <v>415</v>
      </c>
      <c r="G316" s="206"/>
      <c r="H316" s="180">
        <f t="shared" si="15"/>
        <v>0</v>
      </c>
    </row>
    <row r="317" spans="1:8" ht="75">
      <c r="A317" s="139" t="s">
        <v>416</v>
      </c>
      <c r="B317" s="134" t="s">
        <v>1863</v>
      </c>
      <c r="C317" s="149">
        <v>5000</v>
      </c>
      <c r="D317" s="58">
        <f>Summary!$B$77</f>
        <v>10</v>
      </c>
      <c r="E317" s="58">
        <f t="shared" si="17"/>
        <v>4500</v>
      </c>
      <c r="F317" s="142" t="s">
        <v>417</v>
      </c>
      <c r="G317" s="206"/>
      <c r="H317" s="180">
        <f t="shared" si="15"/>
        <v>0</v>
      </c>
    </row>
    <row r="318" spans="1:8" ht="100">
      <c r="A318" s="139" t="s">
        <v>1864</v>
      </c>
      <c r="B318" s="134" t="s">
        <v>1865</v>
      </c>
      <c r="C318" s="149">
        <v>10000</v>
      </c>
      <c r="D318" s="58">
        <f>Summary!$B$77</f>
        <v>10</v>
      </c>
      <c r="E318" s="58">
        <f t="shared" si="17"/>
        <v>9000</v>
      </c>
      <c r="F318" s="142" t="s">
        <v>2449</v>
      </c>
      <c r="G318" s="206"/>
      <c r="H318" s="180">
        <f t="shared" si="15"/>
        <v>0</v>
      </c>
    </row>
    <row r="319" spans="1:8" ht="75">
      <c r="A319" s="139" t="s">
        <v>418</v>
      </c>
      <c r="B319" s="134" t="s">
        <v>1866</v>
      </c>
      <c r="C319" s="149">
        <v>7000</v>
      </c>
      <c r="D319" s="58">
        <f>Summary!$B$77</f>
        <v>10</v>
      </c>
      <c r="E319" s="58">
        <f t="shared" si="17"/>
        <v>6300</v>
      </c>
      <c r="F319" s="142" t="s">
        <v>2450</v>
      </c>
      <c r="G319" s="206"/>
      <c r="H319" s="180">
        <f t="shared" si="15"/>
        <v>0</v>
      </c>
    </row>
    <row r="320" spans="1:8" ht="50">
      <c r="A320" s="139" t="s">
        <v>419</v>
      </c>
      <c r="B320" s="134" t="s">
        <v>1867</v>
      </c>
      <c r="C320" s="149">
        <v>10000</v>
      </c>
      <c r="D320" s="58">
        <f>Summary!$B$77</f>
        <v>10</v>
      </c>
      <c r="E320" s="58">
        <f t="shared" si="17"/>
        <v>9000</v>
      </c>
      <c r="F320" s="142" t="s">
        <v>2451</v>
      </c>
      <c r="G320" s="206"/>
      <c r="H320" s="180">
        <f t="shared" si="15"/>
        <v>0</v>
      </c>
    </row>
    <row r="321" spans="1:8" ht="50">
      <c r="A321" s="139" t="s">
        <v>420</v>
      </c>
      <c r="B321" s="134" t="s">
        <v>1868</v>
      </c>
      <c r="C321" s="149">
        <v>5000</v>
      </c>
      <c r="D321" s="58">
        <f>Summary!$B$77</f>
        <v>10</v>
      </c>
      <c r="E321" s="58">
        <f t="shared" si="17"/>
        <v>4500</v>
      </c>
      <c r="F321" s="142" t="s">
        <v>2452</v>
      </c>
      <c r="G321" s="206"/>
      <c r="H321" s="180">
        <f t="shared" si="15"/>
        <v>0</v>
      </c>
    </row>
    <row r="322" spans="1:8" ht="13">
      <c r="A322" s="147" t="s">
        <v>421</v>
      </c>
      <c r="B322" s="148"/>
      <c r="C322" s="148"/>
      <c r="D322" s="148"/>
      <c r="E322" s="148"/>
      <c r="F322" s="148"/>
      <c r="G322" s="218"/>
      <c r="H322" s="148"/>
    </row>
    <row r="323" spans="1:8" ht="100">
      <c r="A323" s="139" t="s">
        <v>422</v>
      </c>
      <c r="B323" s="134" t="s">
        <v>1925</v>
      </c>
      <c r="C323" s="149">
        <v>16000</v>
      </c>
      <c r="D323" s="58">
        <f>Summary!$B$78</f>
        <v>10</v>
      </c>
      <c r="E323" s="58">
        <f t="shared" ref="E323:E356" si="18">SUM(C323-(C323*(D323/100)))</f>
        <v>14400</v>
      </c>
      <c r="F323" s="142" t="s">
        <v>423</v>
      </c>
      <c r="G323" s="206"/>
      <c r="H323" s="180">
        <f t="shared" si="15"/>
        <v>0</v>
      </c>
    </row>
    <row r="324" spans="1:8" ht="175">
      <c r="A324" s="139" t="s">
        <v>424</v>
      </c>
      <c r="B324" s="134" t="s">
        <v>1926</v>
      </c>
      <c r="C324" s="149">
        <v>650</v>
      </c>
      <c r="D324" s="58">
        <f>Summary!$B$78</f>
        <v>10</v>
      </c>
      <c r="E324" s="58">
        <f t="shared" si="18"/>
        <v>585</v>
      </c>
      <c r="F324" s="142" t="s">
        <v>425</v>
      </c>
      <c r="G324" s="206"/>
      <c r="H324" s="180">
        <f t="shared" si="15"/>
        <v>0</v>
      </c>
    </row>
    <row r="325" spans="1:8" ht="37.5">
      <c r="A325" s="139" t="s">
        <v>426</v>
      </c>
      <c r="B325" s="134" t="s">
        <v>1927</v>
      </c>
      <c r="C325" s="149">
        <v>400</v>
      </c>
      <c r="D325" s="58">
        <f>Summary!$B$78</f>
        <v>10</v>
      </c>
      <c r="E325" s="58">
        <f t="shared" si="18"/>
        <v>360</v>
      </c>
      <c r="F325" s="142" t="s">
        <v>427</v>
      </c>
      <c r="G325" s="206"/>
      <c r="H325" s="180">
        <f t="shared" si="15"/>
        <v>0</v>
      </c>
    </row>
    <row r="326" spans="1:8" ht="75">
      <c r="A326" s="139" t="s">
        <v>428</v>
      </c>
      <c r="B326" s="134" t="s">
        <v>1928</v>
      </c>
      <c r="C326" s="149">
        <v>1000</v>
      </c>
      <c r="D326" s="58">
        <f>Summary!$B$78</f>
        <v>10</v>
      </c>
      <c r="E326" s="58">
        <f t="shared" si="18"/>
        <v>900</v>
      </c>
      <c r="F326" s="142" t="s">
        <v>2453</v>
      </c>
      <c r="G326" s="206"/>
      <c r="H326" s="180">
        <f t="shared" si="15"/>
        <v>0</v>
      </c>
    </row>
    <row r="327" spans="1:8" ht="75">
      <c r="A327" s="139" t="s">
        <v>429</v>
      </c>
      <c r="B327" s="134" t="s">
        <v>1929</v>
      </c>
      <c r="C327" s="149">
        <v>700</v>
      </c>
      <c r="D327" s="58">
        <f>Summary!$B$78</f>
        <v>10</v>
      </c>
      <c r="E327" s="58">
        <f t="shared" si="18"/>
        <v>630</v>
      </c>
      <c r="F327" s="142" t="s">
        <v>2453</v>
      </c>
      <c r="G327" s="206"/>
      <c r="H327" s="180">
        <f t="shared" ref="H327:H389" si="19">E327*G327</f>
        <v>0</v>
      </c>
    </row>
    <row r="328" spans="1:8" ht="50">
      <c r="A328" s="139" t="s">
        <v>430</v>
      </c>
      <c r="B328" s="134" t="s">
        <v>1930</v>
      </c>
      <c r="C328" s="149">
        <v>4000</v>
      </c>
      <c r="D328" s="58">
        <f>Summary!$B$78</f>
        <v>10</v>
      </c>
      <c r="E328" s="58">
        <f t="shared" si="18"/>
        <v>3600</v>
      </c>
      <c r="F328" s="142" t="s">
        <v>431</v>
      </c>
      <c r="G328" s="206"/>
      <c r="H328" s="180">
        <f t="shared" si="19"/>
        <v>0</v>
      </c>
    </row>
    <row r="329" spans="1:8" ht="125">
      <c r="A329" s="139" t="s">
        <v>432</v>
      </c>
      <c r="B329" s="134" t="s">
        <v>1931</v>
      </c>
      <c r="C329" s="149">
        <v>6000</v>
      </c>
      <c r="D329" s="58">
        <f>Summary!$B$78</f>
        <v>10</v>
      </c>
      <c r="E329" s="58">
        <f t="shared" si="18"/>
        <v>5400</v>
      </c>
      <c r="F329" s="142" t="s">
        <v>2454</v>
      </c>
      <c r="G329" s="206"/>
      <c r="H329" s="180">
        <f t="shared" si="19"/>
        <v>0</v>
      </c>
    </row>
    <row r="330" spans="1:8" ht="162.5">
      <c r="A330" s="139" t="s">
        <v>433</v>
      </c>
      <c r="B330" s="134" t="s">
        <v>1932</v>
      </c>
      <c r="C330" s="149">
        <v>20000</v>
      </c>
      <c r="D330" s="58">
        <f>Summary!$B$78</f>
        <v>10</v>
      </c>
      <c r="E330" s="58">
        <f t="shared" si="18"/>
        <v>18000</v>
      </c>
      <c r="F330" s="142" t="s">
        <v>2455</v>
      </c>
      <c r="G330" s="206"/>
      <c r="H330" s="180">
        <f t="shared" si="19"/>
        <v>0</v>
      </c>
    </row>
    <row r="331" spans="1:8" ht="50">
      <c r="A331" s="139" t="s">
        <v>434</v>
      </c>
      <c r="B331" s="134" t="s">
        <v>1933</v>
      </c>
      <c r="C331" s="149">
        <v>3500</v>
      </c>
      <c r="D331" s="58">
        <f>Summary!$B$78</f>
        <v>10</v>
      </c>
      <c r="E331" s="58">
        <f t="shared" si="18"/>
        <v>3150</v>
      </c>
      <c r="F331" s="142" t="s">
        <v>2407</v>
      </c>
      <c r="G331" s="206"/>
      <c r="H331" s="180">
        <f t="shared" si="19"/>
        <v>0</v>
      </c>
    </row>
    <row r="332" spans="1:8" ht="62.5">
      <c r="A332" s="139" t="s">
        <v>435</v>
      </c>
      <c r="B332" s="134" t="s">
        <v>1934</v>
      </c>
      <c r="C332" s="149">
        <v>800</v>
      </c>
      <c r="D332" s="58">
        <f>Summary!$B$78</f>
        <v>10</v>
      </c>
      <c r="E332" s="58">
        <f t="shared" si="18"/>
        <v>720</v>
      </c>
      <c r="F332" s="142" t="s">
        <v>2418</v>
      </c>
      <c r="G332" s="206"/>
      <c r="H332" s="180">
        <f t="shared" si="19"/>
        <v>0</v>
      </c>
    </row>
    <row r="333" spans="1:8" ht="50">
      <c r="A333" s="139" t="s">
        <v>436</v>
      </c>
      <c r="B333" s="134" t="s">
        <v>1935</v>
      </c>
      <c r="C333" s="149">
        <v>2000</v>
      </c>
      <c r="D333" s="58">
        <f>Summary!$B$78</f>
        <v>10</v>
      </c>
      <c r="E333" s="58">
        <f t="shared" si="18"/>
        <v>1800</v>
      </c>
      <c r="F333" s="142" t="s">
        <v>2399</v>
      </c>
      <c r="G333" s="206"/>
      <c r="H333" s="180">
        <f t="shared" si="19"/>
        <v>0</v>
      </c>
    </row>
    <row r="334" spans="1:8" ht="25">
      <c r="A334" s="139" t="s">
        <v>436</v>
      </c>
      <c r="B334" s="134" t="s">
        <v>1936</v>
      </c>
      <c r="C334" s="149">
        <v>800</v>
      </c>
      <c r="D334" s="58">
        <f>Summary!$B$78</f>
        <v>10</v>
      </c>
      <c r="E334" s="58">
        <f t="shared" si="18"/>
        <v>720</v>
      </c>
      <c r="F334" s="142"/>
      <c r="G334" s="206"/>
      <c r="H334" s="180">
        <f t="shared" si="19"/>
        <v>0</v>
      </c>
    </row>
    <row r="335" spans="1:8" ht="50">
      <c r="A335" s="139" t="s">
        <v>437</v>
      </c>
      <c r="B335" s="134" t="s">
        <v>1937</v>
      </c>
      <c r="C335" s="149">
        <v>2000</v>
      </c>
      <c r="D335" s="58">
        <f>Summary!$B$78</f>
        <v>10</v>
      </c>
      <c r="E335" s="58">
        <f t="shared" si="18"/>
        <v>1800</v>
      </c>
      <c r="F335" s="142" t="s">
        <v>173</v>
      </c>
      <c r="G335" s="206"/>
      <c r="H335" s="180">
        <f t="shared" si="19"/>
        <v>0</v>
      </c>
    </row>
    <row r="336" spans="1:8" ht="25">
      <c r="A336" s="139" t="s">
        <v>437</v>
      </c>
      <c r="B336" s="134" t="s">
        <v>1938</v>
      </c>
      <c r="C336" s="149">
        <v>800</v>
      </c>
      <c r="D336" s="58">
        <f>Summary!$B$78</f>
        <v>10</v>
      </c>
      <c r="E336" s="58">
        <f t="shared" si="18"/>
        <v>720</v>
      </c>
      <c r="F336" s="142"/>
      <c r="G336" s="206"/>
      <c r="H336" s="180">
        <f t="shared" si="19"/>
        <v>0</v>
      </c>
    </row>
    <row r="337" spans="1:8" ht="37.5">
      <c r="A337" s="139" t="s">
        <v>438</v>
      </c>
      <c r="B337" s="134" t="s">
        <v>1939</v>
      </c>
      <c r="C337" s="149">
        <v>2000</v>
      </c>
      <c r="D337" s="58">
        <f>Summary!$B$78</f>
        <v>10</v>
      </c>
      <c r="E337" s="58">
        <f t="shared" si="18"/>
        <v>1800</v>
      </c>
      <c r="F337" s="142" t="s">
        <v>175</v>
      </c>
      <c r="G337" s="206"/>
      <c r="H337" s="180">
        <f t="shared" si="19"/>
        <v>0</v>
      </c>
    </row>
    <row r="338" spans="1:8">
      <c r="A338" s="139" t="s">
        <v>1940</v>
      </c>
      <c r="B338" s="134">
        <v>800</v>
      </c>
      <c r="C338" s="149"/>
      <c r="D338" s="58">
        <f>Summary!$B$78</f>
        <v>10</v>
      </c>
      <c r="E338" s="58">
        <f t="shared" si="18"/>
        <v>0</v>
      </c>
      <c r="F338" s="142"/>
      <c r="G338" s="206"/>
      <c r="H338" s="180">
        <f t="shared" si="19"/>
        <v>0</v>
      </c>
    </row>
    <row r="339" spans="1:8" ht="75">
      <c r="A339" s="139" t="s">
        <v>439</v>
      </c>
      <c r="B339" s="134" t="s">
        <v>1941</v>
      </c>
      <c r="C339" s="149">
        <v>2000</v>
      </c>
      <c r="D339" s="58">
        <f>Summary!$B$78</f>
        <v>10</v>
      </c>
      <c r="E339" s="58">
        <f t="shared" si="18"/>
        <v>1800</v>
      </c>
      <c r="F339" s="142" t="s">
        <v>94</v>
      </c>
      <c r="G339" s="206"/>
      <c r="H339" s="180">
        <f t="shared" si="19"/>
        <v>0</v>
      </c>
    </row>
    <row r="340" spans="1:8" ht="75">
      <c r="A340" s="139" t="s">
        <v>440</v>
      </c>
      <c r="B340" s="134" t="s">
        <v>1942</v>
      </c>
      <c r="C340" s="149">
        <v>2000</v>
      </c>
      <c r="D340" s="58">
        <f>Summary!$B$78</f>
        <v>10</v>
      </c>
      <c r="E340" s="58">
        <f t="shared" si="18"/>
        <v>1800</v>
      </c>
      <c r="F340" s="142" t="s">
        <v>94</v>
      </c>
      <c r="G340" s="206"/>
      <c r="H340" s="180">
        <f t="shared" si="19"/>
        <v>0</v>
      </c>
    </row>
    <row r="341" spans="1:8" ht="75">
      <c r="A341" s="139" t="s">
        <v>441</v>
      </c>
      <c r="B341" s="134" t="s">
        <v>1943</v>
      </c>
      <c r="C341" s="149">
        <v>2000</v>
      </c>
      <c r="D341" s="58">
        <f>Summary!$B$78</f>
        <v>10</v>
      </c>
      <c r="E341" s="58">
        <f t="shared" si="18"/>
        <v>1800</v>
      </c>
      <c r="F341" s="142" t="s">
        <v>94</v>
      </c>
      <c r="G341" s="206"/>
      <c r="H341" s="180">
        <f t="shared" si="19"/>
        <v>0</v>
      </c>
    </row>
    <row r="342" spans="1:8" ht="75">
      <c r="A342" s="139" t="s">
        <v>442</v>
      </c>
      <c r="B342" s="134" t="s">
        <v>1944</v>
      </c>
      <c r="C342" s="149">
        <v>2000</v>
      </c>
      <c r="D342" s="58">
        <f>Summary!$B$78</f>
        <v>10</v>
      </c>
      <c r="E342" s="58">
        <f t="shared" si="18"/>
        <v>1800</v>
      </c>
      <c r="F342" s="142" t="s">
        <v>94</v>
      </c>
      <c r="G342" s="206"/>
      <c r="H342" s="180">
        <f t="shared" si="19"/>
        <v>0</v>
      </c>
    </row>
    <row r="343" spans="1:8" ht="75">
      <c r="A343" s="139" t="s">
        <v>443</v>
      </c>
      <c r="B343" s="134" t="s">
        <v>1945</v>
      </c>
      <c r="C343" s="149">
        <v>40</v>
      </c>
      <c r="D343" s="58">
        <f>Summary!$B$78</f>
        <v>10</v>
      </c>
      <c r="E343" s="58">
        <f t="shared" si="18"/>
        <v>36</v>
      </c>
      <c r="F343" s="142" t="s">
        <v>380</v>
      </c>
      <c r="G343" s="206"/>
      <c r="H343" s="180">
        <f t="shared" si="19"/>
        <v>0</v>
      </c>
    </row>
    <row r="344" spans="1:8" ht="75">
      <c r="A344" s="139" t="s">
        <v>444</v>
      </c>
      <c r="B344" s="134" t="s">
        <v>1946</v>
      </c>
      <c r="C344" s="149">
        <v>40</v>
      </c>
      <c r="D344" s="58">
        <f>Summary!$B$78</f>
        <v>10</v>
      </c>
      <c r="E344" s="58">
        <f t="shared" si="18"/>
        <v>36</v>
      </c>
      <c r="F344" s="142" t="s">
        <v>380</v>
      </c>
      <c r="G344" s="206"/>
      <c r="H344" s="180">
        <f t="shared" si="19"/>
        <v>0</v>
      </c>
    </row>
    <row r="345" spans="1:8" ht="75">
      <c r="A345" s="139" t="s">
        <v>445</v>
      </c>
      <c r="B345" s="134" t="s">
        <v>1947</v>
      </c>
      <c r="C345" s="149">
        <v>40</v>
      </c>
      <c r="D345" s="58">
        <f>Summary!$B$78</f>
        <v>10</v>
      </c>
      <c r="E345" s="58">
        <f t="shared" si="18"/>
        <v>36</v>
      </c>
      <c r="F345" s="142" t="s">
        <v>380</v>
      </c>
      <c r="G345" s="206"/>
      <c r="H345" s="180">
        <f t="shared" si="19"/>
        <v>0</v>
      </c>
    </row>
    <row r="346" spans="1:8" ht="75">
      <c r="A346" s="139" t="s">
        <v>446</v>
      </c>
      <c r="B346" s="134" t="s">
        <v>1948</v>
      </c>
      <c r="C346" s="149">
        <v>40</v>
      </c>
      <c r="D346" s="58">
        <f>Summary!$B$78</f>
        <v>10</v>
      </c>
      <c r="E346" s="58">
        <f t="shared" si="18"/>
        <v>36</v>
      </c>
      <c r="F346" s="142" t="s">
        <v>380</v>
      </c>
      <c r="G346" s="206"/>
      <c r="H346" s="180">
        <f t="shared" si="19"/>
        <v>0</v>
      </c>
    </row>
    <row r="347" spans="1:8" ht="112.5">
      <c r="A347" s="139" t="s">
        <v>447</v>
      </c>
      <c r="B347" s="134" t="s">
        <v>1949</v>
      </c>
      <c r="C347" s="149">
        <v>7000</v>
      </c>
      <c r="D347" s="58">
        <f>Summary!$B$78</f>
        <v>10</v>
      </c>
      <c r="E347" s="58">
        <f t="shared" si="18"/>
        <v>6300</v>
      </c>
      <c r="F347" s="142" t="s">
        <v>2456</v>
      </c>
      <c r="G347" s="206"/>
      <c r="H347" s="180">
        <f t="shared" si="19"/>
        <v>0</v>
      </c>
    </row>
    <row r="348" spans="1:8" ht="75">
      <c r="A348" s="139" t="s">
        <v>448</v>
      </c>
      <c r="B348" s="134" t="s">
        <v>1950</v>
      </c>
      <c r="C348" s="149">
        <v>120</v>
      </c>
      <c r="D348" s="58">
        <f>Summary!$B$78</f>
        <v>10</v>
      </c>
      <c r="E348" s="58">
        <f t="shared" si="18"/>
        <v>108</v>
      </c>
      <c r="F348" s="142" t="s">
        <v>2457</v>
      </c>
      <c r="G348" s="206"/>
      <c r="H348" s="180">
        <f t="shared" si="19"/>
        <v>0</v>
      </c>
    </row>
    <row r="349" spans="1:8" ht="87.5">
      <c r="A349" s="139" t="s">
        <v>449</v>
      </c>
      <c r="B349" s="134" t="s">
        <v>1951</v>
      </c>
      <c r="C349" s="149">
        <v>60</v>
      </c>
      <c r="D349" s="58">
        <f>Summary!$B$78</f>
        <v>10</v>
      </c>
      <c r="E349" s="58">
        <f t="shared" si="18"/>
        <v>54</v>
      </c>
      <c r="F349" s="142" t="s">
        <v>2458</v>
      </c>
      <c r="G349" s="206"/>
      <c r="H349" s="180">
        <f t="shared" si="19"/>
        <v>0</v>
      </c>
    </row>
    <row r="350" spans="1:8" ht="75">
      <c r="A350" s="139" t="s">
        <v>450</v>
      </c>
      <c r="B350" s="134" t="s">
        <v>1952</v>
      </c>
      <c r="C350" s="149">
        <v>60</v>
      </c>
      <c r="D350" s="58">
        <f>Summary!$B$78</f>
        <v>10</v>
      </c>
      <c r="E350" s="58">
        <f t="shared" si="18"/>
        <v>54</v>
      </c>
      <c r="F350" s="142" t="s">
        <v>2457</v>
      </c>
      <c r="G350" s="206"/>
      <c r="H350" s="180">
        <f t="shared" si="19"/>
        <v>0</v>
      </c>
    </row>
    <row r="351" spans="1:8" ht="87.5">
      <c r="A351" s="139" t="s">
        <v>451</v>
      </c>
      <c r="B351" s="134" t="s">
        <v>1953</v>
      </c>
      <c r="C351" s="149">
        <v>8000</v>
      </c>
      <c r="D351" s="58">
        <f>Summary!$B$78</f>
        <v>10</v>
      </c>
      <c r="E351" s="58">
        <f t="shared" si="18"/>
        <v>7200</v>
      </c>
      <c r="F351" s="142" t="s">
        <v>452</v>
      </c>
      <c r="G351" s="206"/>
      <c r="H351" s="180">
        <f t="shared" si="19"/>
        <v>0</v>
      </c>
    </row>
    <row r="352" spans="1:8" ht="62.5">
      <c r="A352" s="139" t="s">
        <v>453</v>
      </c>
      <c r="B352" s="134" t="s">
        <v>1954</v>
      </c>
      <c r="C352" s="149">
        <v>4000</v>
      </c>
      <c r="D352" s="58">
        <f>Summary!$B$78</f>
        <v>10</v>
      </c>
      <c r="E352" s="58">
        <f t="shared" si="18"/>
        <v>3600</v>
      </c>
      <c r="F352" s="142" t="s">
        <v>454</v>
      </c>
      <c r="G352" s="206"/>
      <c r="H352" s="180">
        <f t="shared" si="19"/>
        <v>0</v>
      </c>
    </row>
    <row r="353" spans="1:8" ht="75">
      <c r="A353" s="139" t="s">
        <v>455</v>
      </c>
      <c r="B353" s="134" t="s">
        <v>1955</v>
      </c>
      <c r="C353" s="149">
        <v>2000</v>
      </c>
      <c r="D353" s="58">
        <f>Summary!$B$78</f>
        <v>10</v>
      </c>
      <c r="E353" s="58">
        <f t="shared" si="18"/>
        <v>1800</v>
      </c>
      <c r="F353" s="142" t="s">
        <v>2459</v>
      </c>
      <c r="G353" s="206"/>
      <c r="H353" s="180">
        <f t="shared" si="19"/>
        <v>0</v>
      </c>
    </row>
    <row r="354" spans="1:8" ht="50">
      <c r="A354" s="139" t="s">
        <v>456</v>
      </c>
      <c r="B354" s="134" t="s">
        <v>1956</v>
      </c>
      <c r="C354" s="149">
        <v>6000</v>
      </c>
      <c r="D354" s="58">
        <f>Summary!$B$78</f>
        <v>10</v>
      </c>
      <c r="E354" s="58">
        <f t="shared" si="18"/>
        <v>5400</v>
      </c>
      <c r="F354" s="142" t="s">
        <v>264</v>
      </c>
      <c r="G354" s="206"/>
      <c r="H354" s="180">
        <f t="shared" si="19"/>
        <v>0</v>
      </c>
    </row>
    <row r="355" spans="1:8" ht="112.5">
      <c r="A355" s="139" t="s">
        <v>457</v>
      </c>
      <c r="B355" s="134" t="s">
        <v>1957</v>
      </c>
      <c r="C355" s="149">
        <v>6000</v>
      </c>
      <c r="D355" s="58">
        <f>Summary!$B$78</f>
        <v>10</v>
      </c>
      <c r="E355" s="58">
        <f t="shared" si="18"/>
        <v>5400</v>
      </c>
      <c r="F355" s="142" t="s">
        <v>262</v>
      </c>
      <c r="G355" s="206"/>
      <c r="H355" s="180">
        <f t="shared" si="19"/>
        <v>0</v>
      </c>
    </row>
    <row r="356" spans="1:8" ht="75">
      <c r="A356" s="139" t="s">
        <v>458</v>
      </c>
      <c r="B356" s="134" t="s">
        <v>1958</v>
      </c>
      <c r="C356" s="149">
        <v>6000</v>
      </c>
      <c r="D356" s="58">
        <f>Summary!$B$78</f>
        <v>10</v>
      </c>
      <c r="E356" s="58">
        <f t="shared" si="18"/>
        <v>5400</v>
      </c>
      <c r="F356" s="142" t="s">
        <v>266</v>
      </c>
      <c r="G356" s="206"/>
      <c r="H356" s="180">
        <f t="shared" si="19"/>
        <v>0</v>
      </c>
    </row>
    <row r="357" spans="1:8" ht="13">
      <c r="A357" s="156" t="s">
        <v>459</v>
      </c>
      <c r="B357" s="157"/>
      <c r="C357" s="157"/>
      <c r="D357" s="157"/>
      <c r="E357" s="157"/>
      <c r="F357" s="157"/>
      <c r="G357" s="221"/>
      <c r="H357" s="157"/>
    </row>
    <row r="358" spans="1:8" ht="75">
      <c r="A358" s="139" t="s">
        <v>460</v>
      </c>
      <c r="B358" s="134" t="s">
        <v>1869</v>
      </c>
      <c r="C358" s="149">
        <v>10000</v>
      </c>
      <c r="D358" s="58">
        <f>Summary!$B$79</f>
        <v>10</v>
      </c>
      <c r="E358" s="58">
        <f t="shared" ref="E358:E364" si="20">SUM(C358-(C358*(D358/100)))</f>
        <v>9000</v>
      </c>
      <c r="F358" s="142" t="s">
        <v>461</v>
      </c>
      <c r="G358" s="206"/>
      <c r="H358" s="180">
        <f t="shared" si="19"/>
        <v>0</v>
      </c>
    </row>
    <row r="359" spans="1:8" ht="62.5">
      <c r="A359" s="139" t="s">
        <v>462</v>
      </c>
      <c r="B359" s="134" t="s">
        <v>1870</v>
      </c>
      <c r="C359" s="149">
        <v>5000</v>
      </c>
      <c r="D359" s="58">
        <f>Summary!$B$79</f>
        <v>10</v>
      </c>
      <c r="E359" s="58">
        <f t="shared" si="20"/>
        <v>4500</v>
      </c>
      <c r="F359" s="142" t="s">
        <v>2460</v>
      </c>
      <c r="G359" s="206"/>
      <c r="H359" s="180">
        <f t="shared" si="19"/>
        <v>0</v>
      </c>
    </row>
    <row r="360" spans="1:8" ht="25">
      <c r="A360" s="139" t="s">
        <v>463</v>
      </c>
      <c r="B360" s="134" t="s">
        <v>1871</v>
      </c>
      <c r="C360" s="149">
        <v>4000</v>
      </c>
      <c r="D360" s="58">
        <f>Summary!$B$79</f>
        <v>10</v>
      </c>
      <c r="E360" s="58">
        <f t="shared" si="20"/>
        <v>3600</v>
      </c>
      <c r="F360" s="142" t="s">
        <v>464</v>
      </c>
      <c r="G360" s="206"/>
      <c r="H360" s="180">
        <f t="shared" si="19"/>
        <v>0</v>
      </c>
    </row>
    <row r="361" spans="1:8" ht="37.5">
      <c r="A361" s="139" t="s">
        <v>465</v>
      </c>
      <c r="B361" s="134" t="s">
        <v>1872</v>
      </c>
      <c r="C361" s="149">
        <v>15000</v>
      </c>
      <c r="D361" s="58">
        <f>Summary!$B$79</f>
        <v>10</v>
      </c>
      <c r="E361" s="58">
        <f t="shared" si="20"/>
        <v>13500</v>
      </c>
      <c r="F361" s="142" t="s">
        <v>466</v>
      </c>
      <c r="G361" s="206"/>
      <c r="H361" s="180">
        <f t="shared" si="19"/>
        <v>0</v>
      </c>
    </row>
    <row r="362" spans="1:8" ht="75">
      <c r="A362" s="139" t="s">
        <v>467</v>
      </c>
      <c r="B362" s="134" t="s">
        <v>1873</v>
      </c>
      <c r="C362" s="149">
        <v>5000</v>
      </c>
      <c r="D362" s="58">
        <f>Summary!$B$79</f>
        <v>10</v>
      </c>
      <c r="E362" s="58">
        <f t="shared" si="20"/>
        <v>4500</v>
      </c>
      <c r="F362" s="142" t="s">
        <v>2461</v>
      </c>
      <c r="G362" s="206"/>
      <c r="H362" s="180">
        <f t="shared" si="19"/>
        <v>0</v>
      </c>
    </row>
    <row r="363" spans="1:8" ht="87.5">
      <c r="A363" s="139" t="s">
        <v>468</v>
      </c>
      <c r="B363" s="134" t="s">
        <v>1874</v>
      </c>
      <c r="C363" s="149">
        <v>5000</v>
      </c>
      <c r="D363" s="58">
        <f>Summary!$B$79</f>
        <v>10</v>
      </c>
      <c r="E363" s="58">
        <f t="shared" si="20"/>
        <v>4500</v>
      </c>
      <c r="F363" s="142" t="s">
        <v>469</v>
      </c>
      <c r="G363" s="206"/>
      <c r="H363" s="180">
        <f t="shared" si="19"/>
        <v>0</v>
      </c>
    </row>
    <row r="364" spans="1:8" ht="62.5">
      <c r="A364" s="139" t="s">
        <v>470</v>
      </c>
      <c r="B364" s="134" t="s">
        <v>1875</v>
      </c>
      <c r="C364" s="149">
        <v>10000</v>
      </c>
      <c r="D364" s="58">
        <f>Summary!$B$79</f>
        <v>10</v>
      </c>
      <c r="E364" s="58">
        <f t="shared" si="20"/>
        <v>9000</v>
      </c>
      <c r="F364" s="142" t="s">
        <v>471</v>
      </c>
      <c r="G364" s="206"/>
      <c r="H364" s="180">
        <f t="shared" si="19"/>
        <v>0</v>
      </c>
    </row>
    <row r="365" spans="1:8" ht="13">
      <c r="A365" s="147" t="s">
        <v>472</v>
      </c>
      <c r="B365" s="148"/>
      <c r="C365" s="148"/>
      <c r="D365" s="148"/>
      <c r="E365" s="148"/>
      <c r="F365" s="148"/>
      <c r="G365" s="218"/>
      <c r="H365" s="148"/>
    </row>
    <row r="366" spans="1:8">
      <c r="A366" s="139" t="s">
        <v>473</v>
      </c>
      <c r="B366" s="134" t="s">
        <v>2152</v>
      </c>
      <c r="C366" s="223"/>
      <c r="D366" s="58">
        <f>Summary!$B$80</f>
        <v>10</v>
      </c>
      <c r="E366" s="210">
        <f t="shared" ref="E366:E368" si="21">SUM(C366-(C366*(D366/100)))</f>
        <v>0</v>
      </c>
      <c r="F366" s="142" t="s">
        <v>2154</v>
      </c>
      <c r="G366" s="206"/>
      <c r="H366" s="180">
        <f t="shared" si="19"/>
        <v>0</v>
      </c>
    </row>
    <row r="367" spans="1:8">
      <c r="A367" s="139" t="s">
        <v>474</v>
      </c>
      <c r="B367" s="134" t="s">
        <v>2331</v>
      </c>
      <c r="C367" s="134"/>
      <c r="D367" s="58">
        <f>Summary!$B$80</f>
        <v>10</v>
      </c>
      <c r="E367" s="210">
        <f t="shared" si="21"/>
        <v>0</v>
      </c>
      <c r="F367" s="142"/>
      <c r="G367" s="206"/>
      <c r="H367" s="180">
        <f t="shared" si="19"/>
        <v>0</v>
      </c>
    </row>
    <row r="368" spans="1:8" ht="87.5">
      <c r="A368" s="139" t="s">
        <v>475</v>
      </c>
      <c r="B368" s="134" t="s">
        <v>2332</v>
      </c>
      <c r="C368" s="222"/>
      <c r="D368" s="58">
        <f>Summary!$B$80</f>
        <v>10</v>
      </c>
      <c r="E368" s="210">
        <f t="shared" si="21"/>
        <v>0</v>
      </c>
      <c r="F368" s="142" t="s">
        <v>476</v>
      </c>
      <c r="G368" s="206"/>
      <c r="H368" s="180">
        <f t="shared" si="19"/>
        <v>0</v>
      </c>
    </row>
    <row r="369" spans="1:8" ht="13">
      <c r="A369" s="147" t="s">
        <v>477</v>
      </c>
      <c r="B369" s="148"/>
      <c r="C369" s="148"/>
      <c r="D369" s="148"/>
      <c r="E369" s="148"/>
      <c r="F369" s="148"/>
      <c r="G369" s="218"/>
      <c r="H369" s="148"/>
    </row>
    <row r="370" spans="1:8">
      <c r="A370" s="139" t="s">
        <v>478</v>
      </c>
      <c r="B370" s="134" t="s">
        <v>2129</v>
      </c>
      <c r="C370" s="149">
        <v>0.04</v>
      </c>
      <c r="D370" s="58">
        <f>Summary!$B$81</f>
        <v>10</v>
      </c>
      <c r="E370" s="58">
        <f t="shared" ref="E370:E372" si="22">SUM(C370-(C370*(D370/100)))</f>
        <v>3.6000000000000004E-2</v>
      </c>
      <c r="F370" s="142" t="s">
        <v>479</v>
      </c>
      <c r="G370" s="206"/>
      <c r="H370" s="180">
        <f t="shared" si="19"/>
        <v>0</v>
      </c>
    </row>
    <row r="371" spans="1:8" ht="37.5">
      <c r="A371" s="139" t="s">
        <v>480</v>
      </c>
      <c r="B371" s="134"/>
      <c r="C371" s="222"/>
      <c r="D371" s="58">
        <f>Summary!$B$81</f>
        <v>10</v>
      </c>
      <c r="E371" s="210">
        <f t="shared" si="22"/>
        <v>0</v>
      </c>
      <c r="F371" s="142" t="s">
        <v>481</v>
      </c>
      <c r="G371" s="206"/>
      <c r="H371" s="180">
        <f t="shared" si="19"/>
        <v>0</v>
      </c>
    </row>
    <row r="372" spans="1:8" ht="187.5">
      <c r="A372" s="139" t="s">
        <v>482</v>
      </c>
      <c r="B372" s="119" t="s">
        <v>2130</v>
      </c>
      <c r="C372" s="224"/>
      <c r="D372" s="58">
        <f>Summary!$B$81</f>
        <v>10</v>
      </c>
      <c r="E372" s="210">
        <f t="shared" si="22"/>
        <v>0</v>
      </c>
      <c r="F372" s="142" t="s">
        <v>2462</v>
      </c>
      <c r="G372" s="206"/>
      <c r="H372" s="180">
        <f t="shared" si="19"/>
        <v>0</v>
      </c>
    </row>
    <row r="373" spans="1:8">
      <c r="A373" s="139" t="s">
        <v>482</v>
      </c>
      <c r="B373" s="119" t="s">
        <v>2131</v>
      </c>
      <c r="C373" s="224"/>
      <c r="D373" s="58">
        <f>Summary!$B$81</f>
        <v>10</v>
      </c>
      <c r="E373" s="210">
        <f>SUM(C373-(C373*(D373/100)))</f>
        <v>0</v>
      </c>
      <c r="F373" s="121" t="s">
        <v>2132</v>
      </c>
      <c r="G373" s="206"/>
      <c r="H373" s="180">
        <f t="shared" si="19"/>
        <v>0</v>
      </c>
    </row>
    <row r="374" spans="1:8" ht="23">
      <c r="A374" s="139" t="s">
        <v>482</v>
      </c>
      <c r="B374" s="119" t="s">
        <v>2133</v>
      </c>
      <c r="C374" s="224"/>
      <c r="D374" s="58">
        <f>Summary!$B$81</f>
        <v>10</v>
      </c>
      <c r="E374" s="210">
        <f>SUM(C374-(C374*(D374/100)))</f>
        <v>0</v>
      </c>
      <c r="F374" s="121" t="s">
        <v>2134</v>
      </c>
      <c r="G374" s="206"/>
      <c r="H374" s="180">
        <f t="shared" si="19"/>
        <v>0</v>
      </c>
    </row>
    <row r="375" spans="1:8" ht="23">
      <c r="A375" s="139" t="s">
        <v>482</v>
      </c>
      <c r="B375" s="119" t="s">
        <v>2135</v>
      </c>
      <c r="C375" s="224"/>
      <c r="D375" s="58">
        <f>Summary!$B$81</f>
        <v>10</v>
      </c>
      <c r="E375" s="210">
        <f>SUM(C375-(C375*(D375/100)))</f>
        <v>0</v>
      </c>
      <c r="F375" s="121" t="s">
        <v>2136</v>
      </c>
      <c r="G375" s="206"/>
      <c r="H375" s="180">
        <f t="shared" si="19"/>
        <v>0</v>
      </c>
    </row>
    <row r="376" spans="1:8" ht="62.5">
      <c r="A376" s="139" t="s">
        <v>483</v>
      </c>
      <c r="B376" s="134" t="s">
        <v>2137</v>
      </c>
      <c r="C376" s="223" t="s">
        <v>2138</v>
      </c>
      <c r="D376" s="58">
        <f>Summary!$B$81</f>
        <v>10</v>
      </c>
      <c r="E376" s="210"/>
      <c r="F376" s="142" t="s">
        <v>484</v>
      </c>
      <c r="G376" s="206"/>
      <c r="H376" s="180">
        <f t="shared" si="19"/>
        <v>0</v>
      </c>
    </row>
    <row r="377" spans="1:8" ht="62.5">
      <c r="A377" s="139" t="s">
        <v>485</v>
      </c>
      <c r="B377" s="134" t="s">
        <v>2139</v>
      </c>
      <c r="C377" s="223" t="s">
        <v>2138</v>
      </c>
      <c r="D377" s="58">
        <f>Summary!$B$81</f>
        <v>10</v>
      </c>
      <c r="E377" s="210"/>
      <c r="F377" s="142" t="s">
        <v>486</v>
      </c>
      <c r="G377" s="206"/>
      <c r="H377" s="180">
        <f t="shared" si="19"/>
        <v>0</v>
      </c>
    </row>
    <row r="378" spans="1:8" ht="50">
      <c r="A378" s="139" t="s">
        <v>487</v>
      </c>
      <c r="B378" s="134" t="s">
        <v>2140</v>
      </c>
      <c r="C378" s="223" t="s">
        <v>2138</v>
      </c>
      <c r="D378" s="58">
        <f>Summary!$B$81</f>
        <v>10</v>
      </c>
      <c r="E378" s="210"/>
      <c r="F378" s="142" t="s">
        <v>488</v>
      </c>
      <c r="G378" s="206"/>
      <c r="H378" s="180">
        <f t="shared" si="19"/>
        <v>0</v>
      </c>
    </row>
    <row r="379" spans="1:8" ht="37.5">
      <c r="A379" s="139" t="s">
        <v>489</v>
      </c>
      <c r="B379" s="134" t="s">
        <v>2141</v>
      </c>
      <c r="C379" s="149">
        <v>215</v>
      </c>
      <c r="D379" s="58">
        <f>Summary!$B$81</f>
        <v>10</v>
      </c>
      <c r="E379" s="58">
        <f t="shared" ref="E379:E389" si="23">SUM(C379-(C379*(D379/100)))</f>
        <v>193.5</v>
      </c>
      <c r="F379" s="142" t="s">
        <v>2463</v>
      </c>
      <c r="G379" s="206"/>
      <c r="H379" s="180">
        <f t="shared" si="19"/>
        <v>0</v>
      </c>
    </row>
    <row r="380" spans="1:8" ht="62.5">
      <c r="A380" s="139" t="s">
        <v>490</v>
      </c>
      <c r="B380" s="134" t="s">
        <v>2142</v>
      </c>
      <c r="C380" s="149">
        <v>215</v>
      </c>
      <c r="D380" s="58">
        <f>Summary!$B$81</f>
        <v>10</v>
      </c>
      <c r="E380" s="58">
        <f t="shared" si="23"/>
        <v>193.5</v>
      </c>
      <c r="F380" s="142" t="s">
        <v>491</v>
      </c>
      <c r="G380" s="206"/>
      <c r="H380" s="180">
        <f t="shared" si="19"/>
        <v>0</v>
      </c>
    </row>
    <row r="381" spans="1:8" ht="50">
      <c r="A381" s="139" t="s">
        <v>492</v>
      </c>
      <c r="B381" s="134" t="s">
        <v>2143</v>
      </c>
      <c r="C381" s="223"/>
      <c r="D381" s="58">
        <f>Summary!$B$81</f>
        <v>10</v>
      </c>
      <c r="E381" s="210">
        <f t="shared" si="23"/>
        <v>0</v>
      </c>
      <c r="F381" s="142" t="s">
        <v>493</v>
      </c>
      <c r="G381" s="206"/>
      <c r="H381" s="180">
        <f t="shared" si="19"/>
        <v>0</v>
      </c>
    </row>
    <row r="382" spans="1:8" ht="112.5">
      <c r="A382" s="139" t="s">
        <v>494</v>
      </c>
      <c r="B382" s="134" t="s">
        <v>2144</v>
      </c>
      <c r="C382" s="149">
        <v>3500</v>
      </c>
      <c r="D382" s="58">
        <f>Summary!$B$81</f>
        <v>10</v>
      </c>
      <c r="E382" s="58">
        <f t="shared" si="23"/>
        <v>3150</v>
      </c>
      <c r="F382" s="142" t="s">
        <v>495</v>
      </c>
      <c r="G382" s="206"/>
      <c r="H382" s="180">
        <f t="shared" si="19"/>
        <v>0</v>
      </c>
    </row>
    <row r="383" spans="1:8" ht="125">
      <c r="A383" s="139" t="s">
        <v>496</v>
      </c>
      <c r="B383" s="134" t="s">
        <v>2145</v>
      </c>
      <c r="C383" s="149">
        <v>1000</v>
      </c>
      <c r="D383" s="58">
        <f>Summary!$B$81</f>
        <v>10</v>
      </c>
      <c r="E383" s="58">
        <f t="shared" si="23"/>
        <v>900</v>
      </c>
      <c r="F383" s="142" t="s">
        <v>497</v>
      </c>
      <c r="G383" s="206"/>
      <c r="H383" s="180">
        <f t="shared" si="19"/>
        <v>0</v>
      </c>
    </row>
    <row r="384" spans="1:8" ht="75">
      <c r="A384" s="139" t="s">
        <v>498</v>
      </c>
      <c r="B384" s="134" t="s">
        <v>2146</v>
      </c>
      <c r="C384" s="149">
        <v>750</v>
      </c>
      <c r="D384" s="58">
        <f>Summary!$B$81</f>
        <v>10</v>
      </c>
      <c r="E384" s="58">
        <f t="shared" si="23"/>
        <v>675</v>
      </c>
      <c r="F384" s="142" t="s">
        <v>2464</v>
      </c>
      <c r="G384" s="206"/>
      <c r="H384" s="180">
        <f t="shared" si="19"/>
        <v>0</v>
      </c>
    </row>
    <row r="385" spans="1:8" ht="62.5">
      <c r="A385" s="139" t="s">
        <v>499</v>
      </c>
      <c r="B385" s="134" t="s">
        <v>2147</v>
      </c>
      <c r="C385" s="149">
        <v>750</v>
      </c>
      <c r="D385" s="58">
        <f>Summary!$B$81</f>
        <v>10</v>
      </c>
      <c r="E385" s="58">
        <f t="shared" si="23"/>
        <v>675</v>
      </c>
      <c r="F385" s="142" t="s">
        <v>500</v>
      </c>
      <c r="G385" s="206"/>
      <c r="H385" s="180">
        <f t="shared" si="19"/>
        <v>0</v>
      </c>
    </row>
    <row r="386" spans="1:8" ht="75">
      <c r="A386" s="139" t="s">
        <v>501</v>
      </c>
      <c r="B386" s="134" t="s">
        <v>2148</v>
      </c>
      <c r="C386" s="149">
        <v>750</v>
      </c>
      <c r="D386" s="58">
        <f>Summary!$B$81</f>
        <v>10</v>
      </c>
      <c r="E386" s="58">
        <f t="shared" si="23"/>
        <v>675</v>
      </c>
      <c r="F386" s="142" t="s">
        <v>502</v>
      </c>
      <c r="G386" s="206"/>
      <c r="H386" s="180">
        <f t="shared" si="19"/>
        <v>0</v>
      </c>
    </row>
    <row r="387" spans="1:8" ht="62.5">
      <c r="A387" s="139" t="s">
        <v>503</v>
      </c>
      <c r="B387" s="134" t="s">
        <v>2149</v>
      </c>
      <c r="C387" s="149">
        <v>750</v>
      </c>
      <c r="D387" s="58">
        <f>Summary!$B$81</f>
        <v>10</v>
      </c>
      <c r="E387" s="58">
        <f t="shared" si="23"/>
        <v>675</v>
      </c>
      <c r="F387" s="142" t="s">
        <v>504</v>
      </c>
      <c r="G387" s="206"/>
      <c r="H387" s="180">
        <f t="shared" si="19"/>
        <v>0</v>
      </c>
    </row>
    <row r="388" spans="1:8" ht="50">
      <c r="A388" s="139" t="s">
        <v>505</v>
      </c>
      <c r="B388" s="134" t="s">
        <v>2150</v>
      </c>
      <c r="C388" s="149">
        <v>1500</v>
      </c>
      <c r="D388" s="58">
        <f>Summary!$B$81</f>
        <v>10</v>
      </c>
      <c r="E388" s="58">
        <f t="shared" si="23"/>
        <v>1350</v>
      </c>
      <c r="F388" s="142" t="s">
        <v>506</v>
      </c>
      <c r="G388" s="206"/>
      <c r="H388" s="180">
        <f t="shared" si="19"/>
        <v>0</v>
      </c>
    </row>
    <row r="389" spans="1:8" ht="137.5">
      <c r="A389" s="139" t="s">
        <v>507</v>
      </c>
      <c r="B389" s="134" t="s">
        <v>2151</v>
      </c>
      <c r="C389" s="149">
        <v>2000</v>
      </c>
      <c r="D389" s="58">
        <f>Summary!$B$81</f>
        <v>10</v>
      </c>
      <c r="E389" s="58">
        <f t="shared" si="23"/>
        <v>1800</v>
      </c>
      <c r="F389" s="142" t="s">
        <v>508</v>
      </c>
      <c r="G389" s="206"/>
      <c r="H389" s="180">
        <f t="shared" si="19"/>
        <v>0</v>
      </c>
    </row>
    <row r="390" spans="1:8" ht="13">
      <c r="A390" s="147" t="s">
        <v>509</v>
      </c>
      <c r="B390" s="148"/>
      <c r="C390" s="148"/>
      <c r="D390" s="148"/>
      <c r="E390" s="148"/>
      <c r="F390" s="148"/>
      <c r="G390" s="218"/>
      <c r="H390" s="148"/>
    </row>
    <row r="391" spans="1:8" ht="162.5">
      <c r="A391" s="139" t="s">
        <v>510</v>
      </c>
      <c r="B391" s="134" t="s">
        <v>2093</v>
      </c>
      <c r="C391" s="149">
        <v>2800</v>
      </c>
      <c r="D391" s="58">
        <f>Summary!$B$82</f>
        <v>10</v>
      </c>
      <c r="E391" s="58">
        <f t="shared" ref="E391:E423" si="24">SUM(C391-(C391*(D391/100)))</f>
        <v>2520</v>
      </c>
      <c r="F391" s="142" t="s">
        <v>511</v>
      </c>
      <c r="G391" s="206"/>
      <c r="H391" s="180">
        <f t="shared" ref="H391:H454" si="25">E391*G391</f>
        <v>0</v>
      </c>
    </row>
    <row r="392" spans="1:8">
      <c r="A392" s="139" t="s">
        <v>2094</v>
      </c>
      <c r="B392" s="119" t="s">
        <v>2095</v>
      </c>
      <c r="C392" s="120">
        <v>3000</v>
      </c>
      <c r="D392" s="58">
        <f>Summary!$B$82</f>
        <v>10</v>
      </c>
      <c r="E392" s="58">
        <f t="shared" si="24"/>
        <v>2700</v>
      </c>
      <c r="F392" s="142"/>
      <c r="G392" s="206"/>
      <c r="H392" s="180">
        <f t="shared" si="25"/>
        <v>0</v>
      </c>
    </row>
    <row r="393" spans="1:8">
      <c r="A393" s="139" t="s">
        <v>510</v>
      </c>
      <c r="B393" s="119" t="s">
        <v>2096</v>
      </c>
      <c r="C393" s="120">
        <v>20000</v>
      </c>
      <c r="D393" s="58">
        <f>Summary!$B$82</f>
        <v>10</v>
      </c>
      <c r="E393" s="58">
        <f t="shared" si="24"/>
        <v>18000</v>
      </c>
      <c r="F393" s="142"/>
      <c r="G393" s="206"/>
      <c r="H393" s="180">
        <f t="shared" si="25"/>
        <v>0</v>
      </c>
    </row>
    <row r="394" spans="1:8" ht="137.5">
      <c r="A394" s="139" t="s">
        <v>512</v>
      </c>
      <c r="B394" s="134" t="s">
        <v>2097</v>
      </c>
      <c r="C394" s="149">
        <v>2800</v>
      </c>
      <c r="D394" s="58">
        <f>Summary!$B$82</f>
        <v>10</v>
      </c>
      <c r="E394" s="58">
        <f t="shared" si="24"/>
        <v>2520</v>
      </c>
      <c r="F394" s="142" t="s">
        <v>513</v>
      </c>
      <c r="G394" s="206"/>
      <c r="H394" s="180">
        <f t="shared" si="25"/>
        <v>0</v>
      </c>
    </row>
    <row r="395" spans="1:8">
      <c r="A395" s="139" t="s">
        <v>2098</v>
      </c>
      <c r="B395" s="134" t="s">
        <v>2099</v>
      </c>
      <c r="C395" s="149">
        <v>3000</v>
      </c>
      <c r="D395" s="58">
        <f>Summary!$B$82</f>
        <v>10</v>
      </c>
      <c r="E395" s="58">
        <f t="shared" si="24"/>
        <v>2700</v>
      </c>
      <c r="F395" s="142"/>
      <c r="G395" s="206"/>
      <c r="H395" s="180">
        <f t="shared" si="25"/>
        <v>0</v>
      </c>
    </row>
    <row r="396" spans="1:8">
      <c r="A396" s="139" t="s">
        <v>512</v>
      </c>
      <c r="B396" s="134" t="s">
        <v>2100</v>
      </c>
      <c r="C396" s="149">
        <v>20000</v>
      </c>
      <c r="D396" s="58">
        <f>Summary!$B$82</f>
        <v>10</v>
      </c>
      <c r="E396" s="58">
        <f t="shared" si="24"/>
        <v>18000</v>
      </c>
      <c r="F396" s="142"/>
      <c r="G396" s="206"/>
      <c r="H396" s="180">
        <f t="shared" si="25"/>
        <v>0</v>
      </c>
    </row>
    <row r="397" spans="1:8" ht="150">
      <c r="A397" s="139" t="s">
        <v>514</v>
      </c>
      <c r="B397" s="134" t="s">
        <v>2101</v>
      </c>
      <c r="C397" s="149">
        <v>2800</v>
      </c>
      <c r="D397" s="58">
        <f>Summary!$B$82</f>
        <v>10</v>
      </c>
      <c r="E397" s="58">
        <f t="shared" si="24"/>
        <v>2520</v>
      </c>
      <c r="F397" s="142" t="s">
        <v>515</v>
      </c>
      <c r="G397" s="206"/>
      <c r="H397" s="180">
        <f t="shared" si="25"/>
        <v>0</v>
      </c>
    </row>
    <row r="398" spans="1:8" ht="150">
      <c r="A398" s="139" t="s">
        <v>516</v>
      </c>
      <c r="B398" s="134" t="s">
        <v>2102</v>
      </c>
      <c r="C398" s="149">
        <v>2800</v>
      </c>
      <c r="D398" s="58">
        <f>Summary!$B$82</f>
        <v>10</v>
      </c>
      <c r="E398" s="58">
        <f t="shared" si="24"/>
        <v>2520</v>
      </c>
      <c r="F398" s="142" t="s">
        <v>517</v>
      </c>
      <c r="G398" s="206"/>
      <c r="H398" s="180">
        <f t="shared" si="25"/>
        <v>0</v>
      </c>
    </row>
    <row r="399" spans="1:8" ht="150">
      <c r="A399" s="139" t="s">
        <v>518</v>
      </c>
      <c r="B399" s="134" t="s">
        <v>2103</v>
      </c>
      <c r="C399" s="149">
        <v>2800</v>
      </c>
      <c r="D399" s="58">
        <f>Summary!$B$82</f>
        <v>10</v>
      </c>
      <c r="E399" s="58">
        <f t="shared" si="24"/>
        <v>2520</v>
      </c>
      <c r="F399" s="142" t="s">
        <v>519</v>
      </c>
      <c r="G399" s="206"/>
      <c r="H399" s="180">
        <f t="shared" si="25"/>
        <v>0</v>
      </c>
    </row>
    <row r="400" spans="1:8" ht="162.5">
      <c r="A400" s="139" t="s">
        <v>520</v>
      </c>
      <c r="B400" s="134" t="s">
        <v>2104</v>
      </c>
      <c r="C400" s="149">
        <v>2800</v>
      </c>
      <c r="D400" s="58">
        <f>Summary!$B$82</f>
        <v>10</v>
      </c>
      <c r="E400" s="58">
        <f t="shared" si="24"/>
        <v>2520</v>
      </c>
      <c r="F400" s="142" t="s">
        <v>2465</v>
      </c>
      <c r="G400" s="206"/>
      <c r="H400" s="180">
        <f t="shared" si="25"/>
        <v>0</v>
      </c>
    </row>
    <row r="401" spans="1:8" ht="87.5">
      <c r="A401" s="139" t="s">
        <v>521</v>
      </c>
      <c r="B401" s="134" t="s">
        <v>2105</v>
      </c>
      <c r="C401" s="149">
        <v>2800</v>
      </c>
      <c r="D401" s="58">
        <f>Summary!$B$82</f>
        <v>10</v>
      </c>
      <c r="E401" s="58">
        <f t="shared" si="24"/>
        <v>2520</v>
      </c>
      <c r="F401" s="142" t="s">
        <v>522</v>
      </c>
      <c r="G401" s="206"/>
      <c r="H401" s="180">
        <f t="shared" si="25"/>
        <v>0</v>
      </c>
    </row>
    <row r="402" spans="1:8" ht="175">
      <c r="A402" s="139" t="s">
        <v>523</v>
      </c>
      <c r="B402" s="134" t="s">
        <v>2106</v>
      </c>
      <c r="C402" s="149">
        <v>2800</v>
      </c>
      <c r="D402" s="58">
        <f>Summary!$B$82</f>
        <v>10</v>
      </c>
      <c r="E402" s="58">
        <f t="shared" si="24"/>
        <v>2520</v>
      </c>
      <c r="F402" s="142" t="s">
        <v>2466</v>
      </c>
      <c r="G402" s="206"/>
      <c r="H402" s="180">
        <f t="shared" si="25"/>
        <v>0</v>
      </c>
    </row>
    <row r="403" spans="1:8">
      <c r="A403" s="139" t="s">
        <v>523</v>
      </c>
      <c r="B403" s="134" t="s">
        <v>2107</v>
      </c>
      <c r="C403" s="149">
        <v>16800</v>
      </c>
      <c r="D403" s="58">
        <f>Summary!$B$82</f>
        <v>10</v>
      </c>
      <c r="E403" s="58">
        <f t="shared" si="24"/>
        <v>15120</v>
      </c>
      <c r="F403" s="142"/>
      <c r="G403" s="206"/>
      <c r="H403" s="180">
        <f t="shared" si="25"/>
        <v>0</v>
      </c>
    </row>
    <row r="404" spans="1:8" ht="175">
      <c r="A404" s="139" t="s">
        <v>524</v>
      </c>
      <c r="B404" s="134" t="s">
        <v>2108</v>
      </c>
      <c r="C404" s="149">
        <v>1200</v>
      </c>
      <c r="D404" s="58">
        <f>Summary!$B$82</f>
        <v>10</v>
      </c>
      <c r="E404" s="58">
        <f t="shared" si="24"/>
        <v>1080</v>
      </c>
      <c r="F404" s="142" t="s">
        <v>2467</v>
      </c>
      <c r="G404" s="206"/>
      <c r="H404" s="180">
        <f t="shared" si="25"/>
        <v>0</v>
      </c>
    </row>
    <row r="405" spans="1:8" ht="137.5">
      <c r="A405" s="139" t="s">
        <v>525</v>
      </c>
      <c r="B405" s="134" t="s">
        <v>2109</v>
      </c>
      <c r="C405" s="149">
        <v>1200</v>
      </c>
      <c r="D405" s="58">
        <f>Summary!$B$82</f>
        <v>10</v>
      </c>
      <c r="E405" s="58">
        <f t="shared" si="24"/>
        <v>1080</v>
      </c>
      <c r="F405" s="142" t="s">
        <v>2468</v>
      </c>
      <c r="G405" s="206"/>
      <c r="H405" s="180">
        <f t="shared" si="25"/>
        <v>0</v>
      </c>
    </row>
    <row r="406" spans="1:8" ht="150">
      <c r="A406" s="139" t="s">
        <v>526</v>
      </c>
      <c r="B406" s="134" t="s">
        <v>2110</v>
      </c>
      <c r="C406" s="149">
        <v>2800</v>
      </c>
      <c r="D406" s="58">
        <f>Summary!$B$82</f>
        <v>10</v>
      </c>
      <c r="E406" s="58">
        <f t="shared" si="24"/>
        <v>2520</v>
      </c>
      <c r="F406" s="142" t="s">
        <v>527</v>
      </c>
      <c r="G406" s="206"/>
      <c r="H406" s="180">
        <f t="shared" si="25"/>
        <v>0</v>
      </c>
    </row>
    <row r="407" spans="1:8" ht="137.5">
      <c r="A407" s="139" t="s">
        <v>528</v>
      </c>
      <c r="B407" s="134" t="s">
        <v>2111</v>
      </c>
      <c r="C407" s="149">
        <v>18750</v>
      </c>
      <c r="D407" s="58">
        <f>Summary!$B$82</f>
        <v>10</v>
      </c>
      <c r="E407" s="58">
        <f t="shared" si="24"/>
        <v>16875</v>
      </c>
      <c r="F407" s="142" t="s">
        <v>2469</v>
      </c>
      <c r="G407" s="206"/>
      <c r="H407" s="180">
        <f t="shared" si="25"/>
        <v>0</v>
      </c>
    </row>
    <row r="408" spans="1:8" ht="150">
      <c r="A408" s="139" t="s">
        <v>529</v>
      </c>
      <c r="B408" s="134" t="s">
        <v>2112</v>
      </c>
      <c r="C408" s="149">
        <v>300</v>
      </c>
      <c r="D408" s="58">
        <f>Summary!$B$82</f>
        <v>10</v>
      </c>
      <c r="E408" s="58">
        <f t="shared" si="24"/>
        <v>270</v>
      </c>
      <c r="F408" s="142" t="s">
        <v>530</v>
      </c>
      <c r="G408" s="206"/>
      <c r="H408" s="180">
        <f t="shared" si="25"/>
        <v>0</v>
      </c>
    </row>
    <row r="409" spans="1:8" ht="162.5">
      <c r="A409" s="139" t="s">
        <v>531</v>
      </c>
      <c r="B409" s="134" t="s">
        <v>2113</v>
      </c>
      <c r="C409" s="149">
        <v>300</v>
      </c>
      <c r="D409" s="58">
        <f>Summary!$B$82</f>
        <v>10</v>
      </c>
      <c r="E409" s="58">
        <f t="shared" si="24"/>
        <v>270</v>
      </c>
      <c r="F409" s="142" t="s">
        <v>2470</v>
      </c>
      <c r="G409" s="206"/>
      <c r="H409" s="180">
        <f t="shared" si="25"/>
        <v>0</v>
      </c>
    </row>
    <row r="410" spans="1:8" ht="125">
      <c r="A410" s="139" t="s">
        <v>532</v>
      </c>
      <c r="B410" s="134" t="s">
        <v>2114</v>
      </c>
      <c r="C410" s="149">
        <v>4000</v>
      </c>
      <c r="D410" s="58">
        <f>Summary!$B$82</f>
        <v>10</v>
      </c>
      <c r="E410" s="58">
        <f t="shared" si="24"/>
        <v>3600</v>
      </c>
      <c r="F410" s="142" t="s">
        <v>533</v>
      </c>
      <c r="G410" s="206"/>
      <c r="H410" s="180">
        <f t="shared" si="25"/>
        <v>0</v>
      </c>
    </row>
    <row r="411" spans="1:8" ht="112.5">
      <c r="A411" s="139" t="s">
        <v>534</v>
      </c>
      <c r="B411" s="134" t="s">
        <v>2115</v>
      </c>
      <c r="C411" s="149">
        <v>4000</v>
      </c>
      <c r="D411" s="58">
        <f>Summary!$B$82</f>
        <v>10</v>
      </c>
      <c r="E411" s="58">
        <f t="shared" si="24"/>
        <v>3600</v>
      </c>
      <c r="F411" s="142" t="s">
        <v>2471</v>
      </c>
      <c r="G411" s="206"/>
      <c r="H411" s="180">
        <f t="shared" si="25"/>
        <v>0</v>
      </c>
    </row>
    <row r="412" spans="1:8">
      <c r="A412" s="139" t="s">
        <v>534</v>
      </c>
      <c r="B412" s="134" t="s">
        <v>2116</v>
      </c>
      <c r="C412" s="149">
        <v>560</v>
      </c>
      <c r="D412" s="58">
        <f>Summary!$B$82</f>
        <v>10</v>
      </c>
      <c r="E412" s="58">
        <f t="shared" si="24"/>
        <v>504</v>
      </c>
      <c r="F412" s="142"/>
      <c r="G412" s="206"/>
      <c r="H412" s="180">
        <f t="shared" si="25"/>
        <v>0</v>
      </c>
    </row>
    <row r="413" spans="1:8" ht="112.5">
      <c r="A413" s="139" t="s">
        <v>2305</v>
      </c>
      <c r="B413" s="134" t="s">
        <v>2117</v>
      </c>
      <c r="C413" s="149">
        <v>2800</v>
      </c>
      <c r="D413" s="58">
        <f>Summary!$B$82</f>
        <v>10</v>
      </c>
      <c r="E413" s="58">
        <f t="shared" si="24"/>
        <v>2520</v>
      </c>
      <c r="F413" s="142" t="s">
        <v>536</v>
      </c>
      <c r="G413" s="206"/>
      <c r="H413" s="180">
        <f t="shared" si="25"/>
        <v>0</v>
      </c>
    </row>
    <row r="414" spans="1:8">
      <c r="A414" s="139" t="s">
        <v>535</v>
      </c>
      <c r="B414" s="134" t="s">
        <v>2118</v>
      </c>
      <c r="C414" s="149">
        <v>3000</v>
      </c>
      <c r="D414" s="58">
        <f>Summary!$B$82</f>
        <v>10</v>
      </c>
      <c r="E414" s="58">
        <f t="shared" si="24"/>
        <v>2700</v>
      </c>
      <c r="F414" s="142"/>
      <c r="G414" s="206"/>
      <c r="H414" s="180">
        <f t="shared" si="25"/>
        <v>0</v>
      </c>
    </row>
    <row r="415" spans="1:8" ht="137.5">
      <c r="A415" s="139" t="s">
        <v>537</v>
      </c>
      <c r="B415" s="134" t="s">
        <v>2119</v>
      </c>
      <c r="C415" s="149">
        <v>2800</v>
      </c>
      <c r="D415" s="58">
        <f>Summary!$B$82</f>
        <v>10</v>
      </c>
      <c r="E415" s="58">
        <f t="shared" si="24"/>
        <v>2520</v>
      </c>
      <c r="F415" s="142" t="s">
        <v>538</v>
      </c>
      <c r="G415" s="206"/>
      <c r="H415" s="180">
        <f t="shared" si="25"/>
        <v>0</v>
      </c>
    </row>
    <row r="416" spans="1:8" ht="162.5">
      <c r="A416" s="139" t="s">
        <v>539</v>
      </c>
      <c r="B416" s="134" t="s">
        <v>2120</v>
      </c>
      <c r="C416" s="149">
        <v>600</v>
      </c>
      <c r="D416" s="58">
        <f>Summary!$B$82</f>
        <v>10</v>
      </c>
      <c r="E416" s="58">
        <f t="shared" si="24"/>
        <v>540</v>
      </c>
      <c r="F416" s="142" t="s">
        <v>2472</v>
      </c>
      <c r="G416" s="206"/>
      <c r="H416" s="180">
        <f t="shared" si="25"/>
        <v>0</v>
      </c>
    </row>
    <row r="417" spans="1:8" ht="187.5">
      <c r="A417" s="139" t="s">
        <v>540</v>
      </c>
      <c r="B417" s="134" t="s">
        <v>2121</v>
      </c>
      <c r="C417" s="149">
        <v>2800</v>
      </c>
      <c r="D417" s="58">
        <f>Summary!$B$82</f>
        <v>10</v>
      </c>
      <c r="E417" s="58">
        <f t="shared" si="24"/>
        <v>2520</v>
      </c>
      <c r="F417" s="142" t="s">
        <v>541</v>
      </c>
      <c r="G417" s="206"/>
      <c r="H417" s="180">
        <f t="shared" si="25"/>
        <v>0</v>
      </c>
    </row>
    <row r="418" spans="1:8" ht="187.5">
      <c r="A418" s="139" t="s">
        <v>542</v>
      </c>
      <c r="B418" s="134" t="s">
        <v>2122</v>
      </c>
      <c r="C418" s="149">
        <v>2800</v>
      </c>
      <c r="D418" s="58">
        <f>Summary!$B$82</f>
        <v>10</v>
      </c>
      <c r="E418" s="58">
        <f t="shared" si="24"/>
        <v>2520</v>
      </c>
      <c r="F418" s="142" t="s">
        <v>543</v>
      </c>
      <c r="G418" s="206"/>
      <c r="H418" s="180">
        <f t="shared" si="25"/>
        <v>0</v>
      </c>
    </row>
    <row r="419" spans="1:8">
      <c r="A419" s="139" t="s">
        <v>2123</v>
      </c>
      <c r="B419" s="134" t="s">
        <v>2124</v>
      </c>
      <c r="C419" s="149">
        <v>3000</v>
      </c>
      <c r="D419" s="58">
        <f>Summary!$B$82</f>
        <v>10</v>
      </c>
      <c r="E419" s="58">
        <f t="shared" si="24"/>
        <v>2700</v>
      </c>
      <c r="F419" s="142"/>
      <c r="G419" s="206"/>
      <c r="H419" s="180">
        <f t="shared" si="25"/>
        <v>0</v>
      </c>
    </row>
    <row r="420" spans="1:8">
      <c r="A420" s="139" t="s">
        <v>542</v>
      </c>
      <c r="B420" s="134" t="s">
        <v>2125</v>
      </c>
      <c r="C420" s="149">
        <v>20000</v>
      </c>
      <c r="D420" s="58">
        <f>Summary!$B$82</f>
        <v>10</v>
      </c>
      <c r="E420" s="58">
        <f t="shared" si="24"/>
        <v>18000</v>
      </c>
      <c r="F420" s="142"/>
      <c r="G420" s="206"/>
      <c r="H420" s="180">
        <f t="shared" si="25"/>
        <v>0</v>
      </c>
    </row>
    <row r="421" spans="1:8" ht="162.5">
      <c r="A421" s="139" t="s">
        <v>544</v>
      </c>
      <c r="B421" s="134" t="s">
        <v>2126</v>
      </c>
      <c r="C421" s="149">
        <v>2800</v>
      </c>
      <c r="D421" s="58">
        <f>Summary!$B$82</f>
        <v>10</v>
      </c>
      <c r="E421" s="58">
        <f t="shared" si="24"/>
        <v>2520</v>
      </c>
      <c r="F421" s="142" t="s">
        <v>545</v>
      </c>
      <c r="G421" s="206"/>
      <c r="H421" s="180">
        <f t="shared" si="25"/>
        <v>0</v>
      </c>
    </row>
    <row r="422" spans="1:8" ht="137.5">
      <c r="A422" s="139" t="s">
        <v>546</v>
      </c>
      <c r="B422" s="134" t="s">
        <v>2127</v>
      </c>
      <c r="C422" s="149">
        <v>2800</v>
      </c>
      <c r="D422" s="58">
        <f>Summary!$B$82</f>
        <v>10</v>
      </c>
      <c r="E422" s="58">
        <f t="shared" si="24"/>
        <v>2520</v>
      </c>
      <c r="F422" s="142" t="s">
        <v>547</v>
      </c>
      <c r="G422" s="206"/>
      <c r="H422" s="180">
        <f t="shared" si="25"/>
        <v>0</v>
      </c>
    </row>
    <row r="423" spans="1:8" ht="137.5">
      <c r="A423" s="139" t="s">
        <v>548</v>
      </c>
      <c r="B423" s="134" t="s">
        <v>2128</v>
      </c>
      <c r="C423" s="149">
        <v>2800</v>
      </c>
      <c r="D423" s="58">
        <f>Summary!$B$82</f>
        <v>10</v>
      </c>
      <c r="E423" s="58">
        <f t="shared" si="24"/>
        <v>2520</v>
      </c>
      <c r="F423" s="142" t="s">
        <v>549</v>
      </c>
      <c r="G423" s="206"/>
      <c r="H423" s="180">
        <f t="shared" si="25"/>
        <v>0</v>
      </c>
    </row>
    <row r="424" spans="1:8" ht="87.5">
      <c r="A424" s="139" t="s">
        <v>550</v>
      </c>
      <c r="B424" s="134"/>
      <c r="C424" s="222"/>
      <c r="D424" s="58">
        <f>Summary!$B$82</f>
        <v>10</v>
      </c>
      <c r="E424" s="222"/>
      <c r="F424" s="142" t="s">
        <v>551</v>
      </c>
      <c r="G424" s="206"/>
      <c r="H424" s="180">
        <f t="shared" si="25"/>
        <v>0</v>
      </c>
    </row>
    <row r="425" spans="1:8" ht="150">
      <c r="A425" s="139" t="s">
        <v>552</v>
      </c>
      <c r="B425" s="134"/>
      <c r="C425" s="222"/>
      <c r="D425" s="58">
        <f>Summary!$B$82</f>
        <v>10</v>
      </c>
      <c r="E425" s="222"/>
      <c r="F425" s="142" t="s">
        <v>553</v>
      </c>
      <c r="G425" s="206"/>
      <c r="H425" s="180">
        <f t="shared" si="25"/>
        <v>0</v>
      </c>
    </row>
    <row r="426" spans="1:8" ht="112.5">
      <c r="A426" s="139" t="s">
        <v>554</v>
      </c>
      <c r="B426" s="134"/>
      <c r="C426" s="222"/>
      <c r="D426" s="58">
        <f>Summary!$B$82</f>
        <v>10</v>
      </c>
      <c r="E426" s="222"/>
      <c r="F426" s="142" t="s">
        <v>2473</v>
      </c>
      <c r="G426" s="206"/>
      <c r="H426" s="180">
        <f t="shared" si="25"/>
        <v>0</v>
      </c>
    </row>
    <row r="427" spans="1:8" ht="13">
      <c r="A427" s="147" t="s">
        <v>555</v>
      </c>
      <c r="B427" s="148"/>
      <c r="C427" s="148"/>
      <c r="D427" s="148"/>
      <c r="E427" s="148"/>
      <c r="F427" s="148"/>
      <c r="G427" s="218"/>
      <c r="H427" s="148"/>
    </row>
    <row r="428" spans="1:8" ht="62.5">
      <c r="A428" s="139" t="s">
        <v>556</v>
      </c>
      <c r="B428" s="134"/>
      <c r="C428" s="222"/>
      <c r="D428" s="58">
        <f>Summary!$B$83</f>
        <v>10</v>
      </c>
      <c r="E428" s="222"/>
      <c r="F428" s="142" t="s">
        <v>2474</v>
      </c>
      <c r="G428" s="206"/>
      <c r="H428" s="180">
        <f t="shared" si="25"/>
        <v>0</v>
      </c>
    </row>
    <row r="429" spans="1:8" ht="13">
      <c r="A429" s="147" t="s">
        <v>557</v>
      </c>
      <c r="B429" s="148"/>
      <c r="C429" s="148"/>
      <c r="D429" s="148"/>
      <c r="E429" s="148"/>
      <c r="F429" s="148"/>
      <c r="G429" s="218"/>
      <c r="H429" s="148"/>
    </row>
    <row r="430" spans="1:8" ht="50">
      <c r="A430" s="139" t="s">
        <v>558</v>
      </c>
      <c r="B430" s="134"/>
      <c r="C430" s="222"/>
      <c r="D430" s="58">
        <f>Summary!$B$84</f>
        <v>10</v>
      </c>
      <c r="E430" s="222"/>
      <c r="F430" s="142" t="s">
        <v>2475</v>
      </c>
      <c r="G430" s="206"/>
      <c r="H430" s="180">
        <f t="shared" si="25"/>
        <v>0</v>
      </c>
    </row>
    <row r="431" spans="1:8" ht="62.5">
      <c r="A431" s="139" t="s">
        <v>559</v>
      </c>
      <c r="B431" s="134"/>
      <c r="C431" s="222"/>
      <c r="D431" s="58">
        <f>Summary!$B$84</f>
        <v>10</v>
      </c>
      <c r="E431" s="222"/>
      <c r="F431" s="142" t="s">
        <v>560</v>
      </c>
      <c r="G431" s="206"/>
      <c r="H431" s="180">
        <f t="shared" si="25"/>
        <v>0</v>
      </c>
    </row>
    <row r="432" spans="1:8" ht="13">
      <c r="A432" s="147" t="s">
        <v>561</v>
      </c>
      <c r="B432" s="148"/>
      <c r="C432" s="148"/>
      <c r="D432" s="148"/>
      <c r="E432" s="148"/>
      <c r="F432" s="148"/>
      <c r="G432" s="218"/>
      <c r="H432" s="148"/>
    </row>
    <row r="433" spans="1:8" ht="162.5">
      <c r="A433" s="139" t="s">
        <v>562</v>
      </c>
      <c r="B433" s="134"/>
      <c r="C433" s="222"/>
      <c r="D433" s="58">
        <f>Summary!$B$85</f>
        <v>10</v>
      </c>
      <c r="E433" s="222"/>
      <c r="F433" s="142" t="s">
        <v>563</v>
      </c>
      <c r="G433" s="206"/>
      <c r="H433" s="180">
        <f t="shared" si="25"/>
        <v>0</v>
      </c>
    </row>
    <row r="434" spans="1:8" ht="13">
      <c r="A434" s="147" t="s">
        <v>564</v>
      </c>
      <c r="B434" s="148"/>
      <c r="C434" s="148"/>
      <c r="D434" s="148"/>
      <c r="E434" s="148"/>
      <c r="F434" s="148"/>
      <c r="G434" s="218"/>
      <c r="H434" s="148"/>
    </row>
    <row r="435" spans="1:8" ht="75">
      <c r="A435" s="139" t="s">
        <v>565</v>
      </c>
      <c r="B435" s="134" t="s">
        <v>1674</v>
      </c>
      <c r="C435" s="149">
        <v>2200</v>
      </c>
      <c r="D435" s="58">
        <f>Summary!$B$86</f>
        <v>10</v>
      </c>
      <c r="E435" s="58">
        <f>SUM(C435-(C435*(D435/100)))</f>
        <v>1980</v>
      </c>
      <c r="F435" s="142" t="s">
        <v>2453</v>
      </c>
      <c r="G435" s="206"/>
      <c r="H435" s="180">
        <f t="shared" si="25"/>
        <v>0</v>
      </c>
    </row>
    <row r="436" spans="1:8">
      <c r="A436" s="139" t="s">
        <v>565</v>
      </c>
      <c r="B436" s="134" t="s">
        <v>1675</v>
      </c>
      <c r="C436" s="149">
        <v>1800</v>
      </c>
      <c r="D436" s="58">
        <f>Summary!$B$86</f>
        <v>10</v>
      </c>
      <c r="E436" s="58">
        <f t="shared" ref="E436:E499" si="26">SUM(C436-(C436*(D436/100)))</f>
        <v>1620</v>
      </c>
      <c r="F436" s="142"/>
      <c r="G436" s="206"/>
      <c r="H436" s="180">
        <f t="shared" si="25"/>
        <v>0</v>
      </c>
    </row>
    <row r="437" spans="1:8">
      <c r="A437" s="139" t="s">
        <v>565</v>
      </c>
      <c r="B437" s="134" t="s">
        <v>1676</v>
      </c>
      <c r="C437" s="149">
        <v>1600</v>
      </c>
      <c r="D437" s="58">
        <f>Summary!$B$86</f>
        <v>10</v>
      </c>
      <c r="E437" s="58">
        <f t="shared" si="26"/>
        <v>1440</v>
      </c>
      <c r="F437" s="142"/>
      <c r="G437" s="206"/>
      <c r="H437" s="180">
        <f t="shared" si="25"/>
        <v>0</v>
      </c>
    </row>
    <row r="438" spans="1:8">
      <c r="A438" s="139" t="s">
        <v>565</v>
      </c>
      <c r="B438" s="134" t="s">
        <v>1677</v>
      </c>
      <c r="C438" s="149">
        <v>1400</v>
      </c>
      <c r="D438" s="58">
        <f>Summary!$B$86</f>
        <v>10</v>
      </c>
      <c r="E438" s="58">
        <f t="shared" si="26"/>
        <v>1260</v>
      </c>
      <c r="F438" s="142"/>
      <c r="G438" s="206"/>
      <c r="H438" s="180">
        <f t="shared" si="25"/>
        <v>0</v>
      </c>
    </row>
    <row r="439" spans="1:8">
      <c r="A439" s="139" t="s">
        <v>565</v>
      </c>
      <c r="B439" s="134" t="s">
        <v>1678</v>
      </c>
      <c r="C439" s="149">
        <v>1200</v>
      </c>
      <c r="D439" s="58">
        <f>Summary!$B$86</f>
        <v>10</v>
      </c>
      <c r="E439" s="58">
        <f t="shared" si="26"/>
        <v>1080</v>
      </c>
      <c r="F439" s="142"/>
      <c r="G439" s="206"/>
      <c r="H439" s="180">
        <f t="shared" si="25"/>
        <v>0</v>
      </c>
    </row>
    <row r="440" spans="1:8">
      <c r="A440" s="139" t="s">
        <v>565</v>
      </c>
      <c r="B440" s="134" t="s">
        <v>1679</v>
      </c>
      <c r="C440" s="149">
        <v>1100</v>
      </c>
      <c r="D440" s="58">
        <f>Summary!$B$86</f>
        <v>10</v>
      </c>
      <c r="E440" s="58">
        <f t="shared" si="26"/>
        <v>990</v>
      </c>
      <c r="F440" s="142"/>
      <c r="G440" s="206"/>
      <c r="H440" s="180">
        <f t="shared" si="25"/>
        <v>0</v>
      </c>
    </row>
    <row r="441" spans="1:8" ht="75">
      <c r="A441" s="139" t="s">
        <v>566</v>
      </c>
      <c r="B441" s="134" t="s">
        <v>1680</v>
      </c>
      <c r="C441" s="149">
        <v>1400</v>
      </c>
      <c r="D441" s="58">
        <f>Summary!$B$86</f>
        <v>10</v>
      </c>
      <c r="E441" s="58">
        <f t="shared" si="26"/>
        <v>1260</v>
      </c>
      <c r="F441" s="142" t="s">
        <v>2453</v>
      </c>
      <c r="G441" s="206"/>
      <c r="H441" s="180">
        <f t="shared" si="25"/>
        <v>0</v>
      </c>
    </row>
    <row r="442" spans="1:8">
      <c r="A442" s="139" t="s">
        <v>566</v>
      </c>
      <c r="B442" s="134" t="s">
        <v>1681</v>
      </c>
      <c r="C442" s="149">
        <v>1100</v>
      </c>
      <c r="D442" s="58">
        <f>Summary!$B$86</f>
        <v>10</v>
      </c>
      <c r="E442" s="58">
        <f t="shared" si="26"/>
        <v>990</v>
      </c>
      <c r="F442" s="142"/>
      <c r="G442" s="206"/>
      <c r="H442" s="180">
        <f t="shared" si="25"/>
        <v>0</v>
      </c>
    </row>
    <row r="443" spans="1:8">
      <c r="A443" s="139" t="s">
        <v>566</v>
      </c>
      <c r="B443" s="134" t="s">
        <v>1682</v>
      </c>
      <c r="C443" s="149">
        <v>900</v>
      </c>
      <c r="D443" s="58">
        <f>Summary!$B$86</f>
        <v>10</v>
      </c>
      <c r="E443" s="58">
        <f t="shared" si="26"/>
        <v>810</v>
      </c>
      <c r="F443" s="142"/>
      <c r="G443" s="206"/>
      <c r="H443" s="180">
        <f t="shared" si="25"/>
        <v>0</v>
      </c>
    </row>
    <row r="444" spans="1:8">
      <c r="A444" s="139" t="s">
        <v>566</v>
      </c>
      <c r="B444" s="134" t="s">
        <v>1683</v>
      </c>
      <c r="C444" s="149">
        <v>800</v>
      </c>
      <c r="D444" s="58">
        <f>Summary!$B$86</f>
        <v>10</v>
      </c>
      <c r="E444" s="58">
        <f t="shared" si="26"/>
        <v>720</v>
      </c>
      <c r="F444" s="142"/>
      <c r="G444" s="206"/>
      <c r="H444" s="180">
        <f t="shared" si="25"/>
        <v>0</v>
      </c>
    </row>
    <row r="445" spans="1:8">
      <c r="A445" s="139" t="s">
        <v>566</v>
      </c>
      <c r="B445" s="134" t="s">
        <v>1684</v>
      </c>
      <c r="C445" s="149">
        <v>700</v>
      </c>
      <c r="D445" s="58">
        <f>Summary!$B$86</f>
        <v>10</v>
      </c>
      <c r="E445" s="58">
        <f t="shared" si="26"/>
        <v>630</v>
      </c>
      <c r="F445" s="142"/>
      <c r="G445" s="206"/>
      <c r="H445" s="180">
        <f t="shared" si="25"/>
        <v>0</v>
      </c>
    </row>
    <row r="446" spans="1:8">
      <c r="A446" s="139" t="s">
        <v>566</v>
      </c>
      <c r="B446" s="134" t="s">
        <v>1685</v>
      </c>
      <c r="C446" s="149">
        <v>600</v>
      </c>
      <c r="D446" s="58">
        <f>Summary!$B$86</f>
        <v>10</v>
      </c>
      <c r="E446" s="58">
        <f t="shared" si="26"/>
        <v>540</v>
      </c>
      <c r="F446" s="142"/>
      <c r="G446" s="206"/>
      <c r="H446" s="180">
        <f t="shared" si="25"/>
        <v>0</v>
      </c>
    </row>
    <row r="447" spans="1:8" ht="75">
      <c r="A447" s="139" t="s">
        <v>567</v>
      </c>
      <c r="B447" s="134" t="s">
        <v>1686</v>
      </c>
      <c r="C447" s="149">
        <v>1400</v>
      </c>
      <c r="D447" s="58">
        <f>Summary!$B$86</f>
        <v>10</v>
      </c>
      <c r="E447" s="58">
        <f t="shared" si="26"/>
        <v>1260</v>
      </c>
      <c r="F447" s="142" t="s">
        <v>2453</v>
      </c>
      <c r="G447" s="206"/>
      <c r="H447" s="180">
        <f t="shared" si="25"/>
        <v>0</v>
      </c>
    </row>
    <row r="448" spans="1:8">
      <c r="A448" s="139" t="s">
        <v>567</v>
      </c>
      <c r="B448" s="134" t="s">
        <v>1687</v>
      </c>
      <c r="C448" s="149">
        <v>1100</v>
      </c>
      <c r="D448" s="58">
        <f>Summary!$B$86</f>
        <v>10</v>
      </c>
      <c r="E448" s="58">
        <f t="shared" si="26"/>
        <v>990</v>
      </c>
      <c r="F448" s="142"/>
      <c r="G448" s="206"/>
      <c r="H448" s="180">
        <f t="shared" si="25"/>
        <v>0</v>
      </c>
    </row>
    <row r="449" spans="1:8">
      <c r="A449" s="139" t="s">
        <v>567</v>
      </c>
      <c r="B449" s="134" t="s">
        <v>1688</v>
      </c>
      <c r="C449" s="149">
        <v>900</v>
      </c>
      <c r="D449" s="58">
        <f>Summary!$B$86</f>
        <v>10</v>
      </c>
      <c r="E449" s="58">
        <f t="shared" si="26"/>
        <v>810</v>
      </c>
      <c r="F449" s="142"/>
      <c r="G449" s="206"/>
      <c r="H449" s="180">
        <f t="shared" si="25"/>
        <v>0</v>
      </c>
    </row>
    <row r="450" spans="1:8">
      <c r="A450" s="139" t="s">
        <v>567</v>
      </c>
      <c r="B450" s="134" t="s">
        <v>1689</v>
      </c>
      <c r="C450" s="149">
        <v>800</v>
      </c>
      <c r="D450" s="58">
        <f>Summary!$B$86</f>
        <v>10</v>
      </c>
      <c r="E450" s="58">
        <f t="shared" si="26"/>
        <v>720</v>
      </c>
      <c r="F450" s="142"/>
      <c r="G450" s="206"/>
      <c r="H450" s="180">
        <f t="shared" si="25"/>
        <v>0</v>
      </c>
    </row>
    <row r="451" spans="1:8">
      <c r="A451" s="139" t="s">
        <v>567</v>
      </c>
      <c r="B451" s="134" t="s">
        <v>1690</v>
      </c>
      <c r="C451" s="149">
        <v>700</v>
      </c>
      <c r="D451" s="58">
        <f>Summary!$B$86</f>
        <v>10</v>
      </c>
      <c r="E451" s="58">
        <f t="shared" si="26"/>
        <v>630</v>
      </c>
      <c r="F451" s="142"/>
      <c r="G451" s="206"/>
      <c r="H451" s="180">
        <f t="shared" si="25"/>
        <v>0</v>
      </c>
    </row>
    <row r="452" spans="1:8">
      <c r="A452" s="139" t="s">
        <v>567</v>
      </c>
      <c r="B452" s="134" t="s">
        <v>1691</v>
      </c>
      <c r="C452" s="149">
        <v>600</v>
      </c>
      <c r="D452" s="58">
        <f>Summary!$B$86</f>
        <v>10</v>
      </c>
      <c r="E452" s="58">
        <f t="shared" si="26"/>
        <v>540</v>
      </c>
      <c r="F452" s="142"/>
      <c r="G452" s="206"/>
      <c r="H452" s="180">
        <f t="shared" si="25"/>
        <v>0</v>
      </c>
    </row>
    <row r="453" spans="1:8" ht="75">
      <c r="A453" s="139" t="s">
        <v>568</v>
      </c>
      <c r="B453" s="134" t="s">
        <v>1692</v>
      </c>
      <c r="C453" s="149">
        <v>20000</v>
      </c>
      <c r="D453" s="58">
        <f>Summary!$B$86</f>
        <v>10</v>
      </c>
      <c r="E453" s="58">
        <f t="shared" si="26"/>
        <v>18000</v>
      </c>
      <c r="F453" s="142" t="s">
        <v>569</v>
      </c>
      <c r="G453" s="206"/>
      <c r="H453" s="180">
        <f t="shared" si="25"/>
        <v>0</v>
      </c>
    </row>
    <row r="454" spans="1:8" ht="75">
      <c r="A454" s="139" t="s">
        <v>570</v>
      </c>
      <c r="B454" s="134" t="s">
        <v>1693</v>
      </c>
      <c r="C454" s="149">
        <v>1500</v>
      </c>
      <c r="D454" s="58">
        <f>Summary!$B$86</f>
        <v>10</v>
      </c>
      <c r="E454" s="58">
        <f t="shared" si="26"/>
        <v>1350</v>
      </c>
      <c r="F454" s="142" t="s">
        <v>2476</v>
      </c>
      <c r="G454" s="206"/>
      <c r="H454" s="180">
        <f t="shared" si="25"/>
        <v>0</v>
      </c>
    </row>
    <row r="455" spans="1:8">
      <c r="A455" s="139" t="s">
        <v>570</v>
      </c>
      <c r="B455" s="134" t="s">
        <v>1694</v>
      </c>
      <c r="C455" s="149">
        <v>1300</v>
      </c>
      <c r="D455" s="58">
        <f>Summary!$B$86</f>
        <v>10</v>
      </c>
      <c r="E455" s="58">
        <f t="shared" si="26"/>
        <v>1170</v>
      </c>
      <c r="F455" s="142"/>
      <c r="G455" s="206"/>
      <c r="H455" s="180">
        <f t="shared" ref="H455:H518" si="27">E455*G455</f>
        <v>0</v>
      </c>
    </row>
    <row r="456" spans="1:8">
      <c r="A456" s="139" t="s">
        <v>570</v>
      </c>
      <c r="B456" s="134" t="s">
        <v>1695</v>
      </c>
      <c r="C456" s="149">
        <v>1200</v>
      </c>
      <c r="D456" s="58">
        <f>Summary!$B$86</f>
        <v>10</v>
      </c>
      <c r="E456" s="58">
        <f t="shared" si="26"/>
        <v>1080</v>
      </c>
      <c r="F456" s="142"/>
      <c r="G456" s="206"/>
      <c r="H456" s="180">
        <f t="shared" si="27"/>
        <v>0</v>
      </c>
    </row>
    <row r="457" spans="1:8">
      <c r="A457" s="139" t="s">
        <v>570</v>
      </c>
      <c r="B457" s="134" t="s">
        <v>1696</v>
      </c>
      <c r="C457" s="149">
        <v>1100</v>
      </c>
      <c r="D457" s="58">
        <f>Summary!$B$86</f>
        <v>10</v>
      </c>
      <c r="E457" s="58">
        <f t="shared" si="26"/>
        <v>990</v>
      </c>
      <c r="F457" s="142"/>
      <c r="G457" s="206"/>
      <c r="H457" s="180">
        <f t="shared" si="27"/>
        <v>0</v>
      </c>
    </row>
    <row r="458" spans="1:8">
      <c r="A458" s="139" t="s">
        <v>570</v>
      </c>
      <c r="B458" s="134" t="s">
        <v>1697</v>
      </c>
      <c r="C458" s="149">
        <v>1000</v>
      </c>
      <c r="D458" s="58">
        <f>Summary!$B$86</f>
        <v>10</v>
      </c>
      <c r="E458" s="58">
        <f t="shared" si="26"/>
        <v>900</v>
      </c>
      <c r="F458" s="142"/>
      <c r="G458" s="206"/>
      <c r="H458" s="180">
        <f t="shared" si="27"/>
        <v>0</v>
      </c>
    </row>
    <row r="459" spans="1:8">
      <c r="A459" s="139" t="s">
        <v>570</v>
      </c>
      <c r="B459" s="134" t="s">
        <v>1698</v>
      </c>
      <c r="C459" s="149">
        <v>900</v>
      </c>
      <c r="D459" s="58">
        <f>Summary!$B$86</f>
        <v>10</v>
      </c>
      <c r="E459" s="58">
        <f t="shared" si="26"/>
        <v>810</v>
      </c>
      <c r="F459" s="142"/>
      <c r="G459" s="206"/>
      <c r="H459" s="180">
        <f t="shared" si="27"/>
        <v>0</v>
      </c>
    </row>
    <row r="460" spans="1:8" ht="75">
      <c r="A460" s="139" t="s">
        <v>571</v>
      </c>
      <c r="B460" s="134" t="s">
        <v>1699</v>
      </c>
      <c r="C460" s="149">
        <v>900</v>
      </c>
      <c r="D460" s="58">
        <f>Summary!$B$86</f>
        <v>10</v>
      </c>
      <c r="E460" s="58">
        <f t="shared" si="26"/>
        <v>810</v>
      </c>
      <c r="F460" s="142" t="s">
        <v>2476</v>
      </c>
      <c r="G460" s="206"/>
      <c r="H460" s="180">
        <f t="shared" si="27"/>
        <v>0</v>
      </c>
    </row>
    <row r="461" spans="1:8">
      <c r="A461" s="139" t="s">
        <v>571</v>
      </c>
      <c r="B461" s="134" t="s">
        <v>1700</v>
      </c>
      <c r="C461" s="149">
        <v>800</v>
      </c>
      <c r="D461" s="58">
        <f>Summary!$B$86</f>
        <v>10</v>
      </c>
      <c r="E461" s="58">
        <f t="shared" si="26"/>
        <v>720</v>
      </c>
      <c r="F461" s="142"/>
      <c r="G461" s="206"/>
      <c r="H461" s="180">
        <f t="shared" si="27"/>
        <v>0</v>
      </c>
    </row>
    <row r="462" spans="1:8">
      <c r="A462" s="139" t="s">
        <v>571</v>
      </c>
      <c r="B462" s="134" t="s">
        <v>1701</v>
      </c>
      <c r="C462" s="149">
        <v>700</v>
      </c>
      <c r="D462" s="58">
        <f>Summary!$B$86</f>
        <v>10</v>
      </c>
      <c r="E462" s="58">
        <f t="shared" si="26"/>
        <v>630</v>
      </c>
      <c r="F462" s="142"/>
      <c r="G462" s="206"/>
      <c r="H462" s="180">
        <f t="shared" si="27"/>
        <v>0</v>
      </c>
    </row>
    <row r="463" spans="1:8">
      <c r="A463" s="139" t="s">
        <v>571</v>
      </c>
      <c r="B463" s="134" t="s">
        <v>1702</v>
      </c>
      <c r="C463" s="149">
        <v>600</v>
      </c>
      <c r="D463" s="58">
        <f>Summary!$B$86</f>
        <v>10</v>
      </c>
      <c r="E463" s="58">
        <f t="shared" si="26"/>
        <v>540</v>
      </c>
      <c r="F463" s="142"/>
      <c r="G463" s="206"/>
      <c r="H463" s="180">
        <f t="shared" si="27"/>
        <v>0</v>
      </c>
    </row>
    <row r="464" spans="1:8">
      <c r="A464" s="139" t="s">
        <v>571</v>
      </c>
      <c r="B464" s="134" t="s">
        <v>1703</v>
      </c>
      <c r="C464" s="149">
        <v>500</v>
      </c>
      <c r="D464" s="58">
        <f>Summary!$B$86</f>
        <v>10</v>
      </c>
      <c r="E464" s="58">
        <f t="shared" si="26"/>
        <v>450</v>
      </c>
      <c r="F464" s="142"/>
      <c r="G464" s="206"/>
      <c r="H464" s="180">
        <f t="shared" si="27"/>
        <v>0</v>
      </c>
    </row>
    <row r="465" spans="1:8">
      <c r="A465" s="139" t="s">
        <v>571</v>
      </c>
      <c r="B465" s="134" t="s">
        <v>1704</v>
      </c>
      <c r="C465" s="149">
        <v>400</v>
      </c>
      <c r="D465" s="58">
        <f>Summary!$B$86</f>
        <v>10</v>
      </c>
      <c r="E465" s="58">
        <f t="shared" si="26"/>
        <v>360</v>
      </c>
      <c r="F465" s="142"/>
      <c r="G465" s="206"/>
      <c r="H465" s="180">
        <f t="shared" si="27"/>
        <v>0</v>
      </c>
    </row>
    <row r="466" spans="1:8" ht="75">
      <c r="A466" s="139" t="s">
        <v>572</v>
      </c>
      <c r="B466" s="134" t="s">
        <v>1705</v>
      </c>
      <c r="C466" s="149">
        <v>900</v>
      </c>
      <c r="D466" s="58">
        <f>Summary!$B$86</f>
        <v>10</v>
      </c>
      <c r="E466" s="58">
        <f t="shared" si="26"/>
        <v>810</v>
      </c>
      <c r="F466" s="142" t="s">
        <v>2476</v>
      </c>
      <c r="G466" s="206"/>
      <c r="H466" s="180">
        <f t="shared" si="27"/>
        <v>0</v>
      </c>
    </row>
    <row r="467" spans="1:8">
      <c r="A467" s="139" t="s">
        <v>572</v>
      </c>
      <c r="B467" s="134" t="s">
        <v>1706</v>
      </c>
      <c r="C467" s="149">
        <v>800</v>
      </c>
      <c r="D467" s="58">
        <f>Summary!$B$86</f>
        <v>10</v>
      </c>
      <c r="E467" s="58">
        <f t="shared" si="26"/>
        <v>720</v>
      </c>
      <c r="F467" s="142"/>
      <c r="G467" s="206"/>
      <c r="H467" s="180">
        <f t="shared" si="27"/>
        <v>0</v>
      </c>
    </row>
    <row r="468" spans="1:8">
      <c r="A468" s="139" t="s">
        <v>572</v>
      </c>
      <c r="B468" s="134" t="s">
        <v>1707</v>
      </c>
      <c r="C468" s="149">
        <v>700</v>
      </c>
      <c r="D468" s="58">
        <f>Summary!$B$86</f>
        <v>10</v>
      </c>
      <c r="E468" s="58">
        <f t="shared" si="26"/>
        <v>630</v>
      </c>
      <c r="F468" s="142"/>
      <c r="G468" s="206"/>
      <c r="H468" s="180">
        <f t="shared" si="27"/>
        <v>0</v>
      </c>
    </row>
    <row r="469" spans="1:8">
      <c r="A469" s="139" t="s">
        <v>572</v>
      </c>
      <c r="B469" s="134" t="s">
        <v>1708</v>
      </c>
      <c r="C469" s="149">
        <v>600</v>
      </c>
      <c r="D469" s="58">
        <f>Summary!$B$86</f>
        <v>10</v>
      </c>
      <c r="E469" s="58">
        <f t="shared" si="26"/>
        <v>540</v>
      </c>
      <c r="F469" s="142"/>
      <c r="G469" s="206"/>
      <c r="H469" s="180">
        <f t="shared" si="27"/>
        <v>0</v>
      </c>
    </row>
    <row r="470" spans="1:8">
      <c r="A470" s="139" t="s">
        <v>572</v>
      </c>
      <c r="B470" s="134" t="s">
        <v>1709</v>
      </c>
      <c r="C470" s="149">
        <v>500</v>
      </c>
      <c r="D470" s="58">
        <f>Summary!$B$86</f>
        <v>10</v>
      </c>
      <c r="E470" s="58">
        <f t="shared" si="26"/>
        <v>450</v>
      </c>
      <c r="F470" s="142"/>
      <c r="G470" s="206"/>
      <c r="H470" s="180">
        <f t="shared" si="27"/>
        <v>0</v>
      </c>
    </row>
    <row r="471" spans="1:8">
      <c r="A471" s="139" t="s">
        <v>572</v>
      </c>
      <c r="B471" s="134" t="s">
        <v>1710</v>
      </c>
      <c r="C471" s="149">
        <v>400</v>
      </c>
      <c r="D471" s="58">
        <f>Summary!$B$86</f>
        <v>10</v>
      </c>
      <c r="E471" s="58">
        <f t="shared" si="26"/>
        <v>360</v>
      </c>
      <c r="F471" s="142"/>
      <c r="G471" s="206"/>
      <c r="H471" s="180">
        <f t="shared" si="27"/>
        <v>0</v>
      </c>
    </row>
    <row r="472" spans="1:8" ht="50">
      <c r="A472" s="139" t="s">
        <v>573</v>
      </c>
      <c r="B472" s="134" t="s">
        <v>1711</v>
      </c>
      <c r="C472" s="149">
        <v>4100</v>
      </c>
      <c r="D472" s="58">
        <f>Summary!$B$86</f>
        <v>10</v>
      </c>
      <c r="E472" s="58">
        <f t="shared" si="26"/>
        <v>3690</v>
      </c>
      <c r="F472" s="142" t="s">
        <v>574</v>
      </c>
      <c r="G472" s="206"/>
      <c r="H472" s="180">
        <f t="shared" si="27"/>
        <v>0</v>
      </c>
    </row>
    <row r="473" spans="1:8">
      <c r="A473" s="139" t="s">
        <v>573</v>
      </c>
      <c r="B473" s="134" t="s">
        <v>1712</v>
      </c>
      <c r="C473" s="149">
        <v>3600</v>
      </c>
      <c r="D473" s="58">
        <f>Summary!$B$86</f>
        <v>10</v>
      </c>
      <c r="E473" s="58">
        <f t="shared" si="26"/>
        <v>3240</v>
      </c>
      <c r="F473" s="142"/>
      <c r="G473" s="206"/>
      <c r="H473" s="180">
        <f t="shared" si="27"/>
        <v>0</v>
      </c>
    </row>
    <row r="474" spans="1:8">
      <c r="A474" s="139" t="s">
        <v>573</v>
      </c>
      <c r="B474" s="134" t="s">
        <v>1713</v>
      </c>
      <c r="C474" s="149">
        <v>3400</v>
      </c>
      <c r="D474" s="58">
        <f>Summary!$B$86</f>
        <v>10</v>
      </c>
      <c r="E474" s="58">
        <f t="shared" si="26"/>
        <v>3060</v>
      </c>
      <c r="F474" s="142"/>
      <c r="G474" s="206"/>
      <c r="H474" s="180">
        <f t="shared" si="27"/>
        <v>0</v>
      </c>
    </row>
    <row r="475" spans="1:8">
      <c r="A475" s="139" t="s">
        <v>573</v>
      </c>
      <c r="B475" s="134" t="s">
        <v>1714</v>
      </c>
      <c r="C475" s="149">
        <v>3000</v>
      </c>
      <c r="D475" s="58">
        <f>Summary!$B$86</f>
        <v>10</v>
      </c>
      <c r="E475" s="58">
        <f t="shared" si="26"/>
        <v>2700</v>
      </c>
      <c r="F475" s="142"/>
      <c r="G475" s="206"/>
      <c r="H475" s="180">
        <f t="shared" si="27"/>
        <v>0</v>
      </c>
    </row>
    <row r="476" spans="1:8">
      <c r="A476" s="139" t="s">
        <v>573</v>
      </c>
      <c r="B476" s="134" t="s">
        <v>1715</v>
      </c>
      <c r="C476" s="149">
        <v>2600</v>
      </c>
      <c r="D476" s="58">
        <f>Summary!$B$86</f>
        <v>10</v>
      </c>
      <c r="E476" s="58">
        <f t="shared" si="26"/>
        <v>2340</v>
      </c>
      <c r="F476" s="142"/>
      <c r="G476" s="206"/>
      <c r="H476" s="180">
        <f t="shared" si="27"/>
        <v>0</v>
      </c>
    </row>
    <row r="477" spans="1:8">
      <c r="A477" s="139" t="s">
        <v>573</v>
      </c>
      <c r="B477" s="134" t="s">
        <v>1716</v>
      </c>
      <c r="C477" s="149">
        <v>2400</v>
      </c>
      <c r="D477" s="58">
        <f>Summary!$B$86</f>
        <v>10</v>
      </c>
      <c r="E477" s="58">
        <f t="shared" si="26"/>
        <v>2160</v>
      </c>
      <c r="F477" s="142"/>
      <c r="G477" s="206"/>
      <c r="H477" s="180">
        <f t="shared" si="27"/>
        <v>0</v>
      </c>
    </row>
    <row r="478" spans="1:8" ht="25">
      <c r="A478" s="139" t="s">
        <v>575</v>
      </c>
      <c r="B478" s="134" t="s">
        <v>1717</v>
      </c>
      <c r="C478" s="149">
        <v>2900</v>
      </c>
      <c r="D478" s="58">
        <f>Summary!$B$86</f>
        <v>10</v>
      </c>
      <c r="E478" s="58">
        <f t="shared" si="26"/>
        <v>2610</v>
      </c>
      <c r="F478" s="142" t="s">
        <v>2477</v>
      </c>
      <c r="G478" s="206"/>
      <c r="H478" s="180">
        <f t="shared" si="27"/>
        <v>0</v>
      </c>
    </row>
    <row r="479" spans="1:8">
      <c r="A479" s="139" t="s">
        <v>575</v>
      </c>
      <c r="B479" s="134" t="s">
        <v>1718</v>
      </c>
      <c r="C479" s="149">
        <v>2400</v>
      </c>
      <c r="D479" s="58">
        <f>Summary!$B$86</f>
        <v>10</v>
      </c>
      <c r="E479" s="58">
        <f t="shared" si="26"/>
        <v>2160</v>
      </c>
      <c r="F479" s="142"/>
      <c r="G479" s="206"/>
      <c r="H479" s="180">
        <f t="shared" si="27"/>
        <v>0</v>
      </c>
    </row>
    <row r="480" spans="1:8">
      <c r="A480" s="139" t="s">
        <v>575</v>
      </c>
      <c r="B480" s="134" t="s">
        <v>1719</v>
      </c>
      <c r="C480" s="149">
        <v>2200</v>
      </c>
      <c r="D480" s="58">
        <f>Summary!$B$86</f>
        <v>10</v>
      </c>
      <c r="E480" s="58">
        <f t="shared" si="26"/>
        <v>1980</v>
      </c>
      <c r="F480" s="142"/>
      <c r="G480" s="206"/>
      <c r="H480" s="180">
        <f t="shared" si="27"/>
        <v>0</v>
      </c>
    </row>
    <row r="481" spans="1:8">
      <c r="A481" s="139" t="s">
        <v>575</v>
      </c>
      <c r="B481" s="134" t="s">
        <v>1720</v>
      </c>
      <c r="C481" s="149">
        <v>2000</v>
      </c>
      <c r="D481" s="58">
        <f>Summary!$B$86</f>
        <v>10</v>
      </c>
      <c r="E481" s="58">
        <f t="shared" si="26"/>
        <v>1800</v>
      </c>
      <c r="F481" s="142"/>
      <c r="G481" s="206"/>
      <c r="H481" s="180">
        <f t="shared" si="27"/>
        <v>0</v>
      </c>
    </row>
    <row r="482" spans="1:8">
      <c r="A482" s="139" t="s">
        <v>575</v>
      </c>
      <c r="B482" s="134" t="s">
        <v>1721</v>
      </c>
      <c r="C482" s="149">
        <v>1800</v>
      </c>
      <c r="D482" s="58">
        <f>Summary!$B$86</f>
        <v>10</v>
      </c>
      <c r="E482" s="58">
        <f t="shared" si="26"/>
        <v>1620</v>
      </c>
      <c r="F482" s="142"/>
      <c r="G482" s="206"/>
      <c r="H482" s="180">
        <f t="shared" si="27"/>
        <v>0</v>
      </c>
    </row>
    <row r="483" spans="1:8">
      <c r="A483" s="139" t="s">
        <v>575</v>
      </c>
      <c r="B483" s="134" t="s">
        <v>1722</v>
      </c>
      <c r="C483" s="149">
        <v>1600</v>
      </c>
      <c r="D483" s="58">
        <f>Summary!$B$86</f>
        <v>10</v>
      </c>
      <c r="E483" s="58">
        <f t="shared" si="26"/>
        <v>1440</v>
      </c>
      <c r="F483" s="142"/>
      <c r="G483" s="206"/>
      <c r="H483" s="180">
        <f t="shared" si="27"/>
        <v>0</v>
      </c>
    </row>
    <row r="484" spans="1:8" ht="25">
      <c r="A484" s="139" t="s">
        <v>576</v>
      </c>
      <c r="B484" s="134" t="s">
        <v>1723</v>
      </c>
      <c r="C484" s="149">
        <v>1800</v>
      </c>
      <c r="D484" s="58">
        <f>Summary!$B$86</f>
        <v>10</v>
      </c>
      <c r="E484" s="58">
        <f t="shared" si="26"/>
        <v>1620</v>
      </c>
      <c r="F484" s="142" t="s">
        <v>2477</v>
      </c>
      <c r="G484" s="206"/>
      <c r="H484" s="180">
        <f t="shared" si="27"/>
        <v>0</v>
      </c>
    </row>
    <row r="485" spans="1:8">
      <c r="A485" s="139" t="s">
        <v>576</v>
      </c>
      <c r="B485" s="134" t="s">
        <v>1724</v>
      </c>
      <c r="C485" s="149">
        <v>1400</v>
      </c>
      <c r="D485" s="58">
        <f>Summary!$B$86</f>
        <v>10</v>
      </c>
      <c r="E485" s="58">
        <f t="shared" si="26"/>
        <v>1260</v>
      </c>
      <c r="F485" s="142"/>
      <c r="G485" s="206"/>
      <c r="H485" s="180">
        <f t="shared" si="27"/>
        <v>0</v>
      </c>
    </row>
    <row r="486" spans="1:8">
      <c r="A486" s="139" t="s">
        <v>576</v>
      </c>
      <c r="B486" s="134" t="s">
        <v>1725</v>
      </c>
      <c r="C486" s="149">
        <v>1200</v>
      </c>
      <c r="D486" s="58">
        <f>Summary!$B$86</f>
        <v>10</v>
      </c>
      <c r="E486" s="58">
        <f t="shared" si="26"/>
        <v>1080</v>
      </c>
      <c r="F486" s="142"/>
      <c r="G486" s="206"/>
      <c r="H486" s="180">
        <f t="shared" si="27"/>
        <v>0</v>
      </c>
    </row>
    <row r="487" spans="1:8">
      <c r="A487" s="139" t="s">
        <v>576</v>
      </c>
      <c r="B487" s="134" t="s">
        <v>1726</v>
      </c>
      <c r="C487" s="149">
        <v>1100</v>
      </c>
      <c r="D487" s="58">
        <f>Summary!$B$86</f>
        <v>10</v>
      </c>
      <c r="E487" s="58">
        <f t="shared" si="26"/>
        <v>990</v>
      </c>
      <c r="F487" s="142"/>
      <c r="G487" s="206"/>
      <c r="H487" s="180">
        <f t="shared" si="27"/>
        <v>0</v>
      </c>
    </row>
    <row r="488" spans="1:8">
      <c r="A488" s="139" t="s">
        <v>576</v>
      </c>
      <c r="B488" s="134" t="s">
        <v>1727</v>
      </c>
      <c r="C488" s="149">
        <v>1000</v>
      </c>
      <c r="D488" s="58">
        <f>Summary!$B$86</f>
        <v>10</v>
      </c>
      <c r="E488" s="58">
        <f t="shared" si="26"/>
        <v>900</v>
      </c>
      <c r="F488" s="142"/>
      <c r="G488" s="206"/>
      <c r="H488" s="180">
        <f t="shared" si="27"/>
        <v>0</v>
      </c>
    </row>
    <row r="489" spans="1:8">
      <c r="A489" s="139" t="s">
        <v>576</v>
      </c>
      <c r="B489" s="134" t="s">
        <v>1728</v>
      </c>
      <c r="C489" s="149">
        <v>900</v>
      </c>
      <c r="D489" s="58">
        <f>Summary!$B$86</f>
        <v>10</v>
      </c>
      <c r="E489" s="58">
        <f t="shared" si="26"/>
        <v>810</v>
      </c>
      <c r="F489" s="142"/>
      <c r="G489" s="206"/>
      <c r="H489" s="180">
        <f t="shared" si="27"/>
        <v>0</v>
      </c>
    </row>
    <row r="490" spans="1:8" ht="25">
      <c r="A490" s="139" t="s">
        <v>577</v>
      </c>
      <c r="B490" s="134" t="s">
        <v>1729</v>
      </c>
      <c r="C490" s="149">
        <v>1800</v>
      </c>
      <c r="D490" s="58">
        <f>Summary!$B$86</f>
        <v>10</v>
      </c>
      <c r="E490" s="58">
        <f t="shared" si="26"/>
        <v>1620</v>
      </c>
      <c r="F490" s="142" t="s">
        <v>2477</v>
      </c>
      <c r="G490" s="206"/>
      <c r="H490" s="180">
        <f t="shared" si="27"/>
        <v>0</v>
      </c>
    </row>
    <row r="491" spans="1:8">
      <c r="A491" s="139" t="s">
        <v>577</v>
      </c>
      <c r="B491" s="134" t="s">
        <v>1730</v>
      </c>
      <c r="C491" s="149">
        <v>1400</v>
      </c>
      <c r="D491" s="58">
        <f>Summary!$B$86</f>
        <v>10</v>
      </c>
      <c r="E491" s="58">
        <f t="shared" si="26"/>
        <v>1260</v>
      </c>
      <c r="F491" s="142"/>
      <c r="G491" s="206"/>
      <c r="H491" s="180">
        <f t="shared" si="27"/>
        <v>0</v>
      </c>
    </row>
    <row r="492" spans="1:8">
      <c r="A492" s="139" t="s">
        <v>577</v>
      </c>
      <c r="B492" s="134" t="s">
        <v>1731</v>
      </c>
      <c r="C492" s="149">
        <v>1200</v>
      </c>
      <c r="D492" s="58">
        <f>Summary!$B$86</f>
        <v>10</v>
      </c>
      <c r="E492" s="58">
        <f t="shared" si="26"/>
        <v>1080</v>
      </c>
      <c r="F492" s="142"/>
      <c r="G492" s="206"/>
      <c r="H492" s="180">
        <f t="shared" si="27"/>
        <v>0</v>
      </c>
    </row>
    <row r="493" spans="1:8">
      <c r="A493" s="139" t="s">
        <v>577</v>
      </c>
      <c r="B493" s="134" t="s">
        <v>1732</v>
      </c>
      <c r="C493" s="149">
        <v>1100</v>
      </c>
      <c r="D493" s="58">
        <f>Summary!$B$86</f>
        <v>10</v>
      </c>
      <c r="E493" s="58">
        <f t="shared" si="26"/>
        <v>990</v>
      </c>
      <c r="F493" s="142"/>
      <c r="G493" s="206"/>
      <c r="H493" s="180">
        <f t="shared" si="27"/>
        <v>0</v>
      </c>
    </row>
    <row r="494" spans="1:8">
      <c r="A494" s="139" t="s">
        <v>577</v>
      </c>
      <c r="B494" s="134" t="s">
        <v>1733</v>
      </c>
      <c r="C494" s="149">
        <v>1000</v>
      </c>
      <c r="D494" s="58">
        <f>Summary!$B$86</f>
        <v>10</v>
      </c>
      <c r="E494" s="58">
        <f t="shared" si="26"/>
        <v>900</v>
      </c>
      <c r="F494" s="142"/>
      <c r="G494" s="206"/>
      <c r="H494" s="180">
        <f t="shared" si="27"/>
        <v>0</v>
      </c>
    </row>
    <row r="495" spans="1:8">
      <c r="A495" s="139" t="s">
        <v>577</v>
      </c>
      <c r="B495" s="134" t="s">
        <v>1734</v>
      </c>
      <c r="C495" s="149">
        <v>900</v>
      </c>
      <c r="D495" s="58">
        <f>Summary!$B$86</f>
        <v>10</v>
      </c>
      <c r="E495" s="58">
        <f t="shared" si="26"/>
        <v>810</v>
      </c>
      <c r="F495" s="142"/>
      <c r="G495" s="206"/>
      <c r="H495" s="180">
        <f t="shared" si="27"/>
        <v>0</v>
      </c>
    </row>
    <row r="496" spans="1:8" ht="75">
      <c r="A496" s="139" t="s">
        <v>578</v>
      </c>
      <c r="B496" s="134" t="s">
        <v>1735</v>
      </c>
      <c r="C496" s="149">
        <v>10000</v>
      </c>
      <c r="D496" s="58">
        <f>Summary!$B$86</f>
        <v>10</v>
      </c>
      <c r="E496" s="58">
        <f t="shared" si="26"/>
        <v>9000</v>
      </c>
      <c r="F496" s="142" t="s">
        <v>579</v>
      </c>
      <c r="G496" s="206"/>
      <c r="H496" s="180">
        <f t="shared" si="27"/>
        <v>0</v>
      </c>
    </row>
    <row r="497" spans="1:8" ht="75">
      <c r="A497" s="139" t="s">
        <v>580</v>
      </c>
      <c r="B497" s="134" t="s">
        <v>1736</v>
      </c>
      <c r="C497" s="149">
        <v>10000</v>
      </c>
      <c r="D497" s="58">
        <f>Summary!$B$86</f>
        <v>10</v>
      </c>
      <c r="E497" s="58">
        <f t="shared" si="26"/>
        <v>9000</v>
      </c>
      <c r="F497" s="142" t="s">
        <v>579</v>
      </c>
      <c r="G497" s="206"/>
      <c r="H497" s="180">
        <f t="shared" si="27"/>
        <v>0</v>
      </c>
    </row>
    <row r="498" spans="1:8" ht="75">
      <c r="A498" s="139" t="s">
        <v>581</v>
      </c>
      <c r="B498" s="134" t="s">
        <v>1737</v>
      </c>
      <c r="C498" s="149">
        <v>10000</v>
      </c>
      <c r="D498" s="58">
        <f>Summary!$B$86</f>
        <v>10</v>
      </c>
      <c r="E498" s="58">
        <f t="shared" si="26"/>
        <v>9000</v>
      </c>
      <c r="F498" s="142" t="s">
        <v>579</v>
      </c>
      <c r="G498" s="206"/>
      <c r="H498" s="180">
        <f t="shared" si="27"/>
        <v>0</v>
      </c>
    </row>
    <row r="499" spans="1:8" ht="75">
      <c r="A499" s="139" t="s">
        <v>582</v>
      </c>
      <c r="B499" s="134" t="s">
        <v>1738</v>
      </c>
      <c r="C499" s="149">
        <v>10000</v>
      </c>
      <c r="D499" s="58">
        <f>Summary!$B$86</f>
        <v>10</v>
      </c>
      <c r="E499" s="58">
        <f t="shared" si="26"/>
        <v>9000</v>
      </c>
      <c r="F499" s="142" t="s">
        <v>579</v>
      </c>
      <c r="G499" s="206"/>
      <c r="H499" s="180">
        <f t="shared" si="27"/>
        <v>0</v>
      </c>
    </row>
    <row r="500" spans="1:8" ht="112.5">
      <c r="A500" s="139" t="s">
        <v>583</v>
      </c>
      <c r="B500" s="134" t="s">
        <v>1739</v>
      </c>
      <c r="C500" s="149">
        <v>10000</v>
      </c>
      <c r="D500" s="58">
        <f>Summary!$B$86</f>
        <v>10</v>
      </c>
      <c r="E500" s="58">
        <f t="shared" ref="E500:E563" si="28">SUM(C500-(C500*(D500/100)))</f>
        <v>9000</v>
      </c>
      <c r="F500" s="142" t="s">
        <v>584</v>
      </c>
      <c r="G500" s="206"/>
      <c r="H500" s="180">
        <f t="shared" si="27"/>
        <v>0</v>
      </c>
    </row>
    <row r="501" spans="1:8" ht="62.5">
      <c r="A501" s="139" t="s">
        <v>585</v>
      </c>
      <c r="B501" s="134" t="s">
        <v>1740</v>
      </c>
      <c r="C501" s="149">
        <v>30000</v>
      </c>
      <c r="D501" s="58">
        <f>Summary!$B$86</f>
        <v>10</v>
      </c>
      <c r="E501" s="58">
        <f t="shared" si="28"/>
        <v>27000</v>
      </c>
      <c r="F501" s="142" t="s">
        <v>586</v>
      </c>
      <c r="G501" s="206"/>
      <c r="H501" s="180">
        <f t="shared" si="27"/>
        <v>0</v>
      </c>
    </row>
    <row r="502" spans="1:8" ht="37.5">
      <c r="A502" s="139" t="s">
        <v>587</v>
      </c>
      <c r="B502" s="134" t="s">
        <v>1741</v>
      </c>
      <c r="C502" s="149">
        <v>10000</v>
      </c>
      <c r="D502" s="58">
        <f>Summary!$B$86</f>
        <v>10</v>
      </c>
      <c r="E502" s="58">
        <f t="shared" si="28"/>
        <v>9000</v>
      </c>
      <c r="F502" s="142" t="s">
        <v>588</v>
      </c>
      <c r="G502" s="206"/>
      <c r="H502" s="180">
        <f t="shared" si="27"/>
        <v>0</v>
      </c>
    </row>
    <row r="503" spans="1:8" ht="37.5">
      <c r="A503" s="139" t="s">
        <v>589</v>
      </c>
      <c r="B503" s="134" t="s">
        <v>1742</v>
      </c>
      <c r="C503" s="149">
        <v>10000</v>
      </c>
      <c r="D503" s="58">
        <f>Summary!$B$86</f>
        <v>10</v>
      </c>
      <c r="E503" s="58">
        <f t="shared" si="28"/>
        <v>9000</v>
      </c>
      <c r="F503" s="142" t="s">
        <v>590</v>
      </c>
      <c r="G503" s="206"/>
      <c r="H503" s="180">
        <f t="shared" si="27"/>
        <v>0</v>
      </c>
    </row>
    <row r="504" spans="1:8">
      <c r="A504" s="139" t="s">
        <v>1743</v>
      </c>
      <c r="B504" s="134" t="s">
        <v>1744</v>
      </c>
      <c r="C504" s="149">
        <v>35000</v>
      </c>
      <c r="D504" s="58">
        <f>Summary!$B$86</f>
        <v>10</v>
      </c>
      <c r="E504" s="58">
        <f t="shared" si="28"/>
        <v>31500</v>
      </c>
      <c r="F504" s="142"/>
      <c r="G504" s="206"/>
      <c r="H504" s="180">
        <f t="shared" si="27"/>
        <v>0</v>
      </c>
    </row>
    <row r="505" spans="1:8" ht="37.5">
      <c r="A505" s="139" t="s">
        <v>591</v>
      </c>
      <c r="B505" s="134" t="s">
        <v>1745</v>
      </c>
      <c r="C505" s="149">
        <v>10000</v>
      </c>
      <c r="D505" s="58">
        <f>Summary!$B$86</f>
        <v>10</v>
      </c>
      <c r="E505" s="58">
        <f t="shared" si="28"/>
        <v>9000</v>
      </c>
      <c r="F505" s="142" t="s">
        <v>592</v>
      </c>
      <c r="G505" s="206"/>
      <c r="H505" s="180">
        <f t="shared" si="27"/>
        <v>0</v>
      </c>
    </row>
    <row r="506" spans="1:8">
      <c r="A506" s="139" t="s">
        <v>1746</v>
      </c>
      <c r="B506" s="134" t="s">
        <v>1747</v>
      </c>
      <c r="C506" s="149">
        <v>35000</v>
      </c>
      <c r="D506" s="58">
        <f>Summary!$B$86</f>
        <v>10</v>
      </c>
      <c r="E506" s="58">
        <f t="shared" si="28"/>
        <v>31500</v>
      </c>
      <c r="F506" s="142"/>
      <c r="G506" s="206"/>
      <c r="H506" s="180">
        <f t="shared" si="27"/>
        <v>0</v>
      </c>
    </row>
    <row r="507" spans="1:8" ht="100">
      <c r="A507" s="139" t="s">
        <v>593</v>
      </c>
      <c r="B507" s="134" t="s">
        <v>1748</v>
      </c>
      <c r="C507" s="149">
        <v>20000</v>
      </c>
      <c r="D507" s="58">
        <f>Summary!$B$86</f>
        <v>10</v>
      </c>
      <c r="E507" s="58">
        <f t="shared" si="28"/>
        <v>18000</v>
      </c>
      <c r="F507" s="142" t="s">
        <v>2478</v>
      </c>
      <c r="G507" s="206"/>
      <c r="H507" s="180">
        <f t="shared" si="27"/>
        <v>0</v>
      </c>
    </row>
    <row r="508" spans="1:8" ht="50">
      <c r="A508" s="139" t="s">
        <v>594</v>
      </c>
      <c r="B508" s="134" t="s">
        <v>1749</v>
      </c>
      <c r="C508" s="149">
        <v>10000</v>
      </c>
      <c r="D508" s="58">
        <f>Summary!$B$86</f>
        <v>10</v>
      </c>
      <c r="E508" s="58">
        <f t="shared" si="28"/>
        <v>9000</v>
      </c>
      <c r="F508" s="142" t="s">
        <v>595</v>
      </c>
      <c r="G508" s="206"/>
      <c r="H508" s="180">
        <f t="shared" si="27"/>
        <v>0</v>
      </c>
    </row>
    <row r="509" spans="1:8">
      <c r="A509" s="139" t="s">
        <v>1750</v>
      </c>
      <c r="B509" s="134" t="s">
        <v>1751</v>
      </c>
      <c r="C509" s="149">
        <v>65000</v>
      </c>
      <c r="D509" s="58">
        <f>Summary!$B$86</f>
        <v>10</v>
      </c>
      <c r="E509" s="58">
        <f t="shared" si="28"/>
        <v>58500</v>
      </c>
      <c r="F509" s="142"/>
      <c r="G509" s="206"/>
      <c r="H509" s="180">
        <f t="shared" si="27"/>
        <v>0</v>
      </c>
    </row>
    <row r="510" spans="1:8" ht="112.5">
      <c r="A510" s="139" t="s">
        <v>596</v>
      </c>
      <c r="B510" s="134" t="s">
        <v>1752</v>
      </c>
      <c r="C510" s="149">
        <v>5000</v>
      </c>
      <c r="D510" s="58">
        <f>Summary!$B$86</f>
        <v>10</v>
      </c>
      <c r="E510" s="58">
        <f t="shared" si="28"/>
        <v>4500</v>
      </c>
      <c r="F510" s="142" t="s">
        <v>2479</v>
      </c>
      <c r="G510" s="206"/>
      <c r="H510" s="180">
        <f t="shared" si="27"/>
        <v>0</v>
      </c>
    </row>
    <row r="511" spans="1:8" ht="187.5">
      <c r="A511" s="139" t="s">
        <v>597</v>
      </c>
      <c r="B511" s="134" t="s">
        <v>1753</v>
      </c>
      <c r="C511" s="149">
        <v>10000</v>
      </c>
      <c r="D511" s="58">
        <f>Summary!$B$86</f>
        <v>10</v>
      </c>
      <c r="E511" s="58">
        <f t="shared" si="28"/>
        <v>9000</v>
      </c>
      <c r="F511" s="142" t="s">
        <v>2480</v>
      </c>
      <c r="G511" s="206"/>
      <c r="H511" s="180">
        <f t="shared" si="27"/>
        <v>0</v>
      </c>
    </row>
    <row r="512" spans="1:8" ht="112.5">
      <c r="A512" s="139" t="s">
        <v>598</v>
      </c>
      <c r="B512" s="134" t="s">
        <v>1754</v>
      </c>
      <c r="C512" s="149">
        <v>50000</v>
      </c>
      <c r="D512" s="58">
        <f>Summary!$B$86</f>
        <v>10</v>
      </c>
      <c r="E512" s="58">
        <f t="shared" si="28"/>
        <v>45000</v>
      </c>
      <c r="F512" s="142" t="s">
        <v>2481</v>
      </c>
      <c r="G512" s="206"/>
      <c r="H512" s="180">
        <f t="shared" si="27"/>
        <v>0</v>
      </c>
    </row>
    <row r="513" spans="1:8" ht="62.5">
      <c r="A513" s="139" t="s">
        <v>599</v>
      </c>
      <c r="B513" s="134" t="s">
        <v>1755</v>
      </c>
      <c r="C513" s="149">
        <v>1200</v>
      </c>
      <c r="D513" s="58">
        <f>Summary!$B$86</f>
        <v>10</v>
      </c>
      <c r="E513" s="58">
        <f t="shared" si="28"/>
        <v>1080</v>
      </c>
      <c r="F513" s="142" t="s">
        <v>600</v>
      </c>
      <c r="G513" s="206"/>
      <c r="H513" s="180">
        <f t="shared" si="27"/>
        <v>0</v>
      </c>
    </row>
    <row r="514" spans="1:8" ht="25">
      <c r="A514" s="139" t="s">
        <v>601</v>
      </c>
      <c r="B514" s="134" t="s">
        <v>1756</v>
      </c>
      <c r="C514" s="149">
        <v>600</v>
      </c>
      <c r="D514" s="58">
        <f>Summary!$B$86</f>
        <v>10</v>
      </c>
      <c r="E514" s="58">
        <f t="shared" si="28"/>
        <v>540</v>
      </c>
      <c r="F514" s="142" t="s">
        <v>602</v>
      </c>
      <c r="G514" s="206"/>
      <c r="H514" s="180">
        <f t="shared" si="27"/>
        <v>0</v>
      </c>
    </row>
    <row r="515" spans="1:8" ht="37.5">
      <c r="A515" s="139" t="s">
        <v>603</v>
      </c>
      <c r="B515" s="134" t="s">
        <v>1757</v>
      </c>
      <c r="C515" s="149">
        <v>600</v>
      </c>
      <c r="D515" s="58">
        <f>Summary!$B$86</f>
        <v>10</v>
      </c>
      <c r="E515" s="58">
        <f t="shared" si="28"/>
        <v>540</v>
      </c>
      <c r="F515" s="142" t="s">
        <v>604</v>
      </c>
      <c r="G515" s="206"/>
      <c r="H515" s="180">
        <f t="shared" si="27"/>
        <v>0</v>
      </c>
    </row>
    <row r="516" spans="1:8" ht="75">
      <c r="A516" s="139" t="s">
        <v>605</v>
      </c>
      <c r="B516" s="134" t="s">
        <v>1758</v>
      </c>
      <c r="C516" s="149">
        <v>10000</v>
      </c>
      <c r="D516" s="58">
        <f>Summary!$B$86</f>
        <v>10</v>
      </c>
      <c r="E516" s="58">
        <f t="shared" si="28"/>
        <v>9000</v>
      </c>
      <c r="F516" s="142" t="s">
        <v>2476</v>
      </c>
      <c r="G516" s="206"/>
      <c r="H516" s="180">
        <f t="shared" si="27"/>
        <v>0</v>
      </c>
    </row>
    <row r="517" spans="1:8" ht="62.5">
      <c r="A517" s="139" t="s">
        <v>606</v>
      </c>
      <c r="B517" s="134" t="s">
        <v>1759</v>
      </c>
      <c r="C517" s="149">
        <v>1000</v>
      </c>
      <c r="D517" s="58">
        <f>Summary!$B$86</f>
        <v>10</v>
      </c>
      <c r="E517" s="58">
        <f t="shared" si="28"/>
        <v>900</v>
      </c>
      <c r="F517" s="142" t="s">
        <v>2482</v>
      </c>
      <c r="G517" s="206"/>
      <c r="H517" s="180">
        <f t="shared" si="27"/>
        <v>0</v>
      </c>
    </row>
    <row r="518" spans="1:8" ht="62.5">
      <c r="A518" s="139" t="s">
        <v>607</v>
      </c>
      <c r="B518" s="134" t="s">
        <v>1760</v>
      </c>
      <c r="C518" s="149">
        <v>500</v>
      </c>
      <c r="D518" s="58">
        <f>Summary!$B$86</f>
        <v>10</v>
      </c>
      <c r="E518" s="58">
        <f t="shared" si="28"/>
        <v>450</v>
      </c>
      <c r="F518" s="142" t="s">
        <v>2482</v>
      </c>
      <c r="G518" s="206"/>
      <c r="H518" s="180">
        <f t="shared" si="27"/>
        <v>0</v>
      </c>
    </row>
    <row r="519" spans="1:8" ht="62.5">
      <c r="A519" s="139" t="s">
        <v>608</v>
      </c>
      <c r="B519" s="134" t="s">
        <v>1761</v>
      </c>
      <c r="C519" s="149">
        <v>500</v>
      </c>
      <c r="D519" s="58">
        <f>Summary!$B$86</f>
        <v>10</v>
      </c>
      <c r="E519" s="58">
        <f t="shared" si="28"/>
        <v>450</v>
      </c>
      <c r="F519" s="142" t="s">
        <v>2482</v>
      </c>
      <c r="G519" s="206"/>
      <c r="H519" s="180">
        <f t="shared" ref="H519:H582" si="29">E519*G519</f>
        <v>0</v>
      </c>
    </row>
    <row r="520" spans="1:8" ht="37.5">
      <c r="A520" s="139" t="s">
        <v>609</v>
      </c>
      <c r="B520" s="134" t="s">
        <v>1762</v>
      </c>
      <c r="C520" s="149">
        <v>1700</v>
      </c>
      <c r="D520" s="58">
        <f>Summary!$B$86</f>
        <v>10</v>
      </c>
      <c r="E520" s="58">
        <f t="shared" si="28"/>
        <v>1530</v>
      </c>
      <c r="F520" s="142" t="s">
        <v>2483</v>
      </c>
      <c r="G520" s="206"/>
      <c r="H520" s="180">
        <f t="shared" si="29"/>
        <v>0</v>
      </c>
    </row>
    <row r="521" spans="1:8" ht="37.5">
      <c r="A521" s="139" t="s">
        <v>610</v>
      </c>
      <c r="B521" s="134" t="s">
        <v>1763</v>
      </c>
      <c r="C521" s="149">
        <v>850</v>
      </c>
      <c r="D521" s="58">
        <f>Summary!$B$86</f>
        <v>10</v>
      </c>
      <c r="E521" s="58">
        <f t="shared" si="28"/>
        <v>765</v>
      </c>
      <c r="F521" s="142" t="s">
        <v>2483</v>
      </c>
      <c r="G521" s="206"/>
      <c r="H521" s="180">
        <f t="shared" si="29"/>
        <v>0</v>
      </c>
    </row>
    <row r="522" spans="1:8" ht="37.5">
      <c r="A522" s="139" t="s">
        <v>611</v>
      </c>
      <c r="B522" s="134" t="s">
        <v>1764</v>
      </c>
      <c r="C522" s="149">
        <v>850</v>
      </c>
      <c r="D522" s="58">
        <f>Summary!$B$86</f>
        <v>10</v>
      </c>
      <c r="E522" s="58">
        <f t="shared" si="28"/>
        <v>765</v>
      </c>
      <c r="F522" s="142" t="s">
        <v>2483</v>
      </c>
      <c r="G522" s="206"/>
      <c r="H522" s="180">
        <f t="shared" si="29"/>
        <v>0</v>
      </c>
    </row>
    <row r="523" spans="1:8" ht="37.5">
      <c r="A523" s="139" t="s">
        <v>612</v>
      </c>
      <c r="B523" s="134" t="s">
        <v>1765</v>
      </c>
      <c r="C523" s="149">
        <v>3000</v>
      </c>
      <c r="D523" s="58">
        <f>Summary!$B$86</f>
        <v>10</v>
      </c>
      <c r="E523" s="58">
        <f t="shared" si="28"/>
        <v>2700</v>
      </c>
      <c r="F523" s="142" t="s">
        <v>613</v>
      </c>
      <c r="G523" s="206"/>
      <c r="H523" s="180">
        <f t="shared" si="29"/>
        <v>0</v>
      </c>
    </row>
    <row r="524" spans="1:8" ht="37.5">
      <c r="A524" s="139" t="s">
        <v>614</v>
      </c>
      <c r="B524" s="134" t="s">
        <v>1766</v>
      </c>
      <c r="C524" s="149">
        <v>3000</v>
      </c>
      <c r="D524" s="58">
        <f>Summary!$B$86</f>
        <v>10</v>
      </c>
      <c r="E524" s="58">
        <f t="shared" si="28"/>
        <v>2700</v>
      </c>
      <c r="F524" s="142" t="s">
        <v>615</v>
      </c>
      <c r="G524" s="206"/>
      <c r="H524" s="180">
        <f t="shared" si="29"/>
        <v>0</v>
      </c>
    </row>
    <row r="525" spans="1:8" ht="37.5">
      <c r="A525" s="139" t="s">
        <v>616</v>
      </c>
      <c r="B525" s="134" t="s">
        <v>1767</v>
      </c>
      <c r="C525" s="149">
        <v>3000</v>
      </c>
      <c r="D525" s="58">
        <f>Summary!$B$86</f>
        <v>10</v>
      </c>
      <c r="E525" s="58">
        <f t="shared" si="28"/>
        <v>2700</v>
      </c>
      <c r="F525" s="142" t="s">
        <v>615</v>
      </c>
      <c r="G525" s="206"/>
      <c r="H525" s="180">
        <f t="shared" si="29"/>
        <v>0</v>
      </c>
    </row>
    <row r="526" spans="1:8" ht="100">
      <c r="A526" s="139" t="s">
        <v>617</v>
      </c>
      <c r="B526" s="134" t="s">
        <v>1768</v>
      </c>
      <c r="C526" s="149">
        <v>1500</v>
      </c>
      <c r="D526" s="58">
        <f>Summary!$B$86</f>
        <v>10</v>
      </c>
      <c r="E526" s="58">
        <f t="shared" si="28"/>
        <v>1350</v>
      </c>
      <c r="F526" s="142" t="s">
        <v>2484</v>
      </c>
      <c r="G526" s="206"/>
      <c r="H526" s="180">
        <f t="shared" si="29"/>
        <v>0</v>
      </c>
    </row>
    <row r="527" spans="1:8" ht="87.5">
      <c r="A527" s="139" t="s">
        <v>618</v>
      </c>
      <c r="B527" s="134" t="s">
        <v>1769</v>
      </c>
      <c r="C527" s="149">
        <v>1500</v>
      </c>
      <c r="D527" s="58">
        <f>Summary!$B$86</f>
        <v>10</v>
      </c>
      <c r="E527" s="58">
        <f t="shared" si="28"/>
        <v>1350</v>
      </c>
      <c r="F527" s="142" t="s">
        <v>2485</v>
      </c>
      <c r="G527" s="206"/>
      <c r="H527" s="180">
        <f t="shared" si="29"/>
        <v>0</v>
      </c>
    </row>
    <row r="528" spans="1:8">
      <c r="A528" s="139" t="s">
        <v>619</v>
      </c>
      <c r="B528" s="134" t="s">
        <v>1770</v>
      </c>
      <c r="C528" s="149">
        <v>1000</v>
      </c>
      <c r="D528" s="58">
        <f>Summary!$B$86</f>
        <v>10</v>
      </c>
      <c r="E528" s="58">
        <f t="shared" si="28"/>
        <v>900</v>
      </c>
      <c r="F528" s="142" t="s">
        <v>620</v>
      </c>
      <c r="G528" s="206"/>
      <c r="H528" s="180">
        <f t="shared" si="29"/>
        <v>0</v>
      </c>
    </row>
    <row r="529" spans="1:8" ht="50">
      <c r="A529" s="139" t="s">
        <v>621</v>
      </c>
      <c r="B529" s="134" t="s">
        <v>1771</v>
      </c>
      <c r="C529" s="149">
        <v>500</v>
      </c>
      <c r="D529" s="58">
        <f>Summary!$B$86</f>
        <v>10</v>
      </c>
      <c r="E529" s="58">
        <f t="shared" si="28"/>
        <v>450</v>
      </c>
      <c r="F529" s="142" t="s">
        <v>622</v>
      </c>
      <c r="G529" s="206"/>
      <c r="H529" s="180">
        <f t="shared" si="29"/>
        <v>0</v>
      </c>
    </row>
    <row r="530" spans="1:8" ht="75">
      <c r="A530" s="139" t="s">
        <v>623</v>
      </c>
      <c r="B530" s="134" t="s">
        <v>1772</v>
      </c>
      <c r="C530" s="149">
        <v>5000</v>
      </c>
      <c r="D530" s="58">
        <f>Summary!$B$86</f>
        <v>10</v>
      </c>
      <c r="E530" s="58">
        <f t="shared" si="28"/>
        <v>4500</v>
      </c>
      <c r="F530" s="142" t="s">
        <v>624</v>
      </c>
      <c r="G530" s="206"/>
      <c r="H530" s="180">
        <f t="shared" si="29"/>
        <v>0</v>
      </c>
    </row>
    <row r="531" spans="1:8" ht="62.5">
      <c r="A531" s="139" t="s">
        <v>625</v>
      </c>
      <c r="B531" s="134" t="s">
        <v>1773</v>
      </c>
      <c r="C531" s="149">
        <v>20000</v>
      </c>
      <c r="D531" s="58">
        <f>Summary!$B$86</f>
        <v>10</v>
      </c>
      <c r="E531" s="58">
        <f t="shared" si="28"/>
        <v>18000</v>
      </c>
      <c r="F531" s="142" t="s">
        <v>2486</v>
      </c>
      <c r="G531" s="206"/>
      <c r="H531" s="180">
        <f t="shared" si="29"/>
        <v>0</v>
      </c>
    </row>
    <row r="532" spans="1:8" ht="37.5">
      <c r="A532" s="139" t="s">
        <v>626</v>
      </c>
      <c r="B532" s="134" t="s">
        <v>1774</v>
      </c>
      <c r="C532" s="149">
        <v>3000</v>
      </c>
      <c r="D532" s="58">
        <f>Summary!$B$86</f>
        <v>10</v>
      </c>
      <c r="E532" s="58">
        <f t="shared" si="28"/>
        <v>2700</v>
      </c>
      <c r="F532" s="142" t="s">
        <v>627</v>
      </c>
      <c r="G532" s="206"/>
      <c r="H532" s="180">
        <f t="shared" si="29"/>
        <v>0</v>
      </c>
    </row>
    <row r="533" spans="1:8" ht="75">
      <c r="A533" s="139" t="s">
        <v>628</v>
      </c>
      <c r="B533" s="134" t="s">
        <v>1775</v>
      </c>
      <c r="C533" s="149">
        <v>15000</v>
      </c>
      <c r="D533" s="58">
        <f>Summary!$B$86</f>
        <v>10</v>
      </c>
      <c r="E533" s="58">
        <f t="shared" si="28"/>
        <v>13500</v>
      </c>
      <c r="F533" s="142" t="s">
        <v>629</v>
      </c>
      <c r="G533" s="206"/>
      <c r="H533" s="180">
        <f t="shared" si="29"/>
        <v>0</v>
      </c>
    </row>
    <row r="534" spans="1:8" ht="75">
      <c r="A534" s="139" t="s">
        <v>630</v>
      </c>
      <c r="B534" s="134" t="s">
        <v>1776</v>
      </c>
      <c r="C534" s="149">
        <v>15000</v>
      </c>
      <c r="D534" s="58">
        <f>Summary!$B$86</f>
        <v>10</v>
      </c>
      <c r="E534" s="58">
        <f t="shared" si="28"/>
        <v>13500</v>
      </c>
      <c r="F534" s="142" t="s">
        <v>631</v>
      </c>
      <c r="G534" s="206"/>
      <c r="H534" s="180">
        <f t="shared" si="29"/>
        <v>0</v>
      </c>
    </row>
    <row r="535" spans="1:8" ht="50">
      <c r="A535" s="139" t="s">
        <v>632</v>
      </c>
      <c r="B535" s="134" t="s">
        <v>1777</v>
      </c>
      <c r="C535" s="149">
        <v>6000</v>
      </c>
      <c r="D535" s="58">
        <f>Summary!$B$86</f>
        <v>10</v>
      </c>
      <c r="E535" s="58">
        <f t="shared" si="28"/>
        <v>5400</v>
      </c>
      <c r="F535" s="142" t="s">
        <v>2487</v>
      </c>
      <c r="G535" s="206"/>
      <c r="H535" s="180">
        <f t="shared" si="29"/>
        <v>0</v>
      </c>
    </row>
    <row r="536" spans="1:8" ht="50">
      <c r="A536" s="139" t="s">
        <v>633</v>
      </c>
      <c r="B536" s="134" t="s">
        <v>1778</v>
      </c>
      <c r="C536" s="149">
        <v>200</v>
      </c>
      <c r="D536" s="58">
        <f>Summary!$B$86</f>
        <v>10</v>
      </c>
      <c r="E536" s="58">
        <f t="shared" si="28"/>
        <v>180</v>
      </c>
      <c r="F536" s="142" t="s">
        <v>2488</v>
      </c>
      <c r="G536" s="206"/>
      <c r="H536" s="180">
        <f t="shared" si="29"/>
        <v>0</v>
      </c>
    </row>
    <row r="537" spans="1:8" ht="25">
      <c r="A537" s="139" t="s">
        <v>634</v>
      </c>
      <c r="B537" s="134" t="s">
        <v>1779</v>
      </c>
      <c r="C537" s="149">
        <v>25000</v>
      </c>
      <c r="D537" s="58">
        <f>Summary!$B$86</f>
        <v>10</v>
      </c>
      <c r="E537" s="58">
        <f t="shared" si="28"/>
        <v>22500</v>
      </c>
      <c r="F537" s="142" t="s">
        <v>635</v>
      </c>
      <c r="G537" s="206"/>
      <c r="H537" s="180">
        <f t="shared" si="29"/>
        <v>0</v>
      </c>
    </row>
    <row r="538" spans="1:8" ht="87.5">
      <c r="A538" s="139" t="s">
        <v>636</v>
      </c>
      <c r="B538" s="134" t="s">
        <v>1780</v>
      </c>
      <c r="C538" s="149">
        <v>5000</v>
      </c>
      <c r="D538" s="58">
        <f>Summary!$B$86</f>
        <v>10</v>
      </c>
      <c r="E538" s="58">
        <f t="shared" si="28"/>
        <v>4500</v>
      </c>
      <c r="F538" s="142" t="s">
        <v>2489</v>
      </c>
      <c r="G538" s="206"/>
      <c r="H538" s="180">
        <f t="shared" si="29"/>
        <v>0</v>
      </c>
    </row>
    <row r="539" spans="1:8" ht="62.5">
      <c r="A539" s="139" t="s">
        <v>637</v>
      </c>
      <c r="B539" s="134" t="s">
        <v>1781</v>
      </c>
      <c r="C539" s="149">
        <v>20000</v>
      </c>
      <c r="D539" s="58">
        <f>Summary!$B$86</f>
        <v>10</v>
      </c>
      <c r="E539" s="58">
        <f t="shared" si="28"/>
        <v>18000</v>
      </c>
      <c r="F539" s="142" t="s">
        <v>2490</v>
      </c>
      <c r="G539" s="206"/>
      <c r="H539" s="180">
        <f t="shared" si="29"/>
        <v>0</v>
      </c>
    </row>
    <row r="540" spans="1:8" ht="62.5">
      <c r="A540" s="139" t="s">
        <v>638</v>
      </c>
      <c r="B540" s="134" t="s">
        <v>1782</v>
      </c>
      <c r="C540" s="149">
        <v>50000</v>
      </c>
      <c r="D540" s="58">
        <f>Summary!$B$86</f>
        <v>10</v>
      </c>
      <c r="E540" s="58">
        <f t="shared" si="28"/>
        <v>45000</v>
      </c>
      <c r="F540" s="142" t="s">
        <v>2491</v>
      </c>
      <c r="G540" s="206"/>
      <c r="H540" s="180">
        <f t="shared" si="29"/>
        <v>0</v>
      </c>
    </row>
    <row r="541" spans="1:8" ht="75">
      <c r="A541" s="139" t="s">
        <v>639</v>
      </c>
      <c r="B541" s="134" t="s">
        <v>1783</v>
      </c>
      <c r="C541" s="149">
        <v>10000</v>
      </c>
      <c r="D541" s="58">
        <f>Summary!$B$86</f>
        <v>10</v>
      </c>
      <c r="E541" s="58">
        <f t="shared" si="28"/>
        <v>9000</v>
      </c>
      <c r="F541" s="142" t="s">
        <v>640</v>
      </c>
      <c r="G541" s="206"/>
      <c r="H541" s="180">
        <f t="shared" si="29"/>
        <v>0</v>
      </c>
    </row>
    <row r="542" spans="1:8" ht="150">
      <c r="A542" s="139" t="s">
        <v>641</v>
      </c>
      <c r="B542" s="134" t="s">
        <v>1784</v>
      </c>
      <c r="C542" s="149">
        <v>1500</v>
      </c>
      <c r="D542" s="58">
        <f>Summary!$B$86</f>
        <v>10</v>
      </c>
      <c r="E542" s="58">
        <f t="shared" si="28"/>
        <v>1350</v>
      </c>
      <c r="F542" s="142" t="s">
        <v>2492</v>
      </c>
      <c r="G542" s="206"/>
      <c r="H542" s="180">
        <f t="shared" si="29"/>
        <v>0</v>
      </c>
    </row>
    <row r="543" spans="1:8">
      <c r="A543" s="139" t="s">
        <v>641</v>
      </c>
      <c r="B543" s="134" t="s">
        <v>1785</v>
      </c>
      <c r="C543" s="149">
        <v>1000</v>
      </c>
      <c r="D543" s="58">
        <f>Summary!$B$86</f>
        <v>10</v>
      </c>
      <c r="E543" s="58">
        <f t="shared" si="28"/>
        <v>900</v>
      </c>
      <c r="F543" s="142"/>
      <c r="G543" s="206"/>
      <c r="H543" s="180">
        <f t="shared" si="29"/>
        <v>0</v>
      </c>
    </row>
    <row r="544" spans="1:8">
      <c r="A544" s="139" t="s">
        <v>641</v>
      </c>
      <c r="B544" s="134" t="s">
        <v>1786</v>
      </c>
      <c r="C544" s="149">
        <v>500</v>
      </c>
      <c r="D544" s="58">
        <f>Summary!$B$86</f>
        <v>10</v>
      </c>
      <c r="E544" s="58">
        <f t="shared" si="28"/>
        <v>450</v>
      </c>
      <c r="F544" s="142"/>
      <c r="G544" s="206"/>
      <c r="H544" s="180">
        <f t="shared" si="29"/>
        <v>0</v>
      </c>
    </row>
    <row r="545" spans="1:8" ht="25">
      <c r="A545" s="139" t="s">
        <v>642</v>
      </c>
      <c r="B545" s="134" t="s">
        <v>1787</v>
      </c>
      <c r="C545" s="149">
        <v>3000</v>
      </c>
      <c r="D545" s="58">
        <f>Summary!$B$86</f>
        <v>10</v>
      </c>
      <c r="E545" s="58">
        <f t="shared" si="28"/>
        <v>2700</v>
      </c>
      <c r="F545" s="142" t="s">
        <v>643</v>
      </c>
      <c r="G545" s="206"/>
      <c r="H545" s="180">
        <f t="shared" si="29"/>
        <v>0</v>
      </c>
    </row>
    <row r="546" spans="1:8" ht="162.5">
      <c r="A546" s="139" t="s">
        <v>644</v>
      </c>
      <c r="B546" s="134" t="s">
        <v>1788</v>
      </c>
      <c r="C546" s="149">
        <v>1000</v>
      </c>
      <c r="D546" s="58">
        <f>Summary!$B$86</f>
        <v>10</v>
      </c>
      <c r="E546" s="58">
        <f t="shared" si="28"/>
        <v>900</v>
      </c>
      <c r="F546" s="142" t="s">
        <v>2493</v>
      </c>
      <c r="G546" s="206"/>
      <c r="H546" s="180">
        <f t="shared" si="29"/>
        <v>0</v>
      </c>
    </row>
    <row r="547" spans="1:8" ht="62.5">
      <c r="A547" s="139" t="s">
        <v>645</v>
      </c>
      <c r="B547" s="134" t="s">
        <v>1789</v>
      </c>
      <c r="C547" s="149">
        <v>10000</v>
      </c>
      <c r="D547" s="58">
        <f>Summary!$B$86</f>
        <v>10</v>
      </c>
      <c r="E547" s="58">
        <f t="shared" si="28"/>
        <v>9000</v>
      </c>
      <c r="F547" s="142" t="s">
        <v>2494</v>
      </c>
      <c r="G547" s="206"/>
      <c r="H547" s="180">
        <f t="shared" si="29"/>
        <v>0</v>
      </c>
    </row>
    <row r="548" spans="1:8" ht="37.5">
      <c r="A548" s="139" t="s">
        <v>646</v>
      </c>
      <c r="B548" s="134" t="s">
        <v>1790</v>
      </c>
      <c r="C548" s="149">
        <v>15000</v>
      </c>
      <c r="D548" s="58">
        <f>Summary!$B$86</f>
        <v>10</v>
      </c>
      <c r="E548" s="58">
        <f t="shared" si="28"/>
        <v>13500</v>
      </c>
      <c r="F548" s="142" t="s">
        <v>647</v>
      </c>
      <c r="G548" s="206"/>
      <c r="H548" s="180">
        <f t="shared" si="29"/>
        <v>0</v>
      </c>
    </row>
    <row r="549" spans="1:8" ht="50">
      <c r="A549" s="139" t="s">
        <v>648</v>
      </c>
      <c r="B549" s="134" t="s">
        <v>1791</v>
      </c>
      <c r="C549" s="149">
        <v>16000</v>
      </c>
      <c r="D549" s="58">
        <f>Summary!$B$86</f>
        <v>10</v>
      </c>
      <c r="E549" s="58">
        <f t="shared" si="28"/>
        <v>14400</v>
      </c>
      <c r="F549" s="142" t="s">
        <v>649</v>
      </c>
      <c r="G549" s="206"/>
      <c r="H549" s="180">
        <f t="shared" si="29"/>
        <v>0</v>
      </c>
    </row>
    <row r="550" spans="1:8" ht="62.5">
      <c r="A550" s="139" t="s">
        <v>650</v>
      </c>
      <c r="B550" s="134" t="s">
        <v>1792</v>
      </c>
      <c r="C550" s="149">
        <v>20000</v>
      </c>
      <c r="D550" s="58">
        <f>Summary!$B$86</f>
        <v>10</v>
      </c>
      <c r="E550" s="58">
        <f t="shared" si="28"/>
        <v>18000</v>
      </c>
      <c r="F550" s="142" t="s">
        <v>651</v>
      </c>
      <c r="G550" s="206"/>
      <c r="H550" s="180">
        <f t="shared" si="29"/>
        <v>0</v>
      </c>
    </row>
    <row r="551" spans="1:8" ht="37.5">
      <c r="A551" s="139" t="s">
        <v>652</v>
      </c>
      <c r="B551" s="134" t="s">
        <v>1793</v>
      </c>
      <c r="C551" s="149">
        <v>2000</v>
      </c>
      <c r="D551" s="58">
        <f>Summary!$B$86</f>
        <v>10</v>
      </c>
      <c r="E551" s="58">
        <f t="shared" si="28"/>
        <v>1800</v>
      </c>
      <c r="F551" s="142" t="s">
        <v>653</v>
      </c>
      <c r="G551" s="206"/>
      <c r="H551" s="180">
        <f t="shared" si="29"/>
        <v>0</v>
      </c>
    </row>
    <row r="552" spans="1:8">
      <c r="A552" s="139" t="s">
        <v>652</v>
      </c>
      <c r="B552" s="134" t="s">
        <v>1794</v>
      </c>
      <c r="C552" s="149">
        <v>1600</v>
      </c>
      <c r="D552" s="58">
        <f>Summary!$B$86</f>
        <v>10</v>
      </c>
      <c r="E552" s="58">
        <f t="shared" si="28"/>
        <v>1440</v>
      </c>
      <c r="F552" s="142"/>
      <c r="G552" s="206"/>
      <c r="H552" s="180">
        <f t="shared" si="29"/>
        <v>0</v>
      </c>
    </row>
    <row r="553" spans="1:8">
      <c r="A553" s="139" t="s">
        <v>652</v>
      </c>
      <c r="B553" s="134" t="s">
        <v>1795</v>
      </c>
      <c r="C553" s="149">
        <v>1400</v>
      </c>
      <c r="D553" s="58">
        <f>Summary!$B$86</f>
        <v>10</v>
      </c>
      <c r="E553" s="58">
        <f t="shared" si="28"/>
        <v>1260</v>
      </c>
      <c r="F553" s="142"/>
      <c r="G553" s="206"/>
      <c r="H553" s="180">
        <f t="shared" si="29"/>
        <v>0</v>
      </c>
    </row>
    <row r="554" spans="1:8">
      <c r="A554" s="139" t="s">
        <v>652</v>
      </c>
      <c r="B554" s="134" t="s">
        <v>1796</v>
      </c>
      <c r="C554" s="149">
        <v>1200</v>
      </c>
      <c r="D554" s="58">
        <f>Summary!$B$86</f>
        <v>10</v>
      </c>
      <c r="E554" s="58">
        <f t="shared" si="28"/>
        <v>1080</v>
      </c>
      <c r="F554" s="142"/>
      <c r="G554" s="206"/>
      <c r="H554" s="180">
        <f t="shared" si="29"/>
        <v>0</v>
      </c>
    </row>
    <row r="555" spans="1:8">
      <c r="A555" s="139" t="s">
        <v>652</v>
      </c>
      <c r="B555" s="134" t="s">
        <v>1797</v>
      </c>
      <c r="C555" s="149">
        <v>1000</v>
      </c>
      <c r="D555" s="58">
        <f>Summary!$B$86</f>
        <v>10</v>
      </c>
      <c r="E555" s="58">
        <f t="shared" si="28"/>
        <v>900</v>
      </c>
      <c r="F555" s="142"/>
      <c r="G555" s="206"/>
      <c r="H555" s="180">
        <f t="shared" si="29"/>
        <v>0</v>
      </c>
    </row>
    <row r="556" spans="1:8" ht="112.5">
      <c r="A556" s="139" t="s">
        <v>654</v>
      </c>
      <c r="B556" s="134" t="s">
        <v>1798</v>
      </c>
      <c r="C556" s="149">
        <v>10000</v>
      </c>
      <c r="D556" s="58">
        <f>Summary!$B$86</f>
        <v>10</v>
      </c>
      <c r="E556" s="58">
        <f t="shared" si="28"/>
        <v>9000</v>
      </c>
      <c r="F556" s="142" t="s">
        <v>2456</v>
      </c>
      <c r="G556" s="206"/>
      <c r="H556" s="180">
        <f t="shared" si="29"/>
        <v>0</v>
      </c>
    </row>
    <row r="557" spans="1:8" ht="75">
      <c r="A557" s="139" t="s">
        <v>655</v>
      </c>
      <c r="B557" s="134" t="s">
        <v>1799</v>
      </c>
      <c r="C557" s="149">
        <v>300</v>
      </c>
      <c r="D557" s="58">
        <f>Summary!$B$86</f>
        <v>10</v>
      </c>
      <c r="E557" s="58">
        <f t="shared" si="28"/>
        <v>270</v>
      </c>
      <c r="F557" s="142" t="s">
        <v>2457</v>
      </c>
      <c r="G557" s="206"/>
      <c r="H557" s="180">
        <f t="shared" si="29"/>
        <v>0</v>
      </c>
    </row>
    <row r="558" spans="1:8" ht="75">
      <c r="A558" s="139" t="s">
        <v>656</v>
      </c>
      <c r="B558" s="134" t="s">
        <v>1800</v>
      </c>
      <c r="C558" s="149">
        <v>150</v>
      </c>
      <c r="D558" s="58">
        <f>Summary!$B$86</f>
        <v>10</v>
      </c>
      <c r="E558" s="58">
        <f t="shared" si="28"/>
        <v>135</v>
      </c>
      <c r="F558" s="142" t="s">
        <v>2457</v>
      </c>
      <c r="G558" s="206"/>
      <c r="H558" s="180">
        <f t="shared" si="29"/>
        <v>0</v>
      </c>
    </row>
    <row r="559" spans="1:8" ht="87.5">
      <c r="A559" s="139" t="s">
        <v>657</v>
      </c>
      <c r="B559" s="134" t="s">
        <v>1801</v>
      </c>
      <c r="C559" s="149">
        <v>150</v>
      </c>
      <c r="D559" s="58">
        <f>Summary!$B$86</f>
        <v>10</v>
      </c>
      <c r="E559" s="58">
        <f t="shared" si="28"/>
        <v>135</v>
      </c>
      <c r="F559" s="142" t="s">
        <v>2458</v>
      </c>
      <c r="G559" s="206"/>
      <c r="H559" s="180">
        <f t="shared" si="29"/>
        <v>0</v>
      </c>
    </row>
    <row r="560" spans="1:8" ht="50">
      <c r="A560" s="139" t="s">
        <v>658</v>
      </c>
      <c r="B560" s="134" t="s">
        <v>1802</v>
      </c>
      <c r="C560" s="149">
        <v>10000</v>
      </c>
      <c r="D560" s="58">
        <f>Summary!$B$86</f>
        <v>10</v>
      </c>
      <c r="E560" s="58">
        <f t="shared" si="28"/>
        <v>9000</v>
      </c>
      <c r="F560" s="142" t="s">
        <v>659</v>
      </c>
      <c r="G560" s="206"/>
      <c r="H560" s="180">
        <f t="shared" si="29"/>
        <v>0</v>
      </c>
    </row>
    <row r="561" spans="1:8" ht="50">
      <c r="A561" s="139" t="s">
        <v>660</v>
      </c>
      <c r="B561" s="134" t="s">
        <v>1803</v>
      </c>
      <c r="C561" s="149">
        <v>5000</v>
      </c>
      <c r="D561" s="58">
        <f>Summary!$B$86</f>
        <v>10</v>
      </c>
      <c r="E561" s="58">
        <f t="shared" si="28"/>
        <v>4500</v>
      </c>
      <c r="F561" s="142" t="s">
        <v>661</v>
      </c>
      <c r="G561" s="206"/>
      <c r="H561" s="180">
        <f t="shared" si="29"/>
        <v>0</v>
      </c>
    </row>
    <row r="562" spans="1:8" ht="100">
      <c r="A562" s="139" t="s">
        <v>662</v>
      </c>
      <c r="B562" s="134" t="s">
        <v>1804</v>
      </c>
      <c r="C562" s="149">
        <v>5000</v>
      </c>
      <c r="D562" s="58">
        <f>Summary!$B$86</f>
        <v>10</v>
      </c>
      <c r="E562" s="58">
        <f t="shared" si="28"/>
        <v>4500</v>
      </c>
      <c r="F562" s="142" t="s">
        <v>2495</v>
      </c>
      <c r="G562" s="206"/>
      <c r="H562" s="180">
        <f t="shared" si="29"/>
        <v>0</v>
      </c>
    </row>
    <row r="563" spans="1:8" ht="25">
      <c r="A563" s="139" t="s">
        <v>663</v>
      </c>
      <c r="B563" s="134" t="s">
        <v>1805</v>
      </c>
      <c r="C563" s="149">
        <v>300</v>
      </c>
      <c r="D563" s="58">
        <f>Summary!$B$86</f>
        <v>10</v>
      </c>
      <c r="E563" s="58">
        <f t="shared" si="28"/>
        <v>270</v>
      </c>
      <c r="F563" s="142" t="s">
        <v>664</v>
      </c>
      <c r="G563" s="206"/>
      <c r="H563" s="180">
        <f t="shared" si="29"/>
        <v>0</v>
      </c>
    </row>
    <row r="564" spans="1:8" ht="25">
      <c r="A564" s="139" t="s">
        <v>665</v>
      </c>
      <c r="B564" s="134" t="s">
        <v>1806</v>
      </c>
      <c r="C564" s="149">
        <v>150</v>
      </c>
      <c r="D564" s="58">
        <f>Summary!$B$86</f>
        <v>10</v>
      </c>
      <c r="E564" s="58">
        <f t="shared" ref="E564:E566" si="30">SUM(C564-(C564*(D564/100)))</f>
        <v>135</v>
      </c>
      <c r="F564" s="142" t="s">
        <v>664</v>
      </c>
      <c r="G564" s="206"/>
      <c r="H564" s="180">
        <f t="shared" si="29"/>
        <v>0</v>
      </c>
    </row>
    <row r="565" spans="1:8" ht="25">
      <c r="A565" s="139" t="s">
        <v>666</v>
      </c>
      <c r="B565" s="134" t="s">
        <v>1807</v>
      </c>
      <c r="C565" s="149">
        <v>600</v>
      </c>
      <c r="D565" s="58">
        <f>Summary!$B$86</f>
        <v>10</v>
      </c>
      <c r="E565" s="58">
        <f t="shared" si="30"/>
        <v>540</v>
      </c>
      <c r="F565" s="142" t="s">
        <v>667</v>
      </c>
      <c r="G565" s="206"/>
      <c r="H565" s="180">
        <f t="shared" si="29"/>
        <v>0</v>
      </c>
    </row>
    <row r="566" spans="1:8" ht="25">
      <c r="A566" s="139" t="s">
        <v>668</v>
      </c>
      <c r="B566" s="134" t="s">
        <v>1808</v>
      </c>
      <c r="C566" s="149">
        <v>300</v>
      </c>
      <c r="D566" s="58">
        <f>Summary!$B$86</f>
        <v>10</v>
      </c>
      <c r="E566" s="58">
        <f t="shared" si="30"/>
        <v>270</v>
      </c>
      <c r="F566" s="142" t="s">
        <v>667</v>
      </c>
      <c r="G566" s="206"/>
      <c r="H566" s="180">
        <f t="shared" si="29"/>
        <v>0</v>
      </c>
    </row>
    <row r="567" spans="1:8" ht="13">
      <c r="A567" s="147" t="s">
        <v>669</v>
      </c>
      <c r="B567" s="148"/>
      <c r="C567" s="148"/>
      <c r="D567" s="148"/>
      <c r="E567" s="148"/>
      <c r="F567" s="148"/>
      <c r="G567" s="218"/>
      <c r="H567" s="148"/>
    </row>
    <row r="568" spans="1:8" ht="100">
      <c r="A568" s="139" t="s">
        <v>670</v>
      </c>
      <c r="B568" s="134" t="s">
        <v>2026</v>
      </c>
      <c r="C568" s="149">
        <v>20000</v>
      </c>
      <c r="D568" s="58">
        <f>Summary!$B$87</f>
        <v>10</v>
      </c>
      <c r="E568" s="58">
        <f t="shared" ref="E568:E607" si="31">SUM(C568-(C568*(D568/100)))</f>
        <v>18000</v>
      </c>
      <c r="F568" s="142" t="s">
        <v>2496</v>
      </c>
      <c r="G568" s="206"/>
      <c r="H568" s="180">
        <f t="shared" si="29"/>
        <v>0</v>
      </c>
    </row>
    <row r="569" spans="1:8" ht="62.5">
      <c r="A569" s="139" t="s">
        <v>671</v>
      </c>
      <c r="B569" s="134" t="s">
        <v>2027</v>
      </c>
      <c r="C569" s="149">
        <v>500</v>
      </c>
      <c r="D569" s="58">
        <f>Summary!$B$87</f>
        <v>10</v>
      </c>
      <c r="E569" s="58">
        <f t="shared" si="31"/>
        <v>450</v>
      </c>
      <c r="F569" s="142" t="s">
        <v>2497</v>
      </c>
      <c r="G569" s="206"/>
      <c r="H569" s="180">
        <f t="shared" si="29"/>
        <v>0</v>
      </c>
    </row>
    <row r="570" spans="1:8">
      <c r="A570" s="139" t="s">
        <v>671</v>
      </c>
      <c r="B570" s="134" t="s">
        <v>2028</v>
      </c>
      <c r="C570" s="149">
        <v>450</v>
      </c>
      <c r="D570" s="58">
        <f>Summary!$B$87</f>
        <v>10</v>
      </c>
      <c r="E570" s="58">
        <f t="shared" si="31"/>
        <v>405</v>
      </c>
      <c r="F570" s="142"/>
      <c r="G570" s="206"/>
      <c r="H570" s="180">
        <f t="shared" si="29"/>
        <v>0</v>
      </c>
    </row>
    <row r="571" spans="1:8">
      <c r="A571" s="139" t="s">
        <v>671</v>
      </c>
      <c r="B571" s="134" t="s">
        <v>2029</v>
      </c>
      <c r="C571" s="149">
        <v>400</v>
      </c>
      <c r="D571" s="58">
        <f>Summary!$B$87</f>
        <v>10</v>
      </c>
      <c r="E571" s="58">
        <f t="shared" si="31"/>
        <v>360</v>
      </c>
      <c r="F571" s="142"/>
      <c r="G571" s="206"/>
      <c r="H571" s="180">
        <f t="shared" si="29"/>
        <v>0</v>
      </c>
    </row>
    <row r="572" spans="1:8">
      <c r="A572" s="139" t="s">
        <v>671</v>
      </c>
      <c r="B572" s="134" t="s">
        <v>2030</v>
      </c>
      <c r="C572" s="149">
        <v>375</v>
      </c>
      <c r="D572" s="58">
        <f>Summary!$B$87</f>
        <v>10</v>
      </c>
      <c r="E572" s="58">
        <f t="shared" si="31"/>
        <v>337.5</v>
      </c>
      <c r="F572" s="142"/>
      <c r="G572" s="206"/>
      <c r="H572" s="180">
        <f t="shared" si="29"/>
        <v>0</v>
      </c>
    </row>
    <row r="573" spans="1:8">
      <c r="A573" s="139" t="s">
        <v>671</v>
      </c>
      <c r="B573" s="134" t="s">
        <v>2031</v>
      </c>
      <c r="C573" s="149">
        <v>350</v>
      </c>
      <c r="D573" s="58">
        <f>Summary!$B$87</f>
        <v>10</v>
      </c>
      <c r="E573" s="58">
        <f t="shared" si="31"/>
        <v>315</v>
      </c>
      <c r="F573" s="142"/>
      <c r="G573" s="206"/>
      <c r="H573" s="180">
        <f t="shared" si="29"/>
        <v>0</v>
      </c>
    </row>
    <row r="574" spans="1:8">
      <c r="A574" s="139" t="s">
        <v>671</v>
      </c>
      <c r="B574" s="134" t="s">
        <v>2032</v>
      </c>
      <c r="C574" s="149">
        <v>325</v>
      </c>
      <c r="D574" s="58">
        <f>Summary!$B$87</f>
        <v>10</v>
      </c>
      <c r="E574" s="58">
        <f t="shared" si="31"/>
        <v>292.5</v>
      </c>
      <c r="F574" s="142"/>
      <c r="G574" s="206"/>
      <c r="H574" s="180">
        <f t="shared" si="29"/>
        <v>0</v>
      </c>
    </row>
    <row r="575" spans="1:8" ht="100">
      <c r="A575" s="139" t="s">
        <v>672</v>
      </c>
      <c r="B575" s="134" t="s">
        <v>2033</v>
      </c>
      <c r="C575" s="149">
        <v>45000</v>
      </c>
      <c r="D575" s="58">
        <f>Summary!$B$87</f>
        <v>10</v>
      </c>
      <c r="E575" s="58">
        <f t="shared" si="31"/>
        <v>40500</v>
      </c>
      <c r="F575" s="142" t="s">
        <v>2498</v>
      </c>
      <c r="G575" s="206"/>
      <c r="H575" s="180">
        <f t="shared" si="29"/>
        <v>0</v>
      </c>
    </row>
    <row r="576" spans="1:8" ht="75">
      <c r="A576" s="139" t="s">
        <v>673</v>
      </c>
      <c r="B576" s="134" t="s">
        <v>2034</v>
      </c>
      <c r="C576" s="149">
        <v>45000</v>
      </c>
      <c r="D576" s="58">
        <f>Summary!$B$87</f>
        <v>10</v>
      </c>
      <c r="E576" s="58">
        <f t="shared" si="31"/>
        <v>40500</v>
      </c>
      <c r="F576" s="142" t="s">
        <v>674</v>
      </c>
      <c r="G576" s="206"/>
      <c r="H576" s="180">
        <f t="shared" si="29"/>
        <v>0</v>
      </c>
    </row>
    <row r="577" spans="1:8" ht="100">
      <c r="A577" s="139" t="s">
        <v>675</v>
      </c>
      <c r="B577" s="134" t="s">
        <v>2035</v>
      </c>
      <c r="C577" s="149">
        <v>45000</v>
      </c>
      <c r="D577" s="58">
        <f>Summary!$B$87</f>
        <v>10</v>
      </c>
      <c r="E577" s="58">
        <f t="shared" si="31"/>
        <v>40500</v>
      </c>
      <c r="F577" s="142" t="s">
        <v>2499</v>
      </c>
      <c r="G577" s="206"/>
      <c r="H577" s="180">
        <f t="shared" si="29"/>
        <v>0</v>
      </c>
    </row>
    <row r="578" spans="1:8" ht="87.5">
      <c r="A578" s="139" t="s">
        <v>676</v>
      </c>
      <c r="B578" s="134" t="s">
        <v>2036</v>
      </c>
      <c r="C578" s="149">
        <v>5000</v>
      </c>
      <c r="D578" s="58">
        <f>Summary!$B$87</f>
        <v>10</v>
      </c>
      <c r="E578" s="58">
        <f t="shared" si="31"/>
        <v>4500</v>
      </c>
      <c r="F578" s="142" t="s">
        <v>2500</v>
      </c>
      <c r="G578" s="206"/>
      <c r="H578" s="180">
        <f t="shared" si="29"/>
        <v>0</v>
      </c>
    </row>
    <row r="579" spans="1:8" ht="75">
      <c r="A579" s="139" t="s">
        <v>677</v>
      </c>
      <c r="B579" s="134" t="s">
        <v>2037</v>
      </c>
      <c r="C579" s="149">
        <v>25000</v>
      </c>
      <c r="D579" s="58">
        <f>Summary!$B$87</f>
        <v>10</v>
      </c>
      <c r="E579" s="58">
        <f t="shared" si="31"/>
        <v>22500</v>
      </c>
      <c r="F579" s="142" t="s">
        <v>678</v>
      </c>
      <c r="G579" s="206"/>
      <c r="H579" s="180">
        <f t="shared" si="29"/>
        <v>0</v>
      </c>
    </row>
    <row r="580" spans="1:8" ht="87.5">
      <c r="A580" s="139" t="s">
        <v>679</v>
      </c>
      <c r="B580" s="134" t="s">
        <v>2038</v>
      </c>
      <c r="C580" s="149">
        <v>40000</v>
      </c>
      <c r="D580" s="58">
        <f>Summary!$B$87</f>
        <v>10</v>
      </c>
      <c r="E580" s="58">
        <f t="shared" si="31"/>
        <v>36000</v>
      </c>
      <c r="F580" s="142" t="s">
        <v>680</v>
      </c>
      <c r="G580" s="206"/>
      <c r="H580" s="180">
        <f t="shared" si="29"/>
        <v>0</v>
      </c>
    </row>
    <row r="581" spans="1:8" ht="75">
      <c r="A581" s="139" t="s">
        <v>681</v>
      </c>
      <c r="B581" s="134" t="s">
        <v>2039</v>
      </c>
      <c r="C581" s="149">
        <v>27500</v>
      </c>
      <c r="D581" s="58">
        <f>Summary!$B$87</f>
        <v>10</v>
      </c>
      <c r="E581" s="58">
        <f t="shared" si="31"/>
        <v>24750</v>
      </c>
      <c r="F581" s="142" t="s">
        <v>2501</v>
      </c>
      <c r="G581" s="206"/>
      <c r="H581" s="180">
        <f t="shared" si="29"/>
        <v>0</v>
      </c>
    </row>
    <row r="582" spans="1:8" ht="100">
      <c r="A582" s="139" t="s">
        <v>682</v>
      </c>
      <c r="B582" s="134" t="s">
        <v>2040</v>
      </c>
      <c r="C582" s="149">
        <v>22500</v>
      </c>
      <c r="D582" s="58">
        <f>Summary!$B$87</f>
        <v>10</v>
      </c>
      <c r="E582" s="58">
        <f t="shared" si="31"/>
        <v>20250</v>
      </c>
      <c r="F582" s="142" t="s">
        <v>683</v>
      </c>
      <c r="G582" s="206"/>
      <c r="H582" s="180">
        <f t="shared" si="29"/>
        <v>0</v>
      </c>
    </row>
    <row r="583" spans="1:8" ht="87.5">
      <c r="A583" s="139" t="s">
        <v>684</v>
      </c>
      <c r="B583" s="134" t="s">
        <v>2041</v>
      </c>
      <c r="C583" s="149">
        <v>1500</v>
      </c>
      <c r="D583" s="58">
        <f>Summary!$B$87</f>
        <v>10</v>
      </c>
      <c r="E583" s="58">
        <f t="shared" si="31"/>
        <v>1350</v>
      </c>
      <c r="F583" s="142" t="s">
        <v>2502</v>
      </c>
      <c r="G583" s="206"/>
      <c r="H583" s="180">
        <f t="shared" ref="H583:H637" si="32">E583*G583</f>
        <v>0</v>
      </c>
    </row>
    <row r="584" spans="1:8" ht="87.5">
      <c r="A584" s="139" t="s">
        <v>685</v>
      </c>
      <c r="B584" s="134" t="s">
        <v>2042</v>
      </c>
      <c r="C584" s="149">
        <v>25000</v>
      </c>
      <c r="D584" s="58">
        <f>Summary!$B$87</f>
        <v>10</v>
      </c>
      <c r="E584" s="58">
        <f t="shared" si="31"/>
        <v>22500</v>
      </c>
      <c r="F584" s="142" t="s">
        <v>2503</v>
      </c>
      <c r="G584" s="206"/>
      <c r="H584" s="180">
        <f t="shared" si="32"/>
        <v>0</v>
      </c>
    </row>
    <row r="585" spans="1:8" ht="62.5">
      <c r="A585" s="139" t="s">
        <v>686</v>
      </c>
      <c r="B585" s="134" t="s">
        <v>2043</v>
      </c>
      <c r="C585" s="149">
        <v>10000</v>
      </c>
      <c r="D585" s="58">
        <f>Summary!$B$87</f>
        <v>10</v>
      </c>
      <c r="E585" s="58">
        <f t="shared" si="31"/>
        <v>9000</v>
      </c>
      <c r="F585" s="142" t="s">
        <v>2504</v>
      </c>
      <c r="G585" s="206"/>
      <c r="H585" s="180">
        <f t="shared" si="32"/>
        <v>0</v>
      </c>
    </row>
    <row r="586" spans="1:8" ht="25">
      <c r="A586" s="139" t="s">
        <v>687</v>
      </c>
      <c r="B586" s="134" t="s">
        <v>2044</v>
      </c>
      <c r="C586" s="149">
        <v>20000</v>
      </c>
      <c r="D586" s="58">
        <f>Summary!$B$87</f>
        <v>10</v>
      </c>
      <c r="E586" s="58">
        <f t="shared" si="31"/>
        <v>18000</v>
      </c>
      <c r="F586" s="142" t="s">
        <v>688</v>
      </c>
      <c r="G586" s="206"/>
      <c r="H586" s="180">
        <f t="shared" si="32"/>
        <v>0</v>
      </c>
    </row>
    <row r="587" spans="1:8" ht="37.5">
      <c r="A587" s="139" t="s">
        <v>689</v>
      </c>
      <c r="B587" s="134" t="s">
        <v>2045</v>
      </c>
      <c r="C587" s="149">
        <v>25000</v>
      </c>
      <c r="D587" s="58">
        <f>Summary!$B$87</f>
        <v>10</v>
      </c>
      <c r="E587" s="58">
        <f t="shared" si="31"/>
        <v>22500</v>
      </c>
      <c r="F587" s="142" t="s">
        <v>2505</v>
      </c>
      <c r="G587" s="206"/>
      <c r="H587" s="180">
        <f t="shared" si="32"/>
        <v>0</v>
      </c>
    </row>
    <row r="588" spans="1:8" ht="87.5">
      <c r="A588" s="139" t="s">
        <v>690</v>
      </c>
      <c r="B588" s="134" t="s">
        <v>2046</v>
      </c>
      <c r="C588" s="149">
        <v>7500</v>
      </c>
      <c r="D588" s="58">
        <f>Summary!$B$87</f>
        <v>10</v>
      </c>
      <c r="E588" s="58">
        <f t="shared" si="31"/>
        <v>6750</v>
      </c>
      <c r="F588" s="142" t="s">
        <v>2500</v>
      </c>
      <c r="G588" s="206"/>
      <c r="H588" s="180">
        <f t="shared" si="32"/>
        <v>0</v>
      </c>
    </row>
    <row r="589" spans="1:8" ht="75">
      <c r="A589" s="139" t="s">
        <v>691</v>
      </c>
      <c r="B589" s="134" t="s">
        <v>2047</v>
      </c>
      <c r="C589" s="149">
        <v>7500</v>
      </c>
      <c r="D589" s="58">
        <f>Summary!$B$87</f>
        <v>10</v>
      </c>
      <c r="E589" s="58">
        <f t="shared" si="31"/>
        <v>6750</v>
      </c>
      <c r="F589" s="142" t="s">
        <v>692</v>
      </c>
      <c r="G589" s="206"/>
      <c r="H589" s="180">
        <f t="shared" si="32"/>
        <v>0</v>
      </c>
    </row>
    <row r="590" spans="1:8" ht="50">
      <c r="A590" s="139" t="s">
        <v>693</v>
      </c>
      <c r="B590" s="134" t="s">
        <v>2048</v>
      </c>
      <c r="C590" s="149">
        <v>2500</v>
      </c>
      <c r="D590" s="58">
        <f>Summary!$B$87</f>
        <v>10</v>
      </c>
      <c r="E590" s="58">
        <f t="shared" si="31"/>
        <v>2250</v>
      </c>
      <c r="F590" s="142" t="s">
        <v>2506</v>
      </c>
      <c r="G590" s="206"/>
      <c r="H590" s="180">
        <f t="shared" si="32"/>
        <v>0</v>
      </c>
    </row>
    <row r="591" spans="1:8">
      <c r="A591" s="139" t="s">
        <v>693</v>
      </c>
      <c r="B591" s="134" t="s">
        <v>2049</v>
      </c>
      <c r="C591" s="149">
        <v>2100</v>
      </c>
      <c r="D591" s="58">
        <f>Summary!$B$87</f>
        <v>10</v>
      </c>
      <c r="E591" s="58">
        <f t="shared" si="31"/>
        <v>1890</v>
      </c>
      <c r="F591" s="142"/>
      <c r="G591" s="206"/>
      <c r="H591" s="180">
        <f t="shared" si="32"/>
        <v>0</v>
      </c>
    </row>
    <row r="592" spans="1:8">
      <c r="A592" s="139" t="s">
        <v>693</v>
      </c>
      <c r="B592" s="134" t="s">
        <v>2050</v>
      </c>
      <c r="C592" s="149">
        <v>1800</v>
      </c>
      <c r="D592" s="58">
        <f>Summary!$B$87</f>
        <v>10</v>
      </c>
      <c r="E592" s="58">
        <f t="shared" si="31"/>
        <v>1620</v>
      </c>
      <c r="F592" s="142"/>
      <c r="G592" s="206"/>
      <c r="H592" s="180">
        <f t="shared" si="32"/>
        <v>0</v>
      </c>
    </row>
    <row r="593" spans="1:8">
      <c r="A593" s="139" t="s">
        <v>693</v>
      </c>
      <c r="B593" s="134" t="s">
        <v>2051</v>
      </c>
      <c r="C593" s="149">
        <v>1500</v>
      </c>
      <c r="D593" s="58">
        <f>Summary!$B$87</f>
        <v>10</v>
      </c>
      <c r="E593" s="58">
        <f t="shared" si="31"/>
        <v>1350</v>
      </c>
      <c r="F593" s="142"/>
      <c r="G593" s="206"/>
      <c r="H593" s="180">
        <f t="shared" si="32"/>
        <v>0</v>
      </c>
    </row>
    <row r="594" spans="1:8">
      <c r="A594" s="139" t="s">
        <v>693</v>
      </c>
      <c r="B594" s="134" t="s">
        <v>2052</v>
      </c>
      <c r="C594" s="149">
        <v>1300</v>
      </c>
      <c r="D594" s="58">
        <f>Summary!$B$87</f>
        <v>10</v>
      </c>
      <c r="E594" s="58">
        <f t="shared" si="31"/>
        <v>1170</v>
      </c>
      <c r="F594" s="142"/>
      <c r="G594" s="206"/>
      <c r="H594" s="180">
        <f t="shared" si="32"/>
        <v>0</v>
      </c>
    </row>
    <row r="595" spans="1:8">
      <c r="A595" s="139" t="s">
        <v>693</v>
      </c>
      <c r="B595" s="134" t="s">
        <v>2053</v>
      </c>
      <c r="C595" s="149">
        <v>1100</v>
      </c>
      <c r="D595" s="58">
        <f>Summary!$B$87</f>
        <v>10</v>
      </c>
      <c r="E595" s="58">
        <f t="shared" si="31"/>
        <v>990</v>
      </c>
      <c r="F595" s="142"/>
      <c r="G595" s="206"/>
      <c r="H595" s="180">
        <f t="shared" si="32"/>
        <v>0</v>
      </c>
    </row>
    <row r="596" spans="1:8">
      <c r="A596" s="139" t="s">
        <v>693</v>
      </c>
      <c r="B596" s="134" t="s">
        <v>2054</v>
      </c>
      <c r="C596" s="149">
        <v>1000</v>
      </c>
      <c r="D596" s="58">
        <f>Summary!$B$87</f>
        <v>10</v>
      </c>
      <c r="E596" s="58">
        <f t="shared" si="31"/>
        <v>900</v>
      </c>
      <c r="F596" s="142"/>
      <c r="G596" s="206"/>
      <c r="H596" s="180">
        <f t="shared" si="32"/>
        <v>0</v>
      </c>
    </row>
    <row r="597" spans="1:8">
      <c r="A597" s="139" t="s">
        <v>693</v>
      </c>
      <c r="B597" s="134" t="s">
        <v>2055</v>
      </c>
      <c r="C597" s="149">
        <v>950</v>
      </c>
      <c r="D597" s="58">
        <f>Summary!$B$87</f>
        <v>10</v>
      </c>
      <c r="E597" s="58">
        <f t="shared" si="31"/>
        <v>855</v>
      </c>
      <c r="F597" s="142"/>
      <c r="G597" s="206"/>
      <c r="H597" s="180">
        <f t="shared" si="32"/>
        <v>0</v>
      </c>
    </row>
    <row r="598" spans="1:8" ht="50">
      <c r="A598" s="139" t="s">
        <v>694</v>
      </c>
      <c r="B598" s="134" t="s">
        <v>2056</v>
      </c>
      <c r="C598" s="149">
        <v>1250</v>
      </c>
      <c r="D598" s="58">
        <f>Summary!$B$87</f>
        <v>10</v>
      </c>
      <c r="E598" s="58">
        <f t="shared" si="31"/>
        <v>1125</v>
      </c>
      <c r="F598" s="142" t="s">
        <v>2506</v>
      </c>
      <c r="G598" s="206"/>
      <c r="H598" s="180">
        <f t="shared" si="32"/>
        <v>0</v>
      </c>
    </row>
    <row r="599" spans="1:8">
      <c r="A599" s="139" t="s">
        <v>694</v>
      </c>
      <c r="B599" s="134" t="s">
        <v>2057</v>
      </c>
      <c r="C599" s="149">
        <v>1050</v>
      </c>
      <c r="D599" s="58">
        <f>Summary!$B$87</f>
        <v>10</v>
      </c>
      <c r="E599" s="58">
        <f t="shared" si="31"/>
        <v>945</v>
      </c>
      <c r="F599" s="142"/>
      <c r="G599" s="206"/>
      <c r="H599" s="180">
        <f t="shared" si="32"/>
        <v>0</v>
      </c>
    </row>
    <row r="600" spans="1:8">
      <c r="A600" s="139" t="s">
        <v>694</v>
      </c>
      <c r="B600" s="134" t="s">
        <v>2058</v>
      </c>
      <c r="C600" s="149">
        <v>900</v>
      </c>
      <c r="D600" s="58">
        <f>Summary!$B$87</f>
        <v>10</v>
      </c>
      <c r="E600" s="58">
        <f t="shared" si="31"/>
        <v>810</v>
      </c>
      <c r="F600" s="142"/>
      <c r="G600" s="206"/>
      <c r="H600" s="180">
        <f t="shared" si="32"/>
        <v>0</v>
      </c>
    </row>
    <row r="601" spans="1:8">
      <c r="A601" s="139" t="s">
        <v>694</v>
      </c>
      <c r="B601" s="134" t="s">
        <v>2059</v>
      </c>
      <c r="C601" s="149">
        <v>750</v>
      </c>
      <c r="D601" s="58">
        <f>Summary!$B$87</f>
        <v>10</v>
      </c>
      <c r="E601" s="58">
        <f t="shared" si="31"/>
        <v>675</v>
      </c>
      <c r="F601" s="142"/>
      <c r="G601" s="206"/>
      <c r="H601" s="180">
        <f t="shared" si="32"/>
        <v>0</v>
      </c>
    </row>
    <row r="602" spans="1:8">
      <c r="A602" s="139" t="s">
        <v>694</v>
      </c>
      <c r="B602" s="134" t="s">
        <v>2060</v>
      </c>
      <c r="C602" s="149">
        <v>650</v>
      </c>
      <c r="D602" s="58">
        <f>Summary!$B$87</f>
        <v>10</v>
      </c>
      <c r="E602" s="58">
        <f t="shared" si="31"/>
        <v>585</v>
      </c>
      <c r="F602" s="142"/>
      <c r="G602" s="206"/>
      <c r="H602" s="180">
        <f t="shared" si="32"/>
        <v>0</v>
      </c>
    </row>
    <row r="603" spans="1:8">
      <c r="A603" s="139" t="s">
        <v>694</v>
      </c>
      <c r="B603" s="134" t="s">
        <v>2061</v>
      </c>
      <c r="C603" s="149">
        <v>550</v>
      </c>
      <c r="D603" s="58">
        <f>Summary!$B$87</f>
        <v>10</v>
      </c>
      <c r="E603" s="58">
        <f t="shared" si="31"/>
        <v>495</v>
      </c>
      <c r="F603" s="142"/>
      <c r="G603" s="206"/>
      <c r="H603" s="180">
        <f t="shared" si="32"/>
        <v>0</v>
      </c>
    </row>
    <row r="604" spans="1:8">
      <c r="A604" s="139" t="s">
        <v>694</v>
      </c>
      <c r="B604" s="134" t="s">
        <v>2062</v>
      </c>
      <c r="C604" s="149">
        <v>500</v>
      </c>
      <c r="D604" s="58">
        <f>Summary!$B$87</f>
        <v>10</v>
      </c>
      <c r="E604" s="58">
        <f t="shared" si="31"/>
        <v>450</v>
      </c>
      <c r="F604" s="142"/>
      <c r="G604" s="206"/>
      <c r="H604" s="180">
        <f t="shared" si="32"/>
        <v>0</v>
      </c>
    </row>
    <row r="605" spans="1:8">
      <c r="A605" s="139" t="s">
        <v>694</v>
      </c>
      <c r="B605" s="134" t="s">
        <v>2063</v>
      </c>
      <c r="C605" s="149">
        <v>475</v>
      </c>
      <c r="D605" s="58">
        <f>Summary!$B$87</f>
        <v>10</v>
      </c>
      <c r="E605" s="58">
        <f t="shared" si="31"/>
        <v>427.5</v>
      </c>
      <c r="F605" s="142"/>
      <c r="G605" s="206"/>
      <c r="H605" s="180">
        <f t="shared" si="32"/>
        <v>0</v>
      </c>
    </row>
    <row r="606" spans="1:8" ht="25">
      <c r="A606" s="139" t="s">
        <v>695</v>
      </c>
      <c r="B606" s="134" t="s">
        <v>2064</v>
      </c>
      <c r="C606" s="149">
        <v>12500</v>
      </c>
      <c r="D606" s="58">
        <f>Summary!$B$87</f>
        <v>10</v>
      </c>
      <c r="E606" s="58">
        <f t="shared" si="31"/>
        <v>11250</v>
      </c>
      <c r="F606" s="142" t="s">
        <v>696</v>
      </c>
      <c r="G606" s="206"/>
      <c r="H606" s="180">
        <f t="shared" si="32"/>
        <v>0</v>
      </c>
    </row>
    <row r="607" spans="1:8" ht="62.5">
      <c r="A607" s="139" t="s">
        <v>697</v>
      </c>
      <c r="B607" s="134" t="s">
        <v>2065</v>
      </c>
      <c r="C607" s="149">
        <v>25000</v>
      </c>
      <c r="D607" s="58">
        <f>Summary!$B$87</f>
        <v>10</v>
      </c>
      <c r="E607" s="58">
        <f t="shared" si="31"/>
        <v>22500</v>
      </c>
      <c r="F607" s="142" t="s">
        <v>2507</v>
      </c>
      <c r="G607" s="206"/>
      <c r="H607" s="180">
        <f t="shared" si="32"/>
        <v>0</v>
      </c>
    </row>
    <row r="608" spans="1:8" ht="13">
      <c r="A608" s="147" t="s">
        <v>698</v>
      </c>
      <c r="B608" s="148"/>
      <c r="C608" s="148"/>
      <c r="D608" s="148"/>
      <c r="E608" s="148"/>
      <c r="F608" s="148"/>
      <c r="G608" s="218"/>
      <c r="H608" s="148"/>
    </row>
    <row r="609" spans="1:8" ht="62.5">
      <c r="A609" s="139" t="s">
        <v>699</v>
      </c>
      <c r="B609" s="134" t="s">
        <v>1876</v>
      </c>
      <c r="C609" s="149">
        <v>10000</v>
      </c>
      <c r="D609" s="58">
        <f>Summary!$B$88</f>
        <v>10</v>
      </c>
      <c r="E609" s="58">
        <f t="shared" ref="E609:E637" si="33">SUM(C609-(C609*(D609/100)))</f>
        <v>9000</v>
      </c>
      <c r="F609" s="142" t="s">
        <v>454</v>
      </c>
      <c r="G609" s="206"/>
      <c r="H609" s="180">
        <f t="shared" si="32"/>
        <v>0</v>
      </c>
    </row>
    <row r="610" spans="1:8" ht="100">
      <c r="A610" s="139" t="s">
        <v>700</v>
      </c>
      <c r="B610" s="134" t="s">
        <v>1877</v>
      </c>
      <c r="C610" s="149">
        <v>20000</v>
      </c>
      <c r="D610" s="58">
        <f>Summary!$B$88</f>
        <v>10</v>
      </c>
      <c r="E610" s="58">
        <f t="shared" si="33"/>
        <v>18000</v>
      </c>
      <c r="F610" s="142" t="s">
        <v>701</v>
      </c>
      <c r="G610" s="206"/>
      <c r="H610" s="180">
        <f t="shared" si="32"/>
        <v>0</v>
      </c>
    </row>
    <row r="611" spans="1:8" ht="50">
      <c r="A611" s="139" t="s">
        <v>702</v>
      </c>
      <c r="B611" s="134" t="s">
        <v>1878</v>
      </c>
      <c r="C611" s="149">
        <v>7000</v>
      </c>
      <c r="D611" s="58">
        <f>Summary!$B$88</f>
        <v>10</v>
      </c>
      <c r="E611" s="58">
        <f t="shared" si="33"/>
        <v>6300</v>
      </c>
      <c r="F611" s="142" t="s">
        <v>703</v>
      </c>
      <c r="G611" s="206"/>
      <c r="H611" s="180">
        <f t="shared" si="32"/>
        <v>0</v>
      </c>
    </row>
    <row r="612" spans="1:8" ht="75">
      <c r="A612" s="139" t="s">
        <v>704</v>
      </c>
      <c r="B612" s="134" t="s">
        <v>1879</v>
      </c>
      <c r="C612" s="149">
        <v>5000</v>
      </c>
      <c r="D612" s="58">
        <f>Summary!$B$88</f>
        <v>10</v>
      </c>
      <c r="E612" s="58">
        <f t="shared" si="33"/>
        <v>4500</v>
      </c>
      <c r="F612" s="142" t="s">
        <v>2459</v>
      </c>
      <c r="G612" s="206"/>
      <c r="H612" s="180">
        <f t="shared" si="32"/>
        <v>0</v>
      </c>
    </row>
    <row r="613" spans="1:8" ht="37.5">
      <c r="A613" s="139" t="s">
        <v>705</v>
      </c>
      <c r="B613" s="134" t="s">
        <v>1880</v>
      </c>
      <c r="C613" s="149">
        <v>20000</v>
      </c>
      <c r="D613" s="58">
        <f>Summary!$B$88</f>
        <v>10</v>
      </c>
      <c r="E613" s="58">
        <f t="shared" si="33"/>
        <v>18000</v>
      </c>
      <c r="F613" s="142" t="s">
        <v>706</v>
      </c>
      <c r="G613" s="206"/>
      <c r="H613" s="180">
        <f t="shared" si="32"/>
        <v>0</v>
      </c>
    </row>
    <row r="614" spans="1:8" ht="50">
      <c r="A614" s="139" t="s">
        <v>707</v>
      </c>
      <c r="B614" s="134" t="s">
        <v>1881</v>
      </c>
      <c r="C614" s="149">
        <v>20000</v>
      </c>
      <c r="D614" s="58">
        <f>Summary!$B$88</f>
        <v>10</v>
      </c>
      <c r="E614" s="58">
        <f t="shared" si="33"/>
        <v>18000</v>
      </c>
      <c r="F614" s="142" t="s">
        <v>708</v>
      </c>
      <c r="G614" s="206"/>
      <c r="H614" s="180">
        <f t="shared" si="32"/>
        <v>0</v>
      </c>
    </row>
    <row r="615" spans="1:8" ht="37.5">
      <c r="A615" s="139" t="s">
        <v>709</v>
      </c>
      <c r="B615" s="134" t="s">
        <v>1882</v>
      </c>
      <c r="C615" s="149">
        <v>4000</v>
      </c>
      <c r="D615" s="58">
        <f>Summary!$B$88</f>
        <v>10</v>
      </c>
      <c r="E615" s="58">
        <f t="shared" si="33"/>
        <v>3600</v>
      </c>
      <c r="F615" s="142" t="s">
        <v>710</v>
      </c>
      <c r="G615" s="206"/>
      <c r="H615" s="180">
        <f t="shared" si="32"/>
        <v>0</v>
      </c>
    </row>
    <row r="616" spans="1:8" ht="25">
      <c r="A616" s="139" t="s">
        <v>711</v>
      </c>
      <c r="B616" s="134" t="s">
        <v>1883</v>
      </c>
      <c r="C616" s="149">
        <v>1000</v>
      </c>
      <c r="D616" s="58">
        <f>Summary!$B$88</f>
        <v>10</v>
      </c>
      <c r="E616" s="58">
        <f t="shared" si="33"/>
        <v>900</v>
      </c>
      <c r="F616" s="142" t="s">
        <v>712</v>
      </c>
      <c r="G616" s="206"/>
      <c r="H616" s="180">
        <f t="shared" si="32"/>
        <v>0</v>
      </c>
    </row>
    <row r="617" spans="1:8" ht="25">
      <c r="A617" s="139" t="s">
        <v>713</v>
      </c>
      <c r="B617" s="134" t="s">
        <v>1884</v>
      </c>
      <c r="C617" s="149">
        <v>2000</v>
      </c>
      <c r="D617" s="58">
        <f>Summary!$B$88</f>
        <v>10</v>
      </c>
      <c r="E617" s="58">
        <f t="shared" si="33"/>
        <v>1800</v>
      </c>
      <c r="F617" s="142" t="s">
        <v>714</v>
      </c>
      <c r="G617" s="206"/>
      <c r="H617" s="180">
        <f t="shared" si="32"/>
        <v>0</v>
      </c>
    </row>
    <row r="618" spans="1:8" ht="25">
      <c r="A618" s="139" t="s">
        <v>715</v>
      </c>
      <c r="B618" s="134" t="s">
        <v>1885</v>
      </c>
      <c r="C618" s="149">
        <v>4000</v>
      </c>
      <c r="D618" s="58">
        <f>Summary!$B$88</f>
        <v>10</v>
      </c>
      <c r="E618" s="58">
        <f t="shared" si="33"/>
        <v>3600</v>
      </c>
      <c r="F618" s="142" t="s">
        <v>716</v>
      </c>
      <c r="G618" s="206"/>
      <c r="H618" s="180">
        <f t="shared" si="32"/>
        <v>0</v>
      </c>
    </row>
    <row r="619" spans="1:8" ht="25">
      <c r="A619" s="139" t="s">
        <v>717</v>
      </c>
      <c r="B619" s="134" t="s">
        <v>1886</v>
      </c>
      <c r="C619" s="149">
        <v>5000</v>
      </c>
      <c r="D619" s="58">
        <f>Summary!$B$88</f>
        <v>10</v>
      </c>
      <c r="E619" s="58">
        <f t="shared" si="33"/>
        <v>4500</v>
      </c>
      <c r="F619" s="142" t="s">
        <v>718</v>
      </c>
      <c r="G619" s="206"/>
      <c r="H619" s="180">
        <f t="shared" si="32"/>
        <v>0</v>
      </c>
    </row>
    <row r="620" spans="1:8" ht="25">
      <c r="A620" s="139" t="s">
        <v>719</v>
      </c>
      <c r="B620" s="134" t="s">
        <v>1887</v>
      </c>
      <c r="C620" s="149">
        <v>8000</v>
      </c>
      <c r="D620" s="58">
        <f>Summary!$B$88</f>
        <v>10</v>
      </c>
      <c r="E620" s="58">
        <f t="shared" si="33"/>
        <v>7200</v>
      </c>
      <c r="F620" s="142" t="s">
        <v>720</v>
      </c>
      <c r="G620" s="206"/>
      <c r="H620" s="180">
        <f t="shared" si="32"/>
        <v>0</v>
      </c>
    </row>
    <row r="621" spans="1:8" ht="50">
      <c r="A621" s="139" t="s">
        <v>721</v>
      </c>
      <c r="B621" s="134" t="s">
        <v>1888</v>
      </c>
      <c r="C621" s="149">
        <v>2000</v>
      </c>
      <c r="D621" s="58">
        <f>Summary!$B$88</f>
        <v>10</v>
      </c>
      <c r="E621" s="58">
        <f t="shared" si="33"/>
        <v>1800</v>
      </c>
      <c r="F621" s="142" t="s">
        <v>722</v>
      </c>
      <c r="G621" s="206"/>
      <c r="H621" s="180">
        <f t="shared" si="32"/>
        <v>0</v>
      </c>
    </row>
    <row r="622" spans="1:8" ht="150">
      <c r="A622" s="139" t="s">
        <v>723</v>
      </c>
      <c r="B622" s="134" t="s">
        <v>1889</v>
      </c>
      <c r="C622" s="149">
        <v>1000</v>
      </c>
      <c r="D622" s="58">
        <f>Summary!$B$88</f>
        <v>10</v>
      </c>
      <c r="E622" s="58">
        <f t="shared" si="33"/>
        <v>900</v>
      </c>
      <c r="F622" s="142" t="s">
        <v>2508</v>
      </c>
      <c r="G622" s="206"/>
      <c r="H622" s="180">
        <f t="shared" si="32"/>
        <v>0</v>
      </c>
    </row>
    <row r="623" spans="1:8" ht="187.5">
      <c r="A623" s="139" t="s">
        <v>724</v>
      </c>
      <c r="B623" s="134" t="s">
        <v>1890</v>
      </c>
      <c r="C623" s="149">
        <v>5000</v>
      </c>
      <c r="D623" s="58">
        <f>Summary!$B$88</f>
        <v>10</v>
      </c>
      <c r="E623" s="58">
        <f t="shared" si="33"/>
        <v>4500</v>
      </c>
      <c r="F623" s="142" t="s">
        <v>2509</v>
      </c>
      <c r="G623" s="206"/>
      <c r="H623" s="180">
        <f t="shared" si="32"/>
        <v>0</v>
      </c>
    </row>
    <row r="624" spans="1:8">
      <c r="A624" s="139" t="s">
        <v>724</v>
      </c>
      <c r="B624" s="134" t="s">
        <v>1891</v>
      </c>
      <c r="C624" s="149">
        <v>4000</v>
      </c>
      <c r="D624" s="58">
        <f>Summary!$B$88</f>
        <v>10</v>
      </c>
      <c r="E624" s="58">
        <f t="shared" si="33"/>
        <v>3600</v>
      </c>
      <c r="F624" s="142"/>
      <c r="G624" s="206"/>
      <c r="H624" s="180">
        <f t="shared" si="32"/>
        <v>0</v>
      </c>
    </row>
    <row r="625" spans="1:8" ht="50">
      <c r="A625" s="139" t="s">
        <v>725</v>
      </c>
      <c r="B625" s="134" t="s">
        <v>1892</v>
      </c>
      <c r="C625" s="149">
        <v>5000</v>
      </c>
      <c r="D625" s="58">
        <f>Summary!$B$88</f>
        <v>10</v>
      </c>
      <c r="E625" s="58">
        <f t="shared" si="33"/>
        <v>4500</v>
      </c>
      <c r="F625" s="142" t="s">
        <v>2510</v>
      </c>
      <c r="G625" s="206"/>
      <c r="H625" s="180">
        <f t="shared" si="32"/>
        <v>0</v>
      </c>
    </row>
    <row r="626" spans="1:8" ht="50">
      <c r="A626" s="139" t="s">
        <v>726</v>
      </c>
      <c r="B626" s="134" t="s">
        <v>1893</v>
      </c>
      <c r="C626" s="149">
        <v>5000</v>
      </c>
      <c r="D626" s="58">
        <f>Summary!$B$88</f>
        <v>10</v>
      </c>
      <c r="E626" s="58">
        <f t="shared" si="33"/>
        <v>4500</v>
      </c>
      <c r="F626" s="142" t="s">
        <v>2511</v>
      </c>
      <c r="G626" s="206"/>
      <c r="H626" s="180">
        <f t="shared" si="32"/>
        <v>0</v>
      </c>
    </row>
    <row r="627" spans="1:8" ht="25">
      <c r="A627" s="139" t="s">
        <v>727</v>
      </c>
      <c r="B627" s="134" t="s">
        <v>1894</v>
      </c>
      <c r="C627" s="149">
        <v>10000</v>
      </c>
      <c r="D627" s="58">
        <f>Summary!$B$88</f>
        <v>10</v>
      </c>
      <c r="E627" s="58">
        <f t="shared" si="33"/>
        <v>9000</v>
      </c>
      <c r="F627" s="142" t="s">
        <v>728</v>
      </c>
      <c r="G627" s="206"/>
      <c r="H627" s="180">
        <f t="shared" si="32"/>
        <v>0</v>
      </c>
    </row>
    <row r="628" spans="1:8" ht="50">
      <c r="A628" s="139" t="s">
        <v>729</v>
      </c>
      <c r="B628" s="134" t="s">
        <v>1895</v>
      </c>
      <c r="C628" s="149">
        <v>10000</v>
      </c>
      <c r="D628" s="58">
        <f>Summary!$B$88</f>
        <v>10</v>
      </c>
      <c r="E628" s="58">
        <f t="shared" si="33"/>
        <v>9000</v>
      </c>
      <c r="F628" s="142" t="s">
        <v>2512</v>
      </c>
      <c r="G628" s="206"/>
      <c r="H628" s="180">
        <f t="shared" si="32"/>
        <v>0</v>
      </c>
    </row>
    <row r="629" spans="1:8" ht="62.5">
      <c r="A629" s="139" t="s">
        <v>730</v>
      </c>
      <c r="B629" s="134" t="s">
        <v>1896</v>
      </c>
      <c r="C629" s="223">
        <v>0</v>
      </c>
      <c r="D629" s="58">
        <f>Summary!$B$88</f>
        <v>10</v>
      </c>
      <c r="E629" s="210">
        <f t="shared" si="33"/>
        <v>0</v>
      </c>
      <c r="F629" s="142" t="s">
        <v>2513</v>
      </c>
      <c r="G629" s="206"/>
      <c r="H629" s="180">
        <f t="shared" si="32"/>
        <v>0</v>
      </c>
    </row>
    <row r="630" spans="1:8" ht="62.5">
      <c r="A630" s="139" t="s">
        <v>731</v>
      </c>
      <c r="B630" s="134" t="s">
        <v>1897</v>
      </c>
      <c r="C630" s="149">
        <v>20000</v>
      </c>
      <c r="D630" s="58">
        <f>Summary!$B$88</f>
        <v>10</v>
      </c>
      <c r="E630" s="58">
        <f t="shared" si="33"/>
        <v>18000</v>
      </c>
      <c r="F630" s="142" t="s">
        <v>2513</v>
      </c>
      <c r="G630" s="206"/>
      <c r="H630" s="180">
        <f t="shared" si="32"/>
        <v>0</v>
      </c>
    </row>
    <row r="631" spans="1:8" ht="62.5">
      <c r="A631" s="139" t="s">
        <v>732</v>
      </c>
      <c r="B631" s="134" t="s">
        <v>1899</v>
      </c>
      <c r="C631" s="149">
        <v>5000</v>
      </c>
      <c r="D631" s="58">
        <f>Summary!$B$88</f>
        <v>10</v>
      </c>
      <c r="E631" s="58">
        <f t="shared" si="33"/>
        <v>4500</v>
      </c>
      <c r="F631" s="142" t="s">
        <v>2513</v>
      </c>
      <c r="G631" s="206"/>
      <c r="H631" s="180">
        <f t="shared" si="32"/>
        <v>0</v>
      </c>
    </row>
    <row r="632" spans="1:8" ht="62.5">
      <c r="A632" s="139" t="s">
        <v>733</v>
      </c>
      <c r="B632" s="134" t="s">
        <v>1898</v>
      </c>
      <c r="C632" s="149">
        <v>25000</v>
      </c>
      <c r="D632" s="58">
        <f>Summary!$B$88</f>
        <v>10</v>
      </c>
      <c r="E632" s="58">
        <f t="shared" si="33"/>
        <v>22500</v>
      </c>
      <c r="F632" s="142" t="s">
        <v>2513</v>
      </c>
      <c r="G632" s="206"/>
      <c r="H632" s="180">
        <f t="shared" si="32"/>
        <v>0</v>
      </c>
    </row>
    <row r="633" spans="1:8" ht="62.5">
      <c r="A633" s="139" t="s">
        <v>734</v>
      </c>
      <c r="B633" s="134" t="s">
        <v>1902</v>
      </c>
      <c r="C633" s="149">
        <v>30000</v>
      </c>
      <c r="D633" s="58">
        <f>Summary!$B$88</f>
        <v>10</v>
      </c>
      <c r="E633" s="58">
        <f t="shared" si="33"/>
        <v>27000</v>
      </c>
      <c r="F633" s="142" t="s">
        <v>2513</v>
      </c>
      <c r="G633" s="206"/>
      <c r="H633" s="180">
        <f t="shared" si="32"/>
        <v>0</v>
      </c>
    </row>
    <row r="634" spans="1:8" ht="62.5">
      <c r="A634" s="139" t="s">
        <v>735</v>
      </c>
      <c r="B634" s="134" t="s">
        <v>1903</v>
      </c>
      <c r="C634" s="149">
        <v>10000</v>
      </c>
      <c r="D634" s="58">
        <f>Summary!$B$88</f>
        <v>10</v>
      </c>
      <c r="E634" s="58">
        <f t="shared" si="33"/>
        <v>9000</v>
      </c>
      <c r="F634" s="142" t="s">
        <v>2513</v>
      </c>
      <c r="G634" s="206"/>
      <c r="H634" s="180">
        <f t="shared" si="32"/>
        <v>0</v>
      </c>
    </row>
    <row r="635" spans="1:8" ht="62.5">
      <c r="A635" s="139" t="s">
        <v>1900</v>
      </c>
      <c r="B635" s="134" t="s">
        <v>1901</v>
      </c>
      <c r="C635" s="149">
        <v>15000</v>
      </c>
      <c r="D635" s="58">
        <f>Summary!$B$88</f>
        <v>10</v>
      </c>
      <c r="E635" s="58">
        <f t="shared" si="33"/>
        <v>13500</v>
      </c>
      <c r="F635" s="142" t="s">
        <v>2513</v>
      </c>
      <c r="G635" s="206"/>
      <c r="H635" s="180">
        <f t="shared" si="32"/>
        <v>0</v>
      </c>
    </row>
    <row r="636" spans="1:8" ht="62.5">
      <c r="A636" s="139" t="s">
        <v>736</v>
      </c>
      <c r="B636" s="134" t="s">
        <v>1905</v>
      </c>
      <c r="C636" s="149">
        <v>10000</v>
      </c>
      <c r="D636" s="58">
        <f>Summary!$B$88</f>
        <v>10</v>
      </c>
      <c r="E636" s="58">
        <f t="shared" si="33"/>
        <v>9000</v>
      </c>
      <c r="F636" s="142" t="s">
        <v>2513</v>
      </c>
      <c r="G636" s="206"/>
      <c r="H636" s="180">
        <f t="shared" si="32"/>
        <v>0</v>
      </c>
    </row>
    <row r="637" spans="1:8" ht="62.5">
      <c r="A637" s="139" t="s">
        <v>737</v>
      </c>
      <c r="B637" s="134" t="s">
        <v>1904</v>
      </c>
      <c r="C637" s="149">
        <v>2000</v>
      </c>
      <c r="D637" s="58">
        <f>Summary!$B$88</f>
        <v>10</v>
      </c>
      <c r="E637" s="58">
        <f t="shared" si="33"/>
        <v>1800</v>
      </c>
      <c r="F637" s="142" t="s">
        <v>2513</v>
      </c>
      <c r="G637" s="206"/>
      <c r="H637" s="180">
        <f t="shared" si="32"/>
        <v>0</v>
      </c>
    </row>
  </sheetData>
  <sheetProtection algorithmName="SHA-512" hashValue="bScYS8HTboPMf2hLyYM9nu/ovyGzCgt2LbmDkaz3dXcCQx97OAHozcDBOKxl8pqcQSampQqqHzVUiopTYy0oiw==" saltValue="Lc34wWkLaNaiY8HrrTvgkQ==" spinCount="100000" sheet="1" objects="1" scenarios="1"/>
  <autoFilter ref="A1:F637"/>
  <mergeCells count="1">
    <mergeCell ref="B2:F2"/>
  </mergeCells>
  <dataValidations count="1">
    <dataValidation type="textLength" allowBlank="1" showInputMessage="1" showErrorMessage="1" sqref="B4:B38 B85:B103 B127:B150 B153:B155 B157:B162 B164:B165 B290:B293 B372:B375 B402:B404 B408:B409 B412:B414 B419:B420 B392:B393 B395:B396">
      <formula1>1</formula1>
      <formula2>40</formula2>
    </dataValidation>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A2" sqref="A2"/>
    </sheetView>
  </sheetViews>
  <sheetFormatPr defaultColWidth="8.81640625" defaultRowHeight="12.5"/>
  <cols>
    <col min="1" max="1" width="45.7265625" style="18" customWidth="1"/>
    <col min="2" max="2" width="17.7265625" style="48" customWidth="1"/>
    <col min="3" max="3" width="17.7265625" style="18" customWidth="1"/>
    <col min="4" max="4" width="17.7265625" style="176" customWidth="1"/>
    <col min="5" max="5" width="17.7265625" style="18" customWidth="1"/>
    <col min="6" max="6" width="45.7265625" style="18" customWidth="1"/>
    <col min="7" max="7" width="8.81640625" style="194"/>
    <col min="8" max="8" width="12.7265625" style="18" customWidth="1"/>
    <col min="9" max="16384" width="8.81640625" style="18"/>
  </cols>
  <sheetData>
    <row r="1" spans="1:8" ht="26">
      <c r="A1" s="36" t="s">
        <v>2359</v>
      </c>
      <c r="B1" s="36" t="s">
        <v>738</v>
      </c>
      <c r="C1" s="37" t="s">
        <v>854</v>
      </c>
      <c r="D1" s="173" t="s">
        <v>1472</v>
      </c>
      <c r="E1" s="38" t="s">
        <v>865</v>
      </c>
      <c r="F1" s="39" t="s">
        <v>67</v>
      </c>
      <c r="G1" s="190" t="s">
        <v>2520</v>
      </c>
      <c r="H1" s="12" t="s">
        <v>2521</v>
      </c>
    </row>
    <row r="2" spans="1:8" ht="409.5">
      <c r="A2" s="133" t="s">
        <v>775</v>
      </c>
      <c r="B2" s="134" t="s">
        <v>2261</v>
      </c>
      <c r="C2" s="135">
        <v>250</v>
      </c>
      <c r="D2" s="172">
        <f>Summary!B62</f>
        <v>10</v>
      </c>
      <c r="E2" s="58">
        <f>SUM(C2-(C2*(D2/100)))</f>
        <v>225</v>
      </c>
      <c r="F2" s="60" t="s">
        <v>2373</v>
      </c>
      <c r="G2" s="206"/>
      <c r="H2" s="188">
        <f t="shared" ref="H2" si="0">E2*G2</f>
        <v>0</v>
      </c>
    </row>
    <row r="3" spans="1:8" ht="375">
      <c r="A3" s="133" t="s">
        <v>776</v>
      </c>
      <c r="B3" s="134" t="s">
        <v>2262</v>
      </c>
      <c r="C3" s="135">
        <v>225</v>
      </c>
      <c r="D3" s="172">
        <f>Summary!B62</f>
        <v>10</v>
      </c>
      <c r="E3" s="58">
        <f>SUM(C3-(C3*(D3/100)))</f>
        <v>202.5</v>
      </c>
      <c r="F3" s="60" t="s">
        <v>2373</v>
      </c>
      <c r="G3" s="206"/>
      <c r="H3" s="188">
        <f t="shared" ref="H3:H20" si="1">E3*G3</f>
        <v>0</v>
      </c>
    </row>
    <row r="4" spans="1:8" ht="225">
      <c r="A4" s="133" t="s">
        <v>777</v>
      </c>
      <c r="B4" s="134" t="s">
        <v>2261</v>
      </c>
      <c r="C4" s="135">
        <v>200</v>
      </c>
      <c r="D4" s="172">
        <f>Summary!B62</f>
        <v>10</v>
      </c>
      <c r="E4" s="58">
        <f>SUM(C4-(C4*(D4/100)))</f>
        <v>180</v>
      </c>
      <c r="F4" s="60" t="s">
        <v>2373</v>
      </c>
      <c r="G4" s="206"/>
      <c r="H4" s="188">
        <f t="shared" si="1"/>
        <v>0</v>
      </c>
    </row>
    <row r="5" spans="1:8" ht="175">
      <c r="A5" s="133" t="s">
        <v>778</v>
      </c>
      <c r="B5" s="134" t="s">
        <v>2263</v>
      </c>
      <c r="C5" s="135"/>
      <c r="D5" s="172">
        <f>Summary!B62</f>
        <v>10</v>
      </c>
      <c r="E5" s="58">
        <f>SUM(C5-(C5*(D5/100)))</f>
        <v>0</v>
      </c>
      <c r="F5" s="61"/>
      <c r="G5" s="206"/>
      <c r="H5" s="188">
        <f t="shared" si="1"/>
        <v>0</v>
      </c>
    </row>
    <row r="6" spans="1:8" ht="237.5">
      <c r="A6" s="1" t="s">
        <v>2387</v>
      </c>
      <c r="B6" s="134" t="s">
        <v>2264</v>
      </c>
      <c r="C6" s="61"/>
      <c r="D6" s="174"/>
      <c r="E6" s="58">
        <f>SUM(C6-(C6*(D6/100)))</f>
        <v>0</v>
      </c>
      <c r="F6" s="61"/>
      <c r="G6" s="206"/>
      <c r="H6" s="188">
        <f t="shared" si="1"/>
        <v>0</v>
      </c>
    </row>
    <row r="7" spans="1:8" ht="13">
      <c r="A7" s="29" t="s">
        <v>2252</v>
      </c>
      <c r="B7" s="29"/>
      <c r="C7" s="29"/>
      <c r="D7" s="169"/>
      <c r="E7" s="29"/>
      <c r="F7" s="169"/>
      <c r="G7" s="191"/>
      <c r="H7" s="169"/>
    </row>
    <row r="8" spans="1:8" ht="25">
      <c r="A8" s="47" t="s">
        <v>2253</v>
      </c>
      <c r="B8" s="51" t="s">
        <v>2253</v>
      </c>
      <c r="C8" s="46">
        <v>17000</v>
      </c>
      <c r="D8" s="175">
        <f>Summary!B64</f>
        <v>10</v>
      </c>
      <c r="E8" s="58">
        <f>SUM(C8-(C8*(D8/100)))</f>
        <v>15300</v>
      </c>
      <c r="F8" s="47" t="s">
        <v>2257</v>
      </c>
      <c r="G8" s="206"/>
      <c r="H8" s="180">
        <f t="shared" si="1"/>
        <v>0</v>
      </c>
    </row>
    <row r="9" spans="1:8">
      <c r="A9" s="47" t="s">
        <v>2254</v>
      </c>
      <c r="B9" s="51" t="s">
        <v>2254</v>
      </c>
      <c r="C9" s="46">
        <v>1000</v>
      </c>
      <c r="D9" s="175">
        <f>Summary!B64</f>
        <v>10</v>
      </c>
      <c r="E9" s="58">
        <f>SUM(C9-(C9*(D9/100)))</f>
        <v>900</v>
      </c>
      <c r="F9" s="47" t="s">
        <v>2258</v>
      </c>
      <c r="G9" s="206"/>
      <c r="H9" s="180">
        <f t="shared" si="1"/>
        <v>0</v>
      </c>
    </row>
    <row r="10" spans="1:8">
      <c r="A10" s="47" t="s">
        <v>2255</v>
      </c>
      <c r="B10" s="51" t="s">
        <v>2255</v>
      </c>
      <c r="C10" s="46">
        <v>2000</v>
      </c>
      <c r="D10" s="175">
        <f>Summary!B64</f>
        <v>10</v>
      </c>
      <c r="E10" s="58">
        <f>SUM(C10-(C10*(D10/100)))</f>
        <v>1800</v>
      </c>
      <c r="F10" s="47" t="s">
        <v>2259</v>
      </c>
      <c r="G10" s="206"/>
      <c r="H10" s="180">
        <f t="shared" si="1"/>
        <v>0</v>
      </c>
    </row>
    <row r="11" spans="1:8">
      <c r="A11" s="47" t="s">
        <v>2256</v>
      </c>
      <c r="B11" s="51" t="s">
        <v>2256</v>
      </c>
      <c r="C11" s="46">
        <v>20000</v>
      </c>
      <c r="D11" s="175">
        <f>Summary!B64</f>
        <v>10</v>
      </c>
      <c r="E11" s="58">
        <f>SUM(C11-(C11*(D11/100)))</f>
        <v>18000</v>
      </c>
      <c r="F11" s="47" t="s">
        <v>2260</v>
      </c>
      <c r="G11" s="206"/>
      <c r="H11" s="180">
        <f t="shared" si="1"/>
        <v>0</v>
      </c>
    </row>
    <row r="12" spans="1:8" ht="13">
      <c r="A12" s="29" t="s">
        <v>2333</v>
      </c>
      <c r="B12" s="29"/>
      <c r="C12" s="29"/>
      <c r="D12" s="169"/>
      <c r="E12" s="29"/>
      <c r="F12" s="169"/>
      <c r="G12" s="191"/>
      <c r="H12" s="169"/>
    </row>
    <row r="13" spans="1:8">
      <c r="A13" s="47" t="s">
        <v>2345</v>
      </c>
      <c r="B13" s="51" t="s">
        <v>2346</v>
      </c>
      <c r="C13" s="46">
        <v>75</v>
      </c>
      <c r="D13" s="175">
        <f>Summary!B65</f>
        <v>10</v>
      </c>
      <c r="E13" s="58">
        <f t="shared" ref="E13:E20" si="2">SUM(C13-(C13*(D13/100)))</f>
        <v>67.5</v>
      </c>
      <c r="F13" s="47" t="s">
        <v>2336</v>
      </c>
      <c r="G13" s="206"/>
      <c r="H13" s="180">
        <f t="shared" si="1"/>
        <v>0</v>
      </c>
    </row>
    <row r="14" spans="1:8">
      <c r="A14" s="47" t="s">
        <v>2338</v>
      </c>
      <c r="B14" s="51" t="s">
        <v>2347</v>
      </c>
      <c r="C14" s="46">
        <v>41</v>
      </c>
      <c r="D14" s="175">
        <f>Summary!B65</f>
        <v>10</v>
      </c>
      <c r="E14" s="58">
        <f t="shared" si="2"/>
        <v>36.9</v>
      </c>
      <c r="F14" s="47"/>
      <c r="G14" s="206"/>
      <c r="H14" s="180">
        <f t="shared" si="1"/>
        <v>0</v>
      </c>
    </row>
    <row r="15" spans="1:8">
      <c r="A15" s="47" t="s">
        <v>2334</v>
      </c>
      <c r="B15" s="51" t="s">
        <v>2335</v>
      </c>
      <c r="C15" s="46">
        <v>6250</v>
      </c>
      <c r="D15" s="175">
        <f>Summary!B65</f>
        <v>10</v>
      </c>
      <c r="E15" s="58">
        <f t="shared" si="2"/>
        <v>5625</v>
      </c>
      <c r="F15" s="47" t="s">
        <v>2336</v>
      </c>
      <c r="G15" s="206"/>
      <c r="H15" s="180">
        <f t="shared" si="1"/>
        <v>0</v>
      </c>
    </row>
    <row r="16" spans="1:8">
      <c r="A16" s="47" t="s">
        <v>2338</v>
      </c>
      <c r="B16" s="51" t="s">
        <v>2341</v>
      </c>
      <c r="C16" s="46">
        <v>2050</v>
      </c>
      <c r="D16" s="175">
        <f>Summary!B65</f>
        <v>10</v>
      </c>
      <c r="E16" s="58">
        <f t="shared" si="2"/>
        <v>1845</v>
      </c>
      <c r="F16" s="47"/>
      <c r="G16" s="206"/>
      <c r="H16" s="180">
        <f t="shared" si="1"/>
        <v>0</v>
      </c>
    </row>
    <row r="17" spans="1:8">
      <c r="A17" s="47" t="s">
        <v>2337</v>
      </c>
      <c r="B17" s="51" t="s">
        <v>2339</v>
      </c>
      <c r="C17" s="46">
        <v>200000</v>
      </c>
      <c r="D17" s="175">
        <f>Summary!B65</f>
        <v>10</v>
      </c>
      <c r="E17" s="58">
        <f t="shared" si="2"/>
        <v>180000</v>
      </c>
      <c r="F17" s="47" t="s">
        <v>2336</v>
      </c>
      <c r="G17" s="206"/>
      <c r="H17" s="180">
        <f t="shared" si="1"/>
        <v>0</v>
      </c>
    </row>
    <row r="18" spans="1:8" ht="25">
      <c r="A18" s="47" t="s">
        <v>2338</v>
      </c>
      <c r="B18" s="51" t="s">
        <v>2340</v>
      </c>
      <c r="C18" s="46">
        <v>65600</v>
      </c>
      <c r="D18" s="175">
        <f>Summary!B65</f>
        <v>10</v>
      </c>
      <c r="E18" s="58">
        <f t="shared" si="2"/>
        <v>59040</v>
      </c>
      <c r="F18" s="47"/>
      <c r="G18" s="206"/>
      <c r="H18" s="180">
        <f t="shared" si="1"/>
        <v>0</v>
      </c>
    </row>
    <row r="19" spans="1:8">
      <c r="A19" s="47" t="s">
        <v>2342</v>
      </c>
      <c r="B19" s="51" t="s">
        <v>2343</v>
      </c>
      <c r="C19" s="46">
        <v>50000</v>
      </c>
      <c r="D19" s="175">
        <f>Summary!B65</f>
        <v>10</v>
      </c>
      <c r="E19" s="58">
        <f t="shared" si="2"/>
        <v>45000</v>
      </c>
      <c r="F19" s="47" t="s">
        <v>2336</v>
      </c>
      <c r="G19" s="206"/>
      <c r="H19" s="180">
        <f t="shared" si="1"/>
        <v>0</v>
      </c>
    </row>
    <row r="20" spans="1:8" ht="25">
      <c r="A20" s="47" t="s">
        <v>2338</v>
      </c>
      <c r="B20" s="51" t="s">
        <v>2344</v>
      </c>
      <c r="C20" s="46">
        <v>16400</v>
      </c>
      <c r="D20" s="175">
        <f>Summary!B65</f>
        <v>10</v>
      </c>
      <c r="E20" s="58">
        <f t="shared" si="2"/>
        <v>14760</v>
      </c>
      <c r="F20" s="47"/>
      <c r="G20" s="206"/>
      <c r="H20" s="180">
        <f t="shared" si="1"/>
        <v>0</v>
      </c>
    </row>
  </sheetData>
  <sheetProtection algorithmName="SHA-512" hashValue="J4IWG3M183OfDwppU1QyWyWpQ/JKy8xdibhPbFvVlBfJTA3LVsf6UOjh/fDn2/4XJZS0hboHGGwgZrryD+LvBg==" saltValue="vy6vSx+jw1lJZ2oJU6xBuQ==" spinCount="100000" sheet="1" objects="1" scenarios="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4"/>
  <sheetViews>
    <sheetView workbookViewId="0">
      <selection sqref="A1:XFD1048576"/>
    </sheetView>
  </sheetViews>
  <sheetFormatPr defaultColWidth="9.08984375" defaultRowHeight="14.5"/>
  <cols>
    <col min="1" max="1" width="62" style="429" customWidth="1"/>
    <col min="2" max="2" width="38.7265625" style="429" customWidth="1"/>
    <col min="3" max="3" width="12.26953125" style="429" bestFit="1" customWidth="1"/>
    <col min="4" max="4" width="9.1796875" style="429" bestFit="1" customWidth="1"/>
    <col min="5" max="5" width="13.453125" style="429" bestFit="1" customWidth="1"/>
    <col min="6" max="6" width="59.26953125" style="429" customWidth="1"/>
    <col min="7" max="7" width="9.08984375" style="429"/>
    <col min="8" max="8" width="9.1796875" style="429" bestFit="1" customWidth="1"/>
    <col min="9" max="9" width="13.36328125" style="429" bestFit="1" customWidth="1"/>
    <col min="10" max="10" width="8.36328125" style="429" bestFit="1" customWidth="1"/>
    <col min="11" max="11" width="8.7265625" style="429" bestFit="1" customWidth="1"/>
    <col min="12" max="12" width="8.1796875" style="429" bestFit="1" customWidth="1"/>
    <col min="13" max="16384" width="9.08984375" style="429"/>
  </cols>
  <sheetData>
    <row r="1" spans="1:10" s="422" customFormat="1" ht="26">
      <c r="A1" s="416" t="s">
        <v>2359</v>
      </c>
      <c r="B1" s="416" t="s">
        <v>738</v>
      </c>
      <c r="C1" s="417" t="s">
        <v>854</v>
      </c>
      <c r="D1" s="418" t="s">
        <v>1472</v>
      </c>
      <c r="E1" s="417" t="s">
        <v>865</v>
      </c>
      <c r="F1" s="419" t="s">
        <v>67</v>
      </c>
      <c r="G1" s="420" t="s">
        <v>2520</v>
      </c>
      <c r="H1" s="421" t="s">
        <v>2521</v>
      </c>
    </row>
    <row r="2" spans="1:10">
      <c r="A2" s="423" t="s">
        <v>4142</v>
      </c>
      <c r="B2" s="423" t="s">
        <v>4143</v>
      </c>
      <c r="C2" s="424">
        <v>2400</v>
      </c>
      <c r="D2" s="425">
        <v>0.1</v>
      </c>
      <c r="E2" s="426">
        <f>C2*(1-D2)</f>
        <v>2160</v>
      </c>
      <c r="F2" s="423" t="s">
        <v>4144</v>
      </c>
      <c r="G2" s="427"/>
      <c r="H2" s="427">
        <f>G2*E2</f>
        <v>0</v>
      </c>
      <c r="I2" s="428"/>
      <c r="J2" s="427"/>
    </row>
    <row r="3" spans="1:10">
      <c r="A3" s="423" t="s">
        <v>4145</v>
      </c>
      <c r="B3" s="423" t="s">
        <v>4146</v>
      </c>
      <c r="C3" s="424">
        <v>4620</v>
      </c>
      <c r="D3" s="425">
        <v>0.1</v>
      </c>
      <c r="E3" s="426">
        <f t="shared" ref="E3:E66" si="0">C3*(1-D3)</f>
        <v>4158</v>
      </c>
      <c r="F3" s="423" t="s">
        <v>4147</v>
      </c>
      <c r="G3" s="427"/>
      <c r="H3" s="427">
        <f t="shared" ref="H3:H66" si="1">G3*E3</f>
        <v>0</v>
      </c>
      <c r="I3" s="428"/>
      <c r="J3" s="427"/>
    </row>
    <row r="4" spans="1:10">
      <c r="A4" s="423" t="s">
        <v>4148</v>
      </c>
      <c r="B4" s="423" t="s">
        <v>4149</v>
      </c>
      <c r="C4" s="424">
        <v>6720</v>
      </c>
      <c r="D4" s="425">
        <v>0.1</v>
      </c>
      <c r="E4" s="426">
        <f t="shared" si="0"/>
        <v>6048</v>
      </c>
      <c r="F4" s="423" t="s">
        <v>4150</v>
      </c>
      <c r="G4" s="427"/>
      <c r="H4" s="427">
        <f t="shared" si="1"/>
        <v>0</v>
      </c>
      <c r="I4" s="428"/>
      <c r="J4" s="427"/>
    </row>
    <row r="5" spans="1:10">
      <c r="A5" s="423" t="s">
        <v>4151</v>
      </c>
      <c r="B5" s="423" t="s">
        <v>4152</v>
      </c>
      <c r="C5" s="424">
        <v>8760</v>
      </c>
      <c r="D5" s="425">
        <v>0.1</v>
      </c>
      <c r="E5" s="426">
        <f t="shared" si="0"/>
        <v>7884</v>
      </c>
      <c r="F5" s="423" t="s">
        <v>4153</v>
      </c>
      <c r="G5" s="427"/>
      <c r="H5" s="427">
        <f t="shared" si="1"/>
        <v>0</v>
      </c>
      <c r="I5" s="428"/>
      <c r="J5" s="427"/>
    </row>
    <row r="6" spans="1:10">
      <c r="A6" s="423" t="s">
        <v>4154</v>
      </c>
      <c r="B6" s="423" t="s">
        <v>4155</v>
      </c>
      <c r="C6" s="424">
        <v>12720</v>
      </c>
      <c r="D6" s="425">
        <v>0.1</v>
      </c>
      <c r="E6" s="426">
        <f t="shared" si="0"/>
        <v>11448</v>
      </c>
      <c r="F6" s="423" t="s">
        <v>4156</v>
      </c>
      <c r="G6" s="427"/>
      <c r="H6" s="427">
        <f t="shared" si="1"/>
        <v>0</v>
      </c>
      <c r="I6" s="428"/>
      <c r="J6" s="427"/>
    </row>
    <row r="7" spans="1:10">
      <c r="A7" s="423" t="s">
        <v>4157</v>
      </c>
      <c r="B7" s="423" t="s">
        <v>4158</v>
      </c>
      <c r="C7" s="424">
        <v>16560</v>
      </c>
      <c r="D7" s="425">
        <v>0.1</v>
      </c>
      <c r="E7" s="426">
        <f t="shared" si="0"/>
        <v>14904</v>
      </c>
      <c r="F7" s="423" t="s">
        <v>4159</v>
      </c>
      <c r="G7" s="427"/>
      <c r="H7" s="427">
        <f t="shared" si="1"/>
        <v>0</v>
      </c>
      <c r="I7" s="428"/>
      <c r="J7" s="427"/>
    </row>
    <row r="8" spans="1:10">
      <c r="A8" s="423" t="s">
        <v>4160</v>
      </c>
      <c r="B8" s="423" t="s">
        <v>4161</v>
      </c>
      <c r="C8" s="424">
        <v>20040</v>
      </c>
      <c r="D8" s="425">
        <v>0.1</v>
      </c>
      <c r="E8" s="426">
        <f t="shared" si="0"/>
        <v>18036</v>
      </c>
      <c r="F8" s="423" t="s">
        <v>4162</v>
      </c>
      <c r="G8" s="427"/>
      <c r="H8" s="427">
        <f t="shared" si="1"/>
        <v>0</v>
      </c>
      <c r="I8" s="428"/>
      <c r="J8" s="427"/>
    </row>
    <row r="9" spans="1:10">
      <c r="A9" s="423" t="s">
        <v>4163</v>
      </c>
      <c r="B9" s="423" t="s">
        <v>4164</v>
      </c>
      <c r="C9" s="424">
        <v>23280</v>
      </c>
      <c r="D9" s="425">
        <v>0.1</v>
      </c>
      <c r="E9" s="426">
        <f t="shared" si="0"/>
        <v>20952</v>
      </c>
      <c r="F9" s="423" t="s">
        <v>4165</v>
      </c>
      <c r="G9" s="427"/>
      <c r="H9" s="427">
        <f t="shared" si="1"/>
        <v>0</v>
      </c>
      <c r="I9" s="428"/>
      <c r="J9" s="427"/>
    </row>
    <row r="10" spans="1:10">
      <c r="A10" s="423" t="s">
        <v>4166</v>
      </c>
      <c r="B10" s="423" t="s">
        <v>4167</v>
      </c>
      <c r="C10" s="424">
        <v>30000</v>
      </c>
      <c r="D10" s="425">
        <v>0.1</v>
      </c>
      <c r="E10" s="426">
        <f t="shared" si="0"/>
        <v>27000</v>
      </c>
      <c r="F10" s="423" t="s">
        <v>4168</v>
      </c>
      <c r="G10" s="427"/>
      <c r="H10" s="427">
        <f t="shared" si="1"/>
        <v>0</v>
      </c>
      <c r="I10" s="428"/>
      <c r="J10" s="427"/>
    </row>
    <row r="11" spans="1:10">
      <c r="A11" s="423" t="s">
        <v>4169</v>
      </c>
      <c r="B11" s="423" t="s">
        <v>4170</v>
      </c>
      <c r="C11" s="424">
        <v>36240</v>
      </c>
      <c r="D11" s="425">
        <v>0.1</v>
      </c>
      <c r="E11" s="426">
        <f t="shared" si="0"/>
        <v>32616</v>
      </c>
      <c r="F11" s="423" t="s">
        <v>4171</v>
      </c>
      <c r="G11" s="427"/>
      <c r="H11" s="427">
        <f t="shared" si="1"/>
        <v>0</v>
      </c>
      <c r="I11" s="428"/>
      <c r="J11" s="427"/>
    </row>
    <row r="12" spans="1:10">
      <c r="A12" s="423" t="s">
        <v>4172</v>
      </c>
      <c r="B12" s="423" t="s">
        <v>4173</v>
      </c>
      <c r="C12" s="424">
        <v>41880</v>
      </c>
      <c r="D12" s="425">
        <v>0.1</v>
      </c>
      <c r="E12" s="426">
        <f t="shared" si="0"/>
        <v>37692</v>
      </c>
      <c r="F12" s="423" t="s">
        <v>4174</v>
      </c>
      <c r="G12" s="427"/>
      <c r="H12" s="427">
        <f t="shared" si="1"/>
        <v>0</v>
      </c>
      <c r="I12" s="428"/>
      <c r="J12" s="427"/>
    </row>
    <row r="13" spans="1:10">
      <c r="A13" s="423" t="s">
        <v>4175</v>
      </c>
      <c r="B13" s="423" t="s">
        <v>4176</v>
      </c>
      <c r="C13" s="424">
        <v>50400</v>
      </c>
      <c r="D13" s="425">
        <v>0.1</v>
      </c>
      <c r="E13" s="426">
        <f t="shared" si="0"/>
        <v>45360</v>
      </c>
      <c r="F13" s="423" t="s">
        <v>4177</v>
      </c>
      <c r="G13" s="427"/>
      <c r="H13" s="427">
        <f t="shared" si="1"/>
        <v>0</v>
      </c>
      <c r="I13" s="428"/>
      <c r="J13" s="427"/>
    </row>
    <row r="14" spans="1:10">
      <c r="A14" s="423" t="s">
        <v>4178</v>
      </c>
      <c r="B14" s="423" t="s">
        <v>4179</v>
      </c>
      <c r="C14" s="424">
        <v>64680</v>
      </c>
      <c r="D14" s="425">
        <v>0.1</v>
      </c>
      <c r="E14" s="426">
        <f t="shared" si="0"/>
        <v>58212</v>
      </c>
      <c r="F14" s="423" t="s">
        <v>4180</v>
      </c>
      <c r="G14" s="427"/>
      <c r="H14" s="427">
        <f t="shared" si="1"/>
        <v>0</v>
      </c>
      <c r="I14" s="428"/>
      <c r="J14" s="427"/>
    </row>
    <row r="15" spans="1:10">
      <c r="A15" s="423" t="s">
        <v>4181</v>
      </c>
      <c r="B15" s="423" t="s">
        <v>4182</v>
      </c>
      <c r="C15" s="424">
        <v>77520</v>
      </c>
      <c r="D15" s="425">
        <v>0.1</v>
      </c>
      <c r="E15" s="426">
        <f t="shared" si="0"/>
        <v>69768</v>
      </c>
      <c r="F15" s="423" t="s">
        <v>4183</v>
      </c>
      <c r="G15" s="427"/>
      <c r="H15" s="427">
        <f t="shared" si="1"/>
        <v>0</v>
      </c>
      <c r="I15" s="428"/>
      <c r="J15" s="427"/>
    </row>
    <row r="16" spans="1:10">
      <c r="A16" s="423" t="s">
        <v>4184</v>
      </c>
      <c r="B16" s="423" t="s">
        <v>4185</v>
      </c>
      <c r="C16" s="424">
        <v>89160</v>
      </c>
      <c r="D16" s="425">
        <v>0.1</v>
      </c>
      <c r="E16" s="426">
        <f t="shared" si="0"/>
        <v>80244</v>
      </c>
      <c r="F16" s="423" t="s">
        <v>4186</v>
      </c>
      <c r="G16" s="427"/>
      <c r="H16" s="427">
        <f t="shared" si="1"/>
        <v>0</v>
      </c>
      <c r="I16" s="428"/>
      <c r="J16" s="427"/>
    </row>
    <row r="17" spans="1:10">
      <c r="A17" s="423" t="s">
        <v>4187</v>
      </c>
      <c r="B17" s="423" t="s">
        <v>4188</v>
      </c>
      <c r="C17" s="424">
        <v>113640</v>
      </c>
      <c r="D17" s="425">
        <v>0.1</v>
      </c>
      <c r="E17" s="426">
        <f t="shared" si="0"/>
        <v>102276</v>
      </c>
      <c r="F17" s="423" t="s">
        <v>4189</v>
      </c>
      <c r="G17" s="427"/>
      <c r="H17" s="427">
        <f t="shared" si="1"/>
        <v>0</v>
      </c>
      <c r="I17" s="428"/>
      <c r="J17" s="427"/>
    </row>
    <row r="18" spans="1:10">
      <c r="A18" s="423" t="s">
        <v>4190</v>
      </c>
      <c r="B18" s="423" t="s">
        <v>4191</v>
      </c>
      <c r="C18" s="424">
        <v>135600</v>
      </c>
      <c r="D18" s="425">
        <v>0.1</v>
      </c>
      <c r="E18" s="426">
        <f t="shared" si="0"/>
        <v>122040</v>
      </c>
      <c r="F18" s="423" t="s">
        <v>4192</v>
      </c>
      <c r="G18" s="427"/>
      <c r="H18" s="427">
        <f t="shared" si="1"/>
        <v>0</v>
      </c>
      <c r="I18" s="428"/>
      <c r="J18" s="427"/>
    </row>
    <row r="19" spans="1:10">
      <c r="A19" s="423" t="s">
        <v>4193</v>
      </c>
      <c r="B19" s="423" t="s">
        <v>4194</v>
      </c>
      <c r="C19" s="424">
        <v>154920</v>
      </c>
      <c r="D19" s="425">
        <v>0.1</v>
      </c>
      <c r="E19" s="426">
        <f t="shared" si="0"/>
        <v>139428</v>
      </c>
      <c r="F19" s="423" t="s">
        <v>4195</v>
      </c>
      <c r="G19" s="427"/>
      <c r="H19" s="427">
        <f t="shared" si="1"/>
        <v>0</v>
      </c>
      <c r="I19" s="428"/>
      <c r="J19" s="427"/>
    </row>
    <row r="20" spans="1:10">
      <c r="A20" s="423" t="s">
        <v>4196</v>
      </c>
      <c r="B20" s="423" t="s">
        <v>4197</v>
      </c>
      <c r="C20" s="424">
        <v>196080</v>
      </c>
      <c r="D20" s="425">
        <v>0.1</v>
      </c>
      <c r="E20" s="426">
        <f t="shared" si="0"/>
        <v>176472</v>
      </c>
      <c r="F20" s="423" t="s">
        <v>4198</v>
      </c>
      <c r="G20" s="427"/>
      <c r="H20" s="427">
        <f t="shared" si="1"/>
        <v>0</v>
      </c>
      <c r="I20" s="428"/>
      <c r="J20" s="427"/>
    </row>
    <row r="21" spans="1:10">
      <c r="A21" s="423" t="s">
        <v>4199</v>
      </c>
      <c r="B21" s="423" t="s">
        <v>4200</v>
      </c>
      <c r="C21" s="424">
        <v>232080</v>
      </c>
      <c r="D21" s="425">
        <v>0.1</v>
      </c>
      <c r="E21" s="426">
        <f t="shared" si="0"/>
        <v>208872</v>
      </c>
      <c r="F21" s="423" t="s">
        <v>4201</v>
      </c>
      <c r="G21" s="427"/>
      <c r="H21" s="427">
        <f t="shared" si="1"/>
        <v>0</v>
      </c>
      <c r="I21" s="428"/>
      <c r="J21" s="427"/>
    </row>
    <row r="22" spans="1:10">
      <c r="A22" s="423" t="s">
        <v>4202</v>
      </c>
      <c r="B22" s="423" t="s">
        <v>4203</v>
      </c>
      <c r="C22" s="424">
        <v>6840</v>
      </c>
      <c r="D22" s="425">
        <v>0.1</v>
      </c>
      <c r="E22" s="426">
        <f t="shared" si="0"/>
        <v>6156</v>
      </c>
      <c r="F22" s="423" t="s">
        <v>4204</v>
      </c>
      <c r="G22" s="427"/>
      <c r="H22" s="427">
        <f t="shared" si="1"/>
        <v>0</v>
      </c>
      <c r="I22" s="428"/>
      <c r="J22" s="427"/>
    </row>
    <row r="23" spans="1:10">
      <c r="A23" s="423" t="s">
        <v>4205</v>
      </c>
      <c r="B23" s="423" t="s">
        <v>4206</v>
      </c>
      <c r="C23" s="424">
        <v>13176</v>
      </c>
      <c r="D23" s="425">
        <v>0.1</v>
      </c>
      <c r="E23" s="426">
        <f t="shared" si="0"/>
        <v>11858.4</v>
      </c>
      <c r="F23" s="423" t="s">
        <v>4207</v>
      </c>
      <c r="G23" s="427"/>
      <c r="H23" s="427">
        <f t="shared" si="1"/>
        <v>0</v>
      </c>
      <c r="I23" s="428"/>
      <c r="J23" s="427"/>
    </row>
    <row r="24" spans="1:10">
      <c r="A24" s="423" t="s">
        <v>4208</v>
      </c>
      <c r="B24" s="423" t="s">
        <v>4209</v>
      </c>
      <c r="C24" s="424">
        <v>19152</v>
      </c>
      <c r="D24" s="425">
        <v>0.1</v>
      </c>
      <c r="E24" s="426">
        <f t="shared" si="0"/>
        <v>17236.8</v>
      </c>
      <c r="F24" s="423" t="s">
        <v>4210</v>
      </c>
      <c r="G24" s="427"/>
      <c r="H24" s="427">
        <f t="shared" si="1"/>
        <v>0</v>
      </c>
      <c r="I24" s="428"/>
      <c r="J24" s="427"/>
    </row>
    <row r="25" spans="1:10">
      <c r="A25" s="423" t="s">
        <v>4211</v>
      </c>
      <c r="B25" s="423" t="s">
        <v>4212</v>
      </c>
      <c r="C25" s="424">
        <v>24984</v>
      </c>
      <c r="D25" s="425">
        <v>0.1</v>
      </c>
      <c r="E25" s="426">
        <f t="shared" si="0"/>
        <v>22485.600000000002</v>
      </c>
      <c r="F25" s="423" t="s">
        <v>4213</v>
      </c>
      <c r="G25" s="427"/>
      <c r="H25" s="427">
        <f t="shared" si="1"/>
        <v>0</v>
      </c>
      <c r="I25" s="428"/>
      <c r="J25" s="427"/>
    </row>
    <row r="26" spans="1:10">
      <c r="A26" s="423" t="s">
        <v>4214</v>
      </c>
      <c r="B26" s="423" t="s">
        <v>4215</v>
      </c>
      <c r="C26" s="424">
        <v>36252</v>
      </c>
      <c r="D26" s="425">
        <v>0.1</v>
      </c>
      <c r="E26" s="426">
        <f t="shared" si="0"/>
        <v>32626.799999999999</v>
      </c>
      <c r="F26" s="423" t="s">
        <v>4216</v>
      </c>
      <c r="G26" s="427"/>
      <c r="H26" s="427">
        <f t="shared" si="1"/>
        <v>0</v>
      </c>
      <c r="I26" s="428"/>
      <c r="J26" s="427"/>
    </row>
    <row r="27" spans="1:10">
      <c r="A27" s="423" t="s">
        <v>4217</v>
      </c>
      <c r="B27" s="423" t="s">
        <v>4218</v>
      </c>
      <c r="C27" s="424">
        <v>47196</v>
      </c>
      <c r="D27" s="425">
        <v>0.1</v>
      </c>
      <c r="E27" s="426">
        <f t="shared" si="0"/>
        <v>42476.4</v>
      </c>
      <c r="F27" s="423" t="s">
        <v>4219</v>
      </c>
      <c r="G27" s="427"/>
      <c r="H27" s="427">
        <f t="shared" si="1"/>
        <v>0</v>
      </c>
      <c r="I27" s="428"/>
      <c r="J27" s="427"/>
    </row>
    <row r="28" spans="1:10">
      <c r="A28" s="423" t="s">
        <v>4220</v>
      </c>
      <c r="B28" s="423" t="s">
        <v>4221</v>
      </c>
      <c r="C28" s="424">
        <v>57132</v>
      </c>
      <c r="D28" s="425">
        <v>0.1</v>
      </c>
      <c r="E28" s="426">
        <f t="shared" si="0"/>
        <v>51418.8</v>
      </c>
      <c r="F28" s="423" t="s">
        <v>4222</v>
      </c>
      <c r="G28" s="427"/>
      <c r="H28" s="427">
        <f t="shared" si="1"/>
        <v>0</v>
      </c>
      <c r="I28" s="428"/>
      <c r="J28" s="427"/>
    </row>
    <row r="29" spans="1:10">
      <c r="A29" s="423" t="s">
        <v>4223</v>
      </c>
      <c r="B29" s="423" t="s">
        <v>4224</v>
      </c>
      <c r="C29" s="424">
        <v>66348</v>
      </c>
      <c r="D29" s="425">
        <v>0.1</v>
      </c>
      <c r="E29" s="426">
        <f t="shared" si="0"/>
        <v>59713.200000000004</v>
      </c>
      <c r="F29" s="423" t="s">
        <v>4225</v>
      </c>
      <c r="G29" s="427"/>
      <c r="H29" s="427">
        <f t="shared" si="1"/>
        <v>0</v>
      </c>
      <c r="I29" s="428"/>
      <c r="J29" s="427"/>
    </row>
    <row r="30" spans="1:10">
      <c r="A30" s="423" t="s">
        <v>4226</v>
      </c>
      <c r="B30" s="423" t="s">
        <v>4227</v>
      </c>
      <c r="C30" s="424">
        <v>85500</v>
      </c>
      <c r="D30" s="425">
        <v>0.1</v>
      </c>
      <c r="E30" s="426">
        <f t="shared" si="0"/>
        <v>76950</v>
      </c>
      <c r="F30" s="423" t="s">
        <v>4228</v>
      </c>
      <c r="G30" s="427"/>
      <c r="H30" s="427">
        <f t="shared" si="1"/>
        <v>0</v>
      </c>
      <c r="I30" s="428"/>
      <c r="J30" s="427"/>
    </row>
    <row r="31" spans="1:10">
      <c r="A31" s="423" t="s">
        <v>4229</v>
      </c>
      <c r="B31" s="423" t="s">
        <v>4230</v>
      </c>
      <c r="C31" s="424">
        <v>103284</v>
      </c>
      <c r="D31" s="425">
        <v>0.1</v>
      </c>
      <c r="E31" s="426">
        <f t="shared" si="0"/>
        <v>92955.6</v>
      </c>
      <c r="F31" s="423" t="s">
        <v>4231</v>
      </c>
      <c r="G31" s="427"/>
      <c r="H31" s="427">
        <f t="shared" si="1"/>
        <v>0</v>
      </c>
      <c r="I31" s="428"/>
      <c r="J31" s="427"/>
    </row>
    <row r="32" spans="1:10">
      <c r="A32" s="423" t="s">
        <v>4232</v>
      </c>
      <c r="B32" s="423" t="s">
        <v>4233</v>
      </c>
      <c r="C32" s="424">
        <v>119376</v>
      </c>
      <c r="D32" s="425">
        <v>0.1</v>
      </c>
      <c r="E32" s="426">
        <f t="shared" si="0"/>
        <v>107438.40000000001</v>
      </c>
      <c r="F32" s="423" t="s">
        <v>4234</v>
      </c>
      <c r="G32" s="427"/>
      <c r="H32" s="427">
        <f t="shared" si="1"/>
        <v>0</v>
      </c>
      <c r="I32" s="428"/>
      <c r="J32" s="427"/>
    </row>
    <row r="33" spans="1:10">
      <c r="A33" s="423" t="s">
        <v>4235</v>
      </c>
      <c r="B33" s="423" t="s">
        <v>4236</v>
      </c>
      <c r="C33" s="424">
        <v>143640</v>
      </c>
      <c r="D33" s="425">
        <v>0.1</v>
      </c>
      <c r="E33" s="426">
        <f t="shared" si="0"/>
        <v>129276</v>
      </c>
      <c r="F33" s="423" t="s">
        <v>4237</v>
      </c>
      <c r="G33" s="427"/>
      <c r="H33" s="427">
        <f t="shared" si="1"/>
        <v>0</v>
      </c>
      <c r="I33" s="428"/>
      <c r="J33" s="427"/>
    </row>
    <row r="34" spans="1:10">
      <c r="A34" s="423" t="s">
        <v>4238</v>
      </c>
      <c r="B34" s="423" t="s">
        <v>4239</v>
      </c>
      <c r="C34" s="424">
        <v>184356</v>
      </c>
      <c r="D34" s="425">
        <v>0.1</v>
      </c>
      <c r="E34" s="426">
        <f t="shared" si="0"/>
        <v>165920.4</v>
      </c>
      <c r="F34" s="423" t="s">
        <v>4240</v>
      </c>
      <c r="G34" s="427"/>
      <c r="H34" s="427">
        <f t="shared" si="1"/>
        <v>0</v>
      </c>
      <c r="I34" s="428"/>
      <c r="J34" s="427"/>
    </row>
    <row r="35" spans="1:10">
      <c r="A35" s="423" t="s">
        <v>4241</v>
      </c>
      <c r="B35" s="423" t="s">
        <v>4242</v>
      </c>
      <c r="C35" s="424">
        <v>220932</v>
      </c>
      <c r="D35" s="425">
        <v>0.1</v>
      </c>
      <c r="E35" s="426">
        <f t="shared" si="0"/>
        <v>198838.80000000002</v>
      </c>
      <c r="F35" s="423" t="s">
        <v>4243</v>
      </c>
      <c r="G35" s="427"/>
      <c r="H35" s="427">
        <f t="shared" si="1"/>
        <v>0</v>
      </c>
      <c r="I35" s="428"/>
      <c r="J35" s="427"/>
    </row>
    <row r="36" spans="1:10">
      <c r="A36" s="423" t="s">
        <v>4244</v>
      </c>
      <c r="B36" s="423" t="s">
        <v>4245</v>
      </c>
      <c r="C36" s="424">
        <v>254124</v>
      </c>
      <c r="D36" s="425">
        <v>0.1</v>
      </c>
      <c r="E36" s="426">
        <f t="shared" si="0"/>
        <v>228711.6</v>
      </c>
      <c r="F36" s="423" t="s">
        <v>4246</v>
      </c>
      <c r="G36" s="427"/>
      <c r="H36" s="427">
        <f t="shared" si="1"/>
        <v>0</v>
      </c>
      <c r="I36" s="428"/>
      <c r="J36" s="427"/>
    </row>
    <row r="37" spans="1:10">
      <c r="A37" s="423" t="s">
        <v>4247</v>
      </c>
      <c r="B37" s="423" t="s">
        <v>4248</v>
      </c>
      <c r="C37" s="424">
        <v>323892</v>
      </c>
      <c r="D37" s="425">
        <v>0.1</v>
      </c>
      <c r="E37" s="426">
        <f t="shared" si="0"/>
        <v>291502.8</v>
      </c>
      <c r="F37" s="423" t="s">
        <v>4249</v>
      </c>
      <c r="G37" s="427"/>
      <c r="H37" s="427">
        <f t="shared" si="1"/>
        <v>0</v>
      </c>
      <c r="I37" s="428"/>
      <c r="J37" s="427"/>
    </row>
    <row r="38" spans="1:10">
      <c r="A38" s="423" t="s">
        <v>4250</v>
      </c>
      <c r="B38" s="423" t="s">
        <v>4251</v>
      </c>
      <c r="C38" s="424">
        <v>386460</v>
      </c>
      <c r="D38" s="425">
        <v>0.1</v>
      </c>
      <c r="E38" s="426">
        <f t="shared" si="0"/>
        <v>347814</v>
      </c>
      <c r="F38" s="423" t="s">
        <v>4252</v>
      </c>
      <c r="G38" s="427"/>
      <c r="H38" s="427">
        <f t="shared" si="1"/>
        <v>0</v>
      </c>
      <c r="I38" s="428"/>
      <c r="J38" s="427"/>
    </row>
    <row r="39" spans="1:10">
      <c r="A39" s="423" t="s">
        <v>4253</v>
      </c>
      <c r="B39" s="423" t="s">
        <v>4254</v>
      </c>
      <c r="C39" s="424">
        <v>441540</v>
      </c>
      <c r="D39" s="425">
        <v>0.1</v>
      </c>
      <c r="E39" s="426">
        <f t="shared" si="0"/>
        <v>397386</v>
      </c>
      <c r="F39" s="423" t="s">
        <v>4255</v>
      </c>
      <c r="G39" s="427"/>
      <c r="H39" s="427">
        <f t="shared" si="1"/>
        <v>0</v>
      </c>
      <c r="I39" s="428"/>
      <c r="J39" s="427"/>
    </row>
    <row r="40" spans="1:10">
      <c r="A40" s="423" t="s">
        <v>4256</v>
      </c>
      <c r="B40" s="423" t="s">
        <v>4257</v>
      </c>
      <c r="C40" s="424">
        <v>558828</v>
      </c>
      <c r="D40" s="425">
        <v>0.1</v>
      </c>
      <c r="E40" s="426">
        <f t="shared" si="0"/>
        <v>502945.2</v>
      </c>
      <c r="F40" s="423" t="s">
        <v>4258</v>
      </c>
      <c r="G40" s="427"/>
      <c r="H40" s="427">
        <f t="shared" si="1"/>
        <v>0</v>
      </c>
      <c r="I40" s="428"/>
      <c r="J40" s="427"/>
    </row>
    <row r="41" spans="1:10">
      <c r="A41" s="423" t="s">
        <v>4259</v>
      </c>
      <c r="B41" s="423" t="s">
        <v>4260</v>
      </c>
      <c r="C41" s="424">
        <v>661428</v>
      </c>
      <c r="D41" s="425">
        <v>0.1</v>
      </c>
      <c r="E41" s="426">
        <f t="shared" si="0"/>
        <v>595285.20000000007</v>
      </c>
      <c r="F41" s="423" t="s">
        <v>4261</v>
      </c>
      <c r="G41" s="427"/>
      <c r="H41" s="427">
        <f t="shared" si="1"/>
        <v>0</v>
      </c>
      <c r="I41" s="428"/>
      <c r="J41" s="427"/>
    </row>
    <row r="42" spans="1:10">
      <c r="A42" s="423" t="s">
        <v>4262</v>
      </c>
      <c r="B42" s="423" t="s">
        <v>4263</v>
      </c>
      <c r="C42" s="424">
        <v>10800</v>
      </c>
      <c r="D42" s="425">
        <v>0.1</v>
      </c>
      <c r="E42" s="426">
        <f t="shared" si="0"/>
        <v>9720</v>
      </c>
      <c r="F42" s="423" t="s">
        <v>4264</v>
      </c>
      <c r="G42" s="427"/>
      <c r="H42" s="427">
        <f t="shared" si="1"/>
        <v>0</v>
      </c>
      <c r="I42" s="428"/>
      <c r="J42" s="427"/>
    </row>
    <row r="43" spans="1:10">
      <c r="A43" s="423" t="s">
        <v>4265</v>
      </c>
      <c r="B43" s="423" t="s">
        <v>4266</v>
      </c>
      <c r="C43" s="424">
        <v>20820</v>
      </c>
      <c r="D43" s="425">
        <v>0.1</v>
      </c>
      <c r="E43" s="426">
        <f t="shared" si="0"/>
        <v>18738</v>
      </c>
      <c r="F43" s="423" t="s">
        <v>4267</v>
      </c>
      <c r="G43" s="427"/>
      <c r="H43" s="427">
        <f t="shared" si="1"/>
        <v>0</v>
      </c>
      <c r="I43" s="428"/>
      <c r="J43" s="427"/>
    </row>
    <row r="44" spans="1:10">
      <c r="A44" s="423" t="s">
        <v>4268</v>
      </c>
      <c r="B44" s="423" t="s">
        <v>4269</v>
      </c>
      <c r="C44" s="424">
        <v>30240</v>
      </c>
      <c r="D44" s="425">
        <v>0.1</v>
      </c>
      <c r="E44" s="426">
        <f t="shared" si="0"/>
        <v>27216</v>
      </c>
      <c r="F44" s="423" t="s">
        <v>4270</v>
      </c>
      <c r="G44" s="427"/>
      <c r="H44" s="427">
        <f t="shared" si="1"/>
        <v>0</v>
      </c>
      <c r="I44" s="428"/>
      <c r="J44" s="427"/>
    </row>
    <row r="45" spans="1:10">
      <c r="A45" s="423" t="s">
        <v>4271</v>
      </c>
      <c r="B45" s="423" t="s">
        <v>4272</v>
      </c>
      <c r="C45" s="424">
        <v>39420</v>
      </c>
      <c r="D45" s="425">
        <v>0.1</v>
      </c>
      <c r="E45" s="426">
        <f t="shared" si="0"/>
        <v>35478</v>
      </c>
      <c r="F45" s="423" t="s">
        <v>4273</v>
      </c>
      <c r="G45" s="427"/>
      <c r="H45" s="427">
        <f t="shared" si="1"/>
        <v>0</v>
      </c>
      <c r="I45" s="428"/>
      <c r="J45" s="427"/>
    </row>
    <row r="46" spans="1:10">
      <c r="A46" s="423" t="s">
        <v>4274</v>
      </c>
      <c r="B46" s="423" t="s">
        <v>4275</v>
      </c>
      <c r="C46" s="424">
        <v>57240</v>
      </c>
      <c r="D46" s="425">
        <v>0.1</v>
      </c>
      <c r="E46" s="426">
        <f t="shared" si="0"/>
        <v>51516</v>
      </c>
      <c r="F46" s="423" t="s">
        <v>4276</v>
      </c>
      <c r="G46" s="427"/>
      <c r="H46" s="427">
        <f t="shared" si="1"/>
        <v>0</v>
      </c>
      <c r="I46" s="428"/>
      <c r="J46" s="427"/>
    </row>
    <row r="47" spans="1:10">
      <c r="A47" s="423" t="s">
        <v>4277</v>
      </c>
      <c r="B47" s="423" t="s">
        <v>4278</v>
      </c>
      <c r="C47" s="424">
        <v>74520</v>
      </c>
      <c r="D47" s="425">
        <v>0.1</v>
      </c>
      <c r="E47" s="426">
        <f t="shared" si="0"/>
        <v>67068</v>
      </c>
      <c r="F47" s="423" t="s">
        <v>4279</v>
      </c>
      <c r="G47" s="427"/>
      <c r="H47" s="427">
        <f t="shared" si="1"/>
        <v>0</v>
      </c>
      <c r="I47" s="428"/>
      <c r="J47" s="427"/>
    </row>
    <row r="48" spans="1:10">
      <c r="A48" s="423" t="s">
        <v>4280</v>
      </c>
      <c r="B48" s="423" t="s">
        <v>4281</v>
      </c>
      <c r="C48" s="424">
        <v>90180</v>
      </c>
      <c r="D48" s="425">
        <v>0.1</v>
      </c>
      <c r="E48" s="426">
        <f t="shared" si="0"/>
        <v>81162</v>
      </c>
      <c r="F48" s="423" t="s">
        <v>4282</v>
      </c>
      <c r="G48" s="427"/>
      <c r="H48" s="427">
        <f t="shared" si="1"/>
        <v>0</v>
      </c>
      <c r="I48" s="428"/>
      <c r="J48" s="427"/>
    </row>
    <row r="49" spans="1:10">
      <c r="A49" s="423" t="s">
        <v>4283</v>
      </c>
      <c r="B49" s="423" t="s">
        <v>4284</v>
      </c>
      <c r="C49" s="424">
        <v>104760</v>
      </c>
      <c r="D49" s="425">
        <v>0.1</v>
      </c>
      <c r="E49" s="426">
        <f t="shared" si="0"/>
        <v>94284</v>
      </c>
      <c r="F49" s="423" t="s">
        <v>4285</v>
      </c>
      <c r="G49" s="427"/>
      <c r="H49" s="427">
        <f t="shared" si="1"/>
        <v>0</v>
      </c>
      <c r="I49" s="428"/>
      <c r="J49" s="427"/>
    </row>
    <row r="50" spans="1:10">
      <c r="A50" s="423" t="s">
        <v>4286</v>
      </c>
      <c r="B50" s="423" t="s">
        <v>4287</v>
      </c>
      <c r="C50" s="424">
        <v>135000</v>
      </c>
      <c r="D50" s="425">
        <v>0.1</v>
      </c>
      <c r="E50" s="426">
        <f t="shared" si="0"/>
        <v>121500</v>
      </c>
      <c r="F50" s="423" t="s">
        <v>4288</v>
      </c>
      <c r="G50" s="427"/>
      <c r="H50" s="427">
        <f t="shared" si="1"/>
        <v>0</v>
      </c>
      <c r="I50" s="428"/>
      <c r="J50" s="427"/>
    </row>
    <row r="51" spans="1:10">
      <c r="A51" s="423" t="s">
        <v>4289</v>
      </c>
      <c r="B51" s="423" t="s">
        <v>4290</v>
      </c>
      <c r="C51" s="424">
        <v>163080</v>
      </c>
      <c r="D51" s="425">
        <v>0.1</v>
      </c>
      <c r="E51" s="426">
        <f t="shared" si="0"/>
        <v>146772</v>
      </c>
      <c r="F51" s="423" t="s">
        <v>4291</v>
      </c>
      <c r="G51" s="427"/>
      <c r="H51" s="427">
        <f t="shared" si="1"/>
        <v>0</v>
      </c>
      <c r="I51" s="428"/>
      <c r="J51" s="427"/>
    </row>
    <row r="52" spans="1:10">
      <c r="A52" s="423" t="s">
        <v>4292</v>
      </c>
      <c r="B52" s="423" t="s">
        <v>4293</v>
      </c>
      <c r="C52" s="424">
        <v>188460</v>
      </c>
      <c r="D52" s="425">
        <v>0.1</v>
      </c>
      <c r="E52" s="426">
        <f t="shared" si="0"/>
        <v>169614</v>
      </c>
      <c r="F52" s="423" t="s">
        <v>4294</v>
      </c>
      <c r="G52" s="427"/>
      <c r="H52" s="427">
        <f t="shared" si="1"/>
        <v>0</v>
      </c>
      <c r="I52" s="428"/>
      <c r="J52" s="427"/>
    </row>
    <row r="53" spans="1:10">
      <c r="A53" s="423" t="s">
        <v>4295</v>
      </c>
      <c r="B53" s="423" t="s">
        <v>4296</v>
      </c>
      <c r="C53" s="424">
        <v>226800</v>
      </c>
      <c r="D53" s="425">
        <v>0.1</v>
      </c>
      <c r="E53" s="426">
        <f t="shared" si="0"/>
        <v>204120</v>
      </c>
      <c r="F53" s="423" t="s">
        <v>4297</v>
      </c>
      <c r="G53" s="427"/>
      <c r="H53" s="427">
        <f t="shared" si="1"/>
        <v>0</v>
      </c>
      <c r="I53" s="428"/>
      <c r="J53" s="427"/>
    </row>
    <row r="54" spans="1:10">
      <c r="A54" s="423" t="s">
        <v>4298</v>
      </c>
      <c r="B54" s="423" t="s">
        <v>4299</v>
      </c>
      <c r="C54" s="424">
        <v>291060</v>
      </c>
      <c r="D54" s="425">
        <v>0.1</v>
      </c>
      <c r="E54" s="426">
        <f t="shared" si="0"/>
        <v>261954</v>
      </c>
      <c r="F54" s="423" t="s">
        <v>4300</v>
      </c>
      <c r="G54" s="427"/>
      <c r="H54" s="427">
        <f t="shared" si="1"/>
        <v>0</v>
      </c>
      <c r="I54" s="428"/>
      <c r="J54" s="427"/>
    </row>
    <row r="55" spans="1:10">
      <c r="A55" s="423" t="s">
        <v>4301</v>
      </c>
      <c r="B55" s="423" t="s">
        <v>4302</v>
      </c>
      <c r="C55" s="424">
        <v>348840</v>
      </c>
      <c r="D55" s="425">
        <v>0.1</v>
      </c>
      <c r="E55" s="426">
        <f t="shared" si="0"/>
        <v>313956</v>
      </c>
      <c r="F55" s="423" t="s">
        <v>4303</v>
      </c>
      <c r="G55" s="427"/>
      <c r="H55" s="427">
        <f t="shared" si="1"/>
        <v>0</v>
      </c>
      <c r="I55" s="428"/>
      <c r="J55" s="427"/>
    </row>
    <row r="56" spans="1:10">
      <c r="A56" s="423" t="s">
        <v>4304</v>
      </c>
      <c r="B56" s="423" t="s">
        <v>4305</v>
      </c>
      <c r="C56" s="424">
        <v>401220</v>
      </c>
      <c r="D56" s="425">
        <v>0.1</v>
      </c>
      <c r="E56" s="426">
        <f t="shared" si="0"/>
        <v>361098</v>
      </c>
      <c r="F56" s="423" t="s">
        <v>4306</v>
      </c>
      <c r="G56" s="427"/>
      <c r="H56" s="427">
        <f t="shared" si="1"/>
        <v>0</v>
      </c>
      <c r="I56" s="428"/>
      <c r="J56" s="427"/>
    </row>
    <row r="57" spans="1:10">
      <c r="A57" s="423" t="s">
        <v>4307</v>
      </c>
      <c r="B57" s="423" t="s">
        <v>4308</v>
      </c>
      <c r="C57" s="424">
        <v>511380</v>
      </c>
      <c r="D57" s="425">
        <v>0.1</v>
      </c>
      <c r="E57" s="426">
        <f t="shared" si="0"/>
        <v>460242</v>
      </c>
      <c r="F57" s="423" t="s">
        <v>4309</v>
      </c>
      <c r="G57" s="427"/>
      <c r="H57" s="427">
        <f t="shared" si="1"/>
        <v>0</v>
      </c>
      <c r="I57" s="428"/>
      <c r="J57" s="427"/>
    </row>
    <row r="58" spans="1:10">
      <c r="A58" s="423" t="s">
        <v>4310</v>
      </c>
      <c r="B58" s="423" t="s">
        <v>4311</v>
      </c>
      <c r="C58" s="424">
        <v>610200</v>
      </c>
      <c r="D58" s="425">
        <v>0.1</v>
      </c>
      <c r="E58" s="426">
        <f t="shared" si="0"/>
        <v>549180</v>
      </c>
      <c r="F58" s="423" t="s">
        <v>4312</v>
      </c>
      <c r="G58" s="427"/>
      <c r="H58" s="427">
        <f t="shared" si="1"/>
        <v>0</v>
      </c>
      <c r="I58" s="428"/>
      <c r="J58" s="427"/>
    </row>
    <row r="59" spans="1:10">
      <c r="A59" s="423" t="s">
        <v>4313</v>
      </c>
      <c r="B59" s="423" t="s">
        <v>4314</v>
      </c>
      <c r="C59" s="424">
        <v>697140</v>
      </c>
      <c r="D59" s="425">
        <v>0.1</v>
      </c>
      <c r="E59" s="426">
        <f t="shared" si="0"/>
        <v>627426</v>
      </c>
      <c r="F59" s="423" t="s">
        <v>4315</v>
      </c>
      <c r="G59" s="427"/>
      <c r="H59" s="427">
        <f t="shared" si="1"/>
        <v>0</v>
      </c>
      <c r="I59" s="428"/>
      <c r="J59" s="427"/>
    </row>
    <row r="60" spans="1:10">
      <c r="A60" s="423" t="s">
        <v>4316</v>
      </c>
      <c r="B60" s="423" t="s">
        <v>4317</v>
      </c>
      <c r="C60" s="424">
        <v>882360</v>
      </c>
      <c r="D60" s="425">
        <v>0.1</v>
      </c>
      <c r="E60" s="426">
        <f t="shared" si="0"/>
        <v>794124</v>
      </c>
      <c r="F60" s="423" t="s">
        <v>4318</v>
      </c>
      <c r="G60" s="427"/>
      <c r="H60" s="427">
        <f t="shared" si="1"/>
        <v>0</v>
      </c>
      <c r="I60" s="428"/>
      <c r="J60" s="427"/>
    </row>
    <row r="61" spans="1:10">
      <c r="A61" s="423" t="s">
        <v>4319</v>
      </c>
      <c r="B61" s="423" t="s">
        <v>4320</v>
      </c>
      <c r="C61" s="424">
        <v>1044360</v>
      </c>
      <c r="D61" s="425">
        <v>0.1</v>
      </c>
      <c r="E61" s="426">
        <f t="shared" si="0"/>
        <v>939924</v>
      </c>
      <c r="F61" s="423" t="s">
        <v>4321</v>
      </c>
      <c r="G61" s="427"/>
      <c r="H61" s="427">
        <f t="shared" si="1"/>
        <v>0</v>
      </c>
      <c r="I61" s="428"/>
      <c r="J61" s="427"/>
    </row>
    <row r="62" spans="1:10">
      <c r="A62" s="423" t="s">
        <v>4322</v>
      </c>
      <c r="B62" s="423" t="s">
        <v>4323</v>
      </c>
      <c r="C62" s="424">
        <v>3840</v>
      </c>
      <c r="D62" s="425">
        <v>0.1</v>
      </c>
      <c r="E62" s="426">
        <f t="shared" si="0"/>
        <v>3456</v>
      </c>
      <c r="F62" s="423" t="s">
        <v>4324</v>
      </c>
      <c r="G62" s="427"/>
      <c r="H62" s="427">
        <f t="shared" si="1"/>
        <v>0</v>
      </c>
      <c r="I62" s="428"/>
      <c r="J62" s="427"/>
    </row>
    <row r="63" spans="1:10">
      <c r="A63" s="423" t="s">
        <v>4325</v>
      </c>
      <c r="B63" s="423" t="s">
        <v>4326</v>
      </c>
      <c r="C63" s="424">
        <v>7620</v>
      </c>
      <c r="D63" s="425">
        <v>0.1</v>
      </c>
      <c r="E63" s="426">
        <f t="shared" si="0"/>
        <v>6858</v>
      </c>
      <c r="F63" s="423" t="s">
        <v>4327</v>
      </c>
      <c r="G63" s="427"/>
      <c r="H63" s="427">
        <f t="shared" si="1"/>
        <v>0</v>
      </c>
      <c r="I63" s="428"/>
      <c r="J63" s="427"/>
    </row>
    <row r="64" spans="1:10">
      <c r="A64" s="423" t="s">
        <v>4328</v>
      </c>
      <c r="B64" s="423" t="s">
        <v>4329</v>
      </c>
      <c r="C64" s="424">
        <v>11220</v>
      </c>
      <c r="D64" s="425">
        <v>0.1</v>
      </c>
      <c r="E64" s="426">
        <f t="shared" si="0"/>
        <v>10098</v>
      </c>
      <c r="F64" s="423" t="s">
        <v>4330</v>
      </c>
      <c r="G64" s="427"/>
      <c r="H64" s="427">
        <f t="shared" si="1"/>
        <v>0</v>
      </c>
      <c r="I64" s="428"/>
      <c r="J64" s="427"/>
    </row>
    <row r="65" spans="1:10">
      <c r="A65" s="423" t="s">
        <v>4331</v>
      </c>
      <c r="B65" s="423" t="s">
        <v>4332</v>
      </c>
      <c r="C65" s="424">
        <v>14760</v>
      </c>
      <c r="D65" s="425">
        <v>0.1</v>
      </c>
      <c r="E65" s="426">
        <f t="shared" si="0"/>
        <v>13284</v>
      </c>
      <c r="F65" s="423" t="s">
        <v>4333</v>
      </c>
      <c r="G65" s="427"/>
      <c r="H65" s="427">
        <f t="shared" si="1"/>
        <v>0</v>
      </c>
      <c r="I65" s="428"/>
      <c r="J65" s="427"/>
    </row>
    <row r="66" spans="1:10">
      <c r="A66" s="423" t="s">
        <v>4334</v>
      </c>
      <c r="B66" s="423" t="s">
        <v>4335</v>
      </c>
      <c r="C66" s="424">
        <v>21720</v>
      </c>
      <c r="D66" s="425">
        <v>0.1</v>
      </c>
      <c r="E66" s="426">
        <f t="shared" si="0"/>
        <v>19548</v>
      </c>
      <c r="F66" s="423" t="s">
        <v>4336</v>
      </c>
      <c r="G66" s="427"/>
      <c r="H66" s="427">
        <f t="shared" si="1"/>
        <v>0</v>
      </c>
      <c r="I66" s="428"/>
      <c r="J66" s="427"/>
    </row>
    <row r="67" spans="1:10">
      <c r="A67" s="423" t="s">
        <v>4337</v>
      </c>
      <c r="B67" s="423" t="s">
        <v>4338</v>
      </c>
      <c r="C67" s="424">
        <v>28560</v>
      </c>
      <c r="D67" s="425">
        <v>0.1</v>
      </c>
      <c r="E67" s="426">
        <f t="shared" ref="E67:E130" si="2">C67*(1-D67)</f>
        <v>25704</v>
      </c>
      <c r="F67" s="423" t="s">
        <v>4339</v>
      </c>
      <c r="G67" s="427"/>
      <c r="H67" s="427">
        <f t="shared" ref="H67:H130" si="3">G67*E67</f>
        <v>0</v>
      </c>
      <c r="I67" s="428"/>
      <c r="J67" s="427"/>
    </row>
    <row r="68" spans="1:10">
      <c r="A68" s="423" t="s">
        <v>4340</v>
      </c>
      <c r="B68" s="423" t="s">
        <v>4341</v>
      </c>
      <c r="C68" s="424">
        <v>35040</v>
      </c>
      <c r="D68" s="425">
        <v>0.1</v>
      </c>
      <c r="E68" s="426">
        <f t="shared" si="2"/>
        <v>31536</v>
      </c>
      <c r="F68" s="423" t="s">
        <v>4342</v>
      </c>
      <c r="G68" s="427"/>
      <c r="H68" s="427">
        <f t="shared" si="3"/>
        <v>0</v>
      </c>
      <c r="I68" s="428"/>
      <c r="J68" s="427"/>
    </row>
    <row r="69" spans="1:10">
      <c r="A69" s="423" t="s">
        <v>4343</v>
      </c>
      <c r="B69" s="423" t="s">
        <v>4344</v>
      </c>
      <c r="C69" s="424">
        <v>41280</v>
      </c>
      <c r="D69" s="425">
        <v>0.1</v>
      </c>
      <c r="E69" s="426">
        <f t="shared" si="2"/>
        <v>37152</v>
      </c>
      <c r="F69" s="423" t="s">
        <v>4345</v>
      </c>
      <c r="G69" s="427"/>
      <c r="H69" s="427">
        <f t="shared" si="3"/>
        <v>0</v>
      </c>
      <c r="I69" s="428"/>
      <c r="J69" s="427"/>
    </row>
    <row r="70" spans="1:10">
      <c r="A70" s="423" t="s">
        <v>4346</v>
      </c>
      <c r="B70" s="423" t="s">
        <v>4347</v>
      </c>
      <c r="C70" s="424">
        <v>54000</v>
      </c>
      <c r="D70" s="425">
        <v>0.1</v>
      </c>
      <c r="E70" s="426">
        <f t="shared" si="2"/>
        <v>48600</v>
      </c>
      <c r="F70" s="423" t="s">
        <v>4348</v>
      </c>
      <c r="G70" s="427"/>
      <c r="H70" s="427">
        <f t="shared" si="3"/>
        <v>0</v>
      </c>
      <c r="I70" s="428"/>
      <c r="J70" s="427"/>
    </row>
    <row r="71" spans="1:10">
      <c r="A71" s="423" t="s">
        <v>4349</v>
      </c>
      <c r="B71" s="423" t="s">
        <v>4350</v>
      </c>
      <c r="C71" s="424">
        <v>66240</v>
      </c>
      <c r="D71" s="425">
        <v>0.1</v>
      </c>
      <c r="E71" s="426">
        <f t="shared" si="2"/>
        <v>59616</v>
      </c>
      <c r="F71" s="423" t="s">
        <v>4351</v>
      </c>
      <c r="G71" s="427"/>
      <c r="H71" s="427">
        <f t="shared" si="3"/>
        <v>0</v>
      </c>
      <c r="I71" s="428"/>
      <c r="J71" s="427"/>
    </row>
    <row r="72" spans="1:10">
      <c r="A72" s="423" t="s">
        <v>4352</v>
      </c>
      <c r="B72" s="423" t="s">
        <v>4353</v>
      </c>
      <c r="C72" s="424">
        <v>77880</v>
      </c>
      <c r="D72" s="425">
        <v>0.1</v>
      </c>
      <c r="E72" s="426">
        <f t="shared" si="2"/>
        <v>70092</v>
      </c>
      <c r="F72" s="423" t="s">
        <v>4354</v>
      </c>
      <c r="G72" s="427"/>
      <c r="H72" s="427">
        <f t="shared" si="3"/>
        <v>0</v>
      </c>
      <c r="I72" s="428"/>
      <c r="J72" s="427"/>
    </row>
    <row r="73" spans="1:10">
      <c r="A73" s="423" t="s">
        <v>4355</v>
      </c>
      <c r="B73" s="423" t="s">
        <v>4356</v>
      </c>
      <c r="C73" s="424">
        <v>95400</v>
      </c>
      <c r="D73" s="425">
        <v>0.1</v>
      </c>
      <c r="E73" s="426">
        <f t="shared" si="2"/>
        <v>85860</v>
      </c>
      <c r="F73" s="423" t="s">
        <v>4357</v>
      </c>
      <c r="G73" s="427"/>
      <c r="H73" s="427">
        <f t="shared" si="3"/>
        <v>0</v>
      </c>
      <c r="I73" s="428"/>
      <c r="J73" s="427"/>
    </row>
    <row r="74" spans="1:10">
      <c r="A74" s="423" t="s">
        <v>4358</v>
      </c>
      <c r="B74" s="423" t="s">
        <v>4359</v>
      </c>
      <c r="C74" s="424">
        <v>124680</v>
      </c>
      <c r="D74" s="425">
        <v>0.1</v>
      </c>
      <c r="E74" s="426">
        <f t="shared" si="2"/>
        <v>112212</v>
      </c>
      <c r="F74" s="423" t="s">
        <v>4360</v>
      </c>
      <c r="G74" s="427"/>
      <c r="H74" s="427">
        <f t="shared" si="3"/>
        <v>0</v>
      </c>
      <c r="I74" s="428"/>
      <c r="J74" s="427"/>
    </row>
    <row r="75" spans="1:10">
      <c r="A75" s="423" t="s">
        <v>4361</v>
      </c>
      <c r="B75" s="423" t="s">
        <v>4362</v>
      </c>
      <c r="C75" s="424">
        <v>152520</v>
      </c>
      <c r="D75" s="425">
        <v>0.1</v>
      </c>
      <c r="E75" s="426">
        <f t="shared" si="2"/>
        <v>137268</v>
      </c>
      <c r="F75" s="423" t="s">
        <v>4363</v>
      </c>
      <c r="G75" s="427"/>
      <c r="H75" s="427">
        <f t="shared" si="3"/>
        <v>0</v>
      </c>
      <c r="I75" s="428"/>
      <c r="J75" s="427"/>
    </row>
    <row r="76" spans="1:10">
      <c r="A76" s="423" t="s">
        <v>4364</v>
      </c>
      <c r="B76" s="423" t="s">
        <v>4365</v>
      </c>
      <c r="C76" s="424">
        <v>179160</v>
      </c>
      <c r="D76" s="425">
        <v>0.1</v>
      </c>
      <c r="E76" s="426">
        <f t="shared" si="2"/>
        <v>161244</v>
      </c>
      <c r="F76" s="423" t="s">
        <v>4366</v>
      </c>
      <c r="G76" s="427"/>
      <c r="H76" s="427">
        <f t="shared" si="3"/>
        <v>0</v>
      </c>
      <c r="I76" s="428"/>
      <c r="J76" s="427"/>
    </row>
    <row r="77" spans="1:10">
      <c r="A77" s="423" t="s">
        <v>4367</v>
      </c>
      <c r="B77" s="423" t="s">
        <v>4368</v>
      </c>
      <c r="C77" s="424">
        <v>233640</v>
      </c>
      <c r="D77" s="425">
        <v>0.1</v>
      </c>
      <c r="E77" s="426">
        <f t="shared" si="2"/>
        <v>210276</v>
      </c>
      <c r="F77" s="423" t="s">
        <v>4369</v>
      </c>
      <c r="G77" s="427"/>
      <c r="H77" s="427">
        <f t="shared" si="3"/>
        <v>0</v>
      </c>
      <c r="I77" s="428"/>
      <c r="J77" s="427"/>
    </row>
    <row r="78" spans="1:10">
      <c r="A78" s="423" t="s">
        <v>4370</v>
      </c>
      <c r="B78" s="423" t="s">
        <v>4371</v>
      </c>
      <c r="C78" s="424">
        <v>285600</v>
      </c>
      <c r="D78" s="425">
        <v>0.1</v>
      </c>
      <c r="E78" s="426">
        <f t="shared" si="2"/>
        <v>257040</v>
      </c>
      <c r="F78" s="423" t="s">
        <v>4372</v>
      </c>
      <c r="G78" s="427"/>
      <c r="H78" s="427">
        <f t="shared" si="3"/>
        <v>0</v>
      </c>
      <c r="I78" s="428"/>
      <c r="J78" s="427"/>
    </row>
    <row r="79" spans="1:10">
      <c r="A79" s="423" t="s">
        <v>4373</v>
      </c>
      <c r="B79" s="423" t="s">
        <v>4374</v>
      </c>
      <c r="C79" s="424">
        <v>334920</v>
      </c>
      <c r="D79" s="425">
        <v>0.1</v>
      </c>
      <c r="E79" s="426">
        <f t="shared" si="2"/>
        <v>301428</v>
      </c>
      <c r="F79" s="423" t="s">
        <v>4375</v>
      </c>
      <c r="G79" s="427"/>
      <c r="H79" s="427">
        <f t="shared" si="3"/>
        <v>0</v>
      </c>
      <c r="I79" s="428"/>
      <c r="J79" s="427"/>
    </row>
    <row r="80" spans="1:10">
      <c r="A80" s="423" t="s">
        <v>4376</v>
      </c>
      <c r="B80" s="423" t="s">
        <v>4377</v>
      </c>
      <c r="C80" s="424">
        <v>436080</v>
      </c>
      <c r="D80" s="425">
        <v>0.1</v>
      </c>
      <c r="E80" s="426">
        <f t="shared" si="2"/>
        <v>392472</v>
      </c>
      <c r="F80" s="423" t="s">
        <v>4378</v>
      </c>
      <c r="G80" s="427"/>
      <c r="H80" s="427">
        <f t="shared" si="3"/>
        <v>0</v>
      </c>
      <c r="I80" s="428"/>
      <c r="J80" s="427"/>
    </row>
    <row r="81" spans="1:10">
      <c r="A81" s="423" t="s">
        <v>4379</v>
      </c>
      <c r="B81" s="423" t="s">
        <v>4380</v>
      </c>
      <c r="C81" s="424">
        <v>532080</v>
      </c>
      <c r="D81" s="425">
        <v>0.1</v>
      </c>
      <c r="E81" s="426">
        <f t="shared" si="2"/>
        <v>478872</v>
      </c>
      <c r="F81" s="423" t="s">
        <v>4381</v>
      </c>
      <c r="G81" s="427"/>
      <c r="H81" s="427">
        <f t="shared" si="3"/>
        <v>0</v>
      </c>
      <c r="I81" s="428"/>
      <c r="J81" s="427"/>
    </row>
    <row r="82" spans="1:10">
      <c r="A82" s="423" t="s">
        <v>4382</v>
      </c>
      <c r="B82" s="423" t="s">
        <v>4383</v>
      </c>
      <c r="C82" s="424">
        <v>10944</v>
      </c>
      <c r="D82" s="425">
        <v>0.1</v>
      </c>
      <c r="E82" s="426">
        <f t="shared" si="2"/>
        <v>9849.6</v>
      </c>
      <c r="F82" s="423" t="s">
        <v>4384</v>
      </c>
      <c r="G82" s="427"/>
      <c r="H82" s="427">
        <f t="shared" si="3"/>
        <v>0</v>
      </c>
      <c r="I82" s="428"/>
      <c r="J82" s="427"/>
    </row>
    <row r="83" spans="1:10">
      <c r="A83" s="423" t="s">
        <v>4385</v>
      </c>
      <c r="B83" s="423" t="s">
        <v>4386</v>
      </c>
      <c r="C83" s="424">
        <v>21708</v>
      </c>
      <c r="D83" s="425">
        <v>0.1</v>
      </c>
      <c r="E83" s="426">
        <f t="shared" si="2"/>
        <v>19537.2</v>
      </c>
      <c r="F83" s="423" t="s">
        <v>4387</v>
      </c>
      <c r="G83" s="427"/>
      <c r="H83" s="427">
        <f t="shared" si="3"/>
        <v>0</v>
      </c>
      <c r="I83" s="428"/>
      <c r="J83" s="427"/>
    </row>
    <row r="84" spans="1:10">
      <c r="A84" s="423" t="s">
        <v>4388</v>
      </c>
      <c r="B84" s="423" t="s">
        <v>4389</v>
      </c>
      <c r="C84" s="424">
        <v>31968</v>
      </c>
      <c r="D84" s="425">
        <v>0.1</v>
      </c>
      <c r="E84" s="426">
        <f t="shared" si="2"/>
        <v>28771.200000000001</v>
      </c>
      <c r="F84" s="423" t="s">
        <v>4390</v>
      </c>
      <c r="G84" s="427"/>
      <c r="H84" s="427">
        <f t="shared" si="3"/>
        <v>0</v>
      </c>
      <c r="I84" s="428"/>
      <c r="J84" s="427"/>
    </row>
    <row r="85" spans="1:10">
      <c r="A85" s="423" t="s">
        <v>4391</v>
      </c>
      <c r="B85" s="423" t="s">
        <v>4392</v>
      </c>
      <c r="C85" s="424">
        <v>42084</v>
      </c>
      <c r="D85" s="425">
        <v>0.1</v>
      </c>
      <c r="E85" s="426">
        <f t="shared" si="2"/>
        <v>37875.599999999999</v>
      </c>
      <c r="F85" s="423" t="s">
        <v>4393</v>
      </c>
      <c r="G85" s="427"/>
      <c r="H85" s="427">
        <f t="shared" si="3"/>
        <v>0</v>
      </c>
      <c r="I85" s="428"/>
      <c r="J85" s="427"/>
    </row>
    <row r="86" spans="1:10">
      <c r="A86" s="423" t="s">
        <v>4394</v>
      </c>
      <c r="B86" s="423" t="s">
        <v>4395</v>
      </c>
      <c r="C86" s="424">
        <v>61920</v>
      </c>
      <c r="D86" s="425">
        <v>0.1</v>
      </c>
      <c r="E86" s="426">
        <f t="shared" si="2"/>
        <v>55728</v>
      </c>
      <c r="F86" s="423" t="s">
        <v>4396</v>
      </c>
      <c r="G86" s="427"/>
      <c r="H86" s="427">
        <f t="shared" si="3"/>
        <v>0</v>
      </c>
      <c r="I86" s="428"/>
      <c r="J86" s="427"/>
    </row>
    <row r="87" spans="1:10">
      <c r="A87" s="423" t="s">
        <v>4397</v>
      </c>
      <c r="B87" s="423" t="s">
        <v>4398</v>
      </c>
      <c r="C87" s="424">
        <v>81396</v>
      </c>
      <c r="D87" s="425">
        <v>0.1</v>
      </c>
      <c r="E87" s="426">
        <f t="shared" si="2"/>
        <v>73256.400000000009</v>
      </c>
      <c r="F87" s="423" t="s">
        <v>4399</v>
      </c>
      <c r="G87" s="427"/>
      <c r="H87" s="427">
        <f t="shared" si="3"/>
        <v>0</v>
      </c>
      <c r="I87" s="428"/>
      <c r="J87" s="427"/>
    </row>
    <row r="88" spans="1:10">
      <c r="A88" s="423" t="s">
        <v>4400</v>
      </c>
      <c r="B88" s="423" t="s">
        <v>4401</v>
      </c>
      <c r="C88" s="424">
        <v>99864</v>
      </c>
      <c r="D88" s="425">
        <v>0.1</v>
      </c>
      <c r="E88" s="426">
        <f t="shared" si="2"/>
        <v>89877.6</v>
      </c>
      <c r="F88" s="423" t="s">
        <v>4402</v>
      </c>
      <c r="G88" s="427"/>
      <c r="H88" s="427">
        <f t="shared" si="3"/>
        <v>0</v>
      </c>
      <c r="I88" s="428"/>
      <c r="J88" s="427"/>
    </row>
    <row r="89" spans="1:10">
      <c r="A89" s="423" t="s">
        <v>4403</v>
      </c>
      <c r="B89" s="423" t="s">
        <v>4404</v>
      </c>
      <c r="C89" s="424">
        <v>117648</v>
      </c>
      <c r="D89" s="425">
        <v>0.1</v>
      </c>
      <c r="E89" s="426">
        <f t="shared" si="2"/>
        <v>105883.2</v>
      </c>
      <c r="F89" s="423" t="s">
        <v>4405</v>
      </c>
      <c r="G89" s="427"/>
      <c r="H89" s="427">
        <f t="shared" si="3"/>
        <v>0</v>
      </c>
      <c r="I89" s="428"/>
      <c r="J89" s="427"/>
    </row>
    <row r="90" spans="1:10">
      <c r="A90" s="423" t="s">
        <v>4406</v>
      </c>
      <c r="B90" s="423" t="s">
        <v>4407</v>
      </c>
      <c r="C90" s="424">
        <v>153900</v>
      </c>
      <c r="D90" s="425">
        <v>0.1</v>
      </c>
      <c r="E90" s="426">
        <f t="shared" si="2"/>
        <v>138510</v>
      </c>
      <c r="F90" s="423" t="s">
        <v>4408</v>
      </c>
      <c r="G90" s="427"/>
      <c r="H90" s="427">
        <f t="shared" si="3"/>
        <v>0</v>
      </c>
      <c r="I90" s="428"/>
      <c r="J90" s="427"/>
    </row>
    <row r="91" spans="1:10">
      <c r="A91" s="423" t="s">
        <v>4409</v>
      </c>
      <c r="B91" s="423" t="s">
        <v>4410</v>
      </c>
      <c r="C91" s="424">
        <v>188784</v>
      </c>
      <c r="D91" s="425">
        <v>0.1</v>
      </c>
      <c r="E91" s="426">
        <f t="shared" si="2"/>
        <v>169905.6</v>
      </c>
      <c r="F91" s="423" t="s">
        <v>4411</v>
      </c>
      <c r="G91" s="427"/>
      <c r="H91" s="427">
        <f t="shared" si="3"/>
        <v>0</v>
      </c>
      <c r="I91" s="428"/>
      <c r="J91" s="427"/>
    </row>
    <row r="92" spans="1:10">
      <c r="A92" s="423" t="s">
        <v>4412</v>
      </c>
      <c r="B92" s="423" t="s">
        <v>4413</v>
      </c>
      <c r="C92" s="424">
        <v>221976</v>
      </c>
      <c r="D92" s="425">
        <v>0.1</v>
      </c>
      <c r="E92" s="426">
        <f t="shared" si="2"/>
        <v>199778.4</v>
      </c>
      <c r="F92" s="423" t="s">
        <v>4414</v>
      </c>
      <c r="G92" s="427"/>
      <c r="H92" s="427">
        <f t="shared" si="3"/>
        <v>0</v>
      </c>
      <c r="I92" s="428"/>
      <c r="J92" s="427"/>
    </row>
    <row r="93" spans="1:10">
      <c r="A93" s="423" t="s">
        <v>4415</v>
      </c>
      <c r="B93" s="423" t="s">
        <v>4416</v>
      </c>
      <c r="C93" s="424">
        <v>271908</v>
      </c>
      <c r="D93" s="425">
        <v>0.1</v>
      </c>
      <c r="E93" s="426">
        <f t="shared" si="2"/>
        <v>244717.2</v>
      </c>
      <c r="F93" s="423" t="s">
        <v>4417</v>
      </c>
      <c r="G93" s="427"/>
      <c r="H93" s="427">
        <f t="shared" si="3"/>
        <v>0</v>
      </c>
      <c r="I93" s="428"/>
      <c r="J93" s="427"/>
    </row>
    <row r="94" spans="1:10">
      <c r="A94" s="423" t="s">
        <v>4418</v>
      </c>
      <c r="B94" s="423" t="s">
        <v>4419</v>
      </c>
      <c r="C94" s="424">
        <v>355356</v>
      </c>
      <c r="D94" s="425">
        <v>0.1</v>
      </c>
      <c r="E94" s="426">
        <f t="shared" si="2"/>
        <v>319820.40000000002</v>
      </c>
      <c r="F94" s="423" t="s">
        <v>4420</v>
      </c>
      <c r="G94" s="427"/>
      <c r="H94" s="427">
        <f t="shared" si="3"/>
        <v>0</v>
      </c>
      <c r="I94" s="428"/>
      <c r="J94" s="427"/>
    </row>
    <row r="95" spans="1:10">
      <c r="A95" s="423" t="s">
        <v>4421</v>
      </c>
      <c r="B95" s="423" t="s">
        <v>4422</v>
      </c>
      <c r="C95" s="424">
        <v>434664</v>
      </c>
      <c r="D95" s="425">
        <v>0.1</v>
      </c>
      <c r="E95" s="426">
        <f t="shared" si="2"/>
        <v>391197.60000000003</v>
      </c>
      <c r="F95" s="423" t="s">
        <v>4423</v>
      </c>
      <c r="G95" s="427"/>
      <c r="H95" s="427">
        <f t="shared" si="3"/>
        <v>0</v>
      </c>
      <c r="I95" s="428"/>
      <c r="J95" s="427"/>
    </row>
    <row r="96" spans="1:10">
      <c r="A96" s="423" t="s">
        <v>4424</v>
      </c>
      <c r="B96" s="423" t="s">
        <v>4425</v>
      </c>
      <c r="C96" s="424">
        <v>510624</v>
      </c>
      <c r="D96" s="425">
        <v>0.1</v>
      </c>
      <c r="E96" s="426">
        <f t="shared" si="2"/>
        <v>459561.60000000003</v>
      </c>
      <c r="F96" s="423" t="s">
        <v>4426</v>
      </c>
      <c r="G96" s="427"/>
      <c r="H96" s="427">
        <f t="shared" si="3"/>
        <v>0</v>
      </c>
      <c r="I96" s="428"/>
      <c r="J96" s="427"/>
    </row>
    <row r="97" spans="1:10">
      <c r="A97" s="423" t="s">
        <v>4427</v>
      </c>
      <c r="B97" s="423" t="s">
        <v>4428</v>
      </c>
      <c r="C97" s="424">
        <v>665892</v>
      </c>
      <c r="D97" s="425">
        <v>0.1</v>
      </c>
      <c r="E97" s="426">
        <f t="shared" si="2"/>
        <v>599302.80000000005</v>
      </c>
      <c r="F97" s="423" t="s">
        <v>4429</v>
      </c>
      <c r="G97" s="427"/>
      <c r="H97" s="427">
        <f t="shared" si="3"/>
        <v>0</v>
      </c>
      <c r="I97" s="428"/>
      <c r="J97" s="427"/>
    </row>
    <row r="98" spans="1:10">
      <c r="A98" s="423" t="s">
        <v>4430</v>
      </c>
      <c r="B98" s="423" t="s">
        <v>4431</v>
      </c>
      <c r="C98" s="424">
        <v>813960</v>
      </c>
      <c r="D98" s="425">
        <v>0.1</v>
      </c>
      <c r="E98" s="426">
        <f t="shared" si="2"/>
        <v>732564</v>
      </c>
      <c r="F98" s="423" t="s">
        <v>4432</v>
      </c>
      <c r="G98" s="427"/>
      <c r="H98" s="427">
        <f t="shared" si="3"/>
        <v>0</v>
      </c>
      <c r="I98" s="428"/>
      <c r="J98" s="427"/>
    </row>
    <row r="99" spans="1:10">
      <c r="A99" s="423" t="s">
        <v>4433</v>
      </c>
      <c r="B99" s="423" t="s">
        <v>4434</v>
      </c>
      <c r="C99" s="424">
        <v>954540</v>
      </c>
      <c r="D99" s="425">
        <v>0.1</v>
      </c>
      <c r="E99" s="426">
        <f t="shared" si="2"/>
        <v>859086</v>
      </c>
      <c r="F99" s="423" t="s">
        <v>4435</v>
      </c>
      <c r="G99" s="427"/>
      <c r="H99" s="427">
        <f t="shared" si="3"/>
        <v>0</v>
      </c>
      <c r="I99" s="428"/>
      <c r="J99" s="427"/>
    </row>
    <row r="100" spans="1:10">
      <c r="A100" s="423" t="s">
        <v>4436</v>
      </c>
      <c r="B100" s="423" t="s">
        <v>4437</v>
      </c>
      <c r="C100" s="424">
        <v>1242828</v>
      </c>
      <c r="D100" s="425">
        <v>0.1</v>
      </c>
      <c r="E100" s="426">
        <f t="shared" si="2"/>
        <v>1118545.2</v>
      </c>
      <c r="F100" s="423" t="s">
        <v>4438</v>
      </c>
      <c r="G100" s="427"/>
      <c r="H100" s="427">
        <f t="shared" si="3"/>
        <v>0</v>
      </c>
      <c r="I100" s="428"/>
      <c r="J100" s="427"/>
    </row>
    <row r="101" spans="1:10">
      <c r="A101" s="423" t="s">
        <v>4439</v>
      </c>
      <c r="B101" s="423" t="s">
        <v>4440</v>
      </c>
      <c r="C101" s="424">
        <v>1516428</v>
      </c>
      <c r="D101" s="425">
        <v>0.1</v>
      </c>
      <c r="E101" s="426">
        <f t="shared" si="2"/>
        <v>1364785.2</v>
      </c>
      <c r="F101" s="423" t="s">
        <v>4441</v>
      </c>
      <c r="G101" s="427"/>
      <c r="H101" s="427">
        <f t="shared" si="3"/>
        <v>0</v>
      </c>
      <c r="I101" s="428"/>
      <c r="J101" s="427"/>
    </row>
    <row r="102" spans="1:10">
      <c r="A102" s="423" t="s">
        <v>4442</v>
      </c>
      <c r="B102" s="423" t="s">
        <v>4443</v>
      </c>
      <c r="C102" s="424">
        <v>17280</v>
      </c>
      <c r="D102" s="425">
        <v>0.1</v>
      </c>
      <c r="E102" s="426">
        <f t="shared" si="2"/>
        <v>15552</v>
      </c>
      <c r="F102" s="423" t="s">
        <v>4444</v>
      </c>
      <c r="G102" s="427"/>
      <c r="H102" s="427">
        <f t="shared" si="3"/>
        <v>0</v>
      </c>
      <c r="I102" s="428"/>
      <c r="J102" s="427"/>
    </row>
    <row r="103" spans="1:10">
      <c r="A103" s="423" t="s">
        <v>4445</v>
      </c>
      <c r="B103" s="423" t="s">
        <v>4446</v>
      </c>
      <c r="C103" s="424">
        <v>34320</v>
      </c>
      <c r="D103" s="425">
        <v>0.1</v>
      </c>
      <c r="E103" s="426">
        <f t="shared" si="2"/>
        <v>30888</v>
      </c>
      <c r="F103" s="423" t="s">
        <v>4447</v>
      </c>
      <c r="G103" s="427"/>
      <c r="H103" s="427">
        <f t="shared" si="3"/>
        <v>0</v>
      </c>
      <c r="I103" s="428"/>
      <c r="J103" s="427"/>
    </row>
    <row r="104" spans="1:10">
      <c r="A104" s="423" t="s">
        <v>4448</v>
      </c>
      <c r="B104" s="423" t="s">
        <v>4449</v>
      </c>
      <c r="C104" s="424">
        <v>50520</v>
      </c>
      <c r="D104" s="425">
        <v>0.1</v>
      </c>
      <c r="E104" s="426">
        <f t="shared" si="2"/>
        <v>45468</v>
      </c>
      <c r="F104" s="423" t="s">
        <v>4450</v>
      </c>
      <c r="G104" s="427"/>
      <c r="H104" s="427">
        <f t="shared" si="3"/>
        <v>0</v>
      </c>
      <c r="I104" s="428"/>
      <c r="J104" s="427"/>
    </row>
    <row r="105" spans="1:10">
      <c r="A105" s="423" t="s">
        <v>4451</v>
      </c>
      <c r="B105" s="423" t="s">
        <v>4452</v>
      </c>
      <c r="C105" s="424">
        <v>66420</v>
      </c>
      <c r="D105" s="425">
        <v>0.1</v>
      </c>
      <c r="E105" s="426">
        <f t="shared" si="2"/>
        <v>59778</v>
      </c>
      <c r="F105" s="423" t="s">
        <v>4453</v>
      </c>
      <c r="G105" s="427"/>
      <c r="H105" s="427">
        <f t="shared" si="3"/>
        <v>0</v>
      </c>
      <c r="I105" s="428"/>
      <c r="J105" s="427"/>
    </row>
    <row r="106" spans="1:10">
      <c r="A106" s="423" t="s">
        <v>4454</v>
      </c>
      <c r="B106" s="423" t="s">
        <v>4455</v>
      </c>
      <c r="C106" s="424">
        <v>97740</v>
      </c>
      <c r="D106" s="425">
        <v>0.1</v>
      </c>
      <c r="E106" s="426">
        <f t="shared" si="2"/>
        <v>87966</v>
      </c>
      <c r="F106" s="423" t="s">
        <v>4456</v>
      </c>
      <c r="G106" s="427"/>
      <c r="H106" s="427">
        <f t="shared" si="3"/>
        <v>0</v>
      </c>
      <c r="I106" s="428"/>
      <c r="J106" s="427"/>
    </row>
    <row r="107" spans="1:10">
      <c r="A107" s="423" t="s">
        <v>4457</v>
      </c>
      <c r="B107" s="423" t="s">
        <v>4458</v>
      </c>
      <c r="C107" s="424">
        <v>128520</v>
      </c>
      <c r="D107" s="425">
        <v>0.1</v>
      </c>
      <c r="E107" s="426">
        <f t="shared" si="2"/>
        <v>115668</v>
      </c>
      <c r="F107" s="423" t="s">
        <v>4459</v>
      </c>
      <c r="G107" s="427"/>
      <c r="H107" s="427">
        <f t="shared" si="3"/>
        <v>0</v>
      </c>
      <c r="I107" s="428"/>
      <c r="J107" s="427"/>
    </row>
    <row r="108" spans="1:10">
      <c r="A108" s="423" t="s">
        <v>4460</v>
      </c>
      <c r="B108" s="423" t="s">
        <v>4461</v>
      </c>
      <c r="C108" s="424">
        <v>157680</v>
      </c>
      <c r="D108" s="425">
        <v>0.1</v>
      </c>
      <c r="E108" s="426">
        <f t="shared" si="2"/>
        <v>141912</v>
      </c>
      <c r="F108" s="423" t="s">
        <v>4462</v>
      </c>
      <c r="G108" s="427"/>
      <c r="H108" s="427">
        <f t="shared" si="3"/>
        <v>0</v>
      </c>
      <c r="I108" s="428"/>
      <c r="J108" s="427"/>
    </row>
    <row r="109" spans="1:10">
      <c r="A109" s="423" t="s">
        <v>4463</v>
      </c>
      <c r="B109" s="423" t="s">
        <v>4464</v>
      </c>
      <c r="C109" s="424">
        <v>185760</v>
      </c>
      <c r="D109" s="425">
        <v>0.1</v>
      </c>
      <c r="E109" s="426">
        <f t="shared" si="2"/>
        <v>167184</v>
      </c>
      <c r="F109" s="423" t="s">
        <v>4465</v>
      </c>
      <c r="G109" s="427"/>
      <c r="H109" s="427">
        <f t="shared" si="3"/>
        <v>0</v>
      </c>
      <c r="I109" s="428"/>
      <c r="J109" s="427"/>
    </row>
    <row r="110" spans="1:10">
      <c r="A110" s="423" t="s">
        <v>4466</v>
      </c>
      <c r="B110" s="423" t="s">
        <v>4467</v>
      </c>
      <c r="C110" s="424">
        <v>243000</v>
      </c>
      <c r="D110" s="425">
        <v>0.1</v>
      </c>
      <c r="E110" s="426">
        <f t="shared" si="2"/>
        <v>218700</v>
      </c>
      <c r="F110" s="423" t="s">
        <v>4468</v>
      </c>
      <c r="G110" s="427"/>
      <c r="H110" s="427">
        <f t="shared" si="3"/>
        <v>0</v>
      </c>
      <c r="I110" s="428"/>
      <c r="J110" s="427"/>
    </row>
    <row r="111" spans="1:10">
      <c r="A111" s="423" t="s">
        <v>4469</v>
      </c>
      <c r="B111" s="423" t="s">
        <v>4470</v>
      </c>
      <c r="C111" s="424">
        <v>298080</v>
      </c>
      <c r="D111" s="425">
        <v>0.1</v>
      </c>
      <c r="E111" s="426">
        <f t="shared" si="2"/>
        <v>268272</v>
      </c>
      <c r="F111" s="423" t="s">
        <v>4471</v>
      </c>
      <c r="G111" s="427"/>
      <c r="H111" s="427">
        <f t="shared" si="3"/>
        <v>0</v>
      </c>
      <c r="I111" s="428"/>
      <c r="J111" s="427"/>
    </row>
    <row r="112" spans="1:10">
      <c r="A112" s="423" t="s">
        <v>4472</v>
      </c>
      <c r="B112" s="423" t="s">
        <v>4473</v>
      </c>
      <c r="C112" s="424">
        <v>350460</v>
      </c>
      <c r="D112" s="425">
        <v>0.1</v>
      </c>
      <c r="E112" s="426">
        <f t="shared" si="2"/>
        <v>315414</v>
      </c>
      <c r="F112" s="423" t="s">
        <v>4474</v>
      </c>
      <c r="G112" s="427"/>
      <c r="H112" s="427">
        <f t="shared" si="3"/>
        <v>0</v>
      </c>
      <c r="I112" s="428"/>
      <c r="J112" s="427"/>
    </row>
    <row r="113" spans="1:10">
      <c r="A113" s="423" t="s">
        <v>4475</v>
      </c>
      <c r="B113" s="423" t="s">
        <v>4476</v>
      </c>
      <c r="C113" s="424">
        <v>429300</v>
      </c>
      <c r="D113" s="425">
        <v>0.1</v>
      </c>
      <c r="E113" s="426">
        <f t="shared" si="2"/>
        <v>386370</v>
      </c>
      <c r="F113" s="423" t="s">
        <v>4477</v>
      </c>
      <c r="G113" s="427"/>
      <c r="H113" s="427">
        <f t="shared" si="3"/>
        <v>0</v>
      </c>
      <c r="I113" s="428"/>
      <c r="J113" s="427"/>
    </row>
    <row r="114" spans="1:10">
      <c r="A114" s="423" t="s">
        <v>4478</v>
      </c>
      <c r="B114" s="423" t="s">
        <v>4479</v>
      </c>
      <c r="C114" s="424">
        <v>561060</v>
      </c>
      <c r="D114" s="425">
        <v>0.1</v>
      </c>
      <c r="E114" s="426">
        <f t="shared" si="2"/>
        <v>504954</v>
      </c>
      <c r="F114" s="423" t="s">
        <v>4480</v>
      </c>
      <c r="G114" s="427"/>
      <c r="H114" s="427">
        <f t="shared" si="3"/>
        <v>0</v>
      </c>
      <c r="I114" s="428"/>
      <c r="J114" s="427"/>
    </row>
    <row r="115" spans="1:10">
      <c r="A115" s="423" t="s">
        <v>4481</v>
      </c>
      <c r="B115" s="423" t="s">
        <v>4482</v>
      </c>
      <c r="C115" s="424">
        <v>686340</v>
      </c>
      <c r="D115" s="425">
        <v>0.1</v>
      </c>
      <c r="E115" s="426">
        <f t="shared" si="2"/>
        <v>617706</v>
      </c>
      <c r="F115" s="423" t="s">
        <v>4483</v>
      </c>
      <c r="G115" s="427"/>
      <c r="H115" s="427">
        <f t="shared" si="3"/>
        <v>0</v>
      </c>
      <c r="I115" s="428"/>
      <c r="J115" s="427"/>
    </row>
    <row r="116" spans="1:10">
      <c r="A116" s="423" t="s">
        <v>4484</v>
      </c>
      <c r="B116" s="423" t="s">
        <v>4485</v>
      </c>
      <c r="C116" s="424">
        <v>806220</v>
      </c>
      <c r="D116" s="425">
        <v>0.1</v>
      </c>
      <c r="E116" s="426">
        <f t="shared" si="2"/>
        <v>725598</v>
      </c>
      <c r="F116" s="423" t="s">
        <v>4486</v>
      </c>
      <c r="G116" s="427"/>
      <c r="H116" s="427">
        <f t="shared" si="3"/>
        <v>0</v>
      </c>
      <c r="I116" s="428"/>
      <c r="J116" s="427"/>
    </row>
    <row r="117" spans="1:10">
      <c r="A117" s="423" t="s">
        <v>4487</v>
      </c>
      <c r="B117" s="423" t="s">
        <v>4488</v>
      </c>
      <c r="C117" s="424">
        <v>1051380</v>
      </c>
      <c r="D117" s="425">
        <v>0.1</v>
      </c>
      <c r="E117" s="426">
        <f t="shared" si="2"/>
        <v>946242</v>
      </c>
      <c r="F117" s="423" t="s">
        <v>4489</v>
      </c>
      <c r="G117" s="427"/>
      <c r="H117" s="427">
        <f t="shared" si="3"/>
        <v>0</v>
      </c>
      <c r="I117" s="428"/>
      <c r="J117" s="427"/>
    </row>
    <row r="118" spans="1:10">
      <c r="A118" s="423" t="s">
        <v>4490</v>
      </c>
      <c r="B118" s="423" t="s">
        <v>4491</v>
      </c>
      <c r="C118" s="424">
        <v>1285200</v>
      </c>
      <c r="D118" s="425">
        <v>0.1</v>
      </c>
      <c r="E118" s="426">
        <f t="shared" si="2"/>
        <v>1156680</v>
      </c>
      <c r="F118" s="423" t="s">
        <v>4492</v>
      </c>
      <c r="G118" s="427"/>
      <c r="H118" s="427">
        <f t="shared" si="3"/>
        <v>0</v>
      </c>
      <c r="I118" s="428"/>
      <c r="J118" s="427"/>
    </row>
    <row r="119" spans="1:10">
      <c r="A119" s="423" t="s">
        <v>4493</v>
      </c>
      <c r="B119" s="423" t="s">
        <v>4494</v>
      </c>
      <c r="C119" s="424">
        <v>1507140</v>
      </c>
      <c r="D119" s="425">
        <v>0.1</v>
      </c>
      <c r="E119" s="426">
        <f t="shared" si="2"/>
        <v>1356426</v>
      </c>
      <c r="F119" s="423" t="s">
        <v>4495</v>
      </c>
      <c r="G119" s="427"/>
      <c r="H119" s="427">
        <f t="shared" si="3"/>
        <v>0</v>
      </c>
      <c r="I119" s="428"/>
      <c r="J119" s="427"/>
    </row>
    <row r="120" spans="1:10">
      <c r="A120" s="423" t="s">
        <v>4496</v>
      </c>
      <c r="B120" s="423" t="s">
        <v>4497</v>
      </c>
      <c r="C120" s="424">
        <v>1962360</v>
      </c>
      <c r="D120" s="425">
        <v>0.1</v>
      </c>
      <c r="E120" s="426">
        <f t="shared" si="2"/>
        <v>1766124</v>
      </c>
      <c r="F120" s="423" t="s">
        <v>4498</v>
      </c>
      <c r="G120" s="427"/>
      <c r="H120" s="427">
        <f t="shared" si="3"/>
        <v>0</v>
      </c>
      <c r="I120" s="428"/>
      <c r="J120" s="427"/>
    </row>
    <row r="121" spans="1:10">
      <c r="A121" s="423" t="s">
        <v>4499</v>
      </c>
      <c r="B121" s="423" t="s">
        <v>4500</v>
      </c>
      <c r="C121" s="424">
        <v>2394360</v>
      </c>
      <c r="D121" s="425">
        <v>0.1</v>
      </c>
      <c r="E121" s="426">
        <f t="shared" si="2"/>
        <v>2154924</v>
      </c>
      <c r="F121" s="423" t="s">
        <v>4501</v>
      </c>
      <c r="G121" s="427"/>
      <c r="H121" s="427">
        <f t="shared" si="3"/>
        <v>0</v>
      </c>
      <c r="I121" s="428"/>
      <c r="J121" s="427"/>
    </row>
    <row r="122" spans="1:10">
      <c r="A122" s="423" t="s">
        <v>4502</v>
      </c>
      <c r="B122" s="423" t="s">
        <v>4503</v>
      </c>
      <c r="C122" s="424">
        <v>36</v>
      </c>
      <c r="D122" s="425">
        <v>0.1</v>
      </c>
      <c r="E122" s="426">
        <f t="shared" si="2"/>
        <v>32.4</v>
      </c>
      <c r="F122" s="423" t="s">
        <v>4504</v>
      </c>
      <c r="G122" s="427"/>
      <c r="H122" s="427">
        <f t="shared" si="3"/>
        <v>0</v>
      </c>
      <c r="I122" s="427"/>
      <c r="J122" s="428"/>
    </row>
    <row r="123" spans="1:10">
      <c r="A123" s="423" t="s">
        <v>4505</v>
      </c>
      <c r="B123" s="423" t="s">
        <v>4506</v>
      </c>
      <c r="C123" s="424">
        <v>24</v>
      </c>
      <c r="D123" s="425">
        <v>0.1</v>
      </c>
      <c r="E123" s="426">
        <f t="shared" si="2"/>
        <v>21.6</v>
      </c>
      <c r="F123" s="423" t="s">
        <v>4507</v>
      </c>
      <c r="G123" s="427"/>
      <c r="H123" s="427">
        <f t="shared" si="3"/>
        <v>0</v>
      </c>
      <c r="I123" s="427"/>
      <c r="J123" s="428"/>
    </row>
    <row r="124" spans="1:10">
      <c r="A124" s="423" t="s">
        <v>4508</v>
      </c>
      <c r="B124" s="423" t="s">
        <v>4509</v>
      </c>
      <c r="C124" s="424">
        <v>120</v>
      </c>
      <c r="D124" s="425">
        <v>0.1</v>
      </c>
      <c r="E124" s="426">
        <f t="shared" si="2"/>
        <v>108</v>
      </c>
      <c r="F124" s="423" t="s">
        <v>4510</v>
      </c>
      <c r="G124" s="427"/>
      <c r="H124" s="427">
        <f t="shared" si="3"/>
        <v>0</v>
      </c>
      <c r="I124" s="427"/>
      <c r="J124" s="428"/>
    </row>
    <row r="125" spans="1:10">
      <c r="A125" s="423" t="s">
        <v>4511</v>
      </c>
      <c r="B125" s="423" t="s">
        <v>4512</v>
      </c>
      <c r="C125" s="424">
        <v>180</v>
      </c>
      <c r="D125" s="425">
        <v>0.1</v>
      </c>
      <c r="E125" s="426">
        <f t="shared" si="2"/>
        <v>162</v>
      </c>
      <c r="F125" s="423" t="s">
        <v>4513</v>
      </c>
      <c r="G125" s="427"/>
      <c r="H125" s="427">
        <f t="shared" si="3"/>
        <v>0</v>
      </c>
      <c r="I125" s="427"/>
      <c r="J125" s="428"/>
    </row>
    <row r="126" spans="1:10" ht="26">
      <c r="A126" s="423" t="s">
        <v>4514</v>
      </c>
      <c r="B126" s="423" t="s">
        <v>4515</v>
      </c>
      <c r="C126" s="424">
        <v>15</v>
      </c>
      <c r="D126" s="425">
        <v>0.1</v>
      </c>
      <c r="E126" s="426">
        <f t="shared" si="2"/>
        <v>13.5</v>
      </c>
      <c r="F126" s="423" t="s">
        <v>4516</v>
      </c>
      <c r="G126" s="427"/>
      <c r="H126" s="427">
        <f t="shared" si="3"/>
        <v>0</v>
      </c>
      <c r="I126" s="427"/>
      <c r="J126" s="427"/>
    </row>
    <row r="127" spans="1:10" ht="26">
      <c r="A127" s="423" t="s">
        <v>4517</v>
      </c>
      <c r="B127" s="423" t="s">
        <v>4518</v>
      </c>
      <c r="C127" s="424">
        <v>10</v>
      </c>
      <c r="D127" s="425">
        <v>0.1</v>
      </c>
      <c r="E127" s="426">
        <f t="shared" si="2"/>
        <v>9</v>
      </c>
      <c r="F127" s="423" t="s">
        <v>4519</v>
      </c>
      <c r="G127" s="427"/>
      <c r="H127" s="427">
        <f t="shared" si="3"/>
        <v>0</v>
      </c>
      <c r="I127" s="427"/>
      <c r="J127" s="427"/>
    </row>
    <row r="128" spans="1:10">
      <c r="A128" s="423" t="s">
        <v>4520</v>
      </c>
      <c r="B128" s="423" t="s">
        <v>4521</v>
      </c>
      <c r="C128" s="424">
        <v>25</v>
      </c>
      <c r="D128" s="425">
        <v>0.1</v>
      </c>
      <c r="E128" s="426">
        <f t="shared" si="2"/>
        <v>22.5</v>
      </c>
      <c r="F128" s="423" t="s">
        <v>4522</v>
      </c>
      <c r="G128" s="427"/>
      <c r="H128" s="427">
        <f t="shared" si="3"/>
        <v>0</v>
      </c>
      <c r="I128" s="427"/>
      <c r="J128" s="427"/>
    </row>
    <row r="129" spans="1:10">
      <c r="A129" s="423" t="s">
        <v>4523</v>
      </c>
      <c r="B129" s="423" t="s">
        <v>4524</v>
      </c>
      <c r="C129" s="430">
        <v>12</v>
      </c>
      <c r="D129" s="425">
        <v>0.1</v>
      </c>
      <c r="E129" s="426">
        <f t="shared" si="2"/>
        <v>10.8</v>
      </c>
      <c r="F129" s="423" t="s">
        <v>4525</v>
      </c>
      <c r="G129" s="427"/>
      <c r="H129" s="427">
        <f t="shared" si="3"/>
        <v>0</v>
      </c>
      <c r="I129" s="427"/>
      <c r="J129" s="431"/>
    </row>
    <row r="130" spans="1:10">
      <c r="A130" s="423" t="s">
        <v>4526</v>
      </c>
      <c r="B130" s="423" t="s">
        <v>4527</v>
      </c>
      <c r="C130" s="430">
        <v>36</v>
      </c>
      <c r="D130" s="425">
        <v>0.1</v>
      </c>
      <c r="E130" s="426">
        <f t="shared" si="2"/>
        <v>32.4</v>
      </c>
      <c r="F130" s="423" t="s">
        <v>4528</v>
      </c>
      <c r="G130" s="427"/>
      <c r="H130" s="427">
        <f t="shared" si="3"/>
        <v>0</v>
      </c>
      <c r="I130" s="427"/>
      <c r="J130" s="431"/>
    </row>
    <row r="131" spans="1:10">
      <c r="A131" s="423" t="s">
        <v>4529</v>
      </c>
      <c r="B131" s="423" t="s">
        <v>4530</v>
      </c>
      <c r="C131" s="430">
        <v>36</v>
      </c>
      <c r="D131" s="425">
        <v>0.1</v>
      </c>
      <c r="E131" s="426">
        <f t="shared" ref="E131:E138" si="4">C131*(1-D131)</f>
        <v>32.4</v>
      </c>
      <c r="F131" s="423" t="s">
        <v>4531</v>
      </c>
      <c r="G131" s="427"/>
      <c r="H131" s="427">
        <f t="shared" ref="H131:H138" si="5">G131*E131</f>
        <v>0</v>
      </c>
      <c r="I131" s="427"/>
      <c r="J131" s="431"/>
    </row>
    <row r="132" spans="1:10">
      <c r="A132" s="423" t="s">
        <v>4532</v>
      </c>
      <c r="B132" s="423" t="s">
        <v>4533</v>
      </c>
      <c r="C132" s="430">
        <v>36</v>
      </c>
      <c r="D132" s="425">
        <v>0.1</v>
      </c>
      <c r="E132" s="426">
        <f t="shared" si="4"/>
        <v>32.4</v>
      </c>
      <c r="F132" s="423" t="s">
        <v>4534</v>
      </c>
      <c r="G132" s="427"/>
      <c r="H132" s="427">
        <f t="shared" si="5"/>
        <v>0</v>
      </c>
      <c r="I132" s="427"/>
      <c r="J132" s="431"/>
    </row>
    <row r="133" spans="1:10">
      <c r="A133" s="423" t="s">
        <v>4535</v>
      </c>
      <c r="B133" s="423" t="s">
        <v>4536</v>
      </c>
      <c r="C133" s="430">
        <v>36</v>
      </c>
      <c r="D133" s="425">
        <v>0.1</v>
      </c>
      <c r="E133" s="426">
        <f t="shared" si="4"/>
        <v>32.4</v>
      </c>
      <c r="F133" s="423" t="s">
        <v>4537</v>
      </c>
      <c r="G133" s="427"/>
      <c r="H133" s="427">
        <f t="shared" si="5"/>
        <v>0</v>
      </c>
      <c r="I133" s="427"/>
      <c r="J133" s="431"/>
    </row>
    <row r="134" spans="1:10">
      <c r="A134" s="423" t="s">
        <v>4538</v>
      </c>
      <c r="B134" s="423" t="s">
        <v>4539</v>
      </c>
      <c r="C134" s="430">
        <v>36</v>
      </c>
      <c r="D134" s="425">
        <v>0.1</v>
      </c>
      <c r="E134" s="426">
        <f t="shared" si="4"/>
        <v>32.4</v>
      </c>
      <c r="F134" s="423" t="s">
        <v>4540</v>
      </c>
      <c r="G134" s="427"/>
      <c r="H134" s="427">
        <f t="shared" si="5"/>
        <v>0</v>
      </c>
      <c r="I134" s="427"/>
      <c r="J134" s="431"/>
    </row>
    <row r="135" spans="1:10">
      <c r="A135" s="423" t="s">
        <v>4541</v>
      </c>
      <c r="B135" s="423" t="s">
        <v>4542</v>
      </c>
      <c r="C135" s="430">
        <v>36</v>
      </c>
      <c r="D135" s="425">
        <v>0.1</v>
      </c>
      <c r="E135" s="426">
        <f t="shared" si="4"/>
        <v>32.4</v>
      </c>
      <c r="F135" s="423" t="s">
        <v>4543</v>
      </c>
      <c r="G135" s="427"/>
      <c r="H135" s="427">
        <f t="shared" si="5"/>
        <v>0</v>
      </c>
      <c r="I135" s="427"/>
      <c r="J135" s="431"/>
    </row>
    <row r="136" spans="1:10">
      <c r="A136" s="423" t="s">
        <v>4544</v>
      </c>
      <c r="B136" s="423" t="s">
        <v>4545</v>
      </c>
      <c r="C136" s="430">
        <v>36</v>
      </c>
      <c r="D136" s="425">
        <v>0.1</v>
      </c>
      <c r="E136" s="426">
        <f t="shared" si="4"/>
        <v>32.4</v>
      </c>
      <c r="F136" s="423" t="s">
        <v>4546</v>
      </c>
      <c r="G136" s="427"/>
      <c r="H136" s="427">
        <f t="shared" si="5"/>
        <v>0</v>
      </c>
      <c r="I136" s="427"/>
      <c r="J136" s="431"/>
    </row>
    <row r="137" spans="1:10">
      <c r="A137" s="423" t="s">
        <v>4547</v>
      </c>
      <c r="B137" s="423" t="s">
        <v>4548</v>
      </c>
      <c r="C137" s="430">
        <v>36</v>
      </c>
      <c r="D137" s="425">
        <v>0.1</v>
      </c>
      <c r="E137" s="426">
        <f t="shared" si="4"/>
        <v>32.4</v>
      </c>
      <c r="F137" s="423" t="s">
        <v>4549</v>
      </c>
      <c r="G137" s="427"/>
      <c r="H137" s="427">
        <f t="shared" si="5"/>
        <v>0</v>
      </c>
      <c r="I137" s="427"/>
      <c r="J137" s="431"/>
    </row>
    <row r="138" spans="1:10">
      <c r="A138" s="423" t="s">
        <v>4550</v>
      </c>
      <c r="B138" s="423" t="s">
        <v>4551</v>
      </c>
      <c r="C138" s="430">
        <v>36</v>
      </c>
      <c r="D138" s="425">
        <v>0.1</v>
      </c>
      <c r="E138" s="426">
        <f t="shared" si="4"/>
        <v>32.4</v>
      </c>
      <c r="F138" s="423" t="s">
        <v>4552</v>
      </c>
      <c r="G138" s="427"/>
      <c r="H138" s="427">
        <f t="shared" si="5"/>
        <v>0</v>
      </c>
      <c r="I138" s="427"/>
      <c r="J138" s="431"/>
    </row>
    <row r="140" spans="1:10">
      <c r="A140" s="444" t="s">
        <v>4553</v>
      </c>
    </row>
    <row r="141" spans="1:10">
      <c r="A141" s="444" t="s">
        <v>4554</v>
      </c>
    </row>
    <row r="142" spans="1:10">
      <c r="A142" s="444" t="s">
        <v>4555</v>
      </c>
    </row>
    <row r="143" spans="1:10">
      <c r="A143" s="444" t="s">
        <v>4556</v>
      </c>
    </row>
    <row r="147" spans="1:7">
      <c r="A147" s="414" t="s">
        <v>4557</v>
      </c>
    </row>
    <row r="148" spans="1:7" s="434" customFormat="1">
      <c r="A148" s="432" t="s">
        <v>4558</v>
      </c>
      <c r="C148" s="433" t="s">
        <v>4559</v>
      </c>
      <c r="F148" s="443"/>
    </row>
    <row r="149" spans="1:7" s="434" customFormat="1">
      <c r="A149" s="432" t="s">
        <v>4560</v>
      </c>
      <c r="C149" s="433" t="s">
        <v>4561</v>
      </c>
      <c r="F149" s="443"/>
    </row>
    <row r="150" spans="1:7" s="434" customFormat="1">
      <c r="A150" s="432" t="s">
        <v>4562</v>
      </c>
      <c r="C150" s="433" t="s">
        <v>4563</v>
      </c>
      <c r="F150" s="443"/>
    </row>
    <row r="151" spans="1:7" s="434" customFormat="1">
      <c r="A151" s="432" t="s">
        <v>4564</v>
      </c>
      <c r="C151" s="433" t="s">
        <v>4565</v>
      </c>
      <c r="F151" s="443"/>
    </row>
    <row r="152" spans="1:7">
      <c r="A152" s="432" t="s">
        <v>4566</v>
      </c>
      <c r="C152" s="433" t="s">
        <v>4567</v>
      </c>
      <c r="F152" s="443"/>
      <c r="G152" s="434"/>
    </row>
    <row r="153" spans="1:7">
      <c r="A153" s="432" t="s">
        <v>4568</v>
      </c>
      <c r="C153" s="433" t="s">
        <v>4569</v>
      </c>
      <c r="F153" s="443"/>
      <c r="G153" s="434"/>
    </row>
    <row r="154" spans="1:7">
      <c r="A154" s="432" t="s">
        <v>4570</v>
      </c>
      <c r="C154" s="433" t="s">
        <v>4571</v>
      </c>
      <c r="F154" s="443"/>
      <c r="G154" s="434"/>
    </row>
    <row r="155" spans="1:7">
      <c r="A155" s="432" t="s">
        <v>4572</v>
      </c>
      <c r="C155" s="433" t="s">
        <v>4573</v>
      </c>
      <c r="F155" s="443"/>
      <c r="G155" s="434"/>
    </row>
    <row r="156" spans="1:7">
      <c r="F156" s="443"/>
    </row>
    <row r="157" spans="1:7">
      <c r="A157" s="429" t="s">
        <v>4574</v>
      </c>
    </row>
    <row r="163" spans="1:23" s="439" customFormat="1" ht="14.25" customHeight="1">
      <c r="A163" s="414" t="s">
        <v>4006</v>
      </c>
      <c r="B163" s="435"/>
      <c r="C163" s="415"/>
      <c r="D163" s="435"/>
      <c r="E163" s="436"/>
      <c r="F163" s="437"/>
      <c r="G163" s="437"/>
      <c r="H163" s="438"/>
      <c r="I163" s="435"/>
      <c r="J163" s="435"/>
      <c r="K163" s="435"/>
      <c r="L163" s="435"/>
      <c r="M163" s="435"/>
      <c r="N163" s="435"/>
      <c r="O163" s="435"/>
      <c r="P163" s="435"/>
      <c r="Q163" s="435"/>
      <c r="R163" s="435"/>
      <c r="S163" s="435"/>
      <c r="T163" s="435"/>
      <c r="U163" s="435"/>
      <c r="V163" s="435"/>
      <c r="W163" s="435"/>
    </row>
    <row r="164" spans="1:23" s="439" customFormat="1" ht="14.25" customHeight="1">
      <c r="A164" s="440" t="s">
        <v>4575</v>
      </c>
      <c r="B164" s="440" t="s">
        <v>4576</v>
      </c>
      <c r="C164" s="415">
        <v>250</v>
      </c>
      <c r="D164" s="441">
        <v>0.1</v>
      </c>
      <c r="E164" s="436">
        <f t="shared" ref="E164" si="6">C164*(1-D164)</f>
        <v>225</v>
      </c>
      <c r="F164" s="442" t="s">
        <v>4009</v>
      </c>
      <c r="G164" s="437"/>
      <c r="H164" s="438"/>
      <c r="I164" s="435"/>
      <c r="J164" s="435"/>
      <c r="K164" s="435"/>
      <c r="L164" s="435"/>
      <c r="M164" s="435"/>
      <c r="N164" s="435"/>
      <c r="O164" s="435"/>
      <c r="P164" s="435"/>
      <c r="Q164" s="435"/>
      <c r="R164" s="435"/>
      <c r="S164" s="435"/>
      <c r="T164" s="435"/>
      <c r="U164" s="435"/>
      <c r="V164" s="435"/>
      <c r="W164" s="435"/>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
  <sheetViews>
    <sheetView zoomScale="55" zoomScaleNormal="55" workbookViewId="0">
      <selection activeCell="G31" sqref="G31"/>
    </sheetView>
  </sheetViews>
  <sheetFormatPr defaultRowHeight="14.5"/>
  <cols>
    <col min="2" max="2" width="45.1796875" customWidth="1"/>
    <col min="3" max="3" width="83" bestFit="1" customWidth="1"/>
  </cols>
  <sheetData>
    <row r="1" spans="2:3" ht="15" thickBot="1"/>
    <row r="2" spans="2:3" ht="102.65" customHeight="1" thickBot="1">
      <c r="B2" s="285" t="s">
        <v>2643</v>
      </c>
      <c r="C2" s="285" t="s">
        <v>2645</v>
      </c>
    </row>
    <row r="3" spans="2:3" ht="146.15" customHeight="1" thickBot="1">
      <c r="B3" s="284" t="s">
        <v>2644</v>
      </c>
      <c r="C3" s="284" t="s">
        <v>2646</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workbookViewId="0">
      <selection activeCell="A2" sqref="A2"/>
    </sheetView>
  </sheetViews>
  <sheetFormatPr defaultColWidth="9.26953125" defaultRowHeight="14.5"/>
  <cols>
    <col min="1" max="1" width="63" style="273" bestFit="1" customWidth="1"/>
    <col min="2" max="2" width="9.26953125" style="273"/>
    <col min="3" max="4" width="20.7265625" style="273" customWidth="1"/>
    <col min="5" max="16384" width="9.26953125" style="273"/>
  </cols>
  <sheetData>
    <row r="1" spans="1:4" ht="30">
      <c r="A1" s="269" t="s">
        <v>2641</v>
      </c>
      <c r="B1" s="270" t="s">
        <v>2528</v>
      </c>
      <c r="C1" s="271" t="s">
        <v>2522</v>
      </c>
      <c r="D1" s="272" t="e">
        <f>SUM(C:C)</f>
        <v>#REF!</v>
      </c>
    </row>
    <row r="2" spans="1:4">
      <c r="A2" s="274" t="s">
        <v>2348</v>
      </c>
      <c r="B2" s="275"/>
      <c r="C2" s="276" t="e">
        <f>SUM(#REF!)</f>
        <v>#REF!</v>
      </c>
    </row>
    <row r="3" spans="1:4">
      <c r="A3" s="277" t="s">
        <v>0</v>
      </c>
      <c r="B3" s="278">
        <v>10</v>
      </c>
      <c r="C3" s="276"/>
      <c r="D3" s="276" t="e">
        <f>SUM(#REF!)</f>
        <v>#REF!</v>
      </c>
    </row>
    <row r="4" spans="1:4">
      <c r="A4" s="277" t="s">
        <v>13</v>
      </c>
      <c r="B4" s="278">
        <v>10</v>
      </c>
      <c r="C4" s="276"/>
      <c r="D4" s="276" t="e">
        <f>SUM(#REF!)</f>
        <v>#REF!</v>
      </c>
    </row>
    <row r="5" spans="1:4">
      <c r="A5" s="277" t="s">
        <v>16</v>
      </c>
      <c r="B5" s="278">
        <v>10</v>
      </c>
      <c r="C5" s="276"/>
      <c r="D5" s="276" t="e">
        <f>SUM(#REF!)</f>
        <v>#REF!</v>
      </c>
    </row>
    <row r="6" spans="1:4">
      <c r="A6" s="277" t="s">
        <v>27</v>
      </c>
      <c r="B6" s="278">
        <v>10</v>
      </c>
      <c r="C6" s="276"/>
      <c r="D6" s="276" t="e">
        <f>SUM(#REF!)</f>
        <v>#REF!</v>
      </c>
    </row>
    <row r="7" spans="1:4">
      <c r="A7" s="277" t="s">
        <v>31</v>
      </c>
      <c r="B7" s="278">
        <v>10</v>
      </c>
      <c r="C7" s="276"/>
      <c r="D7" s="276" t="e">
        <f>SUM(#REF!)</f>
        <v>#REF!</v>
      </c>
    </row>
    <row r="8" spans="1:4">
      <c r="A8" s="277" t="s">
        <v>2360</v>
      </c>
      <c r="B8" s="278">
        <v>10</v>
      </c>
      <c r="C8" s="276"/>
      <c r="D8" s="276" t="e">
        <f>SUM(#REF!)</f>
        <v>#REF!</v>
      </c>
    </row>
    <row r="9" spans="1:4">
      <c r="A9" s="277" t="s">
        <v>47</v>
      </c>
      <c r="B9" s="278">
        <v>10</v>
      </c>
      <c r="C9" s="276"/>
      <c r="D9" s="276" t="e">
        <f>SUM(#REF!)</f>
        <v>#REF!</v>
      </c>
    </row>
    <row r="10" spans="1:4">
      <c r="A10" s="277" t="s">
        <v>2361</v>
      </c>
      <c r="B10" s="278">
        <v>10</v>
      </c>
      <c r="C10" s="276"/>
      <c r="D10" s="276" t="e">
        <f>SUM(#REF!)</f>
        <v>#REF!</v>
      </c>
    </row>
    <row r="11" spans="1:4">
      <c r="A11" s="277" t="s">
        <v>54</v>
      </c>
      <c r="B11" s="278">
        <v>10</v>
      </c>
      <c r="C11" s="276"/>
      <c r="D11" s="276" t="e">
        <f>SUM(#REF!)</f>
        <v>#REF!</v>
      </c>
    </row>
    <row r="12" spans="1:4">
      <c r="A12" s="277" t="s">
        <v>62</v>
      </c>
      <c r="B12" s="278">
        <v>10</v>
      </c>
      <c r="C12" s="276"/>
      <c r="D12" s="276" t="e">
        <f>SUM(#REF!)</f>
        <v>#REF!</v>
      </c>
    </row>
    <row r="13" spans="1:4">
      <c r="A13" s="279" t="s">
        <v>2579</v>
      </c>
      <c r="B13" s="278"/>
      <c r="C13" s="276">
        <f>SUM(D14:D19)</f>
        <v>0</v>
      </c>
      <c r="D13" s="276"/>
    </row>
    <row r="14" spans="1:4">
      <c r="A14" s="277" t="s">
        <v>2584</v>
      </c>
      <c r="B14" s="278">
        <v>10</v>
      </c>
      <c r="C14" s="276"/>
      <c r="D14" s="276">
        <f>'AAA-XPMMS'!H3</f>
        <v>0</v>
      </c>
    </row>
    <row r="15" spans="1:4">
      <c r="A15" s="277" t="s">
        <v>2580</v>
      </c>
      <c r="B15" s="278">
        <v>10</v>
      </c>
      <c r="C15" s="276"/>
      <c r="D15" s="276">
        <f>SUM('AAA-XPMMS'!H5)</f>
        <v>0</v>
      </c>
    </row>
    <row r="16" spans="1:4">
      <c r="A16" s="277" t="s">
        <v>2581</v>
      </c>
      <c r="B16" s="278">
        <v>10</v>
      </c>
      <c r="C16" s="276"/>
      <c r="D16" s="276">
        <f>'AAA-XPMMS'!H6</f>
        <v>0</v>
      </c>
    </row>
    <row r="17" spans="1:4">
      <c r="A17" s="277" t="s">
        <v>2582</v>
      </c>
      <c r="B17" s="278">
        <v>10</v>
      </c>
      <c r="C17" s="276"/>
      <c r="D17" s="276">
        <f>SUM('AAA-XPMMS'!H8:H15)</f>
        <v>0</v>
      </c>
    </row>
    <row r="18" spans="1:4">
      <c r="A18" s="277" t="s">
        <v>2585</v>
      </c>
      <c r="B18" s="278">
        <v>10</v>
      </c>
      <c r="C18" s="276"/>
      <c r="D18" s="276">
        <f>SUM('AAA-XPMMS'!H16:H18)</f>
        <v>0</v>
      </c>
    </row>
    <row r="19" spans="1:4">
      <c r="A19" s="277" t="s">
        <v>2583</v>
      </c>
      <c r="B19" s="278">
        <v>10</v>
      </c>
      <c r="C19" s="276"/>
      <c r="D19" s="276">
        <f>'AAA-XPMMS'!H21</f>
        <v>0</v>
      </c>
    </row>
    <row r="20" spans="1:4">
      <c r="A20" s="279" t="s">
        <v>2362</v>
      </c>
      <c r="B20" s="275"/>
      <c r="C20" s="276">
        <f>SUM('AAA-YSoft'!G:H)</f>
        <v>0</v>
      </c>
    </row>
    <row r="21" spans="1:4">
      <c r="A21" s="277" t="s">
        <v>847</v>
      </c>
      <c r="B21" s="275"/>
      <c r="C21" s="276"/>
    </row>
    <row r="22" spans="1:4">
      <c r="A22" s="280" t="s">
        <v>837</v>
      </c>
      <c r="B22" s="278">
        <v>10</v>
      </c>
      <c r="C22" s="276"/>
      <c r="D22" s="276">
        <f>SUM('AAA-YSoft'!H4:H35)</f>
        <v>0</v>
      </c>
    </row>
    <row r="23" spans="1:4">
      <c r="A23" s="280" t="s">
        <v>841</v>
      </c>
      <c r="B23" s="278">
        <v>10</v>
      </c>
      <c r="C23" s="276"/>
      <c r="D23" s="276">
        <f>SUM('AAA-YSoft'!H36:H81)</f>
        <v>0</v>
      </c>
    </row>
    <row r="24" spans="1:4">
      <c r="A24" s="280" t="s">
        <v>2363</v>
      </c>
      <c r="B24" s="278">
        <v>10</v>
      </c>
      <c r="C24" s="276"/>
      <c r="D24" s="276">
        <f>SUM('AAA-YSoft'!H82:H96)</f>
        <v>0</v>
      </c>
    </row>
    <row r="25" spans="1:4">
      <c r="A25" s="280" t="s">
        <v>864</v>
      </c>
      <c r="B25" s="278">
        <v>10</v>
      </c>
      <c r="C25" s="276"/>
      <c r="D25" s="276">
        <f>SUM('AAA-YSoft'!H97:H103)</f>
        <v>0</v>
      </c>
    </row>
    <row r="26" spans="1:4">
      <c r="A26" s="280" t="s">
        <v>849</v>
      </c>
      <c r="B26" s="278">
        <v>10</v>
      </c>
      <c r="C26" s="276"/>
      <c r="D26" s="276">
        <f>SUM('AAA-YSoft'!H104:H105)</f>
        <v>0</v>
      </c>
    </row>
    <row r="27" spans="1:4">
      <c r="A27" s="277" t="s">
        <v>960</v>
      </c>
      <c r="B27" s="281"/>
      <c r="C27" s="276"/>
    </row>
    <row r="28" spans="1:4">
      <c r="A28" s="280" t="s">
        <v>837</v>
      </c>
      <c r="B28" s="278">
        <v>10</v>
      </c>
      <c r="C28" s="276"/>
      <c r="D28" s="276">
        <f>SUM('AAA-YSoft'!H108:H118)</f>
        <v>0</v>
      </c>
    </row>
    <row r="29" spans="1:4">
      <c r="A29" s="280" t="s">
        <v>841</v>
      </c>
      <c r="B29" s="278">
        <v>10</v>
      </c>
      <c r="C29" s="276"/>
      <c r="D29" s="276">
        <f>SUM('AAA-YSoft'!H119:H144)</f>
        <v>0</v>
      </c>
    </row>
    <row r="30" spans="1:4">
      <c r="A30" s="280" t="s">
        <v>2363</v>
      </c>
      <c r="B30" s="278">
        <v>10</v>
      </c>
      <c r="C30" s="276"/>
      <c r="D30" s="276">
        <f>SUM('AAA-YSoft'!H145:H159)</f>
        <v>0</v>
      </c>
    </row>
    <row r="31" spans="1:4">
      <c r="A31" s="280" t="s">
        <v>864</v>
      </c>
      <c r="B31" s="278">
        <v>10</v>
      </c>
      <c r="C31" s="276"/>
      <c r="D31" s="276">
        <f>SUM('AAA-YSoft'!H160:H166)</f>
        <v>0</v>
      </c>
    </row>
    <row r="32" spans="1:4">
      <c r="A32" s="280" t="s">
        <v>849</v>
      </c>
      <c r="B32" s="278">
        <v>10</v>
      </c>
      <c r="C32" s="276"/>
      <c r="D32" s="276">
        <f>SUM('AAA-YSoft'!H167:H168)</f>
        <v>0</v>
      </c>
    </row>
    <row r="33" spans="1:4">
      <c r="A33" s="279" t="s">
        <v>2349</v>
      </c>
      <c r="B33" s="278">
        <v>10</v>
      </c>
      <c r="C33" s="276">
        <f>SUM('AAA-PrinterLogic'!H:H)</f>
        <v>0</v>
      </c>
      <c r="D33" s="276"/>
    </row>
    <row r="34" spans="1:4">
      <c r="A34" s="279" t="s">
        <v>2370</v>
      </c>
      <c r="B34" s="278">
        <v>10</v>
      </c>
      <c r="C34" s="276">
        <f>SUM('Workflow-AutoStore'!H:H)</f>
        <v>0</v>
      </c>
    </row>
    <row r="35" spans="1:4">
      <c r="A35" s="277" t="s">
        <v>2524</v>
      </c>
      <c r="B35" s="278">
        <v>10</v>
      </c>
      <c r="C35" s="276"/>
      <c r="D35" s="276">
        <f>SUM('Workflow-AutoStore'!H3:H13)</f>
        <v>0</v>
      </c>
    </row>
    <row r="36" spans="1:4">
      <c r="A36" s="277" t="s">
        <v>2525</v>
      </c>
      <c r="B36" s="278">
        <v>10</v>
      </c>
      <c r="C36" s="276"/>
      <c r="D36" s="276">
        <f>SUM('Workflow-AutoStore'!H14:H19)</f>
        <v>0</v>
      </c>
    </row>
    <row r="37" spans="1:4">
      <c r="A37" s="279" t="s">
        <v>2369</v>
      </c>
      <c r="B37" s="278"/>
      <c r="C37" s="276">
        <f>SUM('Workflow-Cleo Streem'!H:H)</f>
        <v>0</v>
      </c>
    </row>
    <row r="38" spans="1:4">
      <c r="A38" s="277" t="s">
        <v>765</v>
      </c>
      <c r="B38" s="278">
        <v>10</v>
      </c>
      <c r="C38" s="276"/>
      <c r="D38" s="276">
        <f>SUM('Workflow-Cleo Streem'!H3:H23)</f>
        <v>0</v>
      </c>
    </row>
    <row r="39" spans="1:4">
      <c r="A39" s="277" t="s">
        <v>766</v>
      </c>
      <c r="B39" s="278">
        <v>10</v>
      </c>
      <c r="C39" s="276"/>
      <c r="D39" s="276">
        <f>SUM('Workflow-Cleo Streem'!H24:H44)</f>
        <v>0</v>
      </c>
    </row>
    <row r="40" spans="1:4">
      <c r="A40" s="277" t="s">
        <v>768</v>
      </c>
      <c r="B40" s="278">
        <v>10</v>
      </c>
      <c r="C40" s="276"/>
      <c r="D40" s="276">
        <f>SUM('Workflow-Cleo Streem'!H45:H57)</f>
        <v>0</v>
      </c>
    </row>
    <row r="41" spans="1:4">
      <c r="A41" s="277" t="s">
        <v>769</v>
      </c>
      <c r="B41" s="278">
        <v>10</v>
      </c>
      <c r="C41" s="276"/>
      <c r="D41" s="276">
        <f>SUM('Workflow-Cleo Streem'!H58:H72)</f>
        <v>0</v>
      </c>
    </row>
    <row r="42" spans="1:4">
      <c r="A42" s="277" t="s">
        <v>770</v>
      </c>
      <c r="B42" s="278">
        <v>10</v>
      </c>
      <c r="C42" s="276"/>
      <c r="D42" s="276">
        <f>SUM('Workflow-Cleo Streem'!H73:H75)</f>
        <v>0</v>
      </c>
    </row>
    <row r="43" spans="1:4">
      <c r="A43" s="277" t="s">
        <v>739</v>
      </c>
      <c r="B43" s="278">
        <v>10</v>
      </c>
      <c r="C43" s="276"/>
      <c r="D43" s="276">
        <f>SUM('Workflow-Cleo Streem'!H76:H77)</f>
        <v>0</v>
      </c>
    </row>
    <row r="44" spans="1:4">
      <c r="A44" s="277" t="s">
        <v>771</v>
      </c>
      <c r="B44" s="278">
        <v>10</v>
      </c>
      <c r="C44" s="276"/>
      <c r="D44" s="276">
        <f>SUM('Workflow-Cleo Streem'!H78:H118)</f>
        <v>0</v>
      </c>
    </row>
    <row r="45" spans="1:4">
      <c r="A45" s="277" t="s">
        <v>772</v>
      </c>
      <c r="B45" s="278">
        <v>10</v>
      </c>
      <c r="C45" s="276"/>
      <c r="D45" s="276">
        <f>SUM('Workflow-Cleo Streem'!H119:H143)</f>
        <v>0</v>
      </c>
    </row>
    <row r="46" spans="1:4">
      <c r="A46" s="277" t="s">
        <v>773</v>
      </c>
      <c r="B46" s="278">
        <v>10</v>
      </c>
      <c r="C46" s="276"/>
      <c r="D46" s="276">
        <f>SUM('Workflow-Cleo Streem'!H144:H151)</f>
        <v>0</v>
      </c>
    </row>
    <row r="47" spans="1:4">
      <c r="A47" s="277" t="s">
        <v>2304</v>
      </c>
      <c r="B47" s="278">
        <v>10</v>
      </c>
      <c r="D47" s="276">
        <f>SUM('Workflow-Cleo Streem'!H152:H153)</f>
        <v>0</v>
      </c>
    </row>
    <row r="48" spans="1:4">
      <c r="A48" s="282" t="s">
        <v>2368</v>
      </c>
      <c r="B48" s="275"/>
      <c r="C48" s="276">
        <f>SUM('Analytics-CompleteView'!H:H)</f>
        <v>0</v>
      </c>
    </row>
    <row r="49" spans="1:4">
      <c r="A49" s="277" t="s">
        <v>1489</v>
      </c>
      <c r="B49" s="278">
        <v>10</v>
      </c>
      <c r="C49" s="276"/>
      <c r="D49" s="276">
        <f>SUM('Analytics-CompleteView'!H3:H13)</f>
        <v>0</v>
      </c>
    </row>
    <row r="50" spans="1:4">
      <c r="A50" s="277" t="s">
        <v>1502</v>
      </c>
      <c r="B50" s="278">
        <v>10</v>
      </c>
      <c r="C50" s="276"/>
      <c r="D50" s="276">
        <f>SUM('Analytics-CompleteView'!H14:H24)</f>
        <v>0</v>
      </c>
    </row>
    <row r="51" spans="1:4">
      <c r="A51" s="277" t="s">
        <v>1523</v>
      </c>
      <c r="B51" s="278">
        <v>10</v>
      </c>
      <c r="C51" s="276"/>
      <c r="D51" s="276">
        <f>SUM('Analytics-CompleteView'!H25:H35)</f>
        <v>0</v>
      </c>
    </row>
    <row r="52" spans="1:4">
      <c r="A52" s="282" t="s">
        <v>2350</v>
      </c>
      <c r="B52" s="275"/>
      <c r="C52" s="276">
        <f>SUM('Workflow-DocuShare'!H:H)</f>
        <v>0</v>
      </c>
      <c r="D52" s="276"/>
    </row>
    <row r="53" spans="1:4">
      <c r="A53" s="283" t="s">
        <v>2642</v>
      </c>
      <c r="B53" s="278">
        <v>10</v>
      </c>
      <c r="C53" s="276"/>
      <c r="D53" s="276">
        <f>SUM('Workflow-DocuShare'!H3:H45)</f>
        <v>0</v>
      </c>
    </row>
    <row r="54" spans="1:4">
      <c r="A54" s="277" t="s">
        <v>1239</v>
      </c>
      <c r="B54" s="278">
        <v>10</v>
      </c>
      <c r="C54" s="276"/>
      <c r="D54" s="276">
        <f>SUM('Workflow-DocuShare'!H47)</f>
        <v>0</v>
      </c>
    </row>
    <row r="55" spans="1:4">
      <c r="A55" s="277" t="s">
        <v>1159</v>
      </c>
      <c r="B55" s="278">
        <v>10</v>
      </c>
      <c r="C55" s="276"/>
      <c r="D55" s="276">
        <f>SUM('Workflow-DocuShare'!H49:H73)</f>
        <v>0</v>
      </c>
    </row>
    <row r="56" spans="1:4">
      <c r="A56" s="277" t="s">
        <v>1329</v>
      </c>
      <c r="B56" s="278">
        <v>10</v>
      </c>
      <c r="C56" s="276"/>
      <c r="D56" s="276">
        <f>SUM('Workflow-DocuShare'!H74:H112)</f>
        <v>0</v>
      </c>
    </row>
    <row r="57" spans="1:4">
      <c r="A57" s="277" t="s">
        <v>2629</v>
      </c>
      <c r="B57" s="278">
        <v>10</v>
      </c>
      <c r="C57" s="276"/>
      <c r="D57" s="276">
        <f>SUM('Workflow-DocuShare'!H75:H113)</f>
        <v>0</v>
      </c>
    </row>
    <row r="58" spans="1:4">
      <c r="A58" s="282" t="s">
        <v>2527</v>
      </c>
      <c r="B58" s="278">
        <v>10</v>
      </c>
      <c r="C58" s="276" t="e">
        <f>SUM(#REF!)</f>
        <v>#REF!</v>
      </c>
      <c r="D58" s="276"/>
    </row>
    <row r="59" spans="1:4">
      <c r="A59" s="282" t="s">
        <v>2526</v>
      </c>
      <c r="B59" s="278">
        <v>10</v>
      </c>
      <c r="C59" s="276">
        <f>SUM('Managed Print Services - PAT'!H:H)</f>
        <v>0</v>
      </c>
      <c r="D59" s="276"/>
    </row>
    <row r="60" spans="1:4">
      <c r="A60" s="282" t="s">
        <v>2364</v>
      </c>
      <c r="B60" s="278">
        <v>10</v>
      </c>
      <c r="C60" s="276">
        <f>SUM('Manged Print Services-MBL Print'!H:H)</f>
        <v>0</v>
      </c>
    </row>
    <row r="61" spans="1:4">
      <c r="A61" s="282" t="s">
        <v>2365</v>
      </c>
      <c r="B61" s="278">
        <v>10</v>
      </c>
      <c r="C61" s="276">
        <f>SUM('AAA-PrintSafe'!H:H)</f>
        <v>0</v>
      </c>
    </row>
    <row r="62" spans="1:4">
      <c r="A62" s="282" t="s">
        <v>2366</v>
      </c>
      <c r="B62" s="278">
        <v>10</v>
      </c>
      <c r="C62" s="276">
        <f>SUM('Workflow-Professional Services'!H:H)</f>
        <v>0</v>
      </c>
    </row>
    <row r="63" spans="1:4">
      <c r="A63" s="277" t="s">
        <v>773</v>
      </c>
      <c r="B63" s="278">
        <v>10</v>
      </c>
      <c r="C63" s="276"/>
      <c r="D63" s="276">
        <f>SUM('Workflow-Professional Services'!H2:H6)</f>
        <v>0</v>
      </c>
    </row>
    <row r="64" spans="1:4">
      <c r="A64" s="277" t="s">
        <v>2371</v>
      </c>
      <c r="B64" s="278">
        <v>10</v>
      </c>
      <c r="C64" s="276"/>
      <c r="D64" s="276">
        <f>SUM('Workflow-Professional Services'!H7:H11)</f>
        <v>0</v>
      </c>
    </row>
    <row r="65" spans="1:4">
      <c r="A65" s="277" t="s">
        <v>2372</v>
      </c>
      <c r="B65" s="278">
        <v>10</v>
      </c>
      <c r="C65" s="276"/>
      <c r="D65" s="276">
        <f>SUM('Workflow-Professional Services'!H12:H20)</f>
        <v>0</v>
      </c>
    </row>
    <row r="66" spans="1:4">
      <c r="A66" s="282" t="s">
        <v>2367</v>
      </c>
      <c r="B66" s="278"/>
      <c r="C66" s="276">
        <f>SUM('Workflow-Hyland OnBase'!H:H)</f>
        <v>0</v>
      </c>
    </row>
    <row r="67" spans="1:4">
      <c r="A67" s="277" t="s">
        <v>841</v>
      </c>
      <c r="B67" s="278">
        <v>10</v>
      </c>
      <c r="C67" s="276"/>
      <c r="D67" s="276">
        <f>SUM('Workflow-Hyland OnBase'!H3:H38)</f>
        <v>0</v>
      </c>
    </row>
    <row r="68" spans="1:4">
      <c r="A68" s="277" t="s">
        <v>112</v>
      </c>
      <c r="B68" s="278">
        <v>10</v>
      </c>
      <c r="C68" s="276"/>
      <c r="D68" s="276">
        <f>SUM('Workflow-Hyland OnBase'!H39:H51)</f>
        <v>0</v>
      </c>
    </row>
    <row r="69" spans="1:4">
      <c r="A69" s="277" t="s">
        <v>121</v>
      </c>
      <c r="B69" s="278">
        <v>10</v>
      </c>
      <c r="C69" s="276"/>
      <c r="D69" s="276">
        <f>SUM('Workflow-Hyland OnBase'!H52:H71)</f>
        <v>0</v>
      </c>
    </row>
    <row r="70" spans="1:4">
      <c r="A70" s="277" t="s">
        <v>146</v>
      </c>
      <c r="B70" s="278">
        <v>10</v>
      </c>
      <c r="C70" s="276"/>
      <c r="D70" s="276">
        <f>SUM('Workflow-Hyland OnBase'!H72:H83)</f>
        <v>0</v>
      </c>
    </row>
    <row r="71" spans="1:4">
      <c r="A71" s="277" t="s">
        <v>169</v>
      </c>
      <c r="B71" s="278">
        <v>10</v>
      </c>
      <c r="C71" s="276"/>
      <c r="D71" s="276">
        <f>SUM('Workflow-Hyland OnBase'!H84:H177)</f>
        <v>0</v>
      </c>
    </row>
    <row r="72" spans="1:4">
      <c r="A72" s="277" t="s">
        <v>257</v>
      </c>
      <c r="B72" s="278">
        <v>10</v>
      </c>
      <c r="C72" s="276"/>
      <c r="D72" s="276">
        <f>SUM('Workflow-Hyland OnBase'!H178:H187)</f>
        <v>0</v>
      </c>
    </row>
    <row r="73" spans="1:4">
      <c r="A73" s="277" t="s">
        <v>274</v>
      </c>
      <c r="B73" s="278">
        <v>10</v>
      </c>
      <c r="C73" s="276"/>
      <c r="D73" s="276">
        <f>SUM('Workflow-Hyland OnBase'!H188:H247)</f>
        <v>0</v>
      </c>
    </row>
    <row r="74" spans="1:4">
      <c r="A74" s="277" t="s">
        <v>349</v>
      </c>
      <c r="B74" s="278">
        <v>10</v>
      </c>
      <c r="C74" s="276"/>
      <c r="D74" s="276">
        <f>SUM('Workflow-Hyland OnBase'!H248:H250)</f>
        <v>0</v>
      </c>
    </row>
    <row r="75" spans="1:4">
      <c r="A75" s="277" t="s">
        <v>354</v>
      </c>
      <c r="B75" s="278">
        <v>10</v>
      </c>
      <c r="C75" s="276"/>
      <c r="D75" s="276">
        <f>SUM('Workflow-Hyland OnBase'!H251:H260)</f>
        <v>0</v>
      </c>
    </row>
    <row r="76" spans="1:4">
      <c r="A76" s="277" t="s">
        <v>369</v>
      </c>
      <c r="B76" s="278">
        <v>10</v>
      </c>
      <c r="C76" s="276"/>
      <c r="D76" s="276">
        <f>SUM('Workflow-Hyland OnBase'!H261:H263)</f>
        <v>0</v>
      </c>
    </row>
    <row r="77" spans="1:4">
      <c r="A77" s="277" t="s">
        <v>373</v>
      </c>
      <c r="B77" s="278">
        <v>10</v>
      </c>
      <c r="C77" s="276"/>
      <c r="D77" s="276">
        <f>SUM('Workflow-Hyland OnBase'!H264:H321)</f>
        <v>0</v>
      </c>
    </row>
    <row r="78" spans="1:4">
      <c r="A78" s="277" t="s">
        <v>421</v>
      </c>
      <c r="B78" s="278">
        <v>10</v>
      </c>
      <c r="C78" s="276"/>
      <c r="D78" s="276">
        <f>SUM('Workflow-Hyland OnBase'!H322:H356)</f>
        <v>0</v>
      </c>
    </row>
    <row r="79" spans="1:4">
      <c r="A79" s="277" t="s">
        <v>459</v>
      </c>
      <c r="B79" s="278">
        <v>10</v>
      </c>
      <c r="C79" s="276"/>
      <c r="D79" s="276">
        <f>SUM('Workflow-Hyland OnBase'!H357:H364)</f>
        <v>0</v>
      </c>
    </row>
    <row r="80" spans="1:4">
      <c r="A80" s="277" t="s">
        <v>472</v>
      </c>
      <c r="B80" s="278">
        <v>10</v>
      </c>
      <c r="C80" s="276"/>
      <c r="D80" s="276">
        <f>SUM('Workflow-Hyland OnBase'!H365:H368)</f>
        <v>0</v>
      </c>
    </row>
    <row r="81" spans="1:4">
      <c r="A81" s="277" t="s">
        <v>477</v>
      </c>
      <c r="B81" s="278">
        <v>10</v>
      </c>
      <c r="C81" s="276"/>
      <c r="D81" s="276">
        <f>SUM('Workflow-Hyland OnBase'!H369:H389)</f>
        <v>0</v>
      </c>
    </row>
    <row r="82" spans="1:4">
      <c r="A82" s="277" t="s">
        <v>509</v>
      </c>
      <c r="B82" s="278">
        <v>10</v>
      </c>
      <c r="C82" s="276"/>
      <c r="D82" s="276">
        <f>SUM('Workflow-Hyland OnBase'!H390:H426)</f>
        <v>0</v>
      </c>
    </row>
    <row r="83" spans="1:4">
      <c r="A83" s="277" t="s">
        <v>555</v>
      </c>
      <c r="B83" s="278">
        <v>10</v>
      </c>
      <c r="C83" s="276"/>
      <c r="D83" s="276">
        <f>SUM('Workflow-Hyland OnBase'!H427:H428)</f>
        <v>0</v>
      </c>
    </row>
    <row r="84" spans="1:4">
      <c r="A84" s="277" t="s">
        <v>557</v>
      </c>
      <c r="B84" s="278">
        <v>10</v>
      </c>
      <c r="C84" s="276"/>
      <c r="D84" s="276">
        <f>SUM('Workflow-Hyland OnBase'!H429:H431)</f>
        <v>0</v>
      </c>
    </row>
    <row r="85" spans="1:4">
      <c r="A85" s="277" t="s">
        <v>561</v>
      </c>
      <c r="B85" s="278">
        <v>10</v>
      </c>
      <c r="C85" s="276"/>
      <c r="D85" s="276">
        <f>SUM('Workflow-Hyland OnBase'!H432:H433)</f>
        <v>0</v>
      </c>
    </row>
    <row r="86" spans="1:4">
      <c r="A86" s="277" t="s">
        <v>564</v>
      </c>
      <c r="B86" s="278">
        <v>10</v>
      </c>
      <c r="C86" s="276"/>
      <c r="D86" s="276">
        <f>SUM('Workflow-Hyland OnBase'!H434:H566)</f>
        <v>0</v>
      </c>
    </row>
    <row r="87" spans="1:4">
      <c r="A87" s="277" t="s">
        <v>669</v>
      </c>
      <c r="B87" s="278">
        <v>10</v>
      </c>
      <c r="C87" s="276"/>
      <c r="D87" s="276">
        <f>SUM('Workflow-Hyland OnBase'!H567:H607)</f>
        <v>0</v>
      </c>
    </row>
    <row r="88" spans="1:4">
      <c r="A88" s="277" t="s">
        <v>698</v>
      </c>
      <c r="B88" s="278">
        <v>10</v>
      </c>
      <c r="C88" s="276"/>
      <c r="D88" s="276">
        <f>SUM('Workflow-Hyland OnBase'!H608:H637)</f>
        <v>0</v>
      </c>
    </row>
    <row r="89" spans="1:4">
      <c r="B89" s="275"/>
    </row>
    <row r="90" spans="1:4">
      <c r="B90" s="275"/>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6"/>
  <sheetViews>
    <sheetView workbookViewId="0">
      <selection activeCell="A111" sqref="A111:XFD111"/>
    </sheetView>
  </sheetViews>
  <sheetFormatPr defaultRowHeight="14.5"/>
  <sheetData>
    <row r="2" spans="2:2">
      <c r="B2" s="375" t="s">
        <v>3212</v>
      </c>
    </row>
    <row r="3" spans="2:2">
      <c r="B3" s="376" t="s">
        <v>3072</v>
      </c>
    </row>
    <row r="4" spans="2:2">
      <c r="B4" s="376" t="s">
        <v>3073</v>
      </c>
    </row>
    <row r="5" spans="2:2">
      <c r="B5" s="376" t="s">
        <v>3074</v>
      </c>
    </row>
    <row r="6" spans="2:2">
      <c r="B6" s="376"/>
    </row>
    <row r="7" spans="2:2">
      <c r="B7" s="376"/>
    </row>
    <row r="8" spans="2:2" s="274" customFormat="1">
      <c r="B8" s="375" t="s">
        <v>3079</v>
      </c>
    </row>
    <row r="9" spans="2:2">
      <c r="B9" s="376" t="s">
        <v>3080</v>
      </c>
    </row>
    <row r="10" spans="2:2">
      <c r="B10" s="376" t="s">
        <v>3081</v>
      </c>
    </row>
    <row r="11" spans="2:2">
      <c r="B11" s="376" t="s">
        <v>3082</v>
      </c>
    </row>
    <row r="12" spans="2:2">
      <c r="B12" s="376" t="s">
        <v>3083</v>
      </c>
    </row>
    <row r="13" spans="2:2">
      <c r="B13" s="376" t="s">
        <v>3084</v>
      </c>
    </row>
    <row r="14" spans="2:2">
      <c r="B14" s="376" t="s">
        <v>3085</v>
      </c>
    </row>
    <row r="15" spans="2:2">
      <c r="B15" s="376" t="s">
        <v>3086</v>
      </c>
    </row>
    <row r="16" spans="2:2">
      <c r="B16" s="376" t="s">
        <v>3087</v>
      </c>
    </row>
    <row r="17" spans="2:2">
      <c r="B17" s="376" t="s">
        <v>3088</v>
      </c>
    </row>
    <row r="18" spans="2:2">
      <c r="B18" s="376" t="s">
        <v>3089</v>
      </c>
    </row>
    <row r="19" spans="2:2">
      <c r="B19" s="376" t="s">
        <v>3090</v>
      </c>
    </row>
    <row r="20" spans="2:2">
      <c r="B20" s="376" t="s">
        <v>3091</v>
      </c>
    </row>
    <row r="21" spans="2:2">
      <c r="B21" s="376" t="s">
        <v>3092</v>
      </c>
    </row>
    <row r="22" spans="2:2">
      <c r="B22" s="376" t="s">
        <v>3093</v>
      </c>
    </row>
    <row r="23" spans="2:2">
      <c r="B23" s="376" t="s">
        <v>3094</v>
      </c>
    </row>
    <row r="24" spans="2:2">
      <c r="B24" s="376" t="s">
        <v>3095</v>
      </c>
    </row>
    <row r="25" spans="2:2">
      <c r="B25" s="376" t="s">
        <v>3096</v>
      </c>
    </row>
    <row r="26" spans="2:2">
      <c r="B26" s="376" t="s">
        <v>3097</v>
      </c>
    </row>
    <row r="27" spans="2:2">
      <c r="B27" s="376" t="s">
        <v>3098</v>
      </c>
    </row>
    <row r="28" spans="2:2">
      <c r="B28" s="376" t="s">
        <v>3099</v>
      </c>
    </row>
    <row r="29" spans="2:2">
      <c r="B29" s="376" t="s">
        <v>3100</v>
      </c>
    </row>
    <row r="30" spans="2:2">
      <c r="B30" s="376" t="s">
        <v>3101</v>
      </c>
    </row>
    <row r="31" spans="2:2">
      <c r="B31" s="376" t="s">
        <v>3102</v>
      </c>
    </row>
    <row r="32" spans="2:2">
      <c r="B32" s="376" t="s">
        <v>3103</v>
      </c>
    </row>
    <row r="33" spans="2:2">
      <c r="B33" s="376" t="s">
        <v>3104</v>
      </c>
    </row>
    <row r="34" spans="2:2">
      <c r="B34" s="376" t="s">
        <v>3105</v>
      </c>
    </row>
    <row r="35" spans="2:2">
      <c r="B35" s="376" t="s">
        <v>3106</v>
      </c>
    </row>
    <row r="36" spans="2:2">
      <c r="B36" s="376" t="s">
        <v>3107</v>
      </c>
    </row>
    <row r="37" spans="2:2">
      <c r="B37" s="376" t="s">
        <v>3108</v>
      </c>
    </row>
    <row r="38" spans="2:2">
      <c r="B38" s="376" t="s">
        <v>3109</v>
      </c>
    </row>
    <row r="39" spans="2:2">
      <c r="B39" s="376" t="s">
        <v>3110</v>
      </c>
    </row>
    <row r="40" spans="2:2">
      <c r="B40" s="376" t="s">
        <v>3077</v>
      </c>
    </row>
    <row r="41" spans="2:2">
      <c r="B41" s="376" t="s">
        <v>3111</v>
      </c>
    </row>
    <row r="42" spans="2:2">
      <c r="B42" s="376" t="s">
        <v>3112</v>
      </c>
    </row>
    <row r="43" spans="2:2">
      <c r="B43" s="376" t="s">
        <v>3113</v>
      </c>
    </row>
    <row r="44" spans="2:2">
      <c r="B44" s="376" t="s">
        <v>3114</v>
      </c>
    </row>
    <row r="45" spans="2:2">
      <c r="B45" s="376" t="s">
        <v>3115</v>
      </c>
    </row>
    <row r="46" spans="2:2">
      <c r="B46" s="376" t="s">
        <v>3116</v>
      </c>
    </row>
    <row r="47" spans="2:2">
      <c r="B47" s="376" t="s">
        <v>3117</v>
      </c>
    </row>
    <row r="48" spans="2:2">
      <c r="B48" s="376" t="s">
        <v>3118</v>
      </c>
    </row>
    <row r="49" spans="2:8">
      <c r="B49" s="376" t="s">
        <v>3119</v>
      </c>
    </row>
    <row r="50" spans="2:8">
      <c r="B50" s="376" t="s">
        <v>3120</v>
      </c>
    </row>
    <row r="51" spans="2:8">
      <c r="B51" s="376" t="s">
        <v>3121</v>
      </c>
    </row>
    <row r="52" spans="2:8">
      <c r="B52" s="376" t="s">
        <v>3122</v>
      </c>
    </row>
    <row r="53" spans="2:8">
      <c r="B53" s="376" t="s">
        <v>3123</v>
      </c>
    </row>
    <row r="54" spans="2:8">
      <c r="B54" s="376" t="s">
        <v>3124</v>
      </c>
    </row>
    <row r="55" spans="2:8">
      <c r="B55" s="376" t="s">
        <v>3125</v>
      </c>
    </row>
    <row r="56" spans="2:8">
      <c r="B56" s="376" t="s">
        <v>3126</v>
      </c>
    </row>
    <row r="57" spans="2:8">
      <c r="B57" s="376" t="s">
        <v>3127</v>
      </c>
    </row>
    <row r="58" spans="2:8">
      <c r="B58" s="376" t="s">
        <v>3128</v>
      </c>
    </row>
    <row r="59" spans="2:8">
      <c r="B59" s="376" t="s">
        <v>3129</v>
      </c>
    </row>
    <row r="60" spans="2:8">
      <c r="B60" s="376" t="s">
        <v>3130</v>
      </c>
    </row>
    <row r="61" spans="2:8">
      <c r="B61" s="376" t="s">
        <v>3131</v>
      </c>
    </row>
    <row r="62" spans="2:8">
      <c r="B62" s="376" t="s">
        <v>3132</v>
      </c>
    </row>
    <row r="63" spans="2:8">
      <c r="B63" s="376"/>
    </row>
    <row r="64" spans="2:8" s="274" customFormat="1">
      <c r="B64" s="375" t="s">
        <v>3133</v>
      </c>
      <c r="H64"/>
    </row>
    <row r="65" spans="2:2">
      <c r="B65" s="376" t="s">
        <v>3134</v>
      </c>
    </row>
    <row r="66" spans="2:2">
      <c r="B66" s="376" t="s">
        <v>3135</v>
      </c>
    </row>
    <row r="67" spans="2:2">
      <c r="B67" s="376" t="s">
        <v>3136</v>
      </c>
    </row>
    <row r="68" spans="2:2">
      <c r="B68" s="376" t="s">
        <v>3137</v>
      </c>
    </row>
    <row r="69" spans="2:2">
      <c r="B69" s="376" t="s">
        <v>3138</v>
      </c>
    </row>
    <row r="70" spans="2:2">
      <c r="B70" s="376" t="s">
        <v>3139</v>
      </c>
    </row>
    <row r="71" spans="2:2">
      <c r="B71" s="376" t="s">
        <v>3140</v>
      </c>
    </row>
    <row r="72" spans="2:2">
      <c r="B72" s="376" t="s">
        <v>3141</v>
      </c>
    </row>
    <row r="73" spans="2:2">
      <c r="B73" s="376" t="s">
        <v>3142</v>
      </c>
    </row>
    <row r="74" spans="2:2">
      <c r="B74" s="376"/>
    </row>
    <row r="75" spans="2:2" s="274" customFormat="1">
      <c r="B75" s="375" t="s">
        <v>3143</v>
      </c>
    </row>
    <row r="76" spans="2:2">
      <c r="B76" s="376" t="s">
        <v>3144</v>
      </c>
    </row>
    <row r="77" spans="2:2">
      <c r="B77" s="376" t="s">
        <v>3145</v>
      </c>
    </row>
    <row r="78" spans="2:2">
      <c r="B78" s="376" t="s">
        <v>3146</v>
      </c>
    </row>
    <row r="79" spans="2:2">
      <c r="B79" s="376" t="s">
        <v>3147</v>
      </c>
    </row>
    <row r="80" spans="2:2">
      <c r="B80" s="376" t="s">
        <v>3148</v>
      </c>
    </row>
    <row r="81" spans="2:2">
      <c r="B81" s="376" t="s">
        <v>3149</v>
      </c>
    </row>
    <row r="82" spans="2:2">
      <c r="B82" s="376" t="s">
        <v>3150</v>
      </c>
    </row>
    <row r="83" spans="2:2">
      <c r="B83" s="376" t="s">
        <v>3151</v>
      </c>
    </row>
    <row r="84" spans="2:2">
      <c r="B84" s="376" t="s">
        <v>3152</v>
      </c>
    </row>
    <row r="85" spans="2:2">
      <c r="B85" s="376" t="s">
        <v>3153</v>
      </c>
    </row>
    <row r="86" spans="2:2">
      <c r="B86" s="376" t="s">
        <v>3154</v>
      </c>
    </row>
    <row r="87" spans="2:2">
      <c r="B87" s="376" t="s">
        <v>3155</v>
      </c>
    </row>
    <row r="88" spans="2:2">
      <c r="B88" s="376" t="s">
        <v>3156</v>
      </c>
    </row>
    <row r="89" spans="2:2">
      <c r="B89" s="376" t="s">
        <v>3157</v>
      </c>
    </row>
    <row r="90" spans="2:2">
      <c r="B90" s="376" t="s">
        <v>3158</v>
      </c>
    </row>
    <row r="91" spans="2:2">
      <c r="B91" s="376" t="s">
        <v>3159</v>
      </c>
    </row>
    <row r="92" spans="2:2">
      <c r="B92" s="376" t="s">
        <v>3160</v>
      </c>
    </row>
    <row r="93" spans="2:2">
      <c r="B93" s="376" t="s">
        <v>3161</v>
      </c>
    </row>
    <row r="94" spans="2:2">
      <c r="B94" s="376" t="s">
        <v>3076</v>
      </c>
    </row>
    <row r="95" spans="2:2">
      <c r="B95" s="376" t="s">
        <v>3077</v>
      </c>
    </row>
    <row r="96" spans="2:2">
      <c r="B96" s="376" t="s">
        <v>3162</v>
      </c>
    </row>
    <row r="97" spans="2:2">
      <c r="B97" s="376" t="s">
        <v>3163</v>
      </c>
    </row>
    <row r="98" spans="2:2">
      <c r="B98" s="376" t="s">
        <v>3164</v>
      </c>
    </row>
    <row r="99" spans="2:2">
      <c r="B99" s="376" t="s">
        <v>3165</v>
      </c>
    </row>
    <row r="100" spans="2:2">
      <c r="B100" s="376" t="s">
        <v>3166</v>
      </c>
    </row>
    <row r="101" spans="2:2">
      <c r="B101" s="376" t="s">
        <v>3167</v>
      </c>
    </row>
    <row r="102" spans="2:2">
      <c r="B102" s="376" t="s">
        <v>3168</v>
      </c>
    </row>
    <row r="103" spans="2:2">
      <c r="B103" s="376" t="s">
        <v>3122</v>
      </c>
    </row>
    <row r="104" spans="2:2">
      <c r="B104" s="376" t="s">
        <v>3169</v>
      </c>
    </row>
    <row r="105" spans="2:2">
      <c r="B105" s="376" t="s">
        <v>3170</v>
      </c>
    </row>
    <row r="106" spans="2:2">
      <c r="B106" s="376" t="s">
        <v>3171</v>
      </c>
    </row>
    <row r="107" spans="2:2">
      <c r="B107" s="376" t="s">
        <v>3172</v>
      </c>
    </row>
    <row r="108" spans="2:2">
      <c r="B108" s="376" t="s">
        <v>3173</v>
      </c>
    </row>
    <row r="109" spans="2:2">
      <c r="B109" s="376"/>
    </row>
    <row r="110" spans="2:2" s="274" customFormat="1">
      <c r="B110" s="375" t="s">
        <v>3174</v>
      </c>
    </row>
    <row r="111" spans="2:2" s="274" customFormat="1">
      <c r="B111" s="375" t="s">
        <v>3175</v>
      </c>
    </row>
    <row r="112" spans="2:2">
      <c r="B112" s="376" t="s">
        <v>3176</v>
      </c>
    </row>
    <row r="113" spans="2:2">
      <c r="B113" s="376" t="s">
        <v>3177</v>
      </c>
    </row>
    <row r="114" spans="2:2">
      <c r="B114" s="376" t="s">
        <v>3178</v>
      </c>
    </row>
    <row r="115" spans="2:2">
      <c r="B115" s="376" t="s">
        <v>3179</v>
      </c>
    </row>
    <row r="116" spans="2:2">
      <c r="B116" s="376" t="s">
        <v>3180</v>
      </c>
    </row>
    <row r="117" spans="2:2">
      <c r="B117" s="376" t="s">
        <v>3181</v>
      </c>
    </row>
    <row r="118" spans="2:2">
      <c r="B118" s="376" t="s">
        <v>3182</v>
      </c>
    </row>
    <row r="119" spans="2:2">
      <c r="B119" s="376" t="s">
        <v>3183</v>
      </c>
    </row>
    <row r="120" spans="2:2">
      <c r="B120" s="376" t="s">
        <v>3184</v>
      </c>
    </row>
    <row r="121" spans="2:2">
      <c r="B121" s="376" t="s">
        <v>3185</v>
      </c>
    </row>
    <row r="122" spans="2:2">
      <c r="B122" s="376" t="s">
        <v>3186</v>
      </c>
    </row>
    <row r="123" spans="2:2">
      <c r="B123" s="376" t="s">
        <v>3187</v>
      </c>
    </row>
    <row r="124" spans="2:2">
      <c r="B124" s="376" t="s">
        <v>3188</v>
      </c>
    </row>
    <row r="125" spans="2:2">
      <c r="B125" s="376" t="s">
        <v>3075</v>
      </c>
    </row>
    <row r="126" spans="2:2">
      <c r="B126" s="376" t="s">
        <v>3150</v>
      </c>
    </row>
    <row r="127" spans="2:2">
      <c r="B127" s="376" t="s">
        <v>3151</v>
      </c>
    </row>
    <row r="128" spans="2:2">
      <c r="B128" s="376" t="s">
        <v>3189</v>
      </c>
    </row>
    <row r="129" spans="2:2">
      <c r="B129" s="376" t="s">
        <v>3076</v>
      </c>
    </row>
    <row r="130" spans="2:2">
      <c r="B130" s="376" t="s">
        <v>3190</v>
      </c>
    </row>
    <row r="131" spans="2:2">
      <c r="B131" s="376" t="s">
        <v>3077</v>
      </c>
    </row>
    <row r="132" spans="2:2">
      <c r="B132" s="376" t="s">
        <v>3166</v>
      </c>
    </row>
    <row r="133" spans="2:2">
      <c r="B133" s="376" t="s">
        <v>3167</v>
      </c>
    </row>
    <row r="134" spans="2:2">
      <c r="B134" s="376" t="s">
        <v>3168</v>
      </c>
    </row>
    <row r="135" spans="2:2">
      <c r="B135" s="376" t="s">
        <v>3191</v>
      </c>
    </row>
    <row r="136" spans="2:2">
      <c r="B136" s="376" t="s">
        <v>3192</v>
      </c>
    </row>
    <row r="137" spans="2:2">
      <c r="B137" s="376" t="s">
        <v>3193</v>
      </c>
    </row>
    <row r="138" spans="2:2">
      <c r="B138" s="376" t="s">
        <v>3078</v>
      </c>
    </row>
    <row r="139" spans="2:2">
      <c r="B139" s="376" t="s">
        <v>3194</v>
      </c>
    </row>
    <row r="140" spans="2:2">
      <c r="B140" s="376" t="s">
        <v>3195</v>
      </c>
    </row>
    <row r="141" spans="2:2">
      <c r="B141" s="376" t="s">
        <v>3196</v>
      </c>
    </row>
    <row r="142" spans="2:2">
      <c r="B142" s="376" t="s">
        <v>3197</v>
      </c>
    </row>
    <row r="143" spans="2:2">
      <c r="B143" s="376" t="s">
        <v>3198</v>
      </c>
    </row>
    <row r="144" spans="2:2">
      <c r="B144" s="376" t="s">
        <v>3199</v>
      </c>
    </row>
    <row r="145" spans="2:2">
      <c r="B145" s="376" t="s">
        <v>3200</v>
      </c>
    </row>
    <row r="146" spans="2:2">
      <c r="B146" s="376" t="s">
        <v>3201</v>
      </c>
    </row>
    <row r="147" spans="2:2">
      <c r="B147" s="376" t="s">
        <v>3202</v>
      </c>
    </row>
    <row r="148" spans="2:2">
      <c r="B148" s="376" t="s">
        <v>3203</v>
      </c>
    </row>
    <row r="149" spans="2:2">
      <c r="B149" s="376" t="s">
        <v>3204</v>
      </c>
    </row>
    <row r="150" spans="2:2">
      <c r="B150" s="376" t="s">
        <v>3205</v>
      </c>
    </row>
    <row r="151" spans="2:2">
      <c r="B151" s="376" t="s">
        <v>3206</v>
      </c>
    </row>
    <row r="152" spans="2:2">
      <c r="B152" s="376" t="s">
        <v>3207</v>
      </c>
    </row>
    <row r="153" spans="2:2">
      <c r="B153" s="376" t="s">
        <v>3208</v>
      </c>
    </row>
    <row r="154" spans="2:2">
      <c r="B154" s="376" t="s">
        <v>3209</v>
      </c>
    </row>
    <row r="155" spans="2:2">
      <c r="B155" s="376" t="s">
        <v>3210</v>
      </c>
    </row>
    <row r="156" spans="2:2">
      <c r="B156" s="376" t="s">
        <v>3211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U18"/>
  <sheetViews>
    <sheetView workbookViewId="0">
      <selection activeCell="C11" sqref="C11"/>
    </sheetView>
  </sheetViews>
  <sheetFormatPr defaultRowHeight="14.5"/>
  <cols>
    <col min="2" max="2" width="21.81640625" bestFit="1" customWidth="1"/>
    <col min="3" max="3" width="49.36328125" bestFit="1" customWidth="1"/>
    <col min="4" max="4" width="11.54296875" bestFit="1" customWidth="1"/>
    <col min="5" max="5" width="12.36328125" bestFit="1" customWidth="1"/>
    <col min="6" max="6" width="11.54296875" bestFit="1" customWidth="1"/>
  </cols>
  <sheetData>
    <row r="1" spans="2:73">
      <c r="B1" s="374" t="s">
        <v>2978</v>
      </c>
      <c r="C1" s="374" t="s">
        <v>2979</v>
      </c>
      <c r="D1" s="374" t="s">
        <v>2980</v>
      </c>
      <c r="E1" s="374" t="s">
        <v>2982</v>
      </c>
      <c r="F1" s="374" t="s">
        <v>2981</v>
      </c>
    </row>
    <row r="2" spans="2:73">
      <c r="B2" t="s">
        <v>2956</v>
      </c>
      <c r="C2" t="s">
        <v>2967</v>
      </c>
      <c r="D2" s="373">
        <v>11280</v>
      </c>
      <c r="E2" s="366">
        <v>0.1</v>
      </c>
      <c r="F2" s="372">
        <f>D2*0.9</f>
        <v>10152</v>
      </c>
      <c r="T2" s="365"/>
      <c r="W2" s="365"/>
    </row>
    <row r="3" spans="2:73">
      <c r="B3" t="s">
        <v>2963</v>
      </c>
      <c r="C3" t="s">
        <v>2968</v>
      </c>
      <c r="D3" s="373">
        <v>620</v>
      </c>
      <c r="E3" s="366">
        <v>0</v>
      </c>
      <c r="F3" s="372">
        <v>0</v>
      </c>
      <c r="V3" s="365"/>
      <c r="Y3" s="365"/>
      <c r="AK3" s="365"/>
      <c r="AN3" s="365"/>
      <c r="BA3" s="365"/>
      <c r="BD3" s="365"/>
      <c r="BR3" s="365"/>
      <c r="BU3" s="365"/>
    </row>
    <row r="4" spans="2:73">
      <c r="B4" t="s">
        <v>2957</v>
      </c>
      <c r="C4" t="s">
        <v>2969</v>
      </c>
      <c r="D4" s="373">
        <v>1750</v>
      </c>
      <c r="E4" s="366">
        <v>0</v>
      </c>
      <c r="F4" s="372">
        <v>0</v>
      </c>
      <c r="Z4" s="365"/>
      <c r="AC4" s="365"/>
    </row>
    <row r="5" spans="2:73">
      <c r="B5" t="s">
        <v>2964</v>
      </c>
      <c r="C5" t="s">
        <v>2970</v>
      </c>
      <c r="D5" s="373">
        <v>5865</v>
      </c>
      <c r="E5" s="366">
        <v>0.1</v>
      </c>
      <c r="F5" s="372">
        <v>5278</v>
      </c>
      <c r="Y5" s="365"/>
      <c r="AB5" s="365"/>
    </row>
    <row r="6" spans="2:73">
      <c r="B6" t="s">
        <v>2965</v>
      </c>
      <c r="C6" t="s">
        <v>2971</v>
      </c>
      <c r="D6" s="373">
        <v>1400</v>
      </c>
      <c r="E6" s="366">
        <v>0.1</v>
      </c>
      <c r="F6" s="372">
        <f>D6*0.9</f>
        <v>1260</v>
      </c>
    </row>
    <row r="7" spans="2:73">
      <c r="B7" t="s">
        <v>2958</v>
      </c>
      <c r="C7" t="s">
        <v>2973</v>
      </c>
      <c r="D7" s="373">
        <v>7735</v>
      </c>
      <c r="E7" s="366">
        <v>0.1</v>
      </c>
      <c r="F7" s="372">
        <v>6961</v>
      </c>
    </row>
    <row r="8" spans="2:73">
      <c r="B8" t="s">
        <v>2959</v>
      </c>
      <c r="C8" t="s">
        <v>2972</v>
      </c>
      <c r="D8" s="373">
        <v>357</v>
      </c>
      <c r="E8" s="366">
        <v>0</v>
      </c>
      <c r="F8" s="372">
        <v>0</v>
      </c>
    </row>
    <row r="9" spans="2:73">
      <c r="B9" t="s">
        <v>2960</v>
      </c>
      <c r="C9" t="s">
        <v>2974</v>
      </c>
      <c r="D9" s="373">
        <v>7845</v>
      </c>
      <c r="E9" s="366">
        <v>0.1</v>
      </c>
      <c r="F9" s="372">
        <v>7060</v>
      </c>
    </row>
    <row r="10" spans="2:73">
      <c r="B10" t="s">
        <v>2961</v>
      </c>
      <c r="C10" t="s">
        <v>2975</v>
      </c>
      <c r="D10" s="373">
        <v>321</v>
      </c>
      <c r="E10" s="366">
        <v>0</v>
      </c>
      <c r="F10" s="372">
        <v>0</v>
      </c>
    </row>
    <row r="11" spans="2:73">
      <c r="B11" t="s">
        <v>2962</v>
      </c>
      <c r="C11" t="s">
        <v>2976</v>
      </c>
      <c r="D11" s="373">
        <v>3060</v>
      </c>
      <c r="E11" s="366">
        <v>0.1</v>
      </c>
      <c r="F11" s="372">
        <f>D11*0.9</f>
        <v>2754</v>
      </c>
    </row>
    <row r="12" spans="2:73">
      <c r="B12" t="s">
        <v>2966</v>
      </c>
      <c r="C12" t="s">
        <v>2977</v>
      </c>
      <c r="D12" s="373">
        <v>32</v>
      </c>
      <c r="E12" s="366">
        <v>0</v>
      </c>
      <c r="F12" s="372">
        <v>0</v>
      </c>
    </row>
    <row r="13" spans="2:73">
      <c r="B13" t="s">
        <v>2985</v>
      </c>
      <c r="C13" t="s">
        <v>2983</v>
      </c>
      <c r="D13" s="373">
        <v>230</v>
      </c>
      <c r="E13" s="366">
        <v>0</v>
      </c>
      <c r="F13" s="372">
        <v>230</v>
      </c>
    </row>
    <row r="14" spans="2:73">
      <c r="B14" t="s">
        <v>2986</v>
      </c>
      <c r="C14" t="s">
        <v>2984</v>
      </c>
      <c r="D14" s="373">
        <v>333</v>
      </c>
      <c r="E14" s="366">
        <v>0</v>
      </c>
      <c r="F14" s="372">
        <v>333</v>
      </c>
    </row>
    <row r="15" spans="2:73">
      <c r="B15" t="s">
        <v>2987</v>
      </c>
      <c r="C15" t="s">
        <v>2989</v>
      </c>
      <c r="D15" s="373">
        <v>365</v>
      </c>
      <c r="E15" s="366">
        <v>0</v>
      </c>
      <c r="F15" s="372">
        <v>365</v>
      </c>
    </row>
    <row r="16" spans="2:73">
      <c r="B16" t="s">
        <v>2988</v>
      </c>
      <c r="C16" t="s">
        <v>2990</v>
      </c>
      <c r="D16" s="373">
        <v>179</v>
      </c>
      <c r="E16" s="366">
        <v>0</v>
      </c>
      <c r="F16" s="372">
        <v>179</v>
      </c>
    </row>
    <row r="17" spans="2:6">
      <c r="B17" t="s">
        <v>2993</v>
      </c>
      <c r="C17" t="s">
        <v>2991</v>
      </c>
      <c r="D17" s="373">
        <v>265</v>
      </c>
      <c r="E17" s="366">
        <v>0</v>
      </c>
      <c r="F17" s="372">
        <v>265</v>
      </c>
    </row>
    <row r="18" spans="2:6">
      <c r="B18" t="s">
        <v>2994</v>
      </c>
      <c r="C18" t="s">
        <v>2992</v>
      </c>
      <c r="D18" s="373">
        <v>293</v>
      </c>
      <c r="E18" s="366">
        <v>0</v>
      </c>
      <c r="F18" s="372">
        <v>293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5"/>
  <sheetViews>
    <sheetView zoomScale="85" zoomScaleNormal="85" workbookViewId="0">
      <selection activeCell="E12" sqref="E12"/>
    </sheetView>
  </sheetViews>
  <sheetFormatPr defaultColWidth="9.26953125" defaultRowHeight="13"/>
  <cols>
    <col min="1" max="1" width="9.26953125" style="286"/>
    <col min="2" max="2" width="13.81640625" style="286" customWidth="1"/>
    <col min="3" max="3" width="12.54296875" style="286" customWidth="1"/>
    <col min="4" max="4" width="12.81640625" style="286" customWidth="1"/>
    <col min="5" max="5" width="109.54296875" style="286" customWidth="1"/>
    <col min="6" max="16384" width="9.26953125" style="286"/>
  </cols>
  <sheetData>
    <row r="2" spans="2:5" ht="15.5">
      <c r="B2" s="300" t="s">
        <v>2701</v>
      </c>
    </row>
    <row r="5" spans="2:5">
      <c r="B5" s="301" t="s">
        <v>2648</v>
      </c>
    </row>
    <row r="6" spans="2:5" ht="27.5" customHeight="1" thickBot="1">
      <c r="B6" s="454" t="s">
        <v>2682</v>
      </c>
      <c r="C6" s="454"/>
      <c r="D6" s="454"/>
      <c r="E6" s="454"/>
    </row>
    <row r="7" spans="2:5">
      <c r="B7" s="287" t="s">
        <v>2649</v>
      </c>
      <c r="C7" s="457" t="s">
        <v>2652</v>
      </c>
      <c r="D7" s="288" t="s">
        <v>2653</v>
      </c>
      <c r="E7" s="457" t="s">
        <v>2656</v>
      </c>
    </row>
    <row r="8" spans="2:5">
      <c r="B8" s="289" t="s">
        <v>2650</v>
      </c>
      <c r="C8" s="461"/>
      <c r="D8" s="290" t="s">
        <v>2654</v>
      </c>
      <c r="E8" s="461"/>
    </row>
    <row r="9" spans="2:5" ht="13.5" thickBot="1">
      <c r="B9" s="291" t="s">
        <v>2651</v>
      </c>
      <c r="C9" s="458"/>
      <c r="D9" s="292" t="s">
        <v>2655</v>
      </c>
      <c r="E9" s="458"/>
    </row>
    <row r="10" spans="2:5" ht="91.5" thickBot="1">
      <c r="B10" s="463" t="s">
        <v>2657</v>
      </c>
      <c r="C10" s="293" t="s">
        <v>2658</v>
      </c>
      <c r="D10" s="292" t="s">
        <v>2659</v>
      </c>
      <c r="E10" s="293" t="s">
        <v>2679</v>
      </c>
    </row>
    <row r="11" spans="2:5" ht="91">
      <c r="B11" s="464"/>
      <c r="C11" s="462" t="s">
        <v>2660</v>
      </c>
      <c r="D11" s="457" t="s">
        <v>2661</v>
      </c>
      <c r="E11" s="294" t="s">
        <v>2680</v>
      </c>
    </row>
    <row r="12" spans="2:5" ht="14.75" customHeight="1">
      <c r="B12" s="464"/>
      <c r="C12" s="455"/>
      <c r="D12" s="461"/>
      <c r="E12" s="295"/>
    </row>
    <row r="13" spans="2:5" ht="26">
      <c r="B13" s="464"/>
      <c r="C13" s="455"/>
      <c r="D13" s="461"/>
      <c r="E13" s="294" t="s">
        <v>2681</v>
      </c>
    </row>
    <row r="14" spans="2:5" ht="52">
      <c r="B14" s="464"/>
      <c r="C14" s="455"/>
      <c r="D14" s="461"/>
      <c r="E14" s="295" t="s">
        <v>2662</v>
      </c>
    </row>
    <row r="15" spans="2:5" ht="26">
      <c r="B15" s="464"/>
      <c r="C15" s="455"/>
      <c r="D15" s="461"/>
      <c r="E15" s="295" t="s">
        <v>2663</v>
      </c>
    </row>
    <row r="16" spans="2:5" ht="14.75" customHeight="1">
      <c r="B16" s="464"/>
      <c r="C16" s="455"/>
      <c r="D16" s="461"/>
      <c r="E16" s="295" t="s">
        <v>2664</v>
      </c>
    </row>
    <row r="17" spans="2:5" ht="39">
      <c r="B17" s="464"/>
      <c r="C17" s="455"/>
      <c r="D17" s="461"/>
      <c r="E17" s="295" t="s">
        <v>2665</v>
      </c>
    </row>
    <row r="18" spans="2:5" ht="39">
      <c r="B18" s="464"/>
      <c r="C18" s="455"/>
      <c r="D18" s="461"/>
      <c r="E18" s="295" t="s">
        <v>2666</v>
      </c>
    </row>
    <row r="19" spans="2:5" ht="15" customHeight="1" thickBot="1">
      <c r="B19" s="465"/>
      <c r="C19" s="456"/>
      <c r="D19" s="458"/>
      <c r="E19" s="296" t="s">
        <v>2667</v>
      </c>
    </row>
    <row r="20" spans="2:5" ht="26">
      <c r="B20" s="462" t="s">
        <v>2668</v>
      </c>
      <c r="C20" s="462" t="s">
        <v>2669</v>
      </c>
      <c r="D20" s="457" t="s">
        <v>2670</v>
      </c>
      <c r="E20" s="297" t="s">
        <v>2671</v>
      </c>
    </row>
    <row r="21" spans="2:5" ht="39">
      <c r="B21" s="455"/>
      <c r="C21" s="455"/>
      <c r="D21" s="461"/>
      <c r="E21" s="298" t="s">
        <v>2672</v>
      </c>
    </row>
    <row r="22" spans="2:5" ht="52">
      <c r="B22" s="455"/>
      <c r="C22" s="455"/>
      <c r="D22" s="461"/>
      <c r="E22" s="298" t="s">
        <v>2673</v>
      </c>
    </row>
    <row r="23" spans="2:5" ht="13.5" thickBot="1">
      <c r="B23" s="455"/>
      <c r="C23" s="456"/>
      <c r="D23" s="458"/>
      <c r="E23" s="299" t="s">
        <v>2674</v>
      </c>
    </row>
    <row r="24" spans="2:5">
      <c r="B24" s="455"/>
      <c r="C24" s="294" t="s">
        <v>2675</v>
      </c>
      <c r="D24" s="457" t="s">
        <v>2677</v>
      </c>
      <c r="E24" s="459" t="s">
        <v>2678</v>
      </c>
    </row>
    <row r="25" spans="2:5" ht="13.5" thickBot="1">
      <c r="B25" s="456"/>
      <c r="C25" s="293" t="s">
        <v>2676</v>
      </c>
      <c r="D25" s="458"/>
      <c r="E25" s="460"/>
    </row>
  </sheetData>
  <mergeCells count="12">
    <mergeCell ref="B6:E6"/>
    <mergeCell ref="B24:B25"/>
    <mergeCell ref="D24:D25"/>
    <mergeCell ref="E24:E25"/>
    <mergeCell ref="C7:C9"/>
    <mergeCell ref="E7:E9"/>
    <mergeCell ref="C11:C19"/>
    <mergeCell ref="D11:D19"/>
    <mergeCell ref="B10:B19"/>
    <mergeCell ref="B20:B23"/>
    <mergeCell ref="C20:C23"/>
    <mergeCell ref="D20:D2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3"/>
  <sheetViews>
    <sheetView topLeftCell="A24" zoomScale="85" zoomScaleNormal="85" workbookViewId="0">
      <selection activeCell="B26" sqref="B26"/>
    </sheetView>
  </sheetViews>
  <sheetFormatPr defaultRowHeight="14.5"/>
  <cols>
    <col min="2" max="2" width="59.26953125" style="43" bestFit="1" customWidth="1"/>
    <col min="3" max="3" width="9.26953125" style="311"/>
    <col min="4" max="4" width="12.26953125" style="43" bestFit="1" customWidth="1"/>
    <col min="5" max="5" width="9.26953125" style="43"/>
    <col min="6" max="6" width="9.81640625" style="43" customWidth="1"/>
    <col min="7" max="7" width="37.26953125" style="43" customWidth="1"/>
    <col min="8" max="9" width="9.26953125" style="43"/>
  </cols>
  <sheetData>
    <row r="1" spans="2:9" ht="39">
      <c r="B1" s="11" t="s">
        <v>2375</v>
      </c>
      <c r="C1" s="37" t="s">
        <v>738</v>
      </c>
      <c r="D1" s="37" t="s">
        <v>854</v>
      </c>
      <c r="E1" s="37" t="s">
        <v>1472</v>
      </c>
      <c r="F1" s="38" t="s">
        <v>2683</v>
      </c>
      <c r="G1" s="37" t="s">
        <v>67</v>
      </c>
      <c r="H1" s="303" t="s">
        <v>2520</v>
      </c>
      <c r="I1" s="37" t="s">
        <v>2521</v>
      </c>
    </row>
    <row r="2" spans="2:9">
      <c r="B2" s="304" t="s">
        <v>0</v>
      </c>
      <c r="C2" s="305"/>
      <c r="D2" s="306"/>
      <c r="E2" s="306"/>
      <c r="F2" s="306"/>
      <c r="G2" s="306"/>
      <c r="H2" s="307"/>
      <c r="I2" s="306"/>
    </row>
    <row r="3" spans="2:9" ht="79.400000000000006" customHeight="1">
      <c r="B3" s="168" t="s">
        <v>781</v>
      </c>
      <c r="C3" s="302" t="s">
        <v>1</v>
      </c>
      <c r="D3" s="46">
        <v>22.5</v>
      </c>
      <c r="E3" s="46">
        <f>Summary!B3</f>
        <v>10</v>
      </c>
      <c r="F3" s="46">
        <f>SUM(D3-(D3*(E3/100)))</f>
        <v>20.25</v>
      </c>
      <c r="G3" s="45" t="s">
        <v>782</v>
      </c>
      <c r="H3" s="192"/>
      <c r="I3" s="178">
        <f>F3*H3</f>
        <v>0</v>
      </c>
    </row>
    <row r="4" spans="2:9" ht="50.5">
      <c r="B4" s="168" t="s">
        <v>783</v>
      </c>
      <c r="C4" s="302" t="s">
        <v>2</v>
      </c>
      <c r="D4" s="46">
        <v>281.25</v>
      </c>
      <c r="E4" s="46">
        <f>Summary!B3</f>
        <v>10</v>
      </c>
      <c r="F4" s="46">
        <f>SUM(D4-(D4*(E4/100)))</f>
        <v>253.125</v>
      </c>
      <c r="G4" s="45" t="s">
        <v>782</v>
      </c>
      <c r="H4" s="192"/>
      <c r="I4" s="178">
        <f t="shared" ref="I4:I58" si="0">F4*H4</f>
        <v>0</v>
      </c>
    </row>
    <row r="5" spans="2:9" ht="50.5">
      <c r="B5" s="168" t="s">
        <v>784</v>
      </c>
      <c r="C5" s="302" t="s">
        <v>3</v>
      </c>
      <c r="D5" s="46">
        <v>281.25</v>
      </c>
      <c r="E5" s="46">
        <f>Summary!B3</f>
        <v>10</v>
      </c>
      <c r="F5" s="46">
        <f>SUM(D5-(D5*(E5/100)))</f>
        <v>253.125</v>
      </c>
      <c r="G5" s="45" t="s">
        <v>782</v>
      </c>
      <c r="H5" s="192"/>
      <c r="I5" s="178">
        <f t="shared" si="0"/>
        <v>0</v>
      </c>
    </row>
    <row r="6" spans="2:9" ht="88">
      <c r="B6" s="168" t="s">
        <v>2684</v>
      </c>
      <c r="C6" s="302" t="s">
        <v>4</v>
      </c>
      <c r="D6" s="46">
        <v>281.25</v>
      </c>
      <c r="E6" s="46">
        <f>Summary!B3</f>
        <v>10</v>
      </c>
      <c r="F6" s="46">
        <f t="shared" ref="F6:F14" si="1">SUM(D6-(D6*(E6/100)))</f>
        <v>253.125</v>
      </c>
      <c r="G6" s="45" t="s">
        <v>782</v>
      </c>
      <c r="H6" s="192"/>
      <c r="I6" s="178">
        <f t="shared" si="0"/>
        <v>0</v>
      </c>
    </row>
    <row r="7" spans="2:9" ht="75.5">
      <c r="B7" s="168" t="s">
        <v>2685</v>
      </c>
      <c r="C7" s="302" t="s">
        <v>5</v>
      </c>
      <c r="D7" s="46">
        <v>281.25</v>
      </c>
      <c r="E7" s="46">
        <f>Summary!B3</f>
        <v>10</v>
      </c>
      <c r="F7" s="46">
        <f t="shared" si="1"/>
        <v>253.125</v>
      </c>
      <c r="G7" s="45" t="s">
        <v>782</v>
      </c>
      <c r="H7" s="192"/>
      <c r="I7" s="178">
        <f t="shared" si="0"/>
        <v>0</v>
      </c>
    </row>
    <row r="8" spans="2:9" ht="50.5">
      <c r="B8" s="168" t="s">
        <v>785</v>
      </c>
      <c r="C8" s="302" t="s">
        <v>6</v>
      </c>
      <c r="D8" s="46">
        <v>281.25</v>
      </c>
      <c r="E8" s="46">
        <f>Summary!B3</f>
        <v>10</v>
      </c>
      <c r="F8" s="46">
        <f t="shared" si="1"/>
        <v>253.125</v>
      </c>
      <c r="G8" s="45" t="s">
        <v>782</v>
      </c>
      <c r="H8" s="192"/>
      <c r="I8" s="178">
        <f t="shared" si="0"/>
        <v>0</v>
      </c>
    </row>
    <row r="9" spans="2:9" ht="50.5">
      <c r="B9" s="168" t="s">
        <v>786</v>
      </c>
      <c r="C9" s="302" t="s">
        <v>7</v>
      </c>
      <c r="D9" s="46">
        <v>281.25</v>
      </c>
      <c r="E9" s="46">
        <f>Summary!B3</f>
        <v>10</v>
      </c>
      <c r="F9" s="46">
        <f t="shared" si="1"/>
        <v>253.125</v>
      </c>
      <c r="G9" s="45" t="s">
        <v>782</v>
      </c>
      <c r="H9" s="192"/>
      <c r="I9" s="178">
        <f t="shared" si="0"/>
        <v>0</v>
      </c>
    </row>
    <row r="10" spans="2:9" ht="75.5">
      <c r="B10" s="168" t="s">
        <v>787</v>
      </c>
      <c r="C10" s="302" t="s">
        <v>8</v>
      </c>
      <c r="D10" s="46">
        <v>281.25</v>
      </c>
      <c r="E10" s="46">
        <f>Summary!B3</f>
        <v>10</v>
      </c>
      <c r="F10" s="46">
        <f t="shared" si="1"/>
        <v>253.125</v>
      </c>
      <c r="G10" s="45" t="s">
        <v>782</v>
      </c>
      <c r="H10" s="192"/>
      <c r="I10" s="178">
        <f t="shared" si="0"/>
        <v>0</v>
      </c>
    </row>
    <row r="11" spans="2:9" ht="50.5">
      <c r="B11" s="168" t="s">
        <v>788</v>
      </c>
      <c r="C11" s="302" t="s">
        <v>9</v>
      </c>
      <c r="D11" s="46">
        <v>281.25</v>
      </c>
      <c r="E11" s="46">
        <f>Summary!B3</f>
        <v>10</v>
      </c>
      <c r="F11" s="46">
        <f t="shared" si="1"/>
        <v>253.125</v>
      </c>
      <c r="G11" s="45" t="s">
        <v>782</v>
      </c>
      <c r="H11" s="192"/>
      <c r="I11" s="178">
        <f t="shared" si="0"/>
        <v>0</v>
      </c>
    </row>
    <row r="12" spans="2:9" ht="63">
      <c r="B12" s="168" t="s">
        <v>789</v>
      </c>
      <c r="C12" s="302" t="s">
        <v>10</v>
      </c>
      <c r="D12" s="46">
        <v>281.25</v>
      </c>
      <c r="E12" s="46">
        <f>Summary!B3</f>
        <v>10</v>
      </c>
      <c r="F12" s="46">
        <f t="shared" si="1"/>
        <v>253.125</v>
      </c>
      <c r="G12" s="45" t="s">
        <v>782</v>
      </c>
      <c r="H12" s="192"/>
      <c r="I12" s="178">
        <f t="shared" si="0"/>
        <v>0</v>
      </c>
    </row>
    <row r="13" spans="2:9" ht="50.5">
      <c r="B13" s="168" t="s">
        <v>790</v>
      </c>
      <c r="C13" s="302" t="s">
        <v>11</v>
      </c>
      <c r="D13" s="46">
        <v>281.25</v>
      </c>
      <c r="E13" s="46">
        <f>Summary!B3</f>
        <v>10</v>
      </c>
      <c r="F13" s="46">
        <f t="shared" si="1"/>
        <v>253.125</v>
      </c>
      <c r="G13" s="45" t="s">
        <v>782</v>
      </c>
      <c r="H13" s="192"/>
      <c r="I13" s="178">
        <f t="shared" si="0"/>
        <v>0</v>
      </c>
    </row>
    <row r="14" spans="2:9" ht="100.5">
      <c r="B14" s="168" t="s">
        <v>791</v>
      </c>
      <c r="C14" s="302" t="s">
        <v>12</v>
      </c>
      <c r="D14" s="46">
        <v>281.25</v>
      </c>
      <c r="E14" s="46">
        <f>Summary!B3</f>
        <v>10</v>
      </c>
      <c r="F14" s="46">
        <f t="shared" si="1"/>
        <v>253.125</v>
      </c>
      <c r="G14" s="45" t="s">
        <v>792</v>
      </c>
      <c r="H14" s="192"/>
      <c r="I14" s="178">
        <f t="shared" si="0"/>
        <v>0</v>
      </c>
    </row>
    <row r="15" spans="2:9">
      <c r="B15" s="304" t="s">
        <v>13</v>
      </c>
      <c r="C15" s="308"/>
      <c r="D15" s="52"/>
      <c r="E15" s="52"/>
      <c r="F15" s="52"/>
      <c r="G15" s="309"/>
      <c r="H15" s="310"/>
      <c r="I15" s="309"/>
    </row>
    <row r="16" spans="2:9" ht="63">
      <c r="B16" s="168" t="s">
        <v>793</v>
      </c>
      <c r="C16" s="302" t="s">
        <v>14</v>
      </c>
      <c r="D16" s="46">
        <v>25</v>
      </c>
      <c r="E16" s="46">
        <f>Summary!B4</f>
        <v>10</v>
      </c>
      <c r="F16" s="46">
        <f t="shared" ref="F16:F17" si="2">SUM(D16-(D16*(E16/100)))</f>
        <v>22.5</v>
      </c>
      <c r="G16" s="45" t="s">
        <v>2351</v>
      </c>
      <c r="H16" s="192"/>
      <c r="I16" s="178">
        <f t="shared" si="0"/>
        <v>0</v>
      </c>
    </row>
    <row r="17" spans="2:9" ht="100.5">
      <c r="B17" s="168" t="s">
        <v>2352</v>
      </c>
      <c r="C17" s="302" t="s">
        <v>15</v>
      </c>
      <c r="D17" s="46">
        <v>107.69</v>
      </c>
      <c r="E17" s="46">
        <f>Summary!B4</f>
        <v>10</v>
      </c>
      <c r="F17" s="46">
        <f t="shared" si="2"/>
        <v>96.920999999999992</v>
      </c>
      <c r="G17" s="45" t="s">
        <v>2353</v>
      </c>
      <c r="H17" s="192"/>
      <c r="I17" s="178">
        <f t="shared" si="0"/>
        <v>0</v>
      </c>
    </row>
    <row r="18" spans="2:9">
      <c r="B18" s="304" t="s">
        <v>16</v>
      </c>
      <c r="C18" s="305"/>
      <c r="D18" s="52"/>
      <c r="E18" s="52"/>
      <c r="F18" s="52"/>
      <c r="G18" s="306"/>
      <c r="H18" s="307"/>
      <c r="I18" s="306"/>
    </row>
    <row r="19" spans="2:9" ht="91.75" customHeight="1">
      <c r="B19" s="312" t="s">
        <v>2706</v>
      </c>
      <c r="C19" s="302" t="s">
        <v>17</v>
      </c>
      <c r="D19" s="196">
        <v>0</v>
      </c>
      <c r="E19" s="46">
        <f>Summary!B6</f>
        <v>10</v>
      </c>
      <c r="F19" s="196">
        <f t="shared" ref="F19:F25" si="3">SUM(D19-(D19*(E19/100)))</f>
        <v>0</v>
      </c>
      <c r="G19" s="45" t="s">
        <v>2688</v>
      </c>
      <c r="H19" s="192"/>
      <c r="I19" s="178">
        <f t="shared" si="0"/>
        <v>0</v>
      </c>
    </row>
    <row r="20" spans="2:9" ht="121" customHeight="1">
      <c r="B20" s="312" t="s">
        <v>2707</v>
      </c>
      <c r="C20" s="302" t="s">
        <v>18</v>
      </c>
      <c r="D20" s="46">
        <v>16.25</v>
      </c>
      <c r="E20" s="46">
        <f>Summary!B5</f>
        <v>10</v>
      </c>
      <c r="F20" s="46">
        <f t="shared" si="3"/>
        <v>14.625</v>
      </c>
      <c r="G20" s="45" t="s">
        <v>2689</v>
      </c>
      <c r="H20" s="192"/>
      <c r="I20" s="178">
        <f t="shared" si="0"/>
        <v>0</v>
      </c>
    </row>
    <row r="21" spans="2:9" ht="144" customHeight="1">
      <c r="B21" s="312" t="s">
        <v>2708</v>
      </c>
      <c r="C21" s="302" t="s">
        <v>19</v>
      </c>
      <c r="D21" s="46">
        <v>31.25</v>
      </c>
      <c r="E21" s="46">
        <f>Summary!B5</f>
        <v>10</v>
      </c>
      <c r="F21" s="46">
        <f t="shared" si="3"/>
        <v>28.125</v>
      </c>
      <c r="G21" s="45" t="s">
        <v>2354</v>
      </c>
      <c r="H21" s="192"/>
      <c r="I21" s="178">
        <f t="shared" si="0"/>
        <v>0</v>
      </c>
    </row>
    <row r="22" spans="2:9" ht="40" customHeight="1">
      <c r="B22" s="312" t="s">
        <v>794</v>
      </c>
      <c r="C22" s="313" t="s">
        <v>20</v>
      </c>
      <c r="D22" s="314">
        <v>312.5</v>
      </c>
      <c r="E22" s="314">
        <f>Summary!B5</f>
        <v>10</v>
      </c>
      <c r="F22" s="314">
        <f>SUM(D22-(D22*(E22/100)))</f>
        <v>281.25</v>
      </c>
      <c r="G22" s="45" t="s">
        <v>795</v>
      </c>
      <c r="H22" s="192"/>
      <c r="I22" s="178">
        <f>F23*H22</f>
        <v>0</v>
      </c>
    </row>
    <row r="23" spans="2:9" ht="28.4" customHeight="1">
      <c r="B23" s="312" t="s">
        <v>796</v>
      </c>
      <c r="C23" s="313" t="s">
        <v>21</v>
      </c>
      <c r="D23" s="314">
        <v>190.63</v>
      </c>
      <c r="E23" s="314">
        <f>Summary!B5</f>
        <v>10</v>
      </c>
      <c r="F23" s="314">
        <f>SUM(D23-(D23*(E23/100)))</f>
        <v>171.56700000000001</v>
      </c>
      <c r="G23" s="45" t="s">
        <v>797</v>
      </c>
      <c r="H23" s="192"/>
      <c r="I23" s="178">
        <f>F22*H23</f>
        <v>0</v>
      </c>
    </row>
    <row r="24" spans="2:9" ht="115.75" customHeight="1">
      <c r="B24" s="168" t="s">
        <v>798</v>
      </c>
      <c r="C24" s="302" t="s">
        <v>22</v>
      </c>
      <c r="D24" s="46">
        <v>3</v>
      </c>
      <c r="E24" s="46">
        <f>Summary!B5</f>
        <v>10</v>
      </c>
      <c r="F24" s="46">
        <f t="shared" si="3"/>
        <v>2.7</v>
      </c>
      <c r="G24" s="45" t="s">
        <v>23</v>
      </c>
      <c r="H24" s="192"/>
      <c r="I24" s="178">
        <f t="shared" si="0"/>
        <v>0</v>
      </c>
    </row>
    <row r="25" spans="2:9" ht="90.5" customHeight="1">
      <c r="B25" s="168" t="s">
        <v>2355</v>
      </c>
      <c r="C25" s="302" t="s">
        <v>24</v>
      </c>
      <c r="D25" s="196">
        <v>0</v>
      </c>
      <c r="E25" s="46">
        <f>Summary!B5</f>
        <v>10</v>
      </c>
      <c r="F25" s="196">
        <f t="shared" si="3"/>
        <v>0</v>
      </c>
      <c r="G25" s="45" t="s">
        <v>2690</v>
      </c>
      <c r="H25" s="192"/>
      <c r="I25" s="178">
        <f t="shared" si="0"/>
        <v>0</v>
      </c>
    </row>
    <row r="26" spans="2:9" ht="180" customHeight="1">
      <c r="B26" s="168" t="s">
        <v>799</v>
      </c>
      <c r="C26" s="302" t="s">
        <v>25</v>
      </c>
      <c r="D26" s="46">
        <v>213.91</v>
      </c>
      <c r="E26" s="46">
        <f>Summary!B5</f>
        <v>10</v>
      </c>
      <c r="F26" s="46">
        <f t="shared" ref="F26" si="4">SUM(D26-(D26*(E26/100)))</f>
        <v>192.51900000000001</v>
      </c>
      <c r="G26" s="45" t="s">
        <v>26</v>
      </c>
      <c r="H26" s="192"/>
      <c r="I26" s="178">
        <f t="shared" si="0"/>
        <v>0</v>
      </c>
    </row>
    <row r="27" spans="2:9">
      <c r="B27" s="304" t="s">
        <v>27</v>
      </c>
      <c r="C27" s="305"/>
      <c r="D27" s="52"/>
      <c r="E27" s="52"/>
      <c r="F27" s="52"/>
      <c r="G27" s="306"/>
      <c r="H27" s="307"/>
      <c r="I27" s="306"/>
    </row>
    <row r="28" spans="2:9" ht="91" customHeight="1">
      <c r="B28" s="168" t="s">
        <v>800</v>
      </c>
      <c r="C28" s="302" t="s">
        <v>28</v>
      </c>
      <c r="D28" s="46">
        <v>12061</v>
      </c>
      <c r="E28" s="46">
        <f>Summary!B6</f>
        <v>10</v>
      </c>
      <c r="F28" s="46">
        <f t="shared" ref="F28:F30" si="5">SUM(D28-(D28*(E28/100)))</f>
        <v>10854.9</v>
      </c>
      <c r="G28" s="45" t="s">
        <v>801</v>
      </c>
      <c r="H28" s="192"/>
      <c r="I28" s="178">
        <f t="shared" si="0"/>
        <v>0</v>
      </c>
    </row>
    <row r="29" spans="2:9" ht="130.75" customHeight="1">
      <c r="B29" s="168" t="s">
        <v>2356</v>
      </c>
      <c r="C29" s="302" t="s">
        <v>29</v>
      </c>
      <c r="D29" s="46">
        <v>6017</v>
      </c>
      <c r="E29" s="46">
        <f>Summary!B6</f>
        <v>10</v>
      </c>
      <c r="F29" s="46">
        <f t="shared" si="5"/>
        <v>5415.3</v>
      </c>
      <c r="G29" s="45" t="s">
        <v>802</v>
      </c>
      <c r="H29" s="192"/>
      <c r="I29" s="178">
        <f t="shared" si="0"/>
        <v>0</v>
      </c>
    </row>
    <row r="30" spans="2:9" ht="126.5" customHeight="1">
      <c r="B30" s="168" t="s">
        <v>2357</v>
      </c>
      <c r="C30" s="302" t="s">
        <v>30</v>
      </c>
      <c r="D30" s="46">
        <v>7875</v>
      </c>
      <c r="E30" s="46">
        <f>Summary!B6</f>
        <v>10</v>
      </c>
      <c r="F30" s="46">
        <f t="shared" si="5"/>
        <v>7087.5</v>
      </c>
      <c r="G30" s="45" t="s">
        <v>802</v>
      </c>
      <c r="H30" s="192"/>
      <c r="I30" s="178">
        <f t="shared" si="0"/>
        <v>0</v>
      </c>
    </row>
    <row r="31" spans="2:9">
      <c r="B31" s="304" t="s">
        <v>31</v>
      </c>
      <c r="C31" s="305"/>
      <c r="D31" s="52"/>
      <c r="E31" s="52"/>
      <c r="F31" s="52"/>
      <c r="G31" s="306"/>
      <c r="H31" s="307"/>
      <c r="I31" s="306"/>
    </row>
    <row r="32" spans="2:9" ht="80.150000000000006" customHeight="1">
      <c r="B32" s="312" t="s">
        <v>2358</v>
      </c>
      <c r="C32" s="302" t="s">
        <v>32</v>
      </c>
      <c r="D32" s="196">
        <v>0</v>
      </c>
      <c r="E32" s="46">
        <f>Summary!B7</f>
        <v>10</v>
      </c>
      <c r="F32" s="196">
        <f t="shared" ref="F32:F35" si="6">SUM(D32-(D32*(E32/100)))</f>
        <v>0</v>
      </c>
      <c r="G32" s="45" t="s">
        <v>803</v>
      </c>
      <c r="H32" s="192"/>
      <c r="I32" s="178">
        <f t="shared" si="0"/>
        <v>0</v>
      </c>
    </row>
    <row r="33" spans="2:9" ht="38">
      <c r="B33" s="168" t="s">
        <v>2709</v>
      </c>
      <c r="C33" s="302" t="s">
        <v>33</v>
      </c>
      <c r="D33" s="46">
        <v>156.25</v>
      </c>
      <c r="E33" s="46">
        <f>Summary!B7</f>
        <v>10</v>
      </c>
      <c r="F33" s="46">
        <f t="shared" si="6"/>
        <v>140.625</v>
      </c>
      <c r="G33" s="45" t="s">
        <v>804</v>
      </c>
      <c r="H33" s="192"/>
      <c r="I33" s="178">
        <f t="shared" si="0"/>
        <v>0</v>
      </c>
    </row>
    <row r="34" spans="2:9" ht="38">
      <c r="B34" s="168" t="s">
        <v>805</v>
      </c>
      <c r="C34" s="302" t="s">
        <v>34</v>
      </c>
      <c r="D34" s="46">
        <v>190.63</v>
      </c>
      <c r="E34" s="46">
        <f>Summary!B7</f>
        <v>10</v>
      </c>
      <c r="F34" s="46">
        <f t="shared" si="6"/>
        <v>171.56700000000001</v>
      </c>
      <c r="G34" s="45" t="s">
        <v>806</v>
      </c>
      <c r="H34" s="192"/>
      <c r="I34" s="178">
        <f t="shared" si="0"/>
        <v>0</v>
      </c>
    </row>
    <row r="35" spans="2:9" ht="38">
      <c r="B35" s="168" t="s">
        <v>807</v>
      </c>
      <c r="C35" s="302" t="s">
        <v>35</v>
      </c>
      <c r="D35" s="46">
        <v>190.63</v>
      </c>
      <c r="E35" s="46">
        <f>Summary!B7</f>
        <v>10</v>
      </c>
      <c r="F35" s="46">
        <f t="shared" si="6"/>
        <v>171.56700000000001</v>
      </c>
      <c r="G35" s="45" t="s">
        <v>795</v>
      </c>
      <c r="H35" s="192"/>
      <c r="I35" s="178">
        <f t="shared" si="0"/>
        <v>0</v>
      </c>
    </row>
    <row r="36" spans="2:9">
      <c r="B36" s="304" t="s">
        <v>36</v>
      </c>
      <c r="C36" s="305"/>
      <c r="D36" s="52"/>
      <c r="E36" s="52"/>
      <c r="F36" s="52"/>
      <c r="G36" s="306"/>
      <c r="H36" s="307"/>
      <c r="I36" s="306"/>
    </row>
    <row r="37" spans="2:9" ht="113">
      <c r="B37" s="168" t="s">
        <v>2710</v>
      </c>
      <c r="C37" s="302" t="s">
        <v>37</v>
      </c>
      <c r="D37" s="46">
        <v>12.5</v>
      </c>
      <c r="E37" s="46">
        <f>Summary!B8</f>
        <v>10</v>
      </c>
      <c r="F37" s="46">
        <f t="shared" ref="F37:F44" si="7">SUM(D37-(D37*(E37/100)))</f>
        <v>11.25</v>
      </c>
      <c r="G37" s="45" t="s">
        <v>2686</v>
      </c>
      <c r="H37" s="192"/>
      <c r="I37" s="178">
        <f t="shared" si="0"/>
        <v>0</v>
      </c>
    </row>
    <row r="38" spans="2:9" ht="125.5">
      <c r="B38" s="168" t="s">
        <v>2712</v>
      </c>
      <c r="C38" s="302" t="s">
        <v>38</v>
      </c>
      <c r="D38" s="46">
        <v>0.02</v>
      </c>
      <c r="E38" s="46">
        <f>Summary!B8</f>
        <v>10</v>
      </c>
      <c r="F38" s="46">
        <f t="shared" si="7"/>
        <v>1.8000000000000002E-2</v>
      </c>
      <c r="G38" s="45" t="s">
        <v>808</v>
      </c>
      <c r="H38" s="192"/>
      <c r="I38" s="178">
        <f t="shared" si="0"/>
        <v>0</v>
      </c>
    </row>
    <row r="39" spans="2:9" ht="125.5">
      <c r="B39" s="168" t="s">
        <v>2711</v>
      </c>
      <c r="C39" s="302" t="s">
        <v>39</v>
      </c>
      <c r="D39" s="46">
        <v>0.18</v>
      </c>
      <c r="E39" s="46">
        <f>Summary!B8</f>
        <v>10</v>
      </c>
      <c r="F39" s="46">
        <f t="shared" si="7"/>
        <v>0.16200000000000001</v>
      </c>
      <c r="G39" s="45" t="s">
        <v>809</v>
      </c>
      <c r="H39" s="192"/>
      <c r="I39" s="178">
        <f t="shared" si="0"/>
        <v>0</v>
      </c>
    </row>
    <row r="40" spans="2:9" ht="88">
      <c r="B40" s="168" t="s">
        <v>2713</v>
      </c>
      <c r="C40" s="302" t="s">
        <v>40</v>
      </c>
      <c r="D40" s="46">
        <v>31.25</v>
      </c>
      <c r="E40" s="46">
        <f>Summary!B8</f>
        <v>10</v>
      </c>
      <c r="F40" s="46">
        <f t="shared" si="7"/>
        <v>28.125</v>
      </c>
      <c r="G40" s="45" t="s">
        <v>810</v>
      </c>
      <c r="H40" s="192"/>
      <c r="I40" s="178">
        <f t="shared" si="0"/>
        <v>0</v>
      </c>
    </row>
    <row r="41" spans="2:9" ht="88">
      <c r="B41" s="168" t="s">
        <v>2714</v>
      </c>
      <c r="C41" s="302" t="s">
        <v>41</v>
      </c>
      <c r="D41" s="46">
        <v>56.25</v>
      </c>
      <c r="E41" s="46">
        <f>Summary!B8</f>
        <v>10</v>
      </c>
      <c r="F41" s="46">
        <f t="shared" si="7"/>
        <v>50.625</v>
      </c>
      <c r="G41" s="45" t="s">
        <v>811</v>
      </c>
      <c r="H41" s="192"/>
      <c r="I41" s="178">
        <f t="shared" si="0"/>
        <v>0</v>
      </c>
    </row>
    <row r="42" spans="2:9" ht="88">
      <c r="B42" s="168" t="s">
        <v>2715</v>
      </c>
      <c r="C42" s="302" t="s">
        <v>42</v>
      </c>
      <c r="D42" s="46">
        <v>43.75</v>
      </c>
      <c r="E42" s="46">
        <f>Summary!B8</f>
        <v>10</v>
      </c>
      <c r="F42" s="46">
        <f t="shared" si="7"/>
        <v>39.375</v>
      </c>
      <c r="G42" s="45" t="s">
        <v>812</v>
      </c>
      <c r="H42" s="192"/>
      <c r="I42" s="178">
        <f t="shared" si="0"/>
        <v>0</v>
      </c>
    </row>
    <row r="43" spans="2:9" ht="88">
      <c r="B43" s="168" t="s">
        <v>2716</v>
      </c>
      <c r="C43" s="302" t="s">
        <v>43</v>
      </c>
      <c r="D43" s="46">
        <v>68.75</v>
      </c>
      <c r="E43" s="46">
        <f>Summary!B8</f>
        <v>10</v>
      </c>
      <c r="F43" s="46">
        <f t="shared" si="7"/>
        <v>61.875</v>
      </c>
      <c r="G43" s="45" t="s">
        <v>813</v>
      </c>
      <c r="H43" s="192"/>
      <c r="I43" s="178">
        <f t="shared" si="0"/>
        <v>0</v>
      </c>
    </row>
    <row r="44" spans="2:9" ht="100.5">
      <c r="B44" s="168" t="s">
        <v>2717</v>
      </c>
      <c r="C44" s="302" t="s">
        <v>44</v>
      </c>
      <c r="D44" s="46">
        <v>12.5</v>
      </c>
      <c r="E44" s="46">
        <f>Summary!B8</f>
        <v>10</v>
      </c>
      <c r="F44" s="46">
        <f t="shared" si="7"/>
        <v>11.25</v>
      </c>
      <c r="G44" s="45" t="s">
        <v>814</v>
      </c>
      <c r="H44" s="192"/>
      <c r="I44" s="178">
        <f t="shared" si="0"/>
        <v>0</v>
      </c>
    </row>
    <row r="45" spans="2:9" ht="50.5">
      <c r="B45" s="168" t="s">
        <v>815</v>
      </c>
      <c r="C45" s="302" t="s">
        <v>45</v>
      </c>
      <c r="D45" s="197" t="s">
        <v>46</v>
      </c>
      <c r="E45" s="46"/>
      <c r="F45" s="196"/>
      <c r="G45" s="47" t="s">
        <v>816</v>
      </c>
      <c r="H45" s="192"/>
      <c r="I45" s="178">
        <f t="shared" si="0"/>
        <v>0</v>
      </c>
    </row>
    <row r="46" spans="2:9">
      <c r="B46" s="304" t="s">
        <v>47</v>
      </c>
      <c r="C46" s="305"/>
      <c r="D46" s="306"/>
      <c r="E46" s="306"/>
      <c r="F46" s="52"/>
      <c r="G46" s="306"/>
      <c r="H46" s="307"/>
      <c r="I46" s="306"/>
    </row>
    <row r="47" spans="2:9" ht="68.75" customHeight="1">
      <c r="B47" s="168" t="s">
        <v>817</v>
      </c>
      <c r="C47" s="302" t="s">
        <v>48</v>
      </c>
      <c r="D47" s="46">
        <v>350</v>
      </c>
      <c r="E47" s="46">
        <f>Summary!B9</f>
        <v>10</v>
      </c>
      <c r="F47" s="46">
        <f t="shared" ref="F47" si="8">SUM(D47-(D47*(E47/100)))</f>
        <v>315</v>
      </c>
      <c r="G47" s="45" t="s">
        <v>818</v>
      </c>
      <c r="H47" s="192"/>
      <c r="I47" s="178">
        <f t="shared" si="0"/>
        <v>0</v>
      </c>
    </row>
    <row r="48" spans="2:9" ht="117" customHeight="1">
      <c r="B48" s="168" t="s">
        <v>819</v>
      </c>
      <c r="C48" s="302" t="s">
        <v>49</v>
      </c>
      <c r="D48" s="196">
        <v>0</v>
      </c>
      <c r="E48" s="46">
        <f>Summary!B9</f>
        <v>10</v>
      </c>
      <c r="F48" s="196">
        <f t="shared" ref="F48" si="9">SUM(D48-(D48*(E48/100)))</f>
        <v>0</v>
      </c>
      <c r="G48" s="45" t="s">
        <v>2691</v>
      </c>
      <c r="H48" s="192"/>
      <c r="I48" s="178">
        <f t="shared" si="0"/>
        <v>0</v>
      </c>
    </row>
    <row r="49" spans="2:9">
      <c r="B49" s="304" t="s">
        <v>50</v>
      </c>
      <c r="C49" s="305"/>
      <c r="D49" s="306"/>
      <c r="E49" s="306"/>
      <c r="F49" s="52"/>
      <c r="G49" s="306"/>
      <c r="H49" s="307"/>
      <c r="I49" s="306"/>
    </row>
    <row r="50" spans="2:9" ht="50.5">
      <c r="B50" s="168" t="s">
        <v>2718</v>
      </c>
      <c r="C50" s="302" t="s">
        <v>51</v>
      </c>
      <c r="D50" s="197" t="s">
        <v>52</v>
      </c>
      <c r="E50" s="46"/>
      <c r="F50" s="196"/>
      <c r="G50" s="47" t="s">
        <v>816</v>
      </c>
      <c r="H50" s="192"/>
      <c r="I50" s="178"/>
    </row>
    <row r="51" spans="2:9" ht="25.5">
      <c r="B51" s="168" t="s">
        <v>2720</v>
      </c>
      <c r="C51" s="302" t="s">
        <v>53</v>
      </c>
      <c r="D51" s="196">
        <v>0</v>
      </c>
      <c r="E51" s="46">
        <f>Summary!B10</f>
        <v>10</v>
      </c>
      <c r="F51" s="196">
        <f t="shared" ref="F51" si="10">SUM(D51-(D51*(E51/100)))</f>
        <v>0</v>
      </c>
      <c r="G51" s="45" t="s">
        <v>2719</v>
      </c>
      <c r="H51" s="192"/>
      <c r="I51" s="178">
        <f t="shared" si="0"/>
        <v>0</v>
      </c>
    </row>
    <row r="52" spans="2:9">
      <c r="B52" s="304" t="s">
        <v>54</v>
      </c>
      <c r="C52" s="305"/>
      <c r="D52" s="52"/>
      <c r="E52" s="52"/>
      <c r="F52" s="52"/>
      <c r="G52" s="306"/>
      <c r="H52" s="307"/>
      <c r="I52" s="306"/>
    </row>
    <row r="53" spans="2:9" ht="88">
      <c r="B53" s="168" t="s">
        <v>821</v>
      </c>
      <c r="C53" s="302" t="s">
        <v>55</v>
      </c>
      <c r="D53" s="46">
        <v>435</v>
      </c>
      <c r="E53" s="46">
        <f>Summary!B10</f>
        <v>10</v>
      </c>
      <c r="F53" s="46">
        <f t="shared" ref="F53:F58" si="11">SUM(D53-(D53*(E53/100)))</f>
        <v>391.5</v>
      </c>
      <c r="G53" s="45" t="s">
        <v>822</v>
      </c>
      <c r="H53" s="192"/>
      <c r="I53" s="178">
        <f t="shared" si="0"/>
        <v>0</v>
      </c>
    </row>
    <row r="54" spans="2:9" ht="88">
      <c r="B54" s="168" t="s">
        <v>823</v>
      </c>
      <c r="C54" s="302" t="s">
        <v>56</v>
      </c>
      <c r="D54" s="46">
        <v>275</v>
      </c>
      <c r="E54" s="46">
        <f>Summary!B11</f>
        <v>10</v>
      </c>
      <c r="F54" s="46">
        <f t="shared" si="11"/>
        <v>247.5</v>
      </c>
      <c r="G54" s="45" t="s">
        <v>824</v>
      </c>
      <c r="H54" s="192"/>
      <c r="I54" s="178">
        <f t="shared" si="0"/>
        <v>0</v>
      </c>
    </row>
    <row r="55" spans="2:9" ht="50.5">
      <c r="B55" s="168" t="s">
        <v>825</v>
      </c>
      <c r="C55" s="302" t="s">
        <v>57</v>
      </c>
      <c r="D55" s="46">
        <v>90</v>
      </c>
      <c r="E55" s="46">
        <f>Summary!B11</f>
        <v>10</v>
      </c>
      <c r="F55" s="46">
        <f t="shared" si="11"/>
        <v>81</v>
      </c>
      <c r="G55" s="45" t="s">
        <v>826</v>
      </c>
      <c r="H55" s="192"/>
      <c r="I55" s="178">
        <f t="shared" si="0"/>
        <v>0</v>
      </c>
    </row>
    <row r="56" spans="2:9" ht="50.5">
      <c r="B56" s="168" t="s">
        <v>827</v>
      </c>
      <c r="C56" s="302" t="s">
        <v>58</v>
      </c>
      <c r="D56" s="46">
        <v>200</v>
      </c>
      <c r="E56" s="46">
        <f>Summary!B11</f>
        <v>10</v>
      </c>
      <c r="F56" s="46">
        <f t="shared" si="11"/>
        <v>180</v>
      </c>
      <c r="G56" s="45" t="s">
        <v>828</v>
      </c>
      <c r="H56" s="192"/>
      <c r="I56" s="178">
        <f t="shared" si="0"/>
        <v>0</v>
      </c>
    </row>
    <row r="57" spans="2:9" ht="25.5">
      <c r="B57" s="168" t="s">
        <v>829</v>
      </c>
      <c r="C57" s="302" t="s">
        <v>59</v>
      </c>
      <c r="D57" s="46">
        <v>108.75</v>
      </c>
      <c r="E57" s="46">
        <f>Summary!B11</f>
        <v>10</v>
      </c>
      <c r="F57" s="46">
        <f t="shared" si="11"/>
        <v>97.875</v>
      </c>
      <c r="G57" s="45" t="s">
        <v>60</v>
      </c>
      <c r="H57" s="192"/>
      <c r="I57" s="178">
        <f t="shared" si="0"/>
        <v>0</v>
      </c>
    </row>
    <row r="58" spans="2:9" ht="25.5">
      <c r="B58" s="168" t="s">
        <v>830</v>
      </c>
      <c r="C58" s="302" t="s">
        <v>61</v>
      </c>
      <c r="D58" s="46">
        <v>468.75</v>
      </c>
      <c r="E58" s="46">
        <f>Summary!B11</f>
        <v>10</v>
      </c>
      <c r="F58" s="46">
        <f t="shared" si="11"/>
        <v>421.875</v>
      </c>
      <c r="G58" s="45" t="s">
        <v>60</v>
      </c>
      <c r="H58" s="192"/>
      <c r="I58" s="178">
        <f t="shared" si="0"/>
        <v>0</v>
      </c>
    </row>
    <row r="59" spans="2:9">
      <c r="B59" s="304" t="s">
        <v>62</v>
      </c>
      <c r="C59" s="305"/>
      <c r="D59" s="306"/>
      <c r="E59" s="306"/>
      <c r="F59" s="52"/>
      <c r="G59" s="306"/>
      <c r="H59" s="307"/>
      <c r="I59" s="306"/>
    </row>
    <row r="60" spans="2:9" ht="25.5">
      <c r="B60" s="168" t="s">
        <v>831</v>
      </c>
      <c r="C60" s="302" t="s">
        <v>63</v>
      </c>
      <c r="D60" s="46">
        <v>676.25</v>
      </c>
      <c r="E60" s="46">
        <f>Summary!B12</f>
        <v>10</v>
      </c>
      <c r="F60" s="46">
        <f t="shared" ref="F60:F63" si="12">SUM(D60-(D60*(E60/100)))</f>
        <v>608.625</v>
      </c>
      <c r="G60" s="45" t="s">
        <v>832</v>
      </c>
      <c r="H60" s="192"/>
      <c r="I60" s="178">
        <f t="shared" ref="I60:I63" si="13">F60*H60</f>
        <v>0</v>
      </c>
    </row>
    <row r="61" spans="2:9" ht="25.5">
      <c r="B61" s="168" t="s">
        <v>833</v>
      </c>
      <c r="C61" s="302" t="s">
        <v>64</v>
      </c>
      <c r="D61" s="46">
        <v>730</v>
      </c>
      <c r="E61" s="46">
        <f>Summary!B12</f>
        <v>10</v>
      </c>
      <c r="F61" s="46">
        <f t="shared" si="12"/>
        <v>657</v>
      </c>
      <c r="G61" s="45" t="s">
        <v>834</v>
      </c>
      <c r="H61" s="192"/>
      <c r="I61" s="178">
        <f t="shared" si="13"/>
        <v>0</v>
      </c>
    </row>
    <row r="62" spans="2:9" ht="50.5">
      <c r="B62" s="168" t="s">
        <v>2687</v>
      </c>
      <c r="C62" s="302" t="s">
        <v>65</v>
      </c>
      <c r="D62" s="46">
        <v>162.5</v>
      </c>
      <c r="E62" s="46">
        <f>Summary!B12</f>
        <v>10</v>
      </c>
      <c r="F62" s="46">
        <f t="shared" si="12"/>
        <v>146.25</v>
      </c>
      <c r="G62" s="45" t="s">
        <v>835</v>
      </c>
      <c r="H62" s="192"/>
      <c r="I62" s="178">
        <f t="shared" si="13"/>
        <v>0</v>
      </c>
    </row>
    <row r="63" spans="2:9" ht="64" customHeight="1">
      <c r="B63" s="168" t="s">
        <v>836</v>
      </c>
      <c r="C63" s="302" t="s">
        <v>66</v>
      </c>
      <c r="D63" s="197">
        <v>0</v>
      </c>
      <c r="E63" s="46">
        <f>Summary!B12</f>
        <v>10</v>
      </c>
      <c r="F63" s="196">
        <f t="shared" si="12"/>
        <v>0</v>
      </c>
      <c r="G63" s="45" t="s">
        <v>2692</v>
      </c>
      <c r="H63" s="192"/>
      <c r="I63" s="178">
        <f t="shared" si="13"/>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85" workbookViewId="0">
      <selection activeCell="E1" sqref="E1"/>
    </sheetView>
  </sheetViews>
  <sheetFormatPr defaultColWidth="8.81640625" defaultRowHeight="13"/>
  <cols>
    <col min="1" max="1" width="45.7265625" style="14" customWidth="1"/>
    <col min="2" max="2" width="17.7265625" style="27" customWidth="1"/>
    <col min="3" max="5" width="17.7265625" style="14" customWidth="1"/>
    <col min="6" max="6" width="45.7265625" style="14" customWidth="1"/>
    <col min="7" max="7" width="8.81640625" style="215"/>
    <col min="8" max="8" width="11.54296875" style="14" customWidth="1"/>
    <col min="9" max="16384" width="8.81640625" style="14"/>
  </cols>
  <sheetData>
    <row r="1" spans="1:8" ht="26">
      <c r="A1" s="36" t="s">
        <v>2359</v>
      </c>
      <c r="B1" s="36" t="s">
        <v>738</v>
      </c>
      <c r="C1" s="37" t="s">
        <v>854</v>
      </c>
      <c r="D1" s="37" t="s">
        <v>1472</v>
      </c>
      <c r="E1" s="38" t="s">
        <v>865</v>
      </c>
      <c r="F1" s="39" t="s">
        <v>67</v>
      </c>
      <c r="G1" s="190" t="s">
        <v>2520</v>
      </c>
      <c r="H1" s="12" t="s">
        <v>2521</v>
      </c>
    </row>
    <row r="2" spans="1:8" s="18" customFormat="1" ht="44.25" customHeight="1">
      <c r="A2" s="118" t="s">
        <v>2364</v>
      </c>
      <c r="B2" s="466" t="s">
        <v>2537</v>
      </c>
      <c r="C2" s="466"/>
      <c r="D2" s="466"/>
      <c r="E2" s="466"/>
      <c r="F2" s="466"/>
      <c r="G2" s="211"/>
      <c r="H2" s="53"/>
    </row>
    <row r="3" spans="1:8">
      <c r="A3" s="181" t="s">
        <v>1332</v>
      </c>
      <c r="B3" s="182"/>
      <c r="C3" s="183"/>
      <c r="D3" s="183"/>
      <c r="E3" s="184"/>
      <c r="F3" s="185"/>
      <c r="G3" s="214"/>
      <c r="H3" s="185"/>
    </row>
    <row r="4" spans="1:8" ht="48.65" customHeight="1">
      <c r="A4" s="10" t="s">
        <v>1305</v>
      </c>
      <c r="B4" s="40" t="s">
        <v>1306</v>
      </c>
      <c r="C4" s="28">
        <v>900</v>
      </c>
      <c r="D4" s="28">
        <f>Summary!B60</f>
        <v>10</v>
      </c>
      <c r="E4" s="58">
        <f t="shared" ref="E4:E18" si="0">SUM(C4-(C4*(D4/100)))</f>
        <v>810</v>
      </c>
      <c r="F4" s="42"/>
      <c r="G4" s="206"/>
      <c r="H4" s="180">
        <f t="shared" ref="H4:H5" si="1">E4*G4</f>
        <v>0</v>
      </c>
    </row>
    <row r="5" spans="1:8" ht="25">
      <c r="A5" s="90" t="s">
        <v>779</v>
      </c>
      <c r="B5" s="40" t="s">
        <v>1299</v>
      </c>
      <c r="C5" s="28">
        <v>199</v>
      </c>
      <c r="D5" s="28">
        <f>Summary!B60</f>
        <v>10</v>
      </c>
      <c r="E5" s="58">
        <f t="shared" si="0"/>
        <v>179.1</v>
      </c>
      <c r="F5" s="42"/>
      <c r="G5" s="206"/>
      <c r="H5" s="180">
        <f t="shared" si="1"/>
        <v>0</v>
      </c>
    </row>
    <row r="6" spans="1:8" ht="37.5">
      <c r="A6" s="90" t="s">
        <v>2376</v>
      </c>
      <c r="B6" s="40" t="s">
        <v>1300</v>
      </c>
      <c r="C6" s="28">
        <v>1699</v>
      </c>
      <c r="D6" s="28">
        <f>Summary!B60</f>
        <v>10</v>
      </c>
      <c r="E6" s="58">
        <f t="shared" si="0"/>
        <v>1529.1</v>
      </c>
      <c r="F6" s="42"/>
      <c r="G6" s="206"/>
      <c r="H6" s="180">
        <f t="shared" ref="H6" si="2">E6*G6</f>
        <v>0</v>
      </c>
    </row>
    <row r="7" spans="1:8" ht="37.5">
      <c r="A7" s="90" t="s">
        <v>2377</v>
      </c>
      <c r="B7" s="40" t="s">
        <v>1301</v>
      </c>
      <c r="C7" s="28">
        <v>7199</v>
      </c>
      <c r="D7" s="28">
        <f>Summary!B60</f>
        <v>10</v>
      </c>
      <c r="E7" s="58">
        <f t="shared" si="0"/>
        <v>6479.1</v>
      </c>
      <c r="F7" s="42"/>
      <c r="G7" s="206"/>
      <c r="H7" s="180">
        <f t="shared" ref="H7:H18" si="3">E7*G7</f>
        <v>0</v>
      </c>
    </row>
    <row r="8" spans="1:8" ht="25">
      <c r="A8" s="90" t="s">
        <v>2378</v>
      </c>
      <c r="B8" s="40" t="s">
        <v>1302</v>
      </c>
      <c r="C8" s="28">
        <v>13000</v>
      </c>
      <c r="D8" s="28">
        <f>Summary!B60</f>
        <v>10</v>
      </c>
      <c r="E8" s="58">
        <f t="shared" si="0"/>
        <v>11700</v>
      </c>
      <c r="F8" s="42"/>
      <c r="G8" s="206"/>
      <c r="H8" s="180">
        <f t="shared" si="3"/>
        <v>0</v>
      </c>
    </row>
    <row r="9" spans="1:8" ht="25">
      <c r="A9" s="90" t="s">
        <v>2379</v>
      </c>
      <c r="B9" s="40" t="s">
        <v>1303</v>
      </c>
      <c r="C9" s="28">
        <v>58000</v>
      </c>
      <c r="D9" s="28">
        <f>Summary!B60</f>
        <v>10</v>
      </c>
      <c r="E9" s="58">
        <f t="shared" si="0"/>
        <v>52200</v>
      </c>
      <c r="F9" s="42"/>
      <c r="G9" s="206"/>
      <c r="H9" s="180">
        <f t="shared" si="3"/>
        <v>0</v>
      </c>
    </row>
    <row r="10" spans="1:8" ht="37.5">
      <c r="A10" s="9" t="s">
        <v>2380</v>
      </c>
      <c r="B10" s="40" t="s">
        <v>1304</v>
      </c>
      <c r="C10" s="28">
        <v>900</v>
      </c>
      <c r="D10" s="28">
        <f>Summary!B60</f>
        <v>10</v>
      </c>
      <c r="E10" s="58">
        <f t="shared" si="0"/>
        <v>810</v>
      </c>
      <c r="F10" s="42"/>
      <c r="G10" s="206"/>
      <c r="H10" s="180">
        <f t="shared" si="3"/>
        <v>0</v>
      </c>
    </row>
    <row r="11" spans="1:8" ht="25">
      <c r="A11" s="9" t="s">
        <v>1307</v>
      </c>
      <c r="B11" s="40" t="s">
        <v>1308</v>
      </c>
      <c r="C11" s="28">
        <v>10</v>
      </c>
      <c r="D11" s="28">
        <f>Summary!B60</f>
        <v>10</v>
      </c>
      <c r="E11" s="58">
        <f t="shared" si="0"/>
        <v>9</v>
      </c>
      <c r="F11" s="42"/>
      <c r="G11" s="206"/>
      <c r="H11" s="180">
        <f t="shared" si="3"/>
        <v>0</v>
      </c>
    </row>
    <row r="12" spans="1:8" ht="39">
      <c r="A12" s="8" t="s">
        <v>2381</v>
      </c>
      <c r="B12" s="40" t="s">
        <v>1330</v>
      </c>
      <c r="C12" s="28">
        <v>20</v>
      </c>
      <c r="D12" s="28">
        <f>Summary!B60</f>
        <v>10</v>
      </c>
      <c r="E12" s="58">
        <f t="shared" si="0"/>
        <v>18</v>
      </c>
      <c r="F12" s="42"/>
      <c r="G12" s="206"/>
      <c r="H12" s="180">
        <f t="shared" si="3"/>
        <v>0</v>
      </c>
    </row>
    <row r="13" spans="1:8" ht="39">
      <c r="A13" s="8" t="s">
        <v>780</v>
      </c>
      <c r="B13" s="40" t="s">
        <v>1331</v>
      </c>
      <c r="C13" s="28">
        <v>740</v>
      </c>
      <c r="D13" s="28">
        <f>Summary!B60</f>
        <v>10</v>
      </c>
      <c r="E13" s="58">
        <f t="shared" si="0"/>
        <v>666</v>
      </c>
      <c r="F13" s="42"/>
      <c r="G13" s="206"/>
      <c r="H13" s="180">
        <f t="shared" si="3"/>
        <v>0</v>
      </c>
    </row>
    <row r="14" spans="1:8" ht="62.5">
      <c r="A14" s="90" t="s">
        <v>2382</v>
      </c>
      <c r="B14" s="40" t="s">
        <v>1309</v>
      </c>
      <c r="C14" s="28">
        <v>370</v>
      </c>
      <c r="D14" s="28">
        <f>Summary!B60</f>
        <v>10</v>
      </c>
      <c r="E14" s="58">
        <f t="shared" si="0"/>
        <v>333</v>
      </c>
      <c r="F14" s="42"/>
      <c r="G14" s="206"/>
      <c r="H14" s="180">
        <f t="shared" si="3"/>
        <v>0</v>
      </c>
    </row>
    <row r="15" spans="1:8" ht="62.5">
      <c r="A15" s="90" t="s">
        <v>2383</v>
      </c>
      <c r="B15" s="40" t="s">
        <v>1310</v>
      </c>
      <c r="C15" s="28">
        <v>1850</v>
      </c>
      <c r="D15" s="28">
        <f>Summary!B60</f>
        <v>10</v>
      </c>
      <c r="E15" s="58">
        <f t="shared" si="0"/>
        <v>1665</v>
      </c>
      <c r="F15" s="42"/>
      <c r="G15" s="206"/>
      <c r="H15" s="180">
        <f t="shared" si="3"/>
        <v>0</v>
      </c>
    </row>
    <row r="16" spans="1:8" ht="62.5">
      <c r="A16" s="90" t="s">
        <v>2384</v>
      </c>
      <c r="B16" s="40" t="s">
        <v>1311</v>
      </c>
      <c r="C16" s="28">
        <v>3700</v>
      </c>
      <c r="D16" s="28">
        <f>Summary!B60</f>
        <v>10</v>
      </c>
      <c r="E16" s="58">
        <f t="shared" si="0"/>
        <v>3330</v>
      </c>
      <c r="F16" s="42"/>
      <c r="G16" s="206"/>
      <c r="H16" s="180">
        <f t="shared" si="3"/>
        <v>0</v>
      </c>
    </row>
    <row r="17" spans="1:8" ht="62.5">
      <c r="A17" s="90" t="s">
        <v>2385</v>
      </c>
      <c r="B17" s="40" t="s">
        <v>1312</v>
      </c>
      <c r="C17" s="28">
        <v>11100</v>
      </c>
      <c r="D17" s="28">
        <f>Summary!B60</f>
        <v>10</v>
      </c>
      <c r="E17" s="58">
        <f t="shared" si="0"/>
        <v>9990</v>
      </c>
      <c r="F17" s="42"/>
      <c r="G17" s="206"/>
      <c r="H17" s="180">
        <f t="shared" si="3"/>
        <v>0</v>
      </c>
    </row>
    <row r="18" spans="1:8" ht="75">
      <c r="A18" s="90" t="s">
        <v>2386</v>
      </c>
      <c r="B18" s="40" t="s">
        <v>1313</v>
      </c>
      <c r="C18" s="28">
        <v>740</v>
      </c>
      <c r="D18" s="28">
        <f>Summary!B60</f>
        <v>10</v>
      </c>
      <c r="E18" s="58">
        <f t="shared" si="0"/>
        <v>666</v>
      </c>
      <c r="F18" s="42"/>
      <c r="G18" s="206"/>
      <c r="H18" s="180">
        <f t="shared" si="3"/>
        <v>0</v>
      </c>
    </row>
    <row r="19" spans="1:8">
      <c r="D19" s="170"/>
    </row>
  </sheetData>
  <sheetProtection algorithmName="SHA-512" hashValue="7WO4jyge6kMtT5q6cXg3QGpb2PnuQtWJv+1TQJ+O9BwKeZowDVBITmQHb/TkCRCtHwuScqG5xFGZL3MvklOFNg==" saltValue="V3TdyRhlbtF411INXSIT1w==" spinCount="100000" sheet="1" objects="1" scenarios="1"/>
  <mergeCells count="1">
    <mergeCell ref="B2:F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E1" sqref="E1"/>
    </sheetView>
  </sheetViews>
  <sheetFormatPr defaultColWidth="8.81640625" defaultRowHeight="13"/>
  <cols>
    <col min="1" max="1" width="45.7265625" style="14" customWidth="1"/>
    <col min="2" max="2" width="17.7265625" style="27" customWidth="1"/>
    <col min="3" max="5" width="17.7265625" style="160" customWidth="1"/>
    <col min="6" max="6" width="45.7265625" style="14" customWidth="1"/>
    <col min="7" max="7" width="8.81640625" style="215"/>
    <col min="8" max="8" width="12.7265625" style="14" customWidth="1"/>
    <col min="9" max="16384" width="8.81640625" style="14"/>
  </cols>
  <sheetData>
    <row r="1" spans="1:8" ht="26">
      <c r="A1" s="36" t="s">
        <v>2359</v>
      </c>
      <c r="B1" s="36" t="s">
        <v>738</v>
      </c>
      <c r="C1" s="91" t="s">
        <v>854</v>
      </c>
      <c r="D1" s="91" t="s">
        <v>1472</v>
      </c>
      <c r="E1" s="159" t="s">
        <v>865</v>
      </c>
      <c r="F1" s="39" t="s">
        <v>67</v>
      </c>
      <c r="G1" s="190" t="s">
        <v>2520</v>
      </c>
      <c r="H1" s="12" t="s">
        <v>2521</v>
      </c>
    </row>
    <row r="2" spans="1:8" s="18" customFormat="1" ht="58.5" customHeight="1">
      <c r="A2" s="118" t="s">
        <v>2538</v>
      </c>
      <c r="B2" s="466" t="s">
        <v>2539</v>
      </c>
      <c r="C2" s="466"/>
      <c r="D2" s="466"/>
      <c r="E2" s="466"/>
      <c r="F2" s="466"/>
      <c r="G2" s="211"/>
      <c r="H2" s="53"/>
    </row>
    <row r="3" spans="1:8" ht="80.150000000000006" customHeight="1">
      <c r="A3" s="165" t="s">
        <v>742</v>
      </c>
      <c r="B3" s="40" t="s">
        <v>2306</v>
      </c>
      <c r="C3" s="28">
        <v>583.34</v>
      </c>
      <c r="D3" s="28">
        <f>Summary!B59</f>
        <v>10</v>
      </c>
      <c r="E3" s="58">
        <f t="shared" ref="E3:E27" si="0">SUM(C3-(C3*(D3/100)))</f>
        <v>525.00600000000009</v>
      </c>
      <c r="F3" s="161"/>
      <c r="G3" s="206"/>
      <c r="H3" s="180">
        <f>SUM(E3*G3)</f>
        <v>0</v>
      </c>
    </row>
    <row r="4" spans="1:8" ht="80.150000000000006" customHeight="1">
      <c r="A4" s="166" t="s">
        <v>743</v>
      </c>
      <c r="B4" s="40" t="s">
        <v>2307</v>
      </c>
      <c r="C4" s="162">
        <v>375</v>
      </c>
      <c r="D4" s="41">
        <f>Summary!B59</f>
        <v>10</v>
      </c>
      <c r="E4" s="58">
        <f t="shared" si="0"/>
        <v>337.5</v>
      </c>
      <c r="F4" s="163"/>
      <c r="G4" s="206"/>
      <c r="H4" s="180">
        <f t="shared" ref="H4:H27" si="1">SUM(E4*G4)</f>
        <v>0</v>
      </c>
    </row>
    <row r="5" spans="1:8" ht="80.150000000000006" customHeight="1">
      <c r="A5" s="166" t="s">
        <v>744</v>
      </c>
      <c r="B5" s="40" t="s">
        <v>2308</v>
      </c>
      <c r="C5" s="162">
        <v>305.56</v>
      </c>
      <c r="D5" s="41">
        <f>Summary!B59</f>
        <v>10</v>
      </c>
      <c r="E5" s="58">
        <f t="shared" si="0"/>
        <v>275.00400000000002</v>
      </c>
      <c r="F5" s="163"/>
      <c r="G5" s="206"/>
      <c r="H5" s="180">
        <f t="shared" si="1"/>
        <v>0</v>
      </c>
    </row>
    <row r="6" spans="1:8" ht="80.150000000000006" customHeight="1">
      <c r="A6" s="166" t="s">
        <v>745</v>
      </c>
      <c r="B6" s="40" t="s">
        <v>2309</v>
      </c>
      <c r="C6" s="162">
        <v>270.83999999999997</v>
      </c>
      <c r="D6" s="41">
        <f>Summary!B59</f>
        <v>10</v>
      </c>
      <c r="E6" s="58">
        <f t="shared" si="0"/>
        <v>243.75599999999997</v>
      </c>
      <c r="F6" s="163"/>
      <c r="G6" s="206"/>
      <c r="H6" s="180">
        <f t="shared" si="1"/>
        <v>0</v>
      </c>
    </row>
    <row r="7" spans="1:8" ht="80.150000000000006" customHeight="1">
      <c r="A7" s="166" t="s">
        <v>746</v>
      </c>
      <c r="B7" s="40" t="s">
        <v>2310</v>
      </c>
      <c r="C7" s="162">
        <v>250</v>
      </c>
      <c r="D7" s="41">
        <f>Summary!B59</f>
        <v>10</v>
      </c>
      <c r="E7" s="58">
        <f t="shared" si="0"/>
        <v>225</v>
      </c>
      <c r="F7" s="163"/>
      <c r="G7" s="206"/>
      <c r="H7" s="180">
        <f t="shared" si="1"/>
        <v>0</v>
      </c>
    </row>
    <row r="8" spans="1:8" ht="80.150000000000006" customHeight="1">
      <c r="A8" s="166" t="s">
        <v>747</v>
      </c>
      <c r="B8" s="40" t="s">
        <v>2311</v>
      </c>
      <c r="C8" s="162">
        <v>58.34</v>
      </c>
      <c r="D8" s="41">
        <f>Summary!B59</f>
        <v>10</v>
      </c>
      <c r="E8" s="58">
        <f t="shared" si="0"/>
        <v>52.506</v>
      </c>
      <c r="F8" s="163"/>
      <c r="G8" s="206"/>
      <c r="H8" s="180">
        <f t="shared" si="1"/>
        <v>0</v>
      </c>
    </row>
    <row r="9" spans="1:8" ht="80.150000000000006" customHeight="1">
      <c r="A9" s="166" t="s">
        <v>748</v>
      </c>
      <c r="B9" s="40" t="s">
        <v>2312</v>
      </c>
      <c r="C9" s="162">
        <v>37.5</v>
      </c>
      <c r="D9" s="41">
        <f>Summary!B59</f>
        <v>10</v>
      </c>
      <c r="E9" s="58">
        <f t="shared" si="0"/>
        <v>33.75</v>
      </c>
      <c r="F9" s="163"/>
      <c r="G9" s="206"/>
      <c r="H9" s="180">
        <f t="shared" si="1"/>
        <v>0</v>
      </c>
    </row>
    <row r="10" spans="1:8" ht="80.150000000000006" customHeight="1">
      <c r="A10" s="166" t="s">
        <v>749</v>
      </c>
      <c r="B10" s="40" t="s">
        <v>2313</v>
      </c>
      <c r="C10" s="162">
        <v>30.56</v>
      </c>
      <c r="D10" s="41">
        <f>Summary!B59</f>
        <v>10</v>
      </c>
      <c r="E10" s="58">
        <f t="shared" si="0"/>
        <v>27.503999999999998</v>
      </c>
      <c r="F10" s="163"/>
      <c r="G10" s="206"/>
      <c r="H10" s="180">
        <f t="shared" si="1"/>
        <v>0</v>
      </c>
    </row>
    <row r="11" spans="1:8" ht="80.150000000000006" customHeight="1">
      <c r="A11" s="166" t="s">
        <v>750</v>
      </c>
      <c r="B11" s="40" t="s">
        <v>2314</v>
      </c>
      <c r="C11" s="162">
        <v>27.09</v>
      </c>
      <c r="D11" s="41">
        <f>Summary!B59</f>
        <v>10</v>
      </c>
      <c r="E11" s="58">
        <f t="shared" si="0"/>
        <v>24.381</v>
      </c>
      <c r="F11" s="163"/>
      <c r="G11" s="206"/>
      <c r="H11" s="180">
        <f t="shared" si="1"/>
        <v>0</v>
      </c>
    </row>
    <row r="12" spans="1:8" ht="80.150000000000006" customHeight="1">
      <c r="A12" s="166" t="s">
        <v>751</v>
      </c>
      <c r="B12" s="40" t="s">
        <v>2319</v>
      </c>
      <c r="C12" s="162">
        <v>25</v>
      </c>
      <c r="D12" s="41">
        <f>Summary!B59</f>
        <v>10</v>
      </c>
      <c r="E12" s="58">
        <f t="shared" si="0"/>
        <v>22.5</v>
      </c>
      <c r="F12" s="163"/>
      <c r="G12" s="206"/>
      <c r="H12" s="180">
        <f t="shared" si="1"/>
        <v>0</v>
      </c>
    </row>
    <row r="13" spans="1:8" ht="80.150000000000006" customHeight="1">
      <c r="A13" s="166" t="s">
        <v>752</v>
      </c>
      <c r="B13" s="40" t="s">
        <v>2315</v>
      </c>
      <c r="C13" s="162">
        <v>116.17</v>
      </c>
      <c r="D13" s="41">
        <f>Summary!B59</f>
        <v>10</v>
      </c>
      <c r="E13" s="58">
        <f t="shared" si="0"/>
        <v>104.553</v>
      </c>
      <c r="F13" s="163"/>
      <c r="G13" s="206"/>
      <c r="H13" s="180">
        <f t="shared" si="1"/>
        <v>0</v>
      </c>
    </row>
    <row r="14" spans="1:8" ht="80.150000000000006" customHeight="1">
      <c r="A14" s="166" t="s">
        <v>753</v>
      </c>
      <c r="B14" s="40" t="s">
        <v>2316</v>
      </c>
      <c r="C14" s="162">
        <v>75</v>
      </c>
      <c r="D14" s="41">
        <f>Summary!B59</f>
        <v>10</v>
      </c>
      <c r="E14" s="58">
        <f t="shared" si="0"/>
        <v>67.5</v>
      </c>
      <c r="F14" s="163"/>
      <c r="G14" s="206"/>
      <c r="H14" s="180">
        <f t="shared" si="1"/>
        <v>0</v>
      </c>
    </row>
    <row r="15" spans="1:8" ht="80.150000000000006" customHeight="1">
      <c r="A15" s="166" t="s">
        <v>754</v>
      </c>
      <c r="B15" s="40" t="s">
        <v>2317</v>
      </c>
      <c r="C15" s="162">
        <v>61.12</v>
      </c>
      <c r="D15" s="41">
        <f>Summary!B59</f>
        <v>10</v>
      </c>
      <c r="E15" s="58">
        <f t="shared" si="0"/>
        <v>55.007999999999996</v>
      </c>
      <c r="F15" s="163"/>
      <c r="G15" s="206"/>
      <c r="H15" s="180">
        <f t="shared" si="1"/>
        <v>0</v>
      </c>
    </row>
    <row r="16" spans="1:8" ht="80.150000000000006" customHeight="1">
      <c r="A16" s="166" t="s">
        <v>755</v>
      </c>
      <c r="B16" s="40" t="s">
        <v>2318</v>
      </c>
      <c r="C16" s="162">
        <v>54.17</v>
      </c>
      <c r="D16" s="41">
        <f>Summary!B59</f>
        <v>10</v>
      </c>
      <c r="E16" s="58">
        <f t="shared" si="0"/>
        <v>48.753</v>
      </c>
      <c r="F16" s="163"/>
      <c r="G16" s="206"/>
      <c r="H16" s="180">
        <f t="shared" si="1"/>
        <v>0</v>
      </c>
    </row>
    <row r="17" spans="1:8" ht="80.150000000000006" customHeight="1">
      <c r="A17" s="166" t="s">
        <v>756</v>
      </c>
      <c r="B17" s="40" t="s">
        <v>2320</v>
      </c>
      <c r="C17" s="162">
        <v>50</v>
      </c>
      <c r="D17" s="41">
        <f>Summary!B59</f>
        <v>10</v>
      </c>
      <c r="E17" s="58">
        <f t="shared" si="0"/>
        <v>45</v>
      </c>
      <c r="F17" s="163"/>
      <c r="G17" s="206"/>
      <c r="H17" s="180">
        <f t="shared" si="1"/>
        <v>0</v>
      </c>
    </row>
    <row r="18" spans="1:8" ht="80.150000000000006" customHeight="1">
      <c r="A18" s="166" t="s">
        <v>757</v>
      </c>
      <c r="B18" s="40" t="s">
        <v>2321</v>
      </c>
      <c r="C18" s="162">
        <v>1166.67</v>
      </c>
      <c r="D18" s="41">
        <f>Summary!B59</f>
        <v>10</v>
      </c>
      <c r="E18" s="58">
        <f t="shared" si="0"/>
        <v>1050.0030000000002</v>
      </c>
      <c r="F18" s="163"/>
      <c r="G18" s="206"/>
      <c r="H18" s="180">
        <f t="shared" si="1"/>
        <v>0</v>
      </c>
    </row>
    <row r="19" spans="1:8" ht="80.150000000000006" customHeight="1">
      <c r="A19" s="166" t="s">
        <v>758</v>
      </c>
      <c r="B19" s="40" t="s">
        <v>2322</v>
      </c>
      <c r="C19" s="162">
        <v>750</v>
      </c>
      <c r="D19" s="41">
        <f>Summary!B59</f>
        <v>10</v>
      </c>
      <c r="E19" s="58">
        <f t="shared" si="0"/>
        <v>675</v>
      </c>
      <c r="F19" s="163"/>
      <c r="G19" s="206"/>
      <c r="H19" s="180">
        <f t="shared" si="1"/>
        <v>0</v>
      </c>
    </row>
    <row r="20" spans="1:8" ht="80.150000000000006" customHeight="1">
      <c r="A20" s="166" t="s">
        <v>759</v>
      </c>
      <c r="B20" s="40" t="s">
        <v>2323</v>
      </c>
      <c r="C20" s="162">
        <v>611.12</v>
      </c>
      <c r="D20" s="41">
        <f>Summary!B59</f>
        <v>10</v>
      </c>
      <c r="E20" s="58">
        <f t="shared" si="0"/>
        <v>550.00800000000004</v>
      </c>
      <c r="F20" s="163"/>
      <c r="G20" s="206"/>
      <c r="H20" s="180">
        <f t="shared" si="1"/>
        <v>0</v>
      </c>
    </row>
    <row r="21" spans="1:8" ht="80.150000000000006" customHeight="1">
      <c r="A21" s="166" t="s">
        <v>760</v>
      </c>
      <c r="B21" s="40" t="s">
        <v>2324</v>
      </c>
      <c r="C21" s="162">
        <v>541.66999999999996</v>
      </c>
      <c r="D21" s="41">
        <f>Summary!B59</f>
        <v>10</v>
      </c>
      <c r="E21" s="58">
        <f t="shared" si="0"/>
        <v>487.50299999999993</v>
      </c>
      <c r="F21" s="163"/>
      <c r="G21" s="206"/>
      <c r="H21" s="180">
        <f t="shared" si="1"/>
        <v>0</v>
      </c>
    </row>
    <row r="22" spans="1:8" ht="80.150000000000006" customHeight="1">
      <c r="A22" s="166" t="s">
        <v>761</v>
      </c>
      <c r="B22" s="40" t="s">
        <v>2325</v>
      </c>
      <c r="C22" s="162">
        <v>500</v>
      </c>
      <c r="D22" s="41">
        <f>Summary!B59</f>
        <v>10</v>
      </c>
      <c r="E22" s="58">
        <f t="shared" si="0"/>
        <v>450</v>
      </c>
      <c r="F22" s="163"/>
      <c r="G22" s="206"/>
      <c r="H22" s="180">
        <f t="shared" si="1"/>
        <v>0</v>
      </c>
    </row>
    <row r="23" spans="1:8" ht="80.150000000000006" customHeight="1">
      <c r="A23" s="167" t="s">
        <v>762</v>
      </c>
      <c r="B23" s="40" t="s">
        <v>2326</v>
      </c>
      <c r="C23" s="162">
        <f>52*175</f>
        <v>9100</v>
      </c>
      <c r="D23" s="41">
        <f>Summary!B59</f>
        <v>10</v>
      </c>
      <c r="E23" s="58">
        <f t="shared" si="0"/>
        <v>8190</v>
      </c>
      <c r="F23" s="163"/>
      <c r="G23" s="206"/>
      <c r="H23" s="180">
        <f t="shared" si="1"/>
        <v>0</v>
      </c>
    </row>
    <row r="24" spans="1:8" ht="80.150000000000006" customHeight="1">
      <c r="A24" s="167" t="s">
        <v>763</v>
      </c>
      <c r="B24" s="40" t="s">
        <v>2327</v>
      </c>
      <c r="C24" s="162">
        <v>165</v>
      </c>
      <c r="D24" s="41">
        <f>Summary!B59</f>
        <v>10</v>
      </c>
      <c r="E24" s="58">
        <f t="shared" si="0"/>
        <v>148.5</v>
      </c>
      <c r="F24" s="163"/>
      <c r="G24" s="206"/>
      <c r="H24" s="180">
        <f t="shared" si="1"/>
        <v>0</v>
      </c>
    </row>
    <row r="25" spans="1:8" ht="80.150000000000006" customHeight="1">
      <c r="A25" s="167" t="s">
        <v>764</v>
      </c>
      <c r="B25" s="40" t="s">
        <v>2328</v>
      </c>
      <c r="C25" s="162">
        <v>165</v>
      </c>
      <c r="D25" s="41">
        <f>Summary!B59</f>
        <v>10</v>
      </c>
      <c r="E25" s="58">
        <f t="shared" si="0"/>
        <v>148.5</v>
      </c>
      <c r="F25" s="163"/>
      <c r="G25" s="206"/>
      <c r="H25" s="180">
        <f t="shared" si="1"/>
        <v>0</v>
      </c>
    </row>
    <row r="26" spans="1:8" ht="80.150000000000006" customHeight="1">
      <c r="A26" s="167" t="s">
        <v>740</v>
      </c>
      <c r="B26" s="40" t="s">
        <v>2329</v>
      </c>
      <c r="C26" s="162">
        <v>165</v>
      </c>
      <c r="D26" s="41">
        <f>Summary!B59</f>
        <v>10</v>
      </c>
      <c r="E26" s="58">
        <f t="shared" si="0"/>
        <v>148.5</v>
      </c>
      <c r="F26" s="163"/>
      <c r="G26" s="206"/>
      <c r="H26" s="180">
        <f t="shared" si="1"/>
        <v>0</v>
      </c>
    </row>
    <row r="27" spans="1:8" ht="80.150000000000006" customHeight="1">
      <c r="A27" s="164" t="s">
        <v>741</v>
      </c>
      <c r="B27" s="40" t="s">
        <v>2330</v>
      </c>
      <c r="C27" s="162">
        <v>120</v>
      </c>
      <c r="D27" s="41">
        <f>Summary!B59</f>
        <v>10</v>
      </c>
      <c r="E27" s="58">
        <f t="shared" si="0"/>
        <v>108</v>
      </c>
      <c r="F27" s="163"/>
      <c r="G27" s="206"/>
      <c r="H27" s="180">
        <f t="shared" si="1"/>
        <v>0</v>
      </c>
    </row>
  </sheetData>
  <sheetProtection algorithmName="SHA-512" hashValue="PqOqRgrpUlYBVDP+4HUpFdIuUOWvVZ0UEy55j0s/XWd8ZzQms0QbRt3We3IiRPlRh/p+/0kEBSaHnVPl8yiC1g==" saltValue="jIwt63nQLS8Ak8Bds0IM5g==" spinCount="100000" sheet="1" objects="1" scenarios="1"/>
  <mergeCells count="1">
    <mergeCell ref="B2:F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D8" sqref="D8"/>
    </sheetView>
  </sheetViews>
  <sheetFormatPr defaultColWidth="9.1796875" defaultRowHeight="12.5"/>
  <cols>
    <col min="1" max="1" width="45.7265625" style="18" customWidth="1"/>
    <col min="2" max="5" width="17.7265625" style="18" customWidth="1"/>
    <col min="6" max="6" width="45.7265625" style="18" customWidth="1"/>
    <col min="7" max="7" width="9.1796875" style="194"/>
    <col min="8" max="8" width="12.54296875" style="18" customWidth="1"/>
    <col min="9" max="16384" width="9.1796875" style="18"/>
  </cols>
  <sheetData>
    <row r="1" spans="1:16" ht="26">
      <c r="A1" s="11" t="s">
        <v>2359</v>
      </c>
      <c r="B1" s="12" t="s">
        <v>738</v>
      </c>
      <c r="C1" s="12" t="s">
        <v>854</v>
      </c>
      <c r="D1" s="12" t="s">
        <v>1472</v>
      </c>
      <c r="E1" s="13" t="s">
        <v>865</v>
      </c>
      <c r="F1" s="12" t="s">
        <v>67</v>
      </c>
      <c r="G1" s="190" t="s">
        <v>2520</v>
      </c>
      <c r="H1" s="12" t="s">
        <v>2521</v>
      </c>
      <c r="I1" s="113"/>
      <c r="J1" s="113"/>
      <c r="K1" s="113"/>
      <c r="L1" s="113"/>
      <c r="M1" s="113"/>
      <c r="N1" s="113"/>
      <c r="O1" s="113"/>
      <c r="P1" s="113"/>
    </row>
    <row r="2" spans="1:16" ht="69.75" customHeight="1">
      <c r="A2" s="118" t="s">
        <v>2544</v>
      </c>
      <c r="B2" s="466" t="s">
        <v>2551</v>
      </c>
      <c r="C2" s="466"/>
      <c r="D2" s="466"/>
      <c r="E2" s="466"/>
      <c r="F2" s="466"/>
      <c r="G2" s="204"/>
      <c r="H2" s="113"/>
      <c r="I2" s="113"/>
      <c r="J2" s="113"/>
      <c r="K2" s="113"/>
      <c r="L2" s="113"/>
      <c r="M2" s="113"/>
      <c r="N2" s="113"/>
      <c r="O2" s="113"/>
      <c r="P2" s="113"/>
    </row>
    <row r="3" spans="1:16" ht="25">
      <c r="A3" s="64" t="s">
        <v>2546</v>
      </c>
      <c r="B3" s="258" t="s">
        <v>2545</v>
      </c>
      <c r="C3" s="58">
        <v>15</v>
      </c>
      <c r="D3" s="58">
        <f>Summary!B33</f>
        <v>10</v>
      </c>
      <c r="E3" s="58">
        <f>SUM(C3-(C3*(D3/100)))</f>
        <v>13.5</v>
      </c>
      <c r="F3" s="55"/>
      <c r="G3" s="201"/>
      <c r="H3" s="180">
        <f>E3*G3</f>
        <v>0</v>
      </c>
      <c r="I3" s="113"/>
      <c r="J3" s="113"/>
      <c r="K3" s="113"/>
      <c r="L3" s="113"/>
      <c r="M3" s="113"/>
      <c r="N3" s="113"/>
      <c r="O3" s="113"/>
      <c r="P3" s="113"/>
    </row>
    <row r="4" spans="1:16" ht="13">
      <c r="A4" s="81" t="s">
        <v>2575</v>
      </c>
      <c r="B4" s="259"/>
      <c r="C4" s="240"/>
      <c r="D4" s="240"/>
      <c r="E4" s="48"/>
      <c r="F4" s="48"/>
      <c r="G4" s="241"/>
      <c r="H4" s="48"/>
      <c r="I4" s="113"/>
      <c r="J4" s="113"/>
      <c r="K4" s="113"/>
      <c r="L4" s="113"/>
      <c r="M4" s="113"/>
      <c r="N4" s="113"/>
      <c r="O4" s="113"/>
      <c r="P4" s="113"/>
    </row>
    <row r="5" spans="1:16" ht="25">
      <c r="A5" s="243" t="s">
        <v>2549</v>
      </c>
      <c r="B5" s="258" t="s">
        <v>2547</v>
      </c>
      <c r="C5" s="58">
        <v>885</v>
      </c>
      <c r="D5" s="58">
        <f>Summary!B33</f>
        <v>10</v>
      </c>
      <c r="E5" s="58">
        <f t="shared" ref="E5:E8" si="0">SUM(C5-(C5*(D5/100)))</f>
        <v>796.5</v>
      </c>
      <c r="F5" s="55"/>
      <c r="G5" s="201"/>
      <c r="H5" s="180">
        <f t="shared" ref="H5:H8" si="1">E5*G5</f>
        <v>0</v>
      </c>
      <c r="I5" s="113"/>
      <c r="J5" s="113"/>
      <c r="K5" s="113"/>
      <c r="L5" s="113"/>
      <c r="M5" s="113"/>
      <c r="N5" s="113"/>
      <c r="O5" s="113"/>
      <c r="P5" s="113"/>
    </row>
    <row r="6" spans="1:16" ht="25">
      <c r="A6" s="243" t="s">
        <v>2550</v>
      </c>
      <c r="B6" s="258" t="s">
        <v>2548</v>
      </c>
      <c r="C6" s="58">
        <v>185</v>
      </c>
      <c r="D6" s="58">
        <f>Summary!B33</f>
        <v>10</v>
      </c>
      <c r="E6" s="58">
        <f t="shared" si="0"/>
        <v>166.5</v>
      </c>
      <c r="F6" s="55"/>
      <c r="G6" s="201"/>
      <c r="H6" s="180">
        <f t="shared" si="1"/>
        <v>0</v>
      </c>
      <c r="I6" s="113"/>
      <c r="J6" s="113"/>
      <c r="K6" s="113"/>
      <c r="L6" s="113"/>
      <c r="M6" s="113"/>
      <c r="N6" s="113"/>
      <c r="O6" s="113"/>
      <c r="P6" s="113"/>
    </row>
    <row r="7" spans="1:16" ht="13">
      <c r="A7" s="81" t="s">
        <v>2574</v>
      </c>
      <c r="B7" s="259"/>
      <c r="C7" s="240"/>
      <c r="D7" s="240"/>
      <c r="E7" s="48"/>
      <c r="F7" s="48"/>
      <c r="G7" s="241"/>
      <c r="H7" s="48"/>
      <c r="I7" s="242"/>
      <c r="J7" s="242"/>
      <c r="K7" s="113"/>
      <c r="L7" s="113"/>
      <c r="M7" s="113"/>
      <c r="N7" s="113"/>
      <c r="O7" s="113"/>
      <c r="P7" s="113"/>
    </row>
    <row r="8" spans="1:16" ht="25">
      <c r="A8" s="243" t="s">
        <v>2563</v>
      </c>
      <c r="B8" s="258" t="s">
        <v>2552</v>
      </c>
      <c r="C8" s="58">
        <v>100</v>
      </c>
      <c r="D8" s="58">
        <f>Summary!B33</f>
        <v>10</v>
      </c>
      <c r="E8" s="58">
        <f t="shared" si="0"/>
        <v>90</v>
      </c>
      <c r="F8" s="55"/>
      <c r="G8" s="201"/>
      <c r="H8" s="180">
        <f t="shared" si="1"/>
        <v>0</v>
      </c>
      <c r="I8" s="113"/>
      <c r="J8" s="113"/>
      <c r="K8" s="113"/>
      <c r="L8" s="113"/>
      <c r="M8" s="113"/>
      <c r="N8" s="113"/>
      <c r="O8" s="113"/>
      <c r="P8" s="113"/>
    </row>
    <row r="9" spans="1:16" ht="25">
      <c r="A9" s="243" t="s">
        <v>2564</v>
      </c>
      <c r="B9" s="258" t="s">
        <v>2553</v>
      </c>
      <c r="C9" s="58">
        <v>199</v>
      </c>
      <c r="D9" s="58">
        <f>Summary!B34</f>
        <v>10</v>
      </c>
      <c r="E9" s="58">
        <f t="shared" ref="E9:E18" si="2">SUM(C9-(C9*(D9/100)))</f>
        <v>179.1</v>
      </c>
      <c r="F9" s="55"/>
      <c r="G9" s="201"/>
      <c r="H9" s="180">
        <f t="shared" ref="H9:H18" si="3">E9*G9</f>
        <v>0</v>
      </c>
      <c r="I9" s="113"/>
      <c r="J9" s="113"/>
      <c r="K9" s="113"/>
      <c r="L9" s="113"/>
      <c r="M9" s="113"/>
      <c r="N9" s="113"/>
      <c r="O9" s="113"/>
      <c r="P9" s="113"/>
    </row>
    <row r="10" spans="1:16" ht="25">
      <c r="A10" s="243" t="s">
        <v>2565</v>
      </c>
      <c r="B10" s="258" t="s">
        <v>2554</v>
      </c>
      <c r="C10" s="58">
        <v>999</v>
      </c>
      <c r="D10" s="58">
        <f>Summary!B35</f>
        <v>10</v>
      </c>
      <c r="E10" s="58">
        <f t="shared" si="2"/>
        <v>899.1</v>
      </c>
      <c r="F10" s="55"/>
      <c r="G10" s="201"/>
      <c r="H10" s="180">
        <f t="shared" si="3"/>
        <v>0</v>
      </c>
      <c r="I10" s="113"/>
      <c r="J10" s="113"/>
      <c r="K10" s="113"/>
      <c r="L10" s="113"/>
      <c r="M10" s="113"/>
      <c r="N10" s="113"/>
      <c r="O10" s="113"/>
      <c r="P10" s="113"/>
    </row>
    <row r="11" spans="1:16" ht="25">
      <c r="A11" s="243" t="s">
        <v>2566</v>
      </c>
      <c r="B11" s="258" t="s">
        <v>2555</v>
      </c>
      <c r="C11" s="58">
        <v>2299</v>
      </c>
      <c r="D11" s="58">
        <f>Summary!B36</f>
        <v>10</v>
      </c>
      <c r="E11" s="58">
        <f t="shared" si="2"/>
        <v>2069.1</v>
      </c>
      <c r="F11" s="55"/>
      <c r="G11" s="201"/>
      <c r="H11" s="180">
        <f t="shared" si="3"/>
        <v>0</v>
      </c>
    </row>
    <row r="12" spans="1:16" ht="25">
      <c r="A12" s="243" t="s">
        <v>2567</v>
      </c>
      <c r="B12" s="258" t="s">
        <v>2556</v>
      </c>
      <c r="C12" s="58">
        <v>5399</v>
      </c>
      <c r="D12" s="58">
        <f>Summary!B37</f>
        <v>0</v>
      </c>
      <c r="E12" s="58">
        <f t="shared" si="2"/>
        <v>5399</v>
      </c>
      <c r="F12" s="55"/>
      <c r="G12" s="201"/>
      <c r="H12" s="180">
        <f t="shared" si="3"/>
        <v>0</v>
      </c>
    </row>
    <row r="13" spans="1:16" ht="25">
      <c r="A13" s="243" t="s">
        <v>2568</v>
      </c>
      <c r="B13" s="258" t="s">
        <v>2557</v>
      </c>
      <c r="C13" s="58">
        <v>13000</v>
      </c>
      <c r="D13" s="58">
        <f>Summary!B38</f>
        <v>10</v>
      </c>
      <c r="E13" s="58">
        <f t="shared" si="2"/>
        <v>11700</v>
      </c>
      <c r="F13" s="55"/>
      <c r="G13" s="201"/>
      <c r="H13" s="180">
        <f t="shared" si="3"/>
        <v>0</v>
      </c>
    </row>
    <row r="14" spans="1:16" ht="25">
      <c r="A14" s="243" t="s">
        <v>2569</v>
      </c>
      <c r="B14" s="258" t="s">
        <v>2558</v>
      </c>
      <c r="C14" s="58">
        <v>18499</v>
      </c>
      <c r="D14" s="58">
        <f>Summary!B39</f>
        <v>10</v>
      </c>
      <c r="E14" s="58">
        <f t="shared" si="2"/>
        <v>16649.099999999999</v>
      </c>
      <c r="F14" s="55"/>
      <c r="G14" s="201"/>
      <c r="H14" s="180">
        <f t="shared" si="3"/>
        <v>0</v>
      </c>
    </row>
    <row r="15" spans="1:16" ht="25">
      <c r="A15" s="243" t="s">
        <v>2570</v>
      </c>
      <c r="B15" s="258" t="s">
        <v>2559</v>
      </c>
      <c r="C15" s="58">
        <v>58000</v>
      </c>
      <c r="D15" s="58">
        <f>Summary!B40</f>
        <v>10</v>
      </c>
      <c r="E15" s="58">
        <f t="shared" si="2"/>
        <v>52200</v>
      </c>
      <c r="F15" s="55"/>
      <c r="G15" s="201"/>
      <c r="H15" s="180">
        <f t="shared" si="3"/>
        <v>0</v>
      </c>
    </row>
    <row r="16" spans="1:16" ht="25">
      <c r="A16" s="243" t="s">
        <v>2571</v>
      </c>
      <c r="B16" s="258" t="s">
        <v>2560</v>
      </c>
      <c r="C16" s="58">
        <v>10</v>
      </c>
      <c r="D16" s="58">
        <f>Summary!B41</f>
        <v>10</v>
      </c>
      <c r="E16" s="58">
        <f t="shared" si="2"/>
        <v>9</v>
      </c>
      <c r="F16" s="55"/>
      <c r="G16" s="201"/>
      <c r="H16" s="180">
        <f t="shared" si="3"/>
        <v>0</v>
      </c>
    </row>
    <row r="17" spans="1:8" ht="25">
      <c r="A17" s="243" t="s">
        <v>2572</v>
      </c>
      <c r="B17" s="258" t="s">
        <v>2561</v>
      </c>
      <c r="C17" s="58">
        <v>900</v>
      </c>
      <c r="D17" s="58">
        <f>Summary!B42</f>
        <v>10</v>
      </c>
      <c r="E17" s="58">
        <f t="shared" si="2"/>
        <v>810</v>
      </c>
      <c r="F17" s="55"/>
      <c r="G17" s="201"/>
      <c r="H17" s="180">
        <f t="shared" si="3"/>
        <v>0</v>
      </c>
    </row>
    <row r="18" spans="1:8" ht="25">
      <c r="A18" s="243" t="s">
        <v>2573</v>
      </c>
      <c r="B18" s="258" t="s">
        <v>2562</v>
      </c>
      <c r="C18" s="58">
        <v>2700</v>
      </c>
      <c r="D18" s="58">
        <f>Summary!B43</f>
        <v>10</v>
      </c>
      <c r="E18" s="58">
        <f t="shared" si="2"/>
        <v>2430</v>
      </c>
      <c r="F18" s="55"/>
      <c r="G18" s="201"/>
      <c r="H18" s="180">
        <f t="shared" si="3"/>
        <v>0</v>
      </c>
    </row>
    <row r="19" spans="1:8">
      <c r="D19" s="225"/>
      <c r="E19" s="225"/>
      <c r="F19" s="226"/>
      <c r="G19" s="227"/>
      <c r="H19" s="228"/>
    </row>
    <row r="20" spans="1:8" ht="13.5" customHeight="1">
      <c r="A20" s="232" t="s">
        <v>2578</v>
      </c>
      <c r="B20" s="118"/>
      <c r="C20" s="118"/>
      <c r="D20" s="229"/>
      <c r="E20" s="229"/>
      <c r="F20" s="50"/>
      <c r="G20" s="195"/>
      <c r="H20" s="230"/>
    </row>
    <row r="21" spans="1:8" ht="36">
      <c r="A21" s="231" t="s">
        <v>2577</v>
      </c>
      <c r="B21" s="61" t="s">
        <v>2576</v>
      </c>
      <c r="C21" s="58">
        <v>2000</v>
      </c>
      <c r="D21" s="58">
        <f>Summary!B46</f>
        <v>10</v>
      </c>
      <c r="E21" s="58">
        <f t="shared" ref="E21" si="4">SUM(C21-(C21*(D21/100)))</f>
        <v>1800</v>
      </c>
      <c r="F21" s="55"/>
      <c r="G21" s="201"/>
      <c r="H21" s="180">
        <f t="shared" ref="H21" si="5">E21*G21</f>
        <v>0</v>
      </c>
    </row>
  </sheetData>
  <mergeCells count="1">
    <mergeCell ref="B2:F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Instructions and Summary</vt:lpstr>
      <vt:lpstr>Tech Pricing - Office</vt:lpstr>
      <vt:lpstr>Tech Pricing - Production</vt:lpstr>
      <vt:lpstr>Technology - Third Party</vt:lpstr>
      <vt:lpstr>Disclosures</vt:lpstr>
      <vt:lpstr>Managed Print Services</vt:lpstr>
      <vt:lpstr>Manged Print Services-MBL Print</vt:lpstr>
      <vt:lpstr>Managed Print Services - PAT</vt:lpstr>
      <vt:lpstr>AAA-XPMMS</vt:lpstr>
      <vt:lpstr>AAA-YSoft</vt:lpstr>
      <vt:lpstr>AAA-PrinterLogic</vt:lpstr>
      <vt:lpstr>Analytics-CompleteView</vt:lpstr>
      <vt:lpstr>AAA-PaperCut MF</vt:lpstr>
      <vt:lpstr>AAA-PaperCut NG</vt:lpstr>
      <vt:lpstr>AAA-PrintSafe</vt:lpstr>
      <vt:lpstr>Workflow-AutoStore</vt:lpstr>
      <vt:lpstr>Workflow-Cleo Streem</vt:lpstr>
      <vt:lpstr>Workflow-DocuShare</vt:lpstr>
      <vt:lpstr>Workflow-EasyTranslator</vt:lpstr>
      <vt:lpstr>Workflow-Hyland OnBase</vt:lpstr>
      <vt:lpstr>Workflow-Professional Services</vt:lpstr>
      <vt:lpstr>Workflow-XMedius</vt:lpstr>
      <vt:lpstr>Centralized Print-Print, Mail</vt:lpstr>
      <vt:lpstr>Summary</vt:lpstr>
      <vt:lpstr>Sheet10</vt:lpstr>
    </vt:vector>
  </TitlesOfParts>
  <Company>Xerox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Saul, Stacey</dc:creator>
  <cp:lastModifiedBy>Information Technology Services</cp:lastModifiedBy>
  <dcterms:created xsi:type="dcterms:W3CDTF">2016-10-25T18:46:11Z</dcterms:created>
  <dcterms:modified xsi:type="dcterms:W3CDTF">2018-10-03T17:32:10Z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