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cmuphoff\Downloads\"/>
    </mc:Choice>
  </mc:AlternateContent>
  <xr:revisionPtr revIDLastSave="0" documentId="13_ncr:1_{FC70AEB7-217D-41E8-9AFE-46293BFFFC01}" xr6:coauthVersionLast="47" xr6:coauthVersionMax="47" xr10:uidLastSave="{00000000-0000-0000-0000-000000000000}"/>
  <bookViews>
    <workbookView xWindow="-96" yWindow="-96" windowWidth="23232" windowHeight="12552" tabRatio="768" xr2:uid="{00000000-000D-0000-FFFF-FFFF00000000}"/>
  </bookViews>
  <sheets>
    <sheet name="Instructions" sheetId="46" r:id="rId1"/>
    <sheet name="Application" sheetId="2" r:id="rId2"/>
    <sheet name="Standards" sheetId="39" r:id="rId3"/>
  </sheets>
  <definedNames>
    <definedName name="_xlnm.Print_Area" localSheetId="1">Application!$A$1:$J$42</definedName>
    <definedName name="_xlnm.Print_Area" localSheetId="0">Instructions!$A$1:$J$33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2" l="1"/>
  <c r="G46" i="2"/>
  <c r="G47" i="2"/>
  <c r="G48" i="2"/>
  <c r="G44" i="2"/>
  <c r="H26" i="2"/>
  <c r="K26" i="2" l="1"/>
  <c r="M40" i="2"/>
  <c r="N40" i="2"/>
  <c r="O40" i="2" s="1"/>
  <c r="K31" i="2" l="1"/>
  <c r="N26" i="2"/>
  <c r="O26" i="2" s="1"/>
  <c r="M34" i="2"/>
  <c r="N34" i="2"/>
  <c r="O34" i="2" s="1"/>
  <c r="M35" i="2"/>
  <c r="N35" i="2"/>
  <c r="O35" i="2" s="1"/>
  <c r="M36" i="2"/>
  <c r="N36" i="2"/>
  <c r="O36" i="2" s="1"/>
  <c r="M37" i="2"/>
  <c r="N37" i="2"/>
  <c r="O37" i="2" s="1"/>
  <c r="M38" i="2"/>
  <c r="N38" i="2"/>
  <c r="O38" i="2" s="1"/>
  <c r="M39" i="2"/>
  <c r="N39" i="2"/>
  <c r="O39" i="2" s="1"/>
  <c r="M41" i="2"/>
  <c r="N41" i="2"/>
  <c r="O41" i="2" s="1"/>
  <c r="M27" i="2"/>
  <c r="N27" i="2"/>
  <c r="O27" i="2" s="1"/>
  <c r="M28" i="2"/>
  <c r="N28" i="2"/>
  <c r="O28" i="2" s="1"/>
  <c r="M29" i="2"/>
  <c r="N29" i="2"/>
  <c r="O29" i="2" s="1"/>
  <c r="M30" i="2"/>
  <c r="N30" i="2"/>
  <c r="O30" i="2" s="1"/>
  <c r="M31" i="2"/>
  <c r="N31" i="2"/>
  <c r="O31" i="2" s="1"/>
  <c r="M32" i="2"/>
  <c r="N32" i="2"/>
  <c r="O32" i="2" s="1"/>
  <c r="M33" i="2"/>
  <c r="N33" i="2"/>
  <c r="O33" i="2" s="1"/>
  <c r="M26" i="2"/>
  <c r="J26" i="2" s="1"/>
  <c r="I44" i="2" s="1"/>
  <c r="D42" i="2"/>
  <c r="H44" i="2" l="1"/>
  <c r="H27" i="2"/>
  <c r="H28" i="2"/>
  <c r="H29" i="2"/>
  <c r="H30" i="2"/>
  <c r="K29" i="2" l="1"/>
  <c r="J29" i="2" s="1"/>
  <c r="K27" i="2"/>
  <c r="J27" i="2" s="1"/>
  <c r="K28" i="2"/>
  <c r="J28" i="2" s="1"/>
  <c r="K30" i="2"/>
  <c r="J30" i="2" s="1"/>
  <c r="H45" i="2" l="1"/>
  <c r="H46" i="2"/>
  <c r="H48" i="2"/>
  <c r="H47" i="2"/>
  <c r="I45" i="2"/>
  <c r="I48" i="2"/>
  <c r="I46" i="2"/>
  <c r="I47" i="2"/>
  <c r="H49" i="2" l="1"/>
  <c r="J47" i="2"/>
  <c r="J46" i="2"/>
  <c r="J31" i="2"/>
  <c r="J44" i="2"/>
  <c r="J48" i="2"/>
  <c r="J45" i="2"/>
  <c r="H50" i="2" l="1"/>
  <c r="J32" i="2"/>
  <c r="H33" i="2" s="1"/>
  <c r="I49" i="2"/>
  <c r="J49" i="2" s="1"/>
  <c r="I50" i="2" l="1"/>
  <c r="J50" i="2" s="1"/>
</calcChain>
</file>

<file path=xl/sharedStrings.xml><?xml version="1.0" encoding="utf-8"?>
<sst xmlns="http://schemas.openxmlformats.org/spreadsheetml/2006/main" count="95" uniqueCount="76">
  <si>
    <t xml:space="preserve"> 2nd consolidated Term</t>
  </si>
  <si>
    <t>2) The deadline for this application is September 17th, 2021 at 11:59 PM</t>
  </si>
  <si>
    <r>
      <t xml:space="preserve">3) All applications must be typed and submitted as </t>
    </r>
    <r>
      <rPr>
        <b/>
        <sz val="11"/>
        <color theme="1"/>
        <rFont val="Century Gothic"/>
        <family val="2"/>
      </rPr>
      <t>excel</t>
    </r>
    <r>
      <rPr>
        <sz val="11"/>
        <color theme="1"/>
        <rFont val="Century Gothic"/>
        <family val="2"/>
      </rPr>
      <t xml:space="preserve"> files</t>
    </r>
  </si>
  <si>
    <t>General Information for Student Organizations</t>
  </si>
  <si>
    <t>Student Organizations may only use the Homecoming Grant during Homecoming Week.</t>
  </si>
  <si>
    <t>Student Organizations may only request funding for events related to or involving Homecoming. This includes:</t>
  </si>
  <si>
    <t>•</t>
  </si>
  <si>
    <t>Any event promoting USF Spirit and/or USF Pride</t>
  </si>
  <si>
    <t>An event promoting USF Homecoming</t>
  </si>
  <si>
    <t>Participation in the Homecoming Parade</t>
  </si>
  <si>
    <t>Events at Raymond James Stadium on game day</t>
  </si>
  <si>
    <t>Student Organizations cannot receive more than $1,450 in funding from this grant</t>
  </si>
  <si>
    <t xml:space="preserve">Only A&amp;S Funded entities may request funds, but any events utilizing funds from the SG Homecoming Grant must be available and advertised to all students.   </t>
  </si>
  <si>
    <t>2021 Timeline for Homecoming Grants</t>
  </si>
  <si>
    <t>October 1st, 2021: Organizations and amounts allocated announced</t>
  </si>
  <si>
    <t>October 31st-November 6th, 2021: Homecoming Week</t>
  </si>
  <si>
    <t>Completing this Homecoming Grant Application</t>
  </si>
  <si>
    <r>
      <t xml:space="preserve">Complete this Application in </t>
    </r>
    <r>
      <rPr>
        <i/>
        <sz val="11"/>
        <color theme="1"/>
        <rFont val="Century Gothic"/>
        <family val="2"/>
      </rPr>
      <t>Microsoft® Office Excel 2007 or later</t>
    </r>
    <r>
      <rPr>
        <sz val="11"/>
        <color theme="1"/>
        <rFont val="Century Gothic"/>
        <family val="2"/>
      </rPr>
      <t xml:space="preserve">, </t>
    </r>
    <r>
      <rPr>
        <b/>
        <sz val="11"/>
        <color theme="1"/>
        <rFont val="Century Gothic"/>
        <family val="2"/>
      </rPr>
      <t>not</t>
    </r>
    <r>
      <rPr>
        <sz val="11"/>
        <color theme="1"/>
        <rFont val="Century Gothic"/>
        <family val="2"/>
      </rPr>
      <t xml:space="preserve"> in </t>
    </r>
    <r>
      <rPr>
        <i/>
        <sz val="11"/>
        <color theme="1"/>
        <rFont val="Century Gothic"/>
        <family val="2"/>
      </rPr>
      <t>Google Sheets</t>
    </r>
  </si>
  <si>
    <t>Other spreadsheet programs can cause compatibility issues with the formulae</t>
  </si>
  <si>
    <t>Use the tabs at the bottom to navigate this Application</t>
  </si>
  <si>
    <r>
      <t xml:space="preserve">Fill out the sections in the "Application" tab which have </t>
    </r>
    <r>
      <rPr>
        <b/>
        <sz val="11"/>
        <rFont val="Century Gothic"/>
        <family val="2"/>
      </rPr>
      <t>yellow</t>
    </r>
    <r>
      <rPr>
        <sz val="11"/>
        <rFont val="Century Gothic"/>
        <family val="2"/>
      </rPr>
      <t xml:space="preserve"> backgrounds</t>
    </r>
  </si>
  <si>
    <t>Fill out each section completely, only one submission per RSO will be allowed</t>
  </si>
  <si>
    <t>Any missing/incomplete information will result in automatic zero funding</t>
  </si>
  <si>
    <r>
      <t xml:space="preserve">Do </t>
    </r>
    <r>
      <rPr>
        <b/>
        <sz val="11"/>
        <color theme="1"/>
        <rFont val="Century Gothic"/>
        <family val="2"/>
      </rPr>
      <t>NOT</t>
    </r>
    <r>
      <rPr>
        <sz val="11"/>
        <color theme="1"/>
        <rFont val="Century Gothic"/>
        <family val="2"/>
      </rPr>
      <t xml:space="preserve"> modify the formula sections, tabs, or other pre-set parts of this Application</t>
    </r>
  </si>
  <si>
    <t xml:space="preserve"> 2nd Consolidated Term</t>
  </si>
  <si>
    <t>General Information</t>
  </si>
  <si>
    <t>Organization Name:</t>
  </si>
  <si>
    <t>Financial Officer:</t>
  </si>
  <si>
    <t>A&amp;S Funded?</t>
  </si>
  <si>
    <t>USF Email:</t>
  </si>
  <si>
    <t>Phone:</t>
  </si>
  <si>
    <t>Homecoming Event Information</t>
  </si>
  <si>
    <t>Event Name:</t>
  </si>
  <si>
    <t>Open to all Students?</t>
  </si>
  <si>
    <t>Location:</t>
  </si>
  <si>
    <t>Eligible for Funding?</t>
  </si>
  <si>
    <t>Please provide a detailed event description (use as much space as needed):</t>
  </si>
  <si>
    <t>How will this event help promote USF Spirit, Bull Pride, and Homecoming?</t>
  </si>
  <si>
    <t>How do you plan on advertising this event?</t>
  </si>
  <si>
    <t>Please provide a detailed line-item cost breakdown. Each specific item must be placed on a new line. "Decorations" is not sufficient. Grouped items will not be considered. Use as many cells as necessary.</t>
  </si>
  <si>
    <t>Item</t>
  </si>
  <si>
    <t>Request</t>
  </si>
  <si>
    <t>Standard</t>
  </si>
  <si>
    <t>Council Allocation Summary</t>
  </si>
  <si>
    <t>Cat. Cap</t>
  </si>
  <si>
    <t>Req. Cap</t>
  </si>
  <si>
    <t>Subtotal</t>
  </si>
  <si>
    <t>Total</t>
  </si>
  <si>
    <t>Reviewed:</t>
  </si>
  <si>
    <t>Council Vote Count:</t>
  </si>
  <si>
    <t>Signed:</t>
  </si>
  <si>
    <t>Check</t>
  </si>
  <si>
    <t>End</t>
  </si>
  <si>
    <t>Difference</t>
  </si>
  <si>
    <t>Yes/No</t>
  </si>
  <si>
    <t>Y/N</t>
  </si>
  <si>
    <t>Category</t>
  </si>
  <si>
    <t>Total Org Cap</t>
  </si>
  <si>
    <t>YES</t>
  </si>
  <si>
    <t>Y</t>
  </si>
  <si>
    <t>Not Eligible</t>
  </si>
  <si>
    <t>NO</t>
  </si>
  <si>
    <t>N</t>
  </si>
  <si>
    <t>Float + Decorations</t>
  </si>
  <si>
    <t>Activities</t>
  </si>
  <si>
    <t>Handouts</t>
  </si>
  <si>
    <t>Food + Utensils</t>
  </si>
  <si>
    <t>Shirts</t>
  </si>
  <si>
    <t>Sarasota-Manatee SG Homecoming Grant Application 2021</t>
  </si>
  <si>
    <t>1) Please email this application to smsg-ccchair@usf.edu</t>
  </si>
  <si>
    <t>Student Government and the Sarasota-Manatee Campus Council reserve the right to deny any request so as doing so does not violate viewpoint neutrality.</t>
  </si>
  <si>
    <t>September 17th, 2021: Applications due to smsg-ccchair@usf.edu by 11:59 PM</t>
  </si>
  <si>
    <t>September 20th - September 24th, 2021: Consideration of all applications by Sarasota-Manatee Campus Council</t>
  </si>
  <si>
    <t>Computers with Microsoft® Office are available at Information Commons, USF Library and in the Student Engagement Suite</t>
  </si>
  <si>
    <t>The sections with blue backgrounds are for the Sarasota-Manatee Campus Council to fill in</t>
  </si>
  <si>
    <t>Christopher Dulaney, Campus Council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</si>
</sst>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i/>
      <sz val="12"/>
      <color rgb="FF7F7F7F"/>
      <name val="Century Gothic"/>
      <family val="2"/>
    </font>
    <font>
      <b/>
      <sz val="12"/>
      <color theme="0"/>
      <name val="Century Gothic"/>
      <family val="2"/>
    </font>
    <font>
      <sz val="16"/>
      <color theme="3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i/>
      <sz val="11"/>
      <color theme="1"/>
      <name val="Century Gothic"/>
      <family val="2"/>
    </font>
    <font>
      <sz val="11"/>
      <color rgb="FF3F3F76"/>
      <name val="Century Gothic"/>
      <family val="2"/>
    </font>
    <font>
      <b/>
      <sz val="11"/>
      <color rgb="FF3F3F76"/>
      <name val="Century Gothic"/>
      <family val="2"/>
    </font>
    <font>
      <sz val="14"/>
      <color theme="1"/>
      <name val="Century Gothic"/>
      <family val="2"/>
    </font>
    <font>
      <b/>
      <sz val="15"/>
      <color theme="0"/>
      <name val="Century Gothic"/>
      <family val="2"/>
    </font>
    <font>
      <sz val="10"/>
      <color theme="1"/>
      <name val="Century Gothic"/>
      <family val="2"/>
    </font>
    <font>
      <b/>
      <sz val="11"/>
      <color rgb="FF3F3F3F"/>
      <name val="Century Gothic"/>
      <family val="2"/>
    </font>
    <font>
      <b/>
      <sz val="11"/>
      <color rgb="FFFA7D00"/>
      <name val="Century Gothic"/>
      <family val="2"/>
    </font>
    <font>
      <sz val="8"/>
      <color theme="1"/>
      <name val="Century Gothic"/>
      <family val="2"/>
    </font>
    <font>
      <b/>
      <sz val="11"/>
      <color rgb="FFFFFFFF"/>
      <name val="Century Gothic"/>
      <family val="2"/>
    </font>
    <font>
      <b/>
      <sz val="11"/>
      <color theme="0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009374"/>
        <bgColor indexed="64"/>
      </patternFill>
    </fill>
    <fill>
      <patternFill patternType="solid">
        <fgColor rgb="FFF2F2F2"/>
      </patternFill>
    </fill>
    <fill>
      <patternFill patternType="solid">
        <fgColor rgb="FF009673"/>
        <bgColor indexed="64"/>
      </patternFill>
    </fill>
    <fill>
      <patternFill patternType="solid">
        <fgColor rgb="FFFAFA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B7E0E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5A5A5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double">
        <color theme="0"/>
      </top>
      <bottom style="double">
        <color auto="1"/>
      </bottom>
      <diagonal/>
    </border>
    <border>
      <left/>
      <right/>
      <top style="double">
        <color theme="0"/>
      </top>
      <bottom style="double">
        <color auto="1"/>
      </bottom>
      <diagonal/>
    </border>
    <border>
      <left/>
      <right style="thin">
        <color indexed="64"/>
      </right>
      <top style="double">
        <color theme="0"/>
      </top>
      <bottom style="double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rgb="FF3F3F3F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rgb="FF3F3F3F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7F7F7F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rgb="FF7F7F7F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/>
      <right/>
      <top style="thin">
        <color rgb="FF7F7F7F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rgb="FF3F3F3F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rgb="FF3F3F3F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theme="0"/>
      </bottom>
      <diagonal/>
    </border>
    <border>
      <left style="thin">
        <color indexed="64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thin">
        <color indexed="64"/>
      </right>
      <top style="double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4" borderId="14" applyNumberFormat="0" applyAlignment="0" applyProtection="0"/>
    <xf numFmtId="0" fontId="2" fillId="4" borderId="14" applyNumberFormat="0" applyAlignment="0" applyProtection="0"/>
    <xf numFmtId="0" fontId="4" fillId="3" borderId="13" applyNumberFormat="0" applyAlignment="0" applyProtection="0"/>
    <xf numFmtId="0" fontId="5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10" fillId="7" borderId="13" applyNumberFormat="0" applyAlignment="0" applyProtection="0"/>
    <xf numFmtId="0" fontId="11" fillId="3" borderId="20" applyNumberFormat="0" applyAlignment="0" applyProtection="0"/>
    <xf numFmtId="0" fontId="12" fillId="10" borderId="58" applyNumberFormat="0" applyAlignment="0" applyProtection="0"/>
  </cellStyleXfs>
  <cellXfs count="145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0" fillId="0" borderId="0" xfId="0" applyBorder="1" applyProtection="1"/>
    <xf numFmtId="0" fontId="1" fillId="0" borderId="12" xfId="0" applyFont="1" applyBorder="1" applyProtection="1"/>
    <xf numFmtId="0" fontId="0" fillId="0" borderId="44" xfId="0" applyBorder="1" applyProtection="1"/>
    <xf numFmtId="0" fontId="0" fillId="0" borderId="46" xfId="0" applyBorder="1" applyProtection="1"/>
    <xf numFmtId="0" fontId="0" fillId="0" borderId="48" xfId="0" applyBorder="1" applyProtection="1"/>
    <xf numFmtId="44" fontId="0" fillId="0" borderId="51" xfId="8" applyFont="1" applyBorder="1" applyProtection="1"/>
    <xf numFmtId="44" fontId="0" fillId="0" borderId="52" xfId="8" applyFont="1" applyBorder="1" applyProtection="1"/>
    <xf numFmtId="44" fontId="11" fillId="3" borderId="53" xfId="10" applyNumberFormat="1" applyBorder="1" applyProtection="1"/>
    <xf numFmtId="44" fontId="0" fillId="0" borderId="54" xfId="8" applyFont="1" applyBorder="1" applyProtection="1"/>
    <xf numFmtId="0" fontId="0" fillId="0" borderId="55" xfId="0" applyBorder="1" applyProtection="1"/>
    <xf numFmtId="0" fontId="4" fillId="3" borderId="13" xfId="6" applyProtection="1"/>
    <xf numFmtId="0" fontId="10" fillId="7" borderId="13" xfId="9" applyProtection="1"/>
    <xf numFmtId="44" fontId="10" fillId="7" borderId="13" xfId="9" applyNumberFormat="1" applyProtection="1"/>
    <xf numFmtId="44" fontId="12" fillId="10" borderId="58" xfId="11" applyNumberFormat="1" applyProtection="1"/>
    <xf numFmtId="44" fontId="4" fillId="3" borderId="13" xfId="6" applyNumberFormat="1" applyProtection="1"/>
    <xf numFmtId="0" fontId="13" fillId="7" borderId="13" xfId="9" applyFont="1"/>
    <xf numFmtId="164" fontId="1" fillId="0" borderId="47" xfId="8" applyNumberFormat="1" applyFont="1" applyBorder="1" applyProtection="1"/>
    <xf numFmtId="44" fontId="1" fillId="0" borderId="43" xfId="8" applyFont="1" applyBorder="1" applyProtection="1"/>
    <xf numFmtId="44" fontId="1" fillId="0" borderId="26" xfId="8" applyFont="1" applyBorder="1" applyProtection="1"/>
    <xf numFmtId="44" fontId="1" fillId="0" borderId="56" xfId="8" applyFont="1" applyBorder="1" applyProtection="1"/>
    <xf numFmtId="44" fontId="1" fillId="0" borderId="49" xfId="8" applyFont="1" applyBorder="1" applyProtection="1"/>
    <xf numFmtId="164" fontId="1" fillId="0" borderId="45" xfId="8" applyNumberFormat="1" applyFont="1" applyBorder="1" applyProtection="1"/>
    <xf numFmtId="164" fontId="1" fillId="0" borderId="57" xfId="8" applyNumberFormat="1" applyFont="1" applyBorder="1" applyProtection="1"/>
    <xf numFmtId="164" fontId="1" fillId="0" borderId="50" xfId="8" applyNumberFormat="1" applyFont="1" applyBorder="1" applyProtection="1"/>
    <xf numFmtId="0" fontId="16" fillId="0" borderId="0" xfId="0" applyFont="1" applyBorder="1" applyAlignment="1" applyProtection="1">
      <alignment horizontal="centerContinuous"/>
    </xf>
    <xf numFmtId="0" fontId="16" fillId="0" borderId="0" xfId="0" applyFont="1" applyBorder="1" applyProtection="1"/>
    <xf numFmtId="0" fontId="15" fillId="0" borderId="7" xfId="0" applyFont="1" applyBorder="1"/>
    <xf numFmtId="0" fontId="14" fillId="0" borderId="0" xfId="0" applyFont="1" applyBorder="1"/>
    <xf numFmtId="0" fontId="23" fillId="0" borderId="13" xfId="9" applyFont="1" applyFill="1"/>
    <xf numFmtId="44" fontId="23" fillId="0" borderId="13" xfId="9" applyNumberFormat="1" applyFont="1" applyFill="1"/>
    <xf numFmtId="44" fontId="24" fillId="7" borderId="13" xfId="9" applyNumberFormat="1" applyFont="1" applyProtection="1">
      <protection locked="0"/>
    </xf>
    <xf numFmtId="0" fontId="23" fillId="7" borderId="13" xfId="9" applyFont="1" applyProtection="1">
      <protection locked="0"/>
    </xf>
    <xf numFmtId="44" fontId="23" fillId="7" borderId="13" xfId="9" applyNumberFormat="1" applyFont="1" applyProtection="1">
      <protection locked="0"/>
    </xf>
    <xf numFmtId="0" fontId="14" fillId="0" borderId="0" xfId="0" applyFont="1"/>
    <xf numFmtId="0" fontId="14" fillId="9" borderId="0" xfId="0" applyFont="1" applyFill="1" applyBorder="1" applyAlignment="1" applyProtection="1">
      <alignment horizontal="right" vertical="top" wrapText="1"/>
    </xf>
    <xf numFmtId="0" fontId="25" fillId="0" borderId="0" xfId="0" applyFont="1" applyBorder="1" applyAlignment="1" applyProtection="1">
      <alignment horizontal="centerContinuous"/>
    </xf>
    <xf numFmtId="0" fontId="14" fillId="0" borderId="0" xfId="0" applyFont="1" applyBorder="1" applyProtection="1"/>
    <xf numFmtId="0" fontId="14" fillId="5" borderId="12" xfId="0" applyFont="1" applyFill="1" applyBorder="1" applyProtection="1">
      <protection locked="0"/>
    </xf>
    <xf numFmtId="0" fontId="18" fillId="4" borderId="12" xfId="5" applyFont="1" applyBorder="1" applyAlignment="1" applyProtection="1">
      <alignment horizontal="center" vertical="center"/>
    </xf>
    <xf numFmtId="0" fontId="14" fillId="0" borderId="0" xfId="0" applyFont="1" applyProtection="1"/>
    <xf numFmtId="164" fontId="14" fillId="5" borderId="33" xfId="8" applyNumberFormat="1" applyFont="1" applyFill="1" applyBorder="1" applyProtection="1">
      <protection locked="0"/>
    </xf>
    <xf numFmtId="44" fontId="28" fillId="3" borderId="20" xfId="8" applyFont="1" applyFill="1" applyBorder="1" applyProtection="1"/>
    <xf numFmtId="164" fontId="14" fillId="5" borderId="36" xfId="8" applyNumberFormat="1" applyFont="1" applyFill="1" applyBorder="1" applyProtection="1">
      <protection locked="0"/>
    </xf>
    <xf numFmtId="44" fontId="29" fillId="3" borderId="13" xfId="8" applyFont="1" applyFill="1" applyBorder="1" applyProtection="1"/>
    <xf numFmtId="0" fontId="14" fillId="0" borderId="26" xfId="0" applyFont="1" applyBorder="1" applyProtection="1"/>
    <xf numFmtId="49" fontId="14" fillId="8" borderId="26" xfId="0" applyNumberFormat="1" applyFont="1" applyFill="1" applyBorder="1" applyProtection="1">
      <protection locked="0"/>
    </xf>
    <xf numFmtId="164" fontId="14" fillId="5" borderId="41" xfId="8" applyNumberFormat="1" applyFont="1" applyFill="1" applyBorder="1" applyProtection="1">
      <protection locked="0"/>
    </xf>
    <xf numFmtId="164" fontId="32" fillId="2" borderId="12" xfId="8" applyNumberFormat="1" applyFont="1" applyFill="1" applyBorder="1" applyProtection="1"/>
    <xf numFmtId="0" fontId="27" fillId="0" borderId="18" xfId="0" applyFont="1" applyBorder="1" applyAlignment="1" applyProtection="1">
      <alignment horizontal="left"/>
    </xf>
    <xf numFmtId="0" fontId="27" fillId="5" borderId="12" xfId="0" applyFont="1" applyFill="1" applyBorder="1" applyProtection="1">
      <protection locked="0"/>
    </xf>
    <xf numFmtId="1" fontId="27" fillId="8" borderId="12" xfId="0" applyNumberFormat="1" applyFont="1" applyFill="1" applyBorder="1" applyAlignment="1" applyProtection="1">
      <alignment horizontal="left" vertical="center"/>
      <protection locked="0"/>
    </xf>
    <xf numFmtId="14" fontId="14" fillId="8" borderId="26" xfId="0" applyNumberFormat="1" applyFont="1" applyFill="1" applyBorder="1" applyProtection="1">
      <protection locked="0"/>
    </xf>
    <xf numFmtId="0" fontId="14" fillId="0" borderId="27" xfId="0" applyFont="1" applyBorder="1" applyProtection="1"/>
    <xf numFmtId="0" fontId="14" fillId="0" borderId="19" xfId="0" applyFont="1" applyBorder="1" applyProtection="1"/>
    <xf numFmtId="0" fontId="14" fillId="0" borderId="28" xfId="0" applyFont="1" applyBorder="1" applyProtection="1"/>
    <xf numFmtId="44" fontId="4" fillId="3" borderId="63" xfId="6" applyNumberFormat="1" applyBorder="1" applyProtection="1"/>
    <xf numFmtId="44" fontId="12" fillId="10" borderId="64" xfId="11" applyNumberFormat="1" applyBorder="1" applyProtection="1"/>
    <xf numFmtId="0" fontId="13" fillId="7" borderId="65" xfId="9" applyFont="1" applyBorder="1"/>
    <xf numFmtId="0" fontId="14" fillId="9" borderId="0" xfId="0" applyFont="1" applyFill="1" applyBorder="1" applyAlignment="1" applyProtection="1">
      <alignment vertical="top" wrapText="1"/>
    </xf>
    <xf numFmtId="0" fontId="20" fillId="9" borderId="0" xfId="0" applyFont="1" applyFill="1" applyBorder="1" applyAlignment="1" applyProtection="1">
      <alignment horizontal="left" vertical="top" wrapText="1"/>
    </xf>
    <xf numFmtId="0" fontId="20" fillId="9" borderId="0" xfId="0" applyFont="1" applyFill="1" applyBorder="1" applyAlignment="1" applyProtection="1">
      <alignment vertical="top" wrapText="1"/>
    </xf>
    <xf numFmtId="0" fontId="18" fillId="4" borderId="0" xfId="4" applyFont="1" applyBorder="1" applyAlignment="1" applyProtection="1">
      <alignment horizontal="center"/>
    </xf>
    <xf numFmtId="0" fontId="19" fillId="0" borderId="0" xfId="3" applyFont="1" applyBorder="1" applyAlignment="1" applyProtection="1">
      <alignment horizontal="center"/>
    </xf>
    <xf numFmtId="0" fontId="17" fillId="0" borderId="0" xfId="7" applyFont="1" applyBorder="1" applyAlignment="1" applyProtection="1">
      <alignment horizontal="center"/>
    </xf>
    <xf numFmtId="0" fontId="14" fillId="0" borderId="59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wrapText="1"/>
    </xf>
    <xf numFmtId="0" fontId="18" fillId="4" borderId="60" xfId="4" applyFont="1" applyBorder="1" applyAlignment="1" applyProtection="1">
      <alignment horizontal="center"/>
    </xf>
    <xf numFmtId="0" fontId="18" fillId="4" borderId="61" xfId="4" applyFont="1" applyBorder="1" applyAlignment="1" applyProtection="1">
      <alignment horizontal="center"/>
    </xf>
    <xf numFmtId="0" fontId="18" fillId="4" borderId="62" xfId="4" applyFont="1" applyBorder="1" applyAlignment="1" applyProtection="1">
      <alignment horizontal="center"/>
    </xf>
    <xf numFmtId="0" fontId="14" fillId="9" borderId="0" xfId="0" applyFont="1" applyFill="1" applyBorder="1" applyAlignment="1" applyProtection="1">
      <alignment horizontal="left" vertical="top" wrapText="1"/>
    </xf>
    <xf numFmtId="0" fontId="26" fillId="4" borderId="23" xfId="4" applyFont="1" applyBorder="1" applyAlignment="1" applyProtection="1">
      <alignment horizontal="center"/>
    </xf>
    <xf numFmtId="0" fontId="26" fillId="4" borderId="24" xfId="4" applyFont="1" applyBorder="1" applyAlignment="1" applyProtection="1">
      <alignment horizontal="center"/>
    </xf>
    <xf numFmtId="0" fontId="26" fillId="4" borderId="25" xfId="4" applyFont="1" applyBorder="1" applyAlignment="1" applyProtection="1">
      <alignment horizontal="center"/>
    </xf>
    <xf numFmtId="0" fontId="27" fillId="6" borderId="15" xfId="0" applyFont="1" applyFill="1" applyBorder="1" applyAlignment="1" applyProtection="1"/>
    <xf numFmtId="0" fontId="27" fillId="6" borderId="17" xfId="0" applyFont="1" applyFill="1" applyBorder="1" applyAlignment="1" applyProtection="1"/>
    <xf numFmtId="0" fontId="27" fillId="0" borderId="1" xfId="0" applyFont="1" applyBorder="1" applyAlignment="1" applyProtection="1"/>
    <xf numFmtId="0" fontId="27" fillId="0" borderId="3" xfId="0" applyFont="1" applyBorder="1" applyAlignment="1" applyProtection="1"/>
    <xf numFmtId="0" fontId="27" fillId="0" borderId="9" xfId="0" applyFont="1" applyBorder="1" applyAlignment="1" applyProtection="1"/>
    <xf numFmtId="0" fontId="27" fillId="0" borderId="11" xfId="0" applyFont="1" applyBorder="1" applyAlignment="1" applyProtection="1"/>
    <xf numFmtId="0" fontId="14" fillId="5" borderId="15" xfId="0" applyFont="1" applyFill="1" applyBorder="1" applyAlignment="1" applyProtection="1">
      <protection locked="0"/>
    </xf>
    <xf numFmtId="0" fontId="14" fillId="5" borderId="16" xfId="0" applyFont="1" applyFill="1" applyBorder="1" applyAlignment="1" applyProtection="1">
      <protection locked="0"/>
    </xf>
    <xf numFmtId="0" fontId="14" fillId="5" borderId="17" xfId="0" applyFont="1" applyFill="1" applyBorder="1" applyAlignment="1" applyProtection="1">
      <protection locked="0"/>
    </xf>
    <xf numFmtId="0" fontId="14" fillId="5" borderId="1" xfId="0" applyFont="1" applyFill="1" applyBorder="1" applyAlignment="1" applyProtection="1">
      <protection locked="0"/>
    </xf>
    <xf numFmtId="0" fontId="14" fillId="5" borderId="2" xfId="0" applyFont="1" applyFill="1" applyBorder="1" applyAlignment="1" applyProtection="1">
      <protection locked="0"/>
    </xf>
    <xf numFmtId="0" fontId="14" fillId="5" borderId="3" xfId="0" applyFont="1" applyFill="1" applyBorder="1" applyAlignment="1" applyProtection="1">
      <protection locked="0"/>
    </xf>
    <xf numFmtId="0" fontId="14" fillId="5" borderId="9" xfId="0" applyFont="1" applyFill="1" applyBorder="1" applyAlignment="1" applyProtection="1">
      <protection locked="0"/>
    </xf>
    <xf numFmtId="0" fontId="14" fillId="5" borderId="10" xfId="0" applyFont="1" applyFill="1" applyBorder="1" applyAlignment="1" applyProtection="1">
      <protection locked="0"/>
    </xf>
    <xf numFmtId="0" fontId="14" fillId="5" borderId="11" xfId="0" applyFont="1" applyFill="1" applyBorder="1" applyAlignment="1" applyProtection="1">
      <protection locked="0"/>
    </xf>
    <xf numFmtId="165" fontId="14" fillId="5" borderId="9" xfId="0" applyNumberFormat="1" applyFont="1" applyFill="1" applyBorder="1" applyAlignment="1" applyProtection="1">
      <protection locked="0"/>
    </xf>
    <xf numFmtId="165" fontId="14" fillId="5" borderId="11" xfId="0" applyNumberFormat="1" applyFont="1" applyFill="1" applyBorder="1" applyAlignment="1" applyProtection="1">
      <protection locked="0"/>
    </xf>
    <xf numFmtId="0" fontId="27" fillId="0" borderId="1" xfId="0" applyFont="1" applyBorder="1" applyAlignment="1" applyProtection="1">
      <alignment horizontal="left" vertical="center"/>
    </xf>
    <xf numFmtId="0" fontId="27" fillId="0" borderId="2" xfId="0" applyFont="1" applyBorder="1" applyAlignment="1" applyProtection="1">
      <alignment horizontal="left" vertical="center"/>
    </xf>
    <xf numFmtId="0" fontId="14" fillId="5" borderId="37" xfId="0" applyFont="1" applyFill="1" applyBorder="1" applyAlignment="1" applyProtection="1">
      <protection locked="0"/>
    </xf>
    <xf numFmtId="0" fontId="14" fillId="5" borderId="40" xfId="0" applyFont="1" applyFill="1" applyBorder="1" applyAlignment="1" applyProtection="1">
      <protection locked="0"/>
    </xf>
    <xf numFmtId="0" fontId="14" fillId="5" borderId="38" xfId="0" applyFont="1" applyFill="1" applyBorder="1" applyAlignment="1" applyProtection="1">
      <protection locked="0"/>
    </xf>
    <xf numFmtId="0" fontId="14" fillId="8" borderId="37" xfId="0" applyFont="1" applyFill="1" applyBorder="1" applyAlignment="1" applyProtection="1">
      <protection locked="0"/>
    </xf>
    <xf numFmtId="0" fontId="14" fillId="8" borderId="38" xfId="0" applyFont="1" applyFill="1" applyBorder="1" applyAlignment="1" applyProtection="1">
      <protection locked="0"/>
    </xf>
    <xf numFmtId="0" fontId="27" fillId="5" borderId="1" xfId="0" applyFont="1" applyFill="1" applyBorder="1" applyAlignment="1" applyProtection="1">
      <protection locked="0"/>
    </xf>
    <xf numFmtId="0" fontId="27" fillId="5" borderId="2" xfId="0" applyFont="1" applyFill="1" applyBorder="1" applyAlignment="1" applyProtection="1">
      <protection locked="0"/>
    </xf>
    <xf numFmtId="0" fontId="27" fillId="5" borderId="3" xfId="0" applyFont="1" applyFill="1" applyBorder="1" applyAlignment="1" applyProtection="1">
      <protection locked="0"/>
    </xf>
    <xf numFmtId="0" fontId="33" fillId="6" borderId="15" xfId="0" applyFont="1" applyFill="1" applyBorder="1" applyAlignment="1" applyProtection="1">
      <alignment horizontal="left"/>
    </xf>
    <xf numFmtId="0" fontId="33" fillId="6" borderId="17" xfId="0" applyFont="1" applyFill="1" applyBorder="1" applyAlignment="1" applyProtection="1">
      <alignment horizontal="left"/>
    </xf>
    <xf numFmtId="0" fontId="27" fillId="5" borderId="15" xfId="0" applyFont="1" applyFill="1" applyBorder="1" applyAlignment="1" applyProtection="1">
      <protection locked="0"/>
    </xf>
    <xf numFmtId="0" fontId="27" fillId="5" borderId="16" xfId="0" applyFont="1" applyFill="1" applyBorder="1" applyAlignment="1" applyProtection="1">
      <protection locked="0"/>
    </xf>
    <xf numFmtId="0" fontId="27" fillId="5" borderId="17" xfId="0" applyFont="1" applyFill="1" applyBorder="1" applyAlignment="1" applyProtection="1">
      <protection locked="0"/>
    </xf>
    <xf numFmtId="0" fontId="33" fillId="0" borderId="1" xfId="0" applyFont="1" applyBorder="1" applyAlignment="1" applyProtection="1">
      <alignment horizontal="left"/>
    </xf>
    <xf numFmtId="0" fontId="33" fillId="0" borderId="3" xfId="0" applyFont="1" applyBorder="1" applyAlignment="1" applyProtection="1">
      <alignment horizontal="left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31" fillId="2" borderId="1" xfId="0" applyFont="1" applyFill="1" applyBorder="1" applyAlignment="1" applyProtection="1">
      <alignment horizontal="right"/>
    </xf>
    <xf numFmtId="0" fontId="31" fillId="2" borderId="2" xfId="0" applyFont="1" applyFill="1" applyBorder="1" applyAlignment="1" applyProtection="1">
      <alignment horizontal="right"/>
    </xf>
    <xf numFmtId="164" fontId="31" fillId="2" borderId="1" xfId="0" applyNumberFormat="1" applyFont="1" applyFill="1" applyBorder="1" applyAlignment="1" applyProtection="1">
      <alignment horizontal="right"/>
    </xf>
    <xf numFmtId="164" fontId="31" fillId="2" borderId="3" xfId="0" applyNumberFormat="1" applyFont="1" applyFill="1" applyBorder="1" applyAlignment="1" applyProtection="1">
      <alignment horizontal="right"/>
    </xf>
    <xf numFmtId="0" fontId="29" fillId="3" borderId="13" xfId="6" applyFont="1" applyAlignment="1" applyProtection="1"/>
    <xf numFmtId="0" fontId="14" fillId="0" borderId="31" xfId="0" applyFont="1" applyBorder="1" applyAlignment="1" applyProtection="1"/>
    <xf numFmtId="0" fontId="14" fillId="0" borderId="29" xfId="0" applyFont="1" applyBorder="1" applyAlignment="1" applyProtection="1"/>
    <xf numFmtId="0" fontId="14" fillId="0" borderId="32" xfId="0" applyFont="1" applyBorder="1" applyAlignment="1" applyProtection="1"/>
    <xf numFmtId="0" fontId="14" fillId="0" borderId="30" xfId="0" applyFont="1" applyBorder="1" applyAlignment="1" applyProtection="1"/>
    <xf numFmtId="0" fontId="29" fillId="3" borderId="21" xfId="6" applyFont="1" applyBorder="1" applyAlignment="1" applyProtection="1"/>
    <xf numFmtId="0" fontId="29" fillId="3" borderId="22" xfId="6" applyFont="1" applyBorder="1" applyAlignment="1" applyProtection="1"/>
    <xf numFmtId="0" fontId="30" fillId="0" borderId="42" xfId="0" applyFont="1" applyBorder="1" applyAlignment="1" applyProtection="1">
      <alignment horizontal="right" vertical="top"/>
    </xf>
    <xf numFmtId="0" fontId="14" fillId="8" borderId="34" xfId="0" applyFont="1" applyFill="1" applyBorder="1" applyAlignment="1" applyProtection="1">
      <protection locked="0"/>
    </xf>
    <xf numFmtId="0" fontId="14" fillId="8" borderId="35" xfId="0" applyFont="1" applyFill="1" applyBorder="1" applyAlignment="1" applyProtection="1">
      <protection locked="0"/>
    </xf>
    <xf numFmtId="0" fontId="27" fillId="5" borderId="4" xfId="0" applyFont="1" applyFill="1" applyBorder="1" applyAlignment="1" applyProtection="1">
      <alignment horizontal="justify" vertical="top"/>
      <protection locked="0"/>
    </xf>
    <xf numFmtId="0" fontId="27" fillId="5" borderId="0" xfId="0" applyFont="1" applyFill="1" applyBorder="1" applyAlignment="1" applyProtection="1">
      <alignment horizontal="justify" vertical="top"/>
      <protection locked="0"/>
    </xf>
    <xf numFmtId="0" fontId="27" fillId="5" borderId="5" xfId="0" applyFont="1" applyFill="1" applyBorder="1" applyAlignment="1" applyProtection="1">
      <alignment horizontal="justify" vertical="top"/>
      <protection locked="0"/>
    </xf>
    <xf numFmtId="0" fontId="27" fillId="5" borderId="6" xfId="0" applyFont="1" applyFill="1" applyBorder="1" applyAlignment="1" applyProtection="1">
      <alignment horizontal="justify" vertical="top"/>
      <protection locked="0"/>
    </xf>
    <xf numFmtId="0" fontId="27" fillId="5" borderId="7" xfId="0" applyFont="1" applyFill="1" applyBorder="1" applyAlignment="1" applyProtection="1">
      <alignment horizontal="justify" vertical="top"/>
      <protection locked="0"/>
    </xf>
    <xf numFmtId="0" fontId="27" fillId="5" borderId="8" xfId="0" applyFont="1" applyFill="1" applyBorder="1" applyAlignment="1" applyProtection="1">
      <alignment horizontal="justify" vertical="top"/>
      <protection locked="0"/>
    </xf>
    <xf numFmtId="0" fontId="34" fillId="0" borderId="4" xfId="0" applyFont="1" applyBorder="1" applyAlignment="1" applyProtection="1"/>
    <xf numFmtId="0" fontId="34" fillId="0" borderId="0" xfId="0" applyFont="1" applyBorder="1" applyAlignment="1" applyProtection="1"/>
    <xf numFmtId="0" fontId="34" fillId="0" borderId="5" xfId="0" applyFont="1" applyBorder="1" applyAlignment="1" applyProtection="1"/>
    <xf numFmtId="0" fontId="18" fillId="4" borderId="1" xfId="5" applyFont="1" applyBorder="1" applyAlignment="1" applyProtection="1">
      <alignment horizontal="center" vertical="center"/>
    </xf>
    <xf numFmtId="0" fontId="18" fillId="4" borderId="2" xfId="5" applyFont="1" applyBorder="1" applyAlignment="1" applyProtection="1">
      <alignment horizontal="center" vertical="center"/>
    </xf>
    <xf numFmtId="0" fontId="18" fillId="4" borderId="3" xfId="5" applyFont="1" applyBorder="1" applyAlignment="1" applyProtection="1">
      <alignment horizontal="center" vertical="center"/>
    </xf>
    <xf numFmtId="0" fontId="34" fillId="0" borderId="10" xfId="0" applyFont="1" applyBorder="1" applyAlignment="1" applyProtection="1">
      <alignment vertical="top" wrapText="1"/>
    </xf>
    <xf numFmtId="0" fontId="14" fillId="5" borderId="34" xfId="0" applyFont="1" applyFill="1" applyBorder="1" applyAlignment="1" applyProtection="1">
      <protection locked="0"/>
    </xf>
    <xf numFmtId="0" fontId="14" fillId="5" borderId="39" xfId="0" applyFont="1" applyFill="1" applyBorder="1" applyAlignment="1" applyProtection="1">
      <protection locked="0"/>
    </xf>
    <xf numFmtId="0" fontId="14" fillId="5" borderId="35" xfId="0" applyFont="1" applyFill="1" applyBorder="1" applyAlignment="1" applyProtection="1">
      <protection locked="0"/>
    </xf>
    <xf numFmtId="0" fontId="0" fillId="0" borderId="0" xfId="0" applyAlignment="1" applyProtection="1">
      <alignment wrapText="1"/>
    </xf>
  </cellXfs>
  <cellStyles count="12">
    <cellStyle name="Calculation" xfId="6" builtinId="22"/>
    <cellStyle name="Check Cell" xfId="11" builtinId="23"/>
    <cellStyle name="Currency" xfId="8" builtinId="4"/>
    <cellStyle name="Explanatory Text" xfId="7" builtinId="53"/>
    <cellStyle name="Followed Hyperlink" xfId="2" builtinId="9" customBuiltin="1"/>
    <cellStyle name="Heading 1" xfId="4" builtinId="16" customBuiltin="1"/>
    <cellStyle name="Heading 2" xfId="5" builtinId="17" customBuiltin="1"/>
    <cellStyle name="Hyperlink" xfId="1" builtinId="8" customBuiltin="1"/>
    <cellStyle name="Input" xfId="9" builtinId="20"/>
    <cellStyle name="Normal" xfId="0" builtinId="0"/>
    <cellStyle name="Output" xfId="10" builtinId="21"/>
    <cellStyle name="Title" xfId="3" builtinId="15" customBuiltin="1"/>
  </cellStyles>
  <dxfs count="8"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EF0D2"/>
      <color rgb="FFFAFAC8"/>
      <color rgb="FF009374"/>
      <color rgb="FF7F7F7F"/>
      <color rgb="FFFA7D00"/>
      <color rgb="FF009673"/>
      <color rgb="FF1E7780"/>
      <color rgb="FFFDFCC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53340</xdr:colOff>
      <xdr:row>0</xdr:row>
      <xdr:rowOff>182880</xdr:rowOff>
    </xdr:from>
    <xdr:to>
      <xdr:col>9</xdr:col>
      <xdr:colOff>914400</xdr:colOff>
      <xdr:row>4</xdr:row>
      <xdr:rowOff>116205</xdr:rowOff>
    </xdr:to>
    <xdr:pic>
      <xdr:nvPicPr>
        <xdr:cNvPr id="2" name="Picture 1" descr=" SG_Bottom_CYMK">
          <a:extLst>
            <a:ext uri="{FF2B5EF4-FFF2-40B4-BE49-F238E27FC236}">
              <a16:creationId xmlns:a16="http://schemas.microsoft.com/office/drawing/2014/main" id="{7CCD2D64-A0A5-4919-889A-0DF348F886A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0660" y="182880"/>
          <a:ext cx="1569720" cy="1007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</xdr:colOff>
      <xdr:row>0</xdr:row>
      <xdr:rowOff>220980</xdr:rowOff>
    </xdr:from>
    <xdr:to>
      <xdr:col>10</xdr:col>
      <xdr:colOff>0</xdr:colOff>
      <xdr:row>4</xdr:row>
      <xdr:rowOff>121920</xdr:rowOff>
    </xdr:to>
    <xdr:pic>
      <xdr:nvPicPr>
        <xdr:cNvPr id="1025" name="Picture 1" descr=" SG_Bottom_CYMK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220980"/>
          <a:ext cx="151257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C1:D7" totalsRowShown="0" headerRowDxfId="5" dataDxfId="3" headerRowBorderDxfId="4" tableBorderDxfId="2" dataCellStyle="Input">
  <autoFilter ref="C1:D7" xr:uid="{00000000-0009-0000-0100-000001000000}"/>
  <tableColumns count="2">
    <tableColumn id="1" xr3:uid="{00000000-0010-0000-0000-000001000000}" name="Category" dataDxfId="1" dataCellStyle="Input"/>
    <tableColumn id="3" xr3:uid="{00000000-0010-0000-0000-000003000000}" name="Cat. Cap" dataDxfId="0" dataCellStyle="Input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32"/>
  <sheetViews>
    <sheetView tabSelected="1" zoomScaleNormal="100" zoomScaleSheetLayoutView="50" workbookViewId="0">
      <selection sqref="A1:J32"/>
    </sheetView>
  </sheetViews>
  <sheetFormatPr defaultColWidth="9.15625" defaultRowHeight="14.4" x14ac:dyDescent="0.55000000000000004"/>
  <cols>
    <col min="1" max="2" width="9.47265625" style="1" customWidth="1"/>
    <col min="3" max="3" width="7" style="1" customWidth="1"/>
    <col min="4" max="4" width="12.15625" style="1" customWidth="1"/>
    <col min="5" max="6" width="9.47265625" style="1" customWidth="1"/>
    <col min="7" max="7" width="8.47265625" style="1" customWidth="1"/>
    <col min="8" max="8" width="20.41796875" style="1" customWidth="1"/>
    <col min="9" max="9" width="10.3125" style="1" customWidth="1"/>
    <col min="10" max="10" width="13.83984375" style="1" customWidth="1"/>
    <col min="11" max="16384" width="9.15625" style="1"/>
  </cols>
  <sheetData>
    <row r="1" spans="1:10" ht="39.75" customHeight="1" x14ac:dyDescent="0.6">
      <c r="A1" s="65" t="s">
        <v>68</v>
      </c>
      <c r="B1" s="65"/>
      <c r="C1" s="65"/>
      <c r="D1" s="65"/>
      <c r="E1" s="65"/>
      <c r="F1" s="65"/>
      <c r="G1" s="65"/>
      <c r="H1" s="65"/>
      <c r="I1" s="27"/>
      <c r="J1" s="27"/>
    </row>
    <row r="2" spans="1:10" ht="15" customHeight="1" x14ac:dyDescent="0.55000000000000004">
      <c r="A2" s="66" t="s">
        <v>0</v>
      </c>
      <c r="B2" s="66"/>
      <c r="C2" s="66"/>
      <c r="D2" s="66"/>
      <c r="E2" s="66"/>
      <c r="F2" s="66"/>
      <c r="G2" s="66"/>
      <c r="H2" s="66"/>
      <c r="I2" s="28"/>
      <c r="J2" s="28"/>
    </row>
    <row r="3" spans="1:10" ht="15" customHeight="1" x14ac:dyDescent="0.55000000000000004">
      <c r="A3" s="68" t="s">
        <v>69</v>
      </c>
      <c r="B3" s="68"/>
      <c r="C3" s="68"/>
      <c r="D3" s="68"/>
      <c r="E3" s="68"/>
      <c r="F3" s="68"/>
      <c r="G3" s="68"/>
      <c r="H3" s="68"/>
      <c r="I3" s="28"/>
      <c r="J3" s="28"/>
    </row>
    <row r="4" spans="1:10" ht="15" customHeight="1" x14ac:dyDescent="0.55000000000000004">
      <c r="A4" s="68" t="s">
        <v>1</v>
      </c>
      <c r="B4" s="68"/>
      <c r="C4" s="68"/>
      <c r="D4" s="68"/>
      <c r="E4" s="68"/>
      <c r="F4" s="68"/>
      <c r="G4" s="68"/>
      <c r="H4" s="68"/>
      <c r="I4" s="28"/>
      <c r="J4" s="28"/>
    </row>
    <row r="5" spans="1:10" ht="18" customHeight="1" thickBot="1" x14ac:dyDescent="0.6">
      <c r="A5" s="67" t="s">
        <v>2</v>
      </c>
      <c r="B5" s="67"/>
      <c r="C5" s="67"/>
      <c r="D5" s="67"/>
      <c r="E5" s="67"/>
      <c r="F5" s="67"/>
      <c r="G5" s="67"/>
      <c r="H5" s="67"/>
      <c r="I5" s="28"/>
      <c r="J5" s="28"/>
    </row>
    <row r="6" spans="1:10" ht="15.6" thickTop="1" x14ac:dyDescent="0.55000000000000004">
      <c r="A6" s="69" t="s">
        <v>3</v>
      </c>
      <c r="B6" s="70"/>
      <c r="C6" s="70"/>
      <c r="D6" s="70"/>
      <c r="E6" s="70"/>
      <c r="F6" s="70"/>
      <c r="G6" s="70"/>
      <c r="H6" s="70"/>
      <c r="I6" s="70"/>
      <c r="J6" s="71"/>
    </row>
    <row r="7" spans="1:10" x14ac:dyDescent="0.55000000000000004">
      <c r="A7" s="61" t="s">
        <v>4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ht="29.5" customHeight="1" x14ac:dyDescent="0.55000000000000004">
      <c r="A8" s="72" t="s">
        <v>5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x14ac:dyDescent="0.55000000000000004">
      <c r="A9" s="37" t="s">
        <v>6</v>
      </c>
      <c r="B9" s="61" t="s">
        <v>7</v>
      </c>
      <c r="C9" s="61"/>
      <c r="D9" s="61"/>
      <c r="E9" s="61"/>
      <c r="F9" s="61"/>
      <c r="G9" s="61"/>
      <c r="H9" s="61"/>
      <c r="I9" s="61"/>
      <c r="J9" s="61"/>
    </row>
    <row r="10" spans="1:10" x14ac:dyDescent="0.55000000000000004">
      <c r="A10" s="37" t="s">
        <v>6</v>
      </c>
      <c r="B10" s="61" t="s">
        <v>8</v>
      </c>
      <c r="C10" s="61"/>
      <c r="D10" s="61"/>
      <c r="E10" s="61"/>
      <c r="F10" s="61"/>
      <c r="G10" s="61"/>
      <c r="H10" s="61"/>
      <c r="I10" s="61"/>
      <c r="J10" s="61"/>
    </row>
    <row r="11" spans="1:10" x14ac:dyDescent="0.55000000000000004">
      <c r="A11" s="37" t="s">
        <v>6</v>
      </c>
      <c r="B11" s="61" t="s">
        <v>9</v>
      </c>
      <c r="C11" s="61"/>
      <c r="D11" s="61"/>
      <c r="E11" s="61"/>
      <c r="F11" s="61"/>
      <c r="G11" s="61"/>
      <c r="H11" s="61"/>
      <c r="I11" s="61"/>
      <c r="J11" s="61"/>
    </row>
    <row r="12" spans="1:10" x14ac:dyDescent="0.55000000000000004">
      <c r="A12" s="37" t="s">
        <v>6</v>
      </c>
      <c r="B12" s="61" t="s">
        <v>10</v>
      </c>
      <c r="C12" s="61"/>
      <c r="D12" s="61"/>
      <c r="E12" s="61"/>
      <c r="F12" s="61"/>
      <c r="G12" s="61"/>
      <c r="H12" s="61"/>
      <c r="I12" s="61"/>
      <c r="J12" s="61"/>
    </row>
    <row r="13" spans="1:10" x14ac:dyDescent="0.55000000000000004">
      <c r="A13" s="62" t="s">
        <v>11</v>
      </c>
      <c r="B13" s="62"/>
      <c r="C13" s="62"/>
      <c r="D13" s="62"/>
      <c r="E13" s="62"/>
      <c r="F13" s="62"/>
      <c r="G13" s="62"/>
      <c r="H13" s="62"/>
      <c r="I13" s="62"/>
      <c r="J13" s="62"/>
    </row>
    <row r="14" spans="1:10" s="144" customFormat="1" ht="33.9" customHeight="1" x14ac:dyDescent="0.55000000000000004">
      <c r="A14" s="61" t="s">
        <v>12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34.5" customHeight="1" x14ac:dyDescent="0.55000000000000004">
      <c r="A15" s="63" t="s">
        <v>70</v>
      </c>
      <c r="B15" s="63"/>
      <c r="C15" s="63"/>
      <c r="D15" s="63"/>
      <c r="E15" s="63"/>
      <c r="F15" s="63"/>
      <c r="G15" s="63"/>
      <c r="H15" s="63"/>
      <c r="I15" s="63"/>
      <c r="J15" s="63"/>
    </row>
    <row r="16" spans="1:10" ht="15.6" x14ac:dyDescent="0.55000000000000004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15.3" x14ac:dyDescent="0.55000000000000004">
      <c r="A17" s="64" t="s">
        <v>13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0" x14ac:dyDescent="0.55000000000000004">
      <c r="A18" s="61" t="s">
        <v>71</v>
      </c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16.3" customHeight="1" x14ac:dyDescent="0.55000000000000004">
      <c r="A19" s="61" t="s">
        <v>72</v>
      </c>
      <c r="B19" s="61"/>
      <c r="C19" s="61"/>
      <c r="D19" s="61"/>
      <c r="E19" s="61"/>
      <c r="F19" s="61"/>
      <c r="G19" s="61"/>
      <c r="H19" s="61"/>
      <c r="I19" s="61"/>
      <c r="J19" s="61"/>
    </row>
    <row r="20" spans="1:10" x14ac:dyDescent="0.55000000000000004">
      <c r="A20" s="63" t="s">
        <v>14</v>
      </c>
      <c r="B20" s="63"/>
      <c r="C20" s="63"/>
      <c r="D20" s="63"/>
      <c r="E20" s="63"/>
      <c r="F20" s="63"/>
      <c r="G20" s="63"/>
      <c r="H20" s="63"/>
      <c r="I20" s="63"/>
      <c r="J20" s="63"/>
    </row>
    <row r="21" spans="1:10" x14ac:dyDescent="0.55000000000000004">
      <c r="A21" s="61" t="s">
        <v>15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5.6" x14ac:dyDescent="0.55000000000000004">
      <c r="A22" s="28"/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15.3" x14ac:dyDescent="0.55000000000000004">
      <c r="A23" s="64" t="s">
        <v>16</v>
      </c>
      <c r="B23" s="64"/>
      <c r="C23" s="64"/>
      <c r="D23" s="64"/>
      <c r="E23" s="64"/>
      <c r="F23" s="64"/>
      <c r="G23" s="64"/>
      <c r="H23" s="64"/>
      <c r="I23" s="64"/>
      <c r="J23" s="64"/>
    </row>
    <row r="24" spans="1:10" x14ac:dyDescent="0.55000000000000004">
      <c r="A24" s="61" t="s">
        <v>17</v>
      </c>
      <c r="B24" s="61"/>
      <c r="C24" s="61"/>
      <c r="D24" s="61"/>
      <c r="E24" s="61"/>
      <c r="F24" s="61"/>
      <c r="G24" s="61"/>
      <c r="H24" s="61"/>
      <c r="I24" s="61"/>
      <c r="J24" s="61"/>
    </row>
    <row r="25" spans="1:10" ht="15.55" customHeight="1" x14ac:dyDescent="0.55000000000000004">
      <c r="A25" s="37" t="s">
        <v>6</v>
      </c>
      <c r="B25" s="61" t="s">
        <v>18</v>
      </c>
      <c r="C25" s="61"/>
      <c r="D25" s="61"/>
      <c r="E25" s="61"/>
      <c r="F25" s="61"/>
      <c r="G25" s="61"/>
      <c r="H25" s="61"/>
      <c r="I25" s="61"/>
      <c r="J25" s="61"/>
    </row>
    <row r="26" spans="1:10" ht="39.6" customHeight="1" x14ac:dyDescent="0.55000000000000004">
      <c r="A26" s="37" t="s">
        <v>6</v>
      </c>
      <c r="B26" s="61" t="s">
        <v>73</v>
      </c>
      <c r="C26" s="61"/>
      <c r="D26" s="61"/>
      <c r="E26" s="61"/>
      <c r="F26" s="61"/>
      <c r="G26" s="61"/>
      <c r="H26" s="61"/>
      <c r="I26" s="61"/>
      <c r="J26" s="61"/>
    </row>
    <row r="27" spans="1:10" ht="17.399999999999999" customHeight="1" x14ac:dyDescent="0.55000000000000004">
      <c r="A27" s="61" t="s">
        <v>19</v>
      </c>
      <c r="B27" s="61"/>
      <c r="C27" s="61"/>
      <c r="D27" s="61"/>
      <c r="E27" s="61"/>
      <c r="F27" s="61"/>
      <c r="G27" s="61"/>
      <c r="H27" s="61"/>
      <c r="I27" s="61"/>
      <c r="J27" s="61"/>
    </row>
    <row r="28" spans="1:10" x14ac:dyDescent="0.55000000000000004">
      <c r="A28" s="63" t="s">
        <v>20</v>
      </c>
      <c r="B28" s="63"/>
      <c r="C28" s="63"/>
      <c r="D28" s="63"/>
      <c r="E28" s="63"/>
      <c r="F28" s="63"/>
      <c r="G28" s="63"/>
      <c r="H28" s="63"/>
      <c r="I28" s="63"/>
      <c r="J28" s="63"/>
    </row>
    <row r="29" spans="1:10" x14ac:dyDescent="0.55000000000000004">
      <c r="A29" s="37" t="s">
        <v>6</v>
      </c>
      <c r="B29" s="61" t="s">
        <v>21</v>
      </c>
      <c r="C29" s="61"/>
      <c r="D29" s="61"/>
      <c r="E29" s="61"/>
      <c r="F29" s="61"/>
      <c r="G29" s="61"/>
      <c r="H29" s="61"/>
      <c r="I29" s="61"/>
      <c r="J29" s="61"/>
    </row>
    <row r="30" spans="1:10" x14ac:dyDescent="0.55000000000000004">
      <c r="A30" s="37" t="s">
        <v>6</v>
      </c>
      <c r="B30" s="61" t="s">
        <v>22</v>
      </c>
      <c r="C30" s="61"/>
      <c r="D30" s="61"/>
      <c r="E30" s="61"/>
      <c r="F30" s="61"/>
      <c r="G30" s="61"/>
      <c r="H30" s="61"/>
      <c r="I30" s="61"/>
      <c r="J30" s="61"/>
    </row>
    <row r="31" spans="1:10" x14ac:dyDescent="0.55000000000000004">
      <c r="A31" s="37" t="s">
        <v>6</v>
      </c>
      <c r="B31" s="61" t="s">
        <v>74</v>
      </c>
      <c r="C31" s="61"/>
      <c r="D31" s="61"/>
      <c r="E31" s="61"/>
      <c r="F31" s="61"/>
      <c r="G31" s="61"/>
      <c r="H31" s="61"/>
      <c r="I31" s="61"/>
      <c r="J31" s="61"/>
    </row>
    <row r="32" spans="1:10" x14ac:dyDescent="0.55000000000000004">
      <c r="A32" s="61" t="s">
        <v>23</v>
      </c>
      <c r="B32" s="61"/>
      <c r="C32" s="61"/>
      <c r="D32" s="61"/>
      <c r="E32" s="61"/>
      <c r="F32" s="61"/>
      <c r="G32" s="61"/>
      <c r="H32" s="61"/>
      <c r="I32" s="61"/>
      <c r="J32" s="61"/>
    </row>
  </sheetData>
  <sheetProtection algorithmName="SHA-512" hashValue="qiB9usrfmI/4a+rSbZbUdAoZb90P752XtLKsV14g4EolcufkO7eHL5B6K8AaE8FD39GEE1ROZy3nMlv1fKi+3Q==" saltValue="RhGzFI4JkMD6R0V+fwFHEg==" spinCount="100000" sheet="1" objects="1" scenarios="1"/>
  <mergeCells count="30">
    <mergeCell ref="B30:J30"/>
    <mergeCell ref="A3:H3"/>
    <mergeCell ref="A4:H4"/>
    <mergeCell ref="A6:J6"/>
    <mergeCell ref="A7:J7"/>
    <mergeCell ref="A8:J8"/>
    <mergeCell ref="B29:J29"/>
    <mergeCell ref="B12:J12"/>
    <mergeCell ref="B11:J11"/>
    <mergeCell ref="A1:H1"/>
    <mergeCell ref="A2:H2"/>
    <mergeCell ref="B9:J9"/>
    <mergeCell ref="B10:J10"/>
    <mergeCell ref="A5:H5"/>
    <mergeCell ref="A32:J32"/>
    <mergeCell ref="A13:J13"/>
    <mergeCell ref="A14:J14"/>
    <mergeCell ref="A15:J15"/>
    <mergeCell ref="A18:J18"/>
    <mergeCell ref="A19:J19"/>
    <mergeCell ref="A20:J20"/>
    <mergeCell ref="A27:J27"/>
    <mergeCell ref="A21:J21"/>
    <mergeCell ref="A23:J23"/>
    <mergeCell ref="A24:J24"/>
    <mergeCell ref="A17:J17"/>
    <mergeCell ref="B26:J26"/>
    <mergeCell ref="B25:J25"/>
    <mergeCell ref="B31:J31"/>
    <mergeCell ref="A28:J28"/>
  </mergeCells>
  <printOptions horizontalCentered="1"/>
  <pageMargins left="0.4" right="0.4" top="0.75" bottom="0.75" header="0.3" footer="0.3"/>
  <pageSetup orientation="portrait" r:id="rId1"/>
  <headerFooter>
    <oddHeader>&amp;L&amp;A&amp;R&amp;D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009374"/>
  </sheetPr>
  <dimension ref="A1:O51"/>
  <sheetViews>
    <sheetView zoomScaleNormal="100" zoomScaleSheetLayoutView="50" zoomScalePageLayoutView="115" workbookViewId="0">
      <selection activeCell="A26" sqref="A26:C26"/>
    </sheetView>
  </sheetViews>
  <sheetFormatPr defaultColWidth="9.15625" defaultRowHeight="14.4" x14ac:dyDescent="0.55000000000000004"/>
  <cols>
    <col min="1" max="2" width="9.47265625" style="1" customWidth="1"/>
    <col min="3" max="3" width="7" style="1" customWidth="1"/>
    <col min="4" max="4" width="12.15625" style="1" customWidth="1"/>
    <col min="5" max="6" width="9.47265625" style="1" customWidth="1"/>
    <col min="7" max="7" width="7.83984375" style="1" customWidth="1"/>
    <col min="8" max="8" width="18.47265625" style="1" customWidth="1"/>
    <col min="9" max="9" width="10.3125" style="1" customWidth="1"/>
    <col min="10" max="10" width="12.15625" style="1" customWidth="1"/>
    <col min="11" max="11" width="10.47265625" style="1" hidden="1" customWidth="1"/>
    <col min="12" max="13" width="9.15625" style="1" hidden="1" customWidth="1"/>
    <col min="14" max="14" width="11.3125" style="1" hidden="1" customWidth="1"/>
    <col min="15" max="15" width="10.47265625" style="1" hidden="1" customWidth="1"/>
    <col min="16" max="16" width="9.15625" style="1" customWidth="1"/>
    <col min="17" max="16384" width="9.15625" style="1"/>
  </cols>
  <sheetData>
    <row r="1" spans="1:10" ht="39.75" customHeight="1" x14ac:dyDescent="0.6">
      <c r="A1" s="65" t="s">
        <v>68</v>
      </c>
      <c r="B1" s="65"/>
      <c r="C1" s="65"/>
      <c r="D1" s="65"/>
      <c r="E1" s="65"/>
      <c r="F1" s="65"/>
      <c r="G1" s="65"/>
      <c r="H1" s="65"/>
      <c r="I1" s="38"/>
      <c r="J1" s="38"/>
    </row>
    <row r="2" spans="1:10" ht="15" customHeight="1" x14ac:dyDescent="0.55000000000000004">
      <c r="A2" s="66" t="s">
        <v>24</v>
      </c>
      <c r="B2" s="66"/>
      <c r="C2" s="66"/>
      <c r="D2" s="66"/>
      <c r="E2" s="66"/>
      <c r="F2" s="66"/>
      <c r="G2" s="66"/>
      <c r="H2" s="66"/>
      <c r="I2" s="39"/>
      <c r="J2" s="39"/>
    </row>
    <row r="3" spans="1:10" ht="15" customHeight="1" x14ac:dyDescent="0.55000000000000004">
      <c r="A3" s="68" t="s">
        <v>69</v>
      </c>
      <c r="B3" s="68"/>
      <c r="C3" s="68"/>
      <c r="D3" s="68"/>
      <c r="E3" s="68"/>
      <c r="F3" s="68"/>
      <c r="G3" s="68"/>
      <c r="H3" s="68"/>
      <c r="I3" s="39"/>
      <c r="J3" s="39"/>
    </row>
    <row r="4" spans="1:10" ht="15" customHeight="1" x14ac:dyDescent="0.55000000000000004">
      <c r="A4" s="68" t="s">
        <v>1</v>
      </c>
      <c r="B4" s="68"/>
      <c r="C4" s="68"/>
      <c r="D4" s="68"/>
      <c r="E4" s="68"/>
      <c r="F4" s="68"/>
      <c r="G4" s="68"/>
      <c r="H4" s="68"/>
      <c r="I4" s="39"/>
      <c r="J4" s="39"/>
    </row>
    <row r="5" spans="1:10" ht="18" customHeight="1" thickBot="1" x14ac:dyDescent="0.6">
      <c r="A5" s="67" t="s">
        <v>2</v>
      </c>
      <c r="B5" s="67"/>
      <c r="C5" s="67"/>
      <c r="D5" s="67"/>
      <c r="E5" s="67"/>
      <c r="F5" s="67"/>
      <c r="G5" s="67"/>
      <c r="H5" s="67"/>
      <c r="I5" s="39"/>
      <c r="J5" s="39"/>
    </row>
    <row r="6" spans="1:10" ht="18.899999999999999" thickTop="1" thickBot="1" x14ac:dyDescent="0.6">
      <c r="A6" s="73" t="s">
        <v>25</v>
      </c>
      <c r="B6" s="74"/>
      <c r="C6" s="74"/>
      <c r="D6" s="74"/>
      <c r="E6" s="74"/>
      <c r="F6" s="74"/>
      <c r="G6" s="74"/>
      <c r="H6" s="74"/>
      <c r="I6" s="74"/>
      <c r="J6" s="75"/>
    </row>
    <row r="7" spans="1:10" ht="14.7" thickTop="1" x14ac:dyDescent="0.55000000000000004">
      <c r="A7" s="76" t="s">
        <v>26</v>
      </c>
      <c r="B7" s="77"/>
      <c r="C7" s="82"/>
      <c r="D7" s="83"/>
      <c r="E7" s="83"/>
      <c r="F7" s="83"/>
      <c r="G7" s="83"/>
      <c r="H7" s="83"/>
      <c r="I7" s="83"/>
      <c r="J7" s="84"/>
    </row>
    <row r="8" spans="1:10" x14ac:dyDescent="0.55000000000000004">
      <c r="A8" s="78" t="s">
        <v>27</v>
      </c>
      <c r="B8" s="79"/>
      <c r="C8" s="85"/>
      <c r="D8" s="86"/>
      <c r="E8" s="86"/>
      <c r="F8" s="86"/>
      <c r="G8" s="87"/>
      <c r="H8" s="93" t="s">
        <v>28</v>
      </c>
      <c r="I8" s="94"/>
      <c r="J8" s="40"/>
    </row>
    <row r="9" spans="1:10" ht="14.7" thickBot="1" x14ac:dyDescent="0.6">
      <c r="A9" s="80" t="s">
        <v>29</v>
      </c>
      <c r="B9" s="81"/>
      <c r="C9" s="88"/>
      <c r="D9" s="89"/>
      <c r="E9" s="89"/>
      <c r="F9" s="89"/>
      <c r="G9" s="90"/>
      <c r="H9" s="51" t="s">
        <v>30</v>
      </c>
      <c r="I9" s="91"/>
      <c r="J9" s="92"/>
    </row>
    <row r="10" spans="1:10" ht="18.899999999999999" thickTop="1" thickBot="1" x14ac:dyDescent="0.6">
      <c r="A10" s="73" t="s">
        <v>31</v>
      </c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4.7" thickTop="1" x14ac:dyDescent="0.55000000000000004">
      <c r="A11" s="76" t="s">
        <v>32</v>
      </c>
      <c r="B11" s="77"/>
      <c r="C11" s="105"/>
      <c r="D11" s="106"/>
      <c r="E11" s="106"/>
      <c r="F11" s="106"/>
      <c r="G11" s="107"/>
      <c r="H11" s="103" t="s">
        <v>33</v>
      </c>
      <c r="I11" s="104"/>
      <c r="J11" s="52"/>
    </row>
    <row r="12" spans="1:10" x14ac:dyDescent="0.55000000000000004">
      <c r="A12" s="78" t="s">
        <v>34</v>
      </c>
      <c r="B12" s="79"/>
      <c r="C12" s="100"/>
      <c r="D12" s="101"/>
      <c r="E12" s="101"/>
      <c r="F12" s="101"/>
      <c r="G12" s="102"/>
      <c r="H12" s="108" t="s">
        <v>35</v>
      </c>
      <c r="I12" s="109"/>
      <c r="J12" s="53"/>
    </row>
    <row r="13" spans="1:10" x14ac:dyDescent="0.55000000000000004">
      <c r="A13" s="134" t="s">
        <v>36</v>
      </c>
      <c r="B13" s="135"/>
      <c r="C13" s="135"/>
      <c r="D13" s="135"/>
      <c r="E13" s="135"/>
      <c r="F13" s="135"/>
      <c r="G13" s="135"/>
      <c r="H13" s="135"/>
      <c r="I13" s="135"/>
      <c r="J13" s="136"/>
    </row>
    <row r="14" spans="1:10" x14ac:dyDescent="0.55000000000000004">
      <c r="A14" s="128"/>
      <c r="B14" s="129"/>
      <c r="C14" s="129"/>
      <c r="D14" s="129"/>
      <c r="E14" s="129"/>
      <c r="F14" s="129"/>
      <c r="G14" s="129"/>
      <c r="H14" s="129"/>
      <c r="I14" s="129"/>
      <c r="J14" s="130"/>
    </row>
    <row r="15" spans="1:10" x14ac:dyDescent="0.55000000000000004">
      <c r="A15" s="128"/>
      <c r="B15" s="129"/>
      <c r="C15" s="129"/>
      <c r="D15" s="129"/>
      <c r="E15" s="129"/>
      <c r="F15" s="129"/>
      <c r="G15" s="129"/>
      <c r="H15" s="129"/>
      <c r="I15" s="129"/>
      <c r="J15" s="130"/>
    </row>
    <row r="16" spans="1:10" x14ac:dyDescent="0.55000000000000004">
      <c r="A16" s="128"/>
      <c r="B16" s="129"/>
      <c r="C16" s="129"/>
      <c r="D16" s="129"/>
      <c r="E16" s="129"/>
      <c r="F16" s="129"/>
      <c r="G16" s="129"/>
      <c r="H16" s="129"/>
      <c r="I16" s="129"/>
      <c r="J16" s="130"/>
    </row>
    <row r="17" spans="1:15" x14ac:dyDescent="0.55000000000000004">
      <c r="A17" s="131"/>
      <c r="B17" s="132"/>
      <c r="C17" s="132"/>
      <c r="D17" s="132"/>
      <c r="E17" s="132"/>
      <c r="F17" s="132"/>
      <c r="G17" s="132"/>
      <c r="H17" s="132"/>
      <c r="I17" s="132"/>
      <c r="J17" s="133"/>
    </row>
    <row r="18" spans="1:15" x14ac:dyDescent="0.55000000000000004">
      <c r="A18" s="134" t="s">
        <v>37</v>
      </c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5" x14ac:dyDescent="0.55000000000000004">
      <c r="A19" s="128"/>
      <c r="B19" s="129"/>
      <c r="C19" s="129"/>
      <c r="D19" s="129"/>
      <c r="E19" s="129"/>
      <c r="F19" s="129"/>
      <c r="G19" s="129"/>
      <c r="H19" s="129"/>
      <c r="I19" s="129"/>
      <c r="J19" s="130"/>
    </row>
    <row r="20" spans="1:15" x14ac:dyDescent="0.55000000000000004">
      <c r="A20" s="131"/>
      <c r="B20" s="132"/>
      <c r="C20" s="132"/>
      <c r="D20" s="132"/>
      <c r="E20" s="132"/>
      <c r="F20" s="132"/>
      <c r="G20" s="132"/>
      <c r="H20" s="132"/>
      <c r="I20" s="132"/>
      <c r="J20" s="133"/>
    </row>
    <row r="21" spans="1:15" x14ac:dyDescent="0.55000000000000004">
      <c r="A21" s="134" t="s">
        <v>38</v>
      </c>
      <c r="B21" s="135"/>
      <c r="C21" s="135"/>
      <c r="D21" s="135"/>
      <c r="E21" s="135"/>
      <c r="F21" s="135"/>
      <c r="G21" s="135"/>
      <c r="H21" s="135"/>
      <c r="I21" s="135"/>
      <c r="J21" s="136"/>
    </row>
    <row r="22" spans="1:15" x14ac:dyDescent="0.55000000000000004">
      <c r="A22" s="128"/>
      <c r="B22" s="129"/>
      <c r="C22" s="129"/>
      <c r="D22" s="129"/>
      <c r="E22" s="129"/>
      <c r="F22" s="129"/>
      <c r="G22" s="129"/>
      <c r="H22" s="129"/>
      <c r="I22" s="129"/>
      <c r="J22" s="130"/>
    </row>
    <row r="23" spans="1:15" x14ac:dyDescent="0.55000000000000004">
      <c r="A23" s="131"/>
      <c r="B23" s="132"/>
      <c r="C23" s="132"/>
      <c r="D23" s="132"/>
      <c r="E23" s="132"/>
      <c r="F23" s="132"/>
      <c r="G23" s="132"/>
      <c r="H23" s="132"/>
      <c r="I23" s="132"/>
      <c r="J23" s="133"/>
    </row>
    <row r="24" spans="1:15" ht="30" customHeight="1" x14ac:dyDescent="0.55000000000000004">
      <c r="A24" s="140" t="s">
        <v>39</v>
      </c>
      <c r="B24" s="140"/>
      <c r="C24" s="140"/>
      <c r="D24" s="140"/>
      <c r="E24" s="140"/>
      <c r="F24" s="140"/>
      <c r="G24" s="140"/>
      <c r="H24" s="140"/>
      <c r="I24" s="140"/>
      <c r="J24" s="140"/>
    </row>
    <row r="25" spans="1:15" ht="14.7" x14ac:dyDescent="0.55000000000000004">
      <c r="A25" s="137" t="s">
        <v>40</v>
      </c>
      <c r="B25" s="138"/>
      <c r="C25" s="139"/>
      <c r="D25" s="41" t="s">
        <v>41</v>
      </c>
      <c r="E25" s="137" t="s">
        <v>42</v>
      </c>
      <c r="F25" s="139"/>
      <c r="G25" s="42"/>
      <c r="H25" s="137" t="s">
        <v>43</v>
      </c>
      <c r="I25" s="138"/>
      <c r="J25" s="139"/>
      <c r="K25" s="4" t="s">
        <v>44</v>
      </c>
      <c r="M25" s="4" t="s">
        <v>42</v>
      </c>
      <c r="N25" s="4" t="s">
        <v>44</v>
      </c>
      <c r="O25" s="4" t="s">
        <v>45</v>
      </c>
    </row>
    <row r="26" spans="1:15" x14ac:dyDescent="0.55000000000000004">
      <c r="A26" s="141"/>
      <c r="B26" s="142"/>
      <c r="C26" s="143"/>
      <c r="D26" s="43">
        <v>0</v>
      </c>
      <c r="E26" s="126"/>
      <c r="F26" s="127"/>
      <c r="G26" s="42"/>
      <c r="H26" s="119" t="str">
        <f>Standards!C3</f>
        <v>Float + Decorations</v>
      </c>
      <c r="I26" s="120"/>
      <c r="J26" s="44">
        <f>MIN($K26,SUMIF($M$26:$M$41,$H26,$O$26:$O$41))</f>
        <v>0</v>
      </c>
      <c r="K26" s="8">
        <f>_xlfn.IFNA(VLOOKUP($H26,Table1[],2,FALSE),0)</f>
        <v>1250</v>
      </c>
      <c r="M26" s="5">
        <f>$E26</f>
        <v>0</v>
      </c>
      <c r="N26" s="20">
        <f>_xlfn.IFNA(VLOOKUP($E26,Table1[],2,FALSE),0)</f>
        <v>0</v>
      </c>
      <c r="O26" s="24">
        <f t="shared" ref="O26:O41" si="0">MIN($D26,$N26)</f>
        <v>0</v>
      </c>
    </row>
    <row r="27" spans="1:15" x14ac:dyDescent="0.55000000000000004">
      <c r="A27" s="95"/>
      <c r="B27" s="96"/>
      <c r="C27" s="97"/>
      <c r="D27" s="45">
        <v>0</v>
      </c>
      <c r="E27" s="98"/>
      <c r="F27" s="99"/>
      <c r="G27" s="42"/>
      <c r="H27" s="121" t="str">
        <f>Standards!C4</f>
        <v>Activities</v>
      </c>
      <c r="I27" s="122"/>
      <c r="J27" s="44">
        <f>MIN($K27,SUMIF($M$26:$M$41,$H27,$O$26:$O$41))</f>
        <v>0</v>
      </c>
      <c r="K27" s="9">
        <f>_xlfn.IFNA(VLOOKUP($H27,Table1[],2,FALSE),0)</f>
        <v>100</v>
      </c>
      <c r="M27" s="6">
        <f t="shared" ref="M27:M41" si="1">$E27</f>
        <v>0</v>
      </c>
      <c r="N27" s="21">
        <f>_xlfn.IFNA(VLOOKUP($E27,Table1[],2,FALSE),0)</f>
        <v>0</v>
      </c>
      <c r="O27" s="19">
        <f t="shared" si="0"/>
        <v>0</v>
      </c>
    </row>
    <row r="28" spans="1:15" x14ac:dyDescent="0.55000000000000004">
      <c r="A28" s="95"/>
      <c r="B28" s="96"/>
      <c r="C28" s="97"/>
      <c r="D28" s="45">
        <v>0</v>
      </c>
      <c r="E28" s="98"/>
      <c r="F28" s="99"/>
      <c r="G28" s="42"/>
      <c r="H28" s="121" t="str">
        <f>Standards!C5</f>
        <v>Handouts</v>
      </c>
      <c r="I28" s="122"/>
      <c r="J28" s="44">
        <f>MIN($K28,SUMIF($M$26:$M$41,$H28,$O$26:$O$41))</f>
        <v>0</v>
      </c>
      <c r="K28" s="9">
        <f>_xlfn.IFNA(VLOOKUP($H28,Table1[],2,FALSE),0)</f>
        <v>200</v>
      </c>
      <c r="M28" s="6">
        <f t="shared" si="1"/>
        <v>0</v>
      </c>
      <c r="N28" s="21">
        <f>_xlfn.IFNA(VLOOKUP($E28,Table1[],2,FALSE),0)</f>
        <v>0</v>
      </c>
      <c r="O28" s="19">
        <f t="shared" si="0"/>
        <v>0</v>
      </c>
    </row>
    <row r="29" spans="1:15" x14ac:dyDescent="0.55000000000000004">
      <c r="A29" s="95"/>
      <c r="B29" s="96"/>
      <c r="C29" s="97"/>
      <c r="D29" s="45">
        <v>0</v>
      </c>
      <c r="E29" s="98"/>
      <c r="F29" s="99"/>
      <c r="G29" s="42"/>
      <c r="H29" s="121" t="str">
        <f>Standards!C6</f>
        <v>Food + Utensils</v>
      </c>
      <c r="I29" s="122"/>
      <c r="J29" s="44">
        <f>MIN($K29,SUMIF($M$26:$M$41,$H29,$O$26:$O$41))</f>
        <v>0</v>
      </c>
      <c r="K29" s="9">
        <f>_xlfn.IFNA(VLOOKUP($H29,Table1[],2,FALSE),0)</f>
        <v>300</v>
      </c>
      <c r="M29" s="6">
        <f t="shared" si="1"/>
        <v>0</v>
      </c>
      <c r="N29" s="21">
        <f>_xlfn.IFNA(VLOOKUP($E29,Table1[],2,FALSE),0)</f>
        <v>0</v>
      </c>
      <c r="O29" s="19">
        <f t="shared" si="0"/>
        <v>0</v>
      </c>
    </row>
    <row r="30" spans="1:15" s="2" customFormat="1" x14ac:dyDescent="0.55000000000000004">
      <c r="A30" s="95"/>
      <c r="B30" s="96"/>
      <c r="C30" s="97"/>
      <c r="D30" s="45">
        <v>0</v>
      </c>
      <c r="E30" s="98"/>
      <c r="F30" s="99"/>
      <c r="G30" s="42"/>
      <c r="H30" s="121" t="str">
        <f>Standards!C7</f>
        <v>Shirts</v>
      </c>
      <c r="I30" s="122"/>
      <c r="J30" s="44">
        <f>MIN($K30,SUMIF($M$26:$M$41,$H30,$O$26:$O$41))</f>
        <v>0</v>
      </c>
      <c r="K30" s="11">
        <f>_xlfn.IFNA(VLOOKUP($H30,Table1[],2,FALSE),0)</f>
        <v>500</v>
      </c>
      <c r="M30" s="6">
        <f t="shared" si="1"/>
        <v>0</v>
      </c>
      <c r="N30" s="21">
        <f>_xlfn.IFNA(VLOOKUP($E30,Table1[],2,FALSE),0)</f>
        <v>0</v>
      </c>
      <c r="O30" s="19">
        <f t="shared" si="0"/>
        <v>0</v>
      </c>
    </row>
    <row r="31" spans="1:15" x14ac:dyDescent="0.55000000000000004">
      <c r="A31" s="95"/>
      <c r="B31" s="96"/>
      <c r="C31" s="97"/>
      <c r="D31" s="45">
        <v>0</v>
      </c>
      <c r="E31" s="98"/>
      <c r="F31" s="99"/>
      <c r="G31" s="42"/>
      <c r="H31" s="123" t="s">
        <v>46</v>
      </c>
      <c r="I31" s="124"/>
      <c r="J31" s="46">
        <f>SUM(J26:J30)</f>
        <v>0</v>
      </c>
      <c r="K31" s="10">
        <f>Standards!$E$2</f>
        <v>1450</v>
      </c>
      <c r="M31" s="6">
        <f t="shared" si="1"/>
        <v>0</v>
      </c>
      <c r="N31" s="21">
        <f>_xlfn.IFNA(VLOOKUP($E31,Table1[],2,FALSE),0)</f>
        <v>0</v>
      </c>
      <c r="O31" s="19">
        <f t="shared" si="0"/>
        <v>0</v>
      </c>
    </row>
    <row r="32" spans="1:15" x14ac:dyDescent="0.55000000000000004">
      <c r="A32" s="95"/>
      <c r="B32" s="96"/>
      <c r="C32" s="97"/>
      <c r="D32" s="45">
        <v>0</v>
      </c>
      <c r="E32" s="98"/>
      <c r="F32" s="99"/>
      <c r="G32" s="42"/>
      <c r="H32" s="118" t="s">
        <v>47</v>
      </c>
      <c r="I32" s="118"/>
      <c r="J32" s="46">
        <f>IF(OR($J$8="NO",$J$11="NO",$J$12="NO"),"Ineligible",MIN($J$31,$K$31))</f>
        <v>0</v>
      </c>
      <c r="K32" s="2"/>
      <c r="M32" s="6">
        <f t="shared" si="1"/>
        <v>0</v>
      </c>
      <c r="N32" s="21">
        <f>_xlfn.IFNA(VLOOKUP($E32,Table1[],2,FALSE),0)</f>
        <v>0</v>
      </c>
      <c r="O32" s="19">
        <f t="shared" si="0"/>
        <v>0</v>
      </c>
    </row>
    <row r="33" spans="1:15" x14ac:dyDescent="0.55000000000000004">
      <c r="A33" s="95"/>
      <c r="B33" s="96"/>
      <c r="C33" s="97"/>
      <c r="D33" s="45">
        <v>0</v>
      </c>
      <c r="E33" s="98"/>
      <c r="F33" s="99"/>
      <c r="G33" s="42"/>
      <c r="H33" s="125" t="str">
        <f>IF($J$32=1550,"Reached Homecoming Grant Cap of $1,550", "")</f>
        <v/>
      </c>
      <c r="I33" s="125"/>
      <c r="J33" s="125"/>
      <c r="M33" s="6">
        <f t="shared" si="1"/>
        <v>0</v>
      </c>
      <c r="N33" s="21">
        <f>_xlfn.IFNA(VLOOKUP($E33,Table1[],2,FALSE),0)</f>
        <v>0</v>
      </c>
      <c r="O33" s="19">
        <f t="shared" si="0"/>
        <v>0</v>
      </c>
    </row>
    <row r="34" spans="1:15" x14ac:dyDescent="0.55000000000000004">
      <c r="A34" s="95"/>
      <c r="B34" s="96"/>
      <c r="C34" s="97"/>
      <c r="D34" s="45">
        <v>0</v>
      </c>
      <c r="E34" s="98"/>
      <c r="F34" s="99"/>
      <c r="G34" s="42"/>
      <c r="H34" s="42"/>
      <c r="I34" s="42"/>
      <c r="J34" s="42"/>
      <c r="M34" s="6">
        <f>$E34</f>
        <v>0</v>
      </c>
      <c r="N34" s="21">
        <f>_xlfn.IFNA(VLOOKUP($E34,Table1[],2,FALSE),0)</f>
        <v>0</v>
      </c>
      <c r="O34" s="19">
        <f t="shared" si="0"/>
        <v>0</v>
      </c>
    </row>
    <row r="35" spans="1:15" s="2" customFormat="1" x14ac:dyDescent="0.55000000000000004">
      <c r="A35" s="95"/>
      <c r="B35" s="96"/>
      <c r="C35" s="97"/>
      <c r="D35" s="45">
        <v>0</v>
      </c>
      <c r="E35" s="98"/>
      <c r="F35" s="99"/>
      <c r="G35" s="42"/>
      <c r="H35" s="47" t="s">
        <v>48</v>
      </c>
      <c r="I35" s="54"/>
      <c r="J35" s="54"/>
      <c r="K35" s="1"/>
      <c r="M35" s="6">
        <f t="shared" si="1"/>
        <v>0</v>
      </c>
      <c r="N35" s="21">
        <f>_xlfn.IFNA(VLOOKUP($E35,Table1[],2,FALSE),0)</f>
        <v>0</v>
      </c>
      <c r="O35" s="19">
        <f t="shared" si="0"/>
        <v>0</v>
      </c>
    </row>
    <row r="36" spans="1:15" x14ac:dyDescent="0.55000000000000004">
      <c r="A36" s="95"/>
      <c r="B36" s="96"/>
      <c r="C36" s="97"/>
      <c r="D36" s="45">
        <v>0</v>
      </c>
      <c r="E36" s="98"/>
      <c r="F36" s="99"/>
      <c r="G36" s="42"/>
      <c r="H36" s="47" t="s">
        <v>49</v>
      </c>
      <c r="I36" s="47"/>
      <c r="J36" s="48"/>
      <c r="M36" s="6">
        <f t="shared" si="1"/>
        <v>0</v>
      </c>
      <c r="N36" s="21">
        <f>_xlfn.IFNA(VLOOKUP($E36,Table1[],2,FALSE),0)</f>
        <v>0</v>
      </c>
      <c r="O36" s="19">
        <f t="shared" si="0"/>
        <v>0</v>
      </c>
    </row>
    <row r="37" spans="1:15" x14ac:dyDescent="0.55000000000000004">
      <c r="A37" s="95"/>
      <c r="B37" s="96"/>
      <c r="C37" s="97"/>
      <c r="D37" s="45">
        <v>0</v>
      </c>
      <c r="E37" s="98"/>
      <c r="F37" s="99"/>
      <c r="G37" s="42"/>
      <c r="H37" s="55" t="s">
        <v>50</v>
      </c>
      <c r="I37" s="56"/>
      <c r="J37" s="57"/>
      <c r="M37" s="6">
        <f t="shared" si="1"/>
        <v>0</v>
      </c>
      <c r="N37" s="21">
        <f>_xlfn.IFNA(VLOOKUP($E37,Table1[],2,FALSE),0)</f>
        <v>0</v>
      </c>
      <c r="O37" s="19">
        <f t="shared" si="0"/>
        <v>0</v>
      </c>
    </row>
    <row r="38" spans="1:15" x14ac:dyDescent="0.55000000000000004">
      <c r="A38" s="95"/>
      <c r="B38" s="96"/>
      <c r="C38" s="97"/>
      <c r="D38" s="45">
        <v>0</v>
      </c>
      <c r="E38" s="98"/>
      <c r="F38" s="99"/>
      <c r="G38" s="42"/>
      <c r="H38" s="112"/>
      <c r="I38" s="112"/>
      <c r="J38" s="112"/>
      <c r="M38" s="6">
        <f t="shared" si="1"/>
        <v>0</v>
      </c>
      <c r="N38" s="21">
        <f>_xlfn.IFNA(VLOOKUP($E38,Table1[],2,FALSE),0)</f>
        <v>0</v>
      </c>
      <c r="O38" s="19">
        <f t="shared" si="0"/>
        <v>0</v>
      </c>
    </row>
    <row r="39" spans="1:15" x14ac:dyDescent="0.55000000000000004">
      <c r="A39" s="95"/>
      <c r="B39" s="96"/>
      <c r="C39" s="97"/>
      <c r="D39" s="45">
        <v>0</v>
      </c>
      <c r="E39" s="98"/>
      <c r="F39" s="99"/>
      <c r="G39" s="42"/>
      <c r="H39" s="112"/>
      <c r="I39" s="112"/>
      <c r="J39" s="112"/>
      <c r="M39" s="6">
        <f t="shared" si="1"/>
        <v>0</v>
      </c>
      <c r="N39" s="21">
        <f>_xlfn.IFNA(VLOOKUP($E39,Table1[],2,FALSE),0)</f>
        <v>0</v>
      </c>
      <c r="O39" s="19">
        <f t="shared" si="0"/>
        <v>0</v>
      </c>
    </row>
    <row r="40" spans="1:15" x14ac:dyDescent="0.55000000000000004">
      <c r="A40" s="95"/>
      <c r="B40" s="96"/>
      <c r="C40" s="97"/>
      <c r="D40" s="49">
        <v>0</v>
      </c>
      <c r="E40" s="98"/>
      <c r="F40" s="99"/>
      <c r="G40" s="42"/>
      <c r="H40" s="113"/>
      <c r="I40" s="113"/>
      <c r="J40" s="113"/>
      <c r="M40" s="12">
        <f t="shared" si="1"/>
        <v>0</v>
      </c>
      <c r="N40" s="22">
        <f>_xlfn.IFNA(VLOOKUP($E40,Table1[],2,FALSE),0)</f>
        <v>0</v>
      </c>
      <c r="O40" s="25">
        <f t="shared" si="0"/>
        <v>0</v>
      </c>
    </row>
    <row r="41" spans="1:15" x14ac:dyDescent="0.55000000000000004">
      <c r="A41" s="95"/>
      <c r="B41" s="96"/>
      <c r="C41" s="97"/>
      <c r="D41" s="49">
        <v>0</v>
      </c>
      <c r="E41" s="98"/>
      <c r="F41" s="99"/>
      <c r="G41" s="42"/>
      <c r="H41" s="110" t="s">
        <v>75</v>
      </c>
      <c r="I41" s="110"/>
      <c r="J41" s="110"/>
      <c r="M41" s="7">
        <f t="shared" si="1"/>
        <v>0</v>
      </c>
      <c r="N41" s="23">
        <f>_xlfn.IFNA(VLOOKUP($E41,Table1[],2,FALSE),0)</f>
        <v>0</v>
      </c>
      <c r="O41" s="26">
        <f t="shared" si="0"/>
        <v>0</v>
      </c>
    </row>
    <row r="42" spans="1:15" x14ac:dyDescent="0.55000000000000004">
      <c r="A42" s="114" t="s">
        <v>47</v>
      </c>
      <c r="B42" s="115"/>
      <c r="C42" s="115"/>
      <c r="D42" s="50">
        <f>SUM(D26:D41)</f>
        <v>0</v>
      </c>
      <c r="E42" s="116"/>
      <c r="F42" s="117"/>
      <c r="G42" s="42"/>
      <c r="H42" s="111"/>
      <c r="I42" s="111"/>
      <c r="J42" s="111"/>
    </row>
    <row r="43" spans="1:15" ht="14.7" hidden="1" thickBot="1" x14ac:dyDescent="0.6">
      <c r="G43" s="18" t="s">
        <v>51</v>
      </c>
      <c r="H43" s="60" t="s">
        <v>51</v>
      </c>
      <c r="I43" s="60" t="s">
        <v>52</v>
      </c>
      <c r="J43" s="60" t="s">
        <v>53</v>
      </c>
    </row>
    <row r="44" spans="1:15" ht="15" hidden="1" thickTop="1" thickBot="1" x14ac:dyDescent="0.6">
      <c r="G44" s="14" t="str">
        <f>Standards!C3</f>
        <v>Float + Decorations</v>
      </c>
      <c r="H44" s="15">
        <f>MIN(K26,SUMIF($M$26:$M$41,$H26,$O$26:$O$41))</f>
        <v>0</v>
      </c>
      <c r="I44" s="15">
        <f t="shared" ref="I44:I50" si="2">$J26</f>
        <v>0</v>
      </c>
      <c r="J44" s="16">
        <f t="shared" ref="J44:J50" si="3">$I44-$H44</f>
        <v>0</v>
      </c>
    </row>
    <row r="45" spans="1:15" ht="15" hidden="1" thickTop="1" thickBot="1" x14ac:dyDescent="0.6">
      <c r="G45" s="14" t="str">
        <f>Standards!C4</f>
        <v>Activities</v>
      </c>
      <c r="H45" s="15">
        <f t="shared" ref="H45:H48" si="4">MIN(K27,SUMIF($M$26:$M$41,$H27,$O$26:$O$41))</f>
        <v>0</v>
      </c>
      <c r="I45" s="15">
        <f t="shared" si="2"/>
        <v>0</v>
      </c>
      <c r="J45" s="16">
        <f t="shared" si="3"/>
        <v>0</v>
      </c>
    </row>
    <row r="46" spans="1:15" ht="15" hidden="1" thickTop="1" thickBot="1" x14ac:dyDescent="0.6">
      <c r="G46" s="14" t="str">
        <f>Standards!C5</f>
        <v>Handouts</v>
      </c>
      <c r="H46" s="15">
        <f t="shared" si="4"/>
        <v>0</v>
      </c>
      <c r="I46" s="15">
        <f t="shared" si="2"/>
        <v>0</v>
      </c>
      <c r="J46" s="16">
        <f t="shared" si="3"/>
        <v>0</v>
      </c>
    </row>
    <row r="47" spans="1:15" ht="15" hidden="1" thickTop="1" thickBot="1" x14ac:dyDescent="0.6">
      <c r="G47" s="14" t="str">
        <f>Standards!C6</f>
        <v>Food + Utensils</v>
      </c>
      <c r="H47" s="15">
        <f t="shared" si="4"/>
        <v>0</v>
      </c>
      <c r="I47" s="15">
        <f t="shared" si="2"/>
        <v>0</v>
      </c>
      <c r="J47" s="16">
        <f t="shared" si="3"/>
        <v>0</v>
      </c>
    </row>
    <row r="48" spans="1:15" ht="15" hidden="1" thickTop="1" thickBot="1" x14ac:dyDescent="0.6">
      <c r="G48" s="14" t="str">
        <f>Standards!C7</f>
        <v>Shirts</v>
      </c>
      <c r="H48" s="15">
        <f t="shared" si="4"/>
        <v>0</v>
      </c>
      <c r="I48" s="15">
        <f t="shared" si="2"/>
        <v>0</v>
      </c>
      <c r="J48" s="16">
        <f t="shared" si="3"/>
        <v>0</v>
      </c>
    </row>
    <row r="49" spans="7:10" ht="15" hidden="1" thickTop="1" thickBot="1" x14ac:dyDescent="0.6">
      <c r="G49" s="13" t="s">
        <v>46</v>
      </c>
      <c r="H49" s="17">
        <f>SUM(H44:H48)</f>
        <v>0</v>
      </c>
      <c r="I49" s="17">
        <f t="shared" si="2"/>
        <v>0</v>
      </c>
      <c r="J49" s="16">
        <f t="shared" si="3"/>
        <v>0</v>
      </c>
    </row>
    <row r="50" spans="7:10" ht="14.7" hidden="1" thickTop="1" x14ac:dyDescent="0.55000000000000004">
      <c r="G50" s="13" t="s">
        <v>47</v>
      </c>
      <c r="H50" s="58">
        <f>IF(OR($J$8="NO",$J$11="NO",$J$12="NO"),"Ineligible",MIN($J$31,$K$31))</f>
        <v>0</v>
      </c>
      <c r="I50" s="58">
        <f t="shared" si="2"/>
        <v>0</v>
      </c>
      <c r="J50" s="59">
        <f t="shared" si="3"/>
        <v>0</v>
      </c>
    </row>
    <row r="51" spans="7:10" x14ac:dyDescent="0.55000000000000004">
      <c r="H51" s="3"/>
      <c r="I51" s="3"/>
      <c r="J51" s="3"/>
    </row>
  </sheetData>
  <sheetProtection algorithmName="SHA-512" hashValue="0FGm60JT6CYCuWX0jJvR3qRfRnJWir0u6BRjmv1mNWrqn++csiBKvuRemY79M7mvXRBISoLlHqbHkYt5efD+Qw==" saltValue="GRrpUMvUqgT/rYtiPAiJCA==" spinCount="100000" sheet="1" selectLockedCells="1"/>
  <mergeCells count="75">
    <mergeCell ref="E29:F29"/>
    <mergeCell ref="E34:F34"/>
    <mergeCell ref="A14:J17"/>
    <mergeCell ref="A13:J13"/>
    <mergeCell ref="H25:J25"/>
    <mergeCell ref="A18:J18"/>
    <mergeCell ref="A19:J20"/>
    <mergeCell ref="A21:J21"/>
    <mergeCell ref="A22:J23"/>
    <mergeCell ref="A24:J24"/>
    <mergeCell ref="A25:C25"/>
    <mergeCell ref="E25:F25"/>
    <mergeCell ref="A26:C26"/>
    <mergeCell ref="A27:C27"/>
    <mergeCell ref="A28:C28"/>
    <mergeCell ref="A29:C29"/>
    <mergeCell ref="E36:F36"/>
    <mergeCell ref="H32:I32"/>
    <mergeCell ref="H26:I26"/>
    <mergeCell ref="H30:I30"/>
    <mergeCell ref="H29:I29"/>
    <mergeCell ref="H28:I28"/>
    <mergeCell ref="H27:I27"/>
    <mergeCell ref="H31:I31"/>
    <mergeCell ref="E30:F30"/>
    <mergeCell ref="E31:F31"/>
    <mergeCell ref="E32:F32"/>
    <mergeCell ref="E33:F33"/>
    <mergeCell ref="H33:J33"/>
    <mergeCell ref="E26:F26"/>
    <mergeCell ref="E27:F27"/>
    <mergeCell ref="E28:F28"/>
    <mergeCell ref="E37:F37"/>
    <mergeCell ref="E38:F38"/>
    <mergeCell ref="E39:F39"/>
    <mergeCell ref="A40:C40"/>
    <mergeCell ref="E40:F40"/>
    <mergeCell ref="H41:J42"/>
    <mergeCell ref="H38:J40"/>
    <mergeCell ref="A42:C42"/>
    <mergeCell ref="E41:F41"/>
    <mergeCell ref="E42:F42"/>
    <mergeCell ref="A39:C39"/>
    <mergeCell ref="A41:C41"/>
    <mergeCell ref="A38:C38"/>
    <mergeCell ref="A35:C35"/>
    <mergeCell ref="A36:C36"/>
    <mergeCell ref="A37:C37"/>
    <mergeCell ref="E35:F35"/>
    <mergeCell ref="A10:J10"/>
    <mergeCell ref="A11:B11"/>
    <mergeCell ref="C12:G12"/>
    <mergeCell ref="H11:I11"/>
    <mergeCell ref="C11:G11"/>
    <mergeCell ref="A12:B12"/>
    <mergeCell ref="H12:I12"/>
    <mergeCell ref="A30:C30"/>
    <mergeCell ref="A31:C31"/>
    <mergeCell ref="A32:C32"/>
    <mergeCell ref="A33:C33"/>
    <mergeCell ref="A34:C34"/>
    <mergeCell ref="A7:B7"/>
    <mergeCell ref="A8:B8"/>
    <mergeCell ref="A9:B9"/>
    <mergeCell ref="C7:J7"/>
    <mergeCell ref="C8:G8"/>
    <mergeCell ref="C9:G9"/>
    <mergeCell ref="I9:J9"/>
    <mergeCell ref="H8:I8"/>
    <mergeCell ref="A6:J6"/>
    <mergeCell ref="A1:H1"/>
    <mergeCell ref="A2:H2"/>
    <mergeCell ref="A3:H3"/>
    <mergeCell ref="A4:H4"/>
    <mergeCell ref="A5:H5"/>
  </mergeCells>
  <conditionalFormatting sqref="J44:J50">
    <cfRule type="cellIs" dxfId="7" priority="1" operator="notEqual">
      <formula>0</formula>
    </cfRule>
  </conditionalFormatting>
  <conditionalFormatting sqref="H32:J32">
    <cfRule type="expression" dxfId="6" priority="3">
      <formula>OR($J$8="NO",$J$11="NO",$J$12="NO")</formula>
    </cfRule>
  </conditionalFormatting>
  <dataValidations count="3">
    <dataValidation allowBlank="1" showErrorMessage="1" errorTitle="Invalid Date" error="Please enter a date between July 1st, 2018 and June 30, 2019." sqref="C12:G12" xr:uid="{00000000-0002-0000-0100-000001000000}"/>
    <dataValidation allowBlank="1" showInputMessage="1" showErrorMessage="1" prompt="Date Reviewed by Committee" sqref="I35:J35" xr:uid="{00000000-0002-0000-0100-000002000000}"/>
    <dataValidation allowBlank="1" showInputMessage="1" showErrorMessage="1" prompt="Yes-No-Abstain" sqref="J36" xr:uid="{00000000-0002-0000-0100-000003000000}"/>
  </dataValidations>
  <printOptions horizontalCentered="1"/>
  <pageMargins left="0.4" right="0.4" top="0.75" bottom="0.75" header="0.3" footer="0.3"/>
  <pageSetup orientation="portrait" r:id="rId1"/>
  <headerFooter>
    <oddHeader>&amp;L&amp;A&amp;R&amp;D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4000000}">
          <x14:formula1>
            <xm:f>Standards!$A$2:$A$3</xm:f>
          </x14:formula1>
          <xm:sqref>J8 J11:J12</xm:sqref>
        </x14:dataValidation>
        <x14:dataValidation type="list" allowBlank="1" showInputMessage="1" showErrorMessage="1" prompt="Use dropdown to select applicable standard." xr:uid="{00000000-0002-0000-0100-000005000000}">
          <x14:formula1>
            <xm:f>Standards!$C$2:$C$7</xm:f>
          </x14:formula1>
          <xm:sqref>E26:E41 F41 F26:F39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E7"/>
  <sheetViews>
    <sheetView workbookViewId="0">
      <selection sqref="A1:E8"/>
    </sheetView>
  </sheetViews>
  <sheetFormatPr defaultColWidth="8.83984375" defaultRowHeight="14.4" x14ac:dyDescent="0.55000000000000004"/>
  <cols>
    <col min="2" max="2" width="8.15625" customWidth="1"/>
    <col min="3" max="3" width="21.15625" customWidth="1"/>
    <col min="4" max="4" width="12.68359375" customWidth="1"/>
    <col min="5" max="5" width="14.3125" customWidth="1"/>
  </cols>
  <sheetData>
    <row r="1" spans="1:5" x14ac:dyDescent="0.55000000000000004">
      <c r="A1" s="29" t="s">
        <v>54</v>
      </c>
      <c r="B1" s="29" t="s">
        <v>55</v>
      </c>
      <c r="C1" s="29" t="s">
        <v>56</v>
      </c>
      <c r="D1" s="29" t="s">
        <v>44</v>
      </c>
      <c r="E1" s="29" t="s">
        <v>57</v>
      </c>
    </row>
    <row r="2" spans="1:5" x14ac:dyDescent="0.55000000000000004">
      <c r="A2" s="30" t="s">
        <v>58</v>
      </c>
      <c r="B2" s="30" t="s">
        <v>59</v>
      </c>
      <c r="C2" s="31" t="s">
        <v>60</v>
      </c>
      <c r="D2" s="32">
        <v>0</v>
      </c>
      <c r="E2" s="33">
        <v>1450</v>
      </c>
    </row>
    <row r="3" spans="1:5" x14ac:dyDescent="0.55000000000000004">
      <c r="A3" s="30" t="s">
        <v>61</v>
      </c>
      <c r="B3" s="30" t="s">
        <v>62</v>
      </c>
      <c r="C3" s="34" t="s">
        <v>63</v>
      </c>
      <c r="D3" s="35">
        <v>1250</v>
      </c>
      <c r="E3" s="36"/>
    </row>
    <row r="4" spans="1:5" x14ac:dyDescent="0.55000000000000004">
      <c r="A4" s="30"/>
      <c r="B4" s="30"/>
      <c r="C4" s="34" t="s">
        <v>64</v>
      </c>
      <c r="D4" s="35">
        <v>100</v>
      </c>
      <c r="E4" s="36"/>
    </row>
    <row r="5" spans="1:5" x14ac:dyDescent="0.55000000000000004">
      <c r="A5" s="30"/>
      <c r="B5" s="30"/>
      <c r="C5" s="34" t="s">
        <v>65</v>
      </c>
      <c r="D5" s="35">
        <v>200</v>
      </c>
      <c r="E5" s="36"/>
    </row>
    <row r="6" spans="1:5" x14ac:dyDescent="0.55000000000000004">
      <c r="A6" s="30"/>
      <c r="B6" s="30"/>
      <c r="C6" s="34" t="s">
        <v>66</v>
      </c>
      <c r="D6" s="35">
        <v>300</v>
      </c>
      <c r="E6" s="36"/>
    </row>
    <row r="7" spans="1:5" x14ac:dyDescent="0.55000000000000004">
      <c r="A7" s="36"/>
      <c r="B7" s="36"/>
      <c r="C7" s="34" t="s">
        <v>67</v>
      </c>
      <c r="D7" s="35">
        <v>500</v>
      </c>
      <c r="E7" s="36"/>
    </row>
  </sheetData>
  <sheetProtection algorithmName="SHA-512" hashValue="k4vIwoycUXtoSo/v8or2cseWzxa1VMA+FkgPVYBMgFCYjzDeD2o4ulx5ufpKyodZBwhCIjlVQt4Wze9NQoi+vw==" saltValue="AIl9SoZszc3JGsSsr2GhJA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Application</vt:lpstr>
      <vt:lpstr>Standards</vt:lpstr>
      <vt:lpstr>Application!Print_Area</vt:lpstr>
      <vt:lpstr>Instructions!Print_Area</vt:lpstr>
    </vt:vector>
  </TitlesOfParts>
  <Manager/>
  <Company>University of South Florida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Aladdin Hiba</dc:creator>
  <cp:keywords/>
  <dc:description/>
  <cp:lastModifiedBy>cmuphoff</cp:lastModifiedBy>
  <cp:revision/>
  <dcterms:created xsi:type="dcterms:W3CDTF">2017-06-28T12:57:28Z</dcterms:created>
  <dcterms:modified xsi:type="dcterms:W3CDTF">2021-08-16T14:14:50Z</dcterms:modified>
  <cp:category/>
  <cp:contentStatus/>
</cp:coreProperties>
</file>